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6510" yWindow="765" windowWidth="20730" windowHeight="11760" firstSheet="2" activeTab="2"/>
  </bookViews>
  <sheets>
    <sheet name="ST_fix_full_уе" sheetId="12" state="hidden" r:id="rId1"/>
    <sheet name="RX_fix_full_уе" sheetId="11" state="hidden" r:id="rId2"/>
    <sheet name="прайс" sheetId="20" r:id="rId3"/>
    <sheet name="Лист1" sheetId="21" r:id="rId4"/>
    <sheet name="RX_fix_full_retail_RUB" sheetId="16" state="hidden" r:id="rId5"/>
    <sheet name="fix_full_Maxxee_RUB" sheetId="17" state="hidden" r:id="rId6"/>
  </sheets>
  <definedNames>
    <definedName name="_xlnm.Print_Titles" localSheetId="5">fix_full_Maxxee_RUB!$1:$5</definedName>
    <definedName name="_xlnm.Print_Titles" localSheetId="1">RX_fix_full_уе!$1:$5</definedName>
    <definedName name="_xlnm.Print_Titles" localSheetId="0">ST_fix_full_уе!$1:$5</definedName>
    <definedName name="_xlnm.Print_Area" localSheetId="5">fix_full_Maxxee_RUB!$A$1:$H$54</definedName>
    <definedName name="_xlnm.Print_Area" localSheetId="4">RX_fix_full_retail_RUB!$A$1:$J$98,RX_fix_full_retail_RUB!$A$100:$J$217,RX_fix_full_retail_RUB!$A$220:$J$298,RX_fix_full_retail_RUB!$A$301:$J$438,RX_fix_full_retail_RUB!$A$441:$J$516,RX_fix_full_retail_RUB!$A$519:$J$703</definedName>
    <definedName name="_xlnm.Print_Area" localSheetId="1">RX_fix_full_уе!$A$1:$J$103,RX_fix_full_уе!$A$105:$J$184,RX_fix_full_уе!$A$186:$J$222,RX_fix_full_уе!$A$225:$J$303,RX_fix_full_уе!$A$306:$J$357,RX_fix_full_уе!$A$359:$J$443,RX_fix_full_уе!$A$446:$J$521,RX_fix_full_уе!$A$524:$J$690</definedName>
    <definedName name="_xlnm.Print_Area" localSheetId="0">ST_fix_full_уе!$A$1:$N$84</definedName>
  </definedNames>
  <calcPr calcId="181029"/>
</workbook>
</file>

<file path=xl/calcChain.xml><?xml version="1.0" encoding="utf-8"?>
<calcChain xmlns="http://schemas.openxmlformats.org/spreadsheetml/2006/main">
  <c r="H83" i="12" l="1"/>
  <c r="H82" i="12"/>
  <c r="H81" i="12"/>
  <c r="H69" i="12" l="1"/>
  <c r="H79" i="12" l="1"/>
  <c r="H78" i="12"/>
  <c r="H77" i="12"/>
  <c r="H76" i="12"/>
  <c r="H75" i="12"/>
  <c r="H74" i="12"/>
  <c r="H73" i="12"/>
  <c r="H72" i="12"/>
  <c r="H71" i="12"/>
  <c r="H70" i="12"/>
  <c r="H68" i="12"/>
  <c r="H66" i="12"/>
  <c r="H65" i="12"/>
  <c r="H64" i="12"/>
  <c r="H62" i="12"/>
  <c r="H61" i="12"/>
  <c r="H60" i="12"/>
  <c r="H59" i="12"/>
  <c r="H58" i="12"/>
  <c r="H57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3" i="12"/>
  <c r="H22" i="12"/>
  <c r="H21" i="12"/>
  <c r="H20" i="12"/>
  <c r="H19" i="12"/>
  <c r="H18" i="12"/>
  <c r="H17" i="12"/>
  <c r="H16" i="12"/>
  <c r="H14" i="12"/>
  <c r="H13" i="12"/>
  <c r="J594" i="16" l="1"/>
  <c r="J593" i="16"/>
  <c r="H593" i="16"/>
  <c r="H594" i="16"/>
  <c r="J581" i="16"/>
  <c r="J580" i="16"/>
  <c r="H580" i="16"/>
  <c r="H581" i="16"/>
  <c r="J568" i="16"/>
  <c r="J567" i="16"/>
  <c r="H567" i="16"/>
  <c r="H568" i="16"/>
  <c r="J555" i="16"/>
  <c r="J554" i="16"/>
  <c r="H554" i="16"/>
  <c r="H555" i="16"/>
  <c r="J542" i="16"/>
  <c r="J543" i="16"/>
  <c r="J532" i="16"/>
  <c r="J531" i="16"/>
  <c r="H531" i="16"/>
  <c r="H532" i="16"/>
  <c r="J489" i="16"/>
  <c r="J490" i="16"/>
  <c r="J454" i="16"/>
  <c r="J453" i="16"/>
  <c r="H453" i="16"/>
  <c r="H454" i="16"/>
  <c r="G399" i="16"/>
  <c r="H398" i="16"/>
  <c r="I398" i="16"/>
  <c r="J398" i="16"/>
  <c r="H399" i="16"/>
  <c r="I399" i="16"/>
  <c r="J399" i="16"/>
  <c r="G397" i="16"/>
  <c r="G358" i="16"/>
  <c r="H358" i="16"/>
  <c r="I358" i="16"/>
  <c r="J358" i="16"/>
  <c r="G359" i="16"/>
  <c r="H359" i="16"/>
  <c r="I359" i="16"/>
  <c r="J359" i="16"/>
  <c r="G360" i="16"/>
  <c r="H360" i="16"/>
  <c r="I360" i="16"/>
  <c r="J360" i="16"/>
  <c r="F358" i="16"/>
  <c r="F359" i="16"/>
  <c r="F360" i="16"/>
  <c r="G348" i="16"/>
  <c r="H348" i="16"/>
  <c r="J338" i="16"/>
  <c r="J337" i="16"/>
  <c r="J336" i="16"/>
  <c r="G337" i="16"/>
  <c r="H337" i="16"/>
  <c r="G338" i="16"/>
  <c r="H338" i="16"/>
  <c r="G336" i="16"/>
  <c r="H336" i="16"/>
  <c r="J313" i="16"/>
  <c r="J312" i="16"/>
  <c r="G312" i="16"/>
  <c r="H312" i="16"/>
  <c r="G313" i="16"/>
  <c r="H313" i="16"/>
  <c r="F312" i="16"/>
  <c r="F313" i="16"/>
  <c r="J292" i="16"/>
  <c r="J293" i="16"/>
  <c r="J279" i="16"/>
  <c r="J278" i="16"/>
  <c r="H278" i="16"/>
  <c r="H279" i="16"/>
  <c r="J265" i="16"/>
  <c r="J264" i="16"/>
  <c r="H264" i="16"/>
  <c r="H265" i="16"/>
  <c r="J249" i="16"/>
  <c r="J248" i="16"/>
  <c r="G248" i="16"/>
  <c r="H248" i="16"/>
  <c r="G249" i="16"/>
  <c r="H249" i="16"/>
  <c r="J234" i="16"/>
  <c r="J233" i="16"/>
  <c r="H233" i="16"/>
  <c r="H234" i="16"/>
  <c r="G233" i="16"/>
  <c r="G234" i="16"/>
  <c r="G187" i="16"/>
  <c r="H187" i="16"/>
  <c r="I187" i="16"/>
  <c r="J187" i="16"/>
  <c r="G188" i="16"/>
  <c r="H188" i="16"/>
  <c r="I188" i="16"/>
  <c r="J188" i="16"/>
  <c r="G145" i="16"/>
  <c r="H145" i="16"/>
  <c r="I145" i="16"/>
  <c r="J145" i="16"/>
  <c r="G146" i="16"/>
  <c r="H146" i="16"/>
  <c r="I146" i="16"/>
  <c r="J146" i="16"/>
  <c r="G147" i="16"/>
  <c r="H147" i="16"/>
  <c r="I147" i="16"/>
  <c r="J147" i="16"/>
  <c r="G105" i="16"/>
  <c r="H105" i="16"/>
  <c r="I105" i="16"/>
  <c r="J105" i="16"/>
  <c r="G106" i="16"/>
  <c r="H106" i="16"/>
  <c r="I106" i="16"/>
  <c r="J106" i="16"/>
  <c r="G107" i="16"/>
  <c r="H107" i="16"/>
  <c r="I107" i="16"/>
  <c r="J107" i="16"/>
  <c r="F61" i="16"/>
  <c r="F62" i="16"/>
  <c r="G61" i="16"/>
  <c r="H61" i="16"/>
  <c r="I61" i="16"/>
  <c r="J61" i="16"/>
  <c r="G62" i="16"/>
  <c r="H62" i="16"/>
  <c r="I62" i="16"/>
  <c r="J62" i="16"/>
  <c r="F36" i="16"/>
  <c r="F37" i="16"/>
  <c r="G36" i="16"/>
  <c r="H36" i="16"/>
  <c r="I36" i="16"/>
  <c r="J36" i="16"/>
  <c r="G37" i="16"/>
  <c r="H37" i="16"/>
  <c r="I37" i="16"/>
  <c r="J37" i="16"/>
  <c r="F13" i="16"/>
  <c r="G13" i="16"/>
  <c r="H12" i="16"/>
  <c r="I12" i="16"/>
  <c r="J12" i="16"/>
  <c r="H13" i="16"/>
  <c r="I13" i="16"/>
  <c r="J13" i="16"/>
  <c r="G11" i="16"/>
  <c r="F11" i="16"/>
  <c r="J681" i="16"/>
  <c r="H681" i="16"/>
  <c r="J672" i="16"/>
  <c r="I672" i="16"/>
  <c r="H672" i="16"/>
  <c r="J663" i="16"/>
  <c r="I663" i="16"/>
  <c r="H663" i="16"/>
  <c r="J658" i="16"/>
  <c r="H658" i="16"/>
  <c r="J641" i="16"/>
  <c r="I641" i="16"/>
  <c r="H641" i="16"/>
  <c r="J631" i="16"/>
  <c r="I631" i="16"/>
  <c r="H631" i="16"/>
  <c r="J605" i="16"/>
  <c r="I605" i="16"/>
  <c r="H605" i="16"/>
  <c r="G78" i="11" l="1"/>
  <c r="G73" i="16" s="1"/>
  <c r="F64" i="11"/>
  <c r="F59" i="16" s="1"/>
  <c r="G28" i="11"/>
  <c r="G23" i="16" s="1"/>
  <c r="J558" i="11"/>
  <c r="J553" i="16" s="1"/>
  <c r="J545" i="11"/>
  <c r="J540" i="16" s="1"/>
  <c r="J546" i="11"/>
  <c r="J541" i="16" s="1"/>
  <c r="H535" i="11"/>
  <c r="H530" i="16" s="1"/>
  <c r="J506" i="11"/>
  <c r="J501" i="16" s="1"/>
  <c r="J472" i="11"/>
  <c r="J467" i="16" s="1"/>
  <c r="G416" i="11"/>
  <c r="G411" i="16" s="1"/>
  <c r="J401" i="11"/>
  <c r="J396" i="16" s="1"/>
  <c r="I401" i="11"/>
  <c r="I396" i="16" s="1"/>
  <c r="G378" i="11"/>
  <c r="G373" i="16" s="1"/>
  <c r="G352" i="11"/>
  <c r="G347" i="16" s="1"/>
  <c r="J330" i="11"/>
  <c r="J325" i="16" s="1"/>
  <c r="G330" i="11"/>
  <c r="G325" i="16" s="1"/>
  <c r="H279" i="11"/>
  <c r="H274" i="16" s="1"/>
  <c r="H251" i="11"/>
  <c r="H246" i="16" s="1"/>
  <c r="G251" i="11"/>
  <c r="G246" i="16" s="1"/>
  <c r="G252" i="11"/>
  <c r="G247" i="16" s="1"/>
  <c r="H188" i="11"/>
  <c r="H183" i="16" s="1"/>
  <c r="H189" i="11"/>
  <c r="H184" i="16" s="1"/>
  <c r="H190" i="11"/>
  <c r="H185" i="16" s="1"/>
  <c r="H191" i="11"/>
  <c r="H186" i="16" s="1"/>
  <c r="G188" i="11"/>
  <c r="G183" i="16" s="1"/>
  <c r="G189" i="11"/>
  <c r="G184" i="16" s="1"/>
  <c r="G190" i="11"/>
  <c r="G185" i="16" s="1"/>
  <c r="G191" i="11"/>
  <c r="G186" i="16" s="1"/>
  <c r="I147" i="11"/>
  <c r="I142" i="16" s="1"/>
  <c r="J147" i="11"/>
  <c r="J142" i="16" s="1"/>
  <c r="I148" i="11"/>
  <c r="I143" i="16" s="1"/>
  <c r="J148" i="11"/>
  <c r="J143" i="16" s="1"/>
  <c r="I149" i="11"/>
  <c r="I144" i="16" s="1"/>
  <c r="J149" i="11"/>
  <c r="J144" i="16" s="1"/>
  <c r="H149" i="11"/>
  <c r="H144" i="16" s="1"/>
  <c r="H148" i="11"/>
  <c r="H143" i="16" s="1"/>
  <c r="H147" i="11"/>
  <c r="H142" i="16" s="1"/>
  <c r="G147" i="11"/>
  <c r="G148" i="11"/>
  <c r="G143" i="16" s="1"/>
  <c r="G149" i="11"/>
  <c r="G144" i="16" s="1"/>
  <c r="I125" i="11"/>
  <c r="I120" i="16" s="1"/>
  <c r="J107" i="11"/>
  <c r="J102" i="16" s="1"/>
  <c r="J108" i="11"/>
  <c r="J103" i="16" s="1"/>
  <c r="J109" i="11"/>
  <c r="J104" i="16" s="1"/>
  <c r="I107" i="11"/>
  <c r="I102" i="16" s="1"/>
  <c r="I108" i="11"/>
  <c r="I103" i="16" s="1"/>
  <c r="I109" i="11"/>
  <c r="I104" i="16" s="1"/>
  <c r="H107" i="11"/>
  <c r="H102" i="16" s="1"/>
  <c r="H108" i="11"/>
  <c r="H103" i="16" s="1"/>
  <c r="H109" i="11"/>
  <c r="H104" i="16" s="1"/>
  <c r="G107" i="11"/>
  <c r="G102" i="16" s="1"/>
  <c r="G108" i="11"/>
  <c r="G103" i="16" s="1"/>
  <c r="G109" i="11"/>
  <c r="G104" i="16" s="1"/>
  <c r="G88" i="11"/>
  <c r="G83" i="16" s="1"/>
  <c r="J63" i="11"/>
  <c r="J58" i="16" s="1"/>
  <c r="J64" i="11"/>
  <c r="J59" i="16" s="1"/>
  <c r="J65" i="11"/>
  <c r="J60" i="16" s="1"/>
  <c r="I63" i="11"/>
  <c r="I58" i="16" s="1"/>
  <c r="I64" i="11"/>
  <c r="I59" i="16" s="1"/>
  <c r="I65" i="11"/>
  <c r="I60" i="16" s="1"/>
  <c r="H63" i="11"/>
  <c r="H58" i="16" s="1"/>
  <c r="H64" i="11"/>
  <c r="H59" i="16" s="1"/>
  <c r="H65" i="11"/>
  <c r="H60" i="16" s="1"/>
  <c r="G63" i="11"/>
  <c r="G58" i="16" s="1"/>
  <c r="G64" i="11"/>
  <c r="G59" i="16" s="1"/>
  <c r="G65" i="11"/>
  <c r="G60" i="16" s="1"/>
  <c r="F63" i="11"/>
  <c r="F58" i="16" s="1"/>
  <c r="F65" i="11"/>
  <c r="F60" i="16" s="1"/>
  <c r="J40" i="11"/>
  <c r="J35" i="16" s="1"/>
  <c r="G40" i="11"/>
  <c r="G35" i="16" s="1"/>
  <c r="F40" i="11"/>
  <c r="F35" i="16" s="1"/>
  <c r="J53" i="11"/>
  <c r="J48" i="16" s="1"/>
  <c r="I53" i="11"/>
  <c r="I48" i="16" s="1"/>
  <c r="H53" i="11"/>
  <c r="H48" i="16" s="1"/>
  <c r="G53" i="11"/>
  <c r="G48" i="16" s="1"/>
  <c r="J39" i="11"/>
  <c r="J34" i="16" s="1"/>
  <c r="J38" i="11"/>
  <c r="J33" i="16" s="1"/>
  <c r="I40" i="11"/>
  <c r="I35" i="16" s="1"/>
  <c r="I39" i="11"/>
  <c r="I34" i="16" s="1"/>
  <c r="I38" i="11"/>
  <c r="I33" i="16" s="1"/>
  <c r="H40" i="11"/>
  <c r="H35" i="16" s="1"/>
  <c r="H39" i="11"/>
  <c r="H34" i="16" s="1"/>
  <c r="H38" i="11"/>
  <c r="H33" i="16" s="1"/>
  <c r="G39" i="11"/>
  <c r="G34" i="16" s="1"/>
  <c r="G38" i="11"/>
  <c r="G33" i="16" s="1"/>
  <c r="J29" i="11"/>
  <c r="J24" i="16" s="1"/>
  <c r="H29" i="11"/>
  <c r="H24" i="16" s="1"/>
  <c r="G15" i="11"/>
  <c r="G10" i="16" s="1"/>
  <c r="J14" i="11"/>
  <c r="J9" i="16" s="1"/>
  <c r="J15" i="11"/>
  <c r="J10" i="16" s="1"/>
  <c r="H16" i="11"/>
  <c r="H11" i="16" s="1"/>
  <c r="I611" i="11"/>
  <c r="I606" i="16" s="1"/>
  <c r="J611" i="11"/>
  <c r="J606" i="16" s="1"/>
  <c r="H611" i="11"/>
  <c r="H606" i="16" s="1"/>
  <c r="I620" i="11"/>
  <c r="I615" i="16" s="1"/>
  <c r="J620" i="11"/>
  <c r="J615" i="16" s="1"/>
  <c r="H620" i="11"/>
  <c r="H615" i="16" s="1"/>
  <c r="I629" i="11"/>
  <c r="I624" i="16" s="1"/>
  <c r="J629" i="11"/>
  <c r="J624" i="16" s="1"/>
  <c r="H629" i="11"/>
  <c r="H624" i="16" s="1"/>
  <c r="H647" i="11"/>
  <c r="H642" i="16" s="1"/>
  <c r="I647" i="11"/>
  <c r="I642" i="16" s="1"/>
  <c r="J647" i="11"/>
  <c r="J642" i="16" s="1"/>
  <c r="I656" i="11"/>
  <c r="I651" i="16" s="1"/>
  <c r="J656" i="11"/>
  <c r="J651" i="16" s="1"/>
  <c r="H656" i="11"/>
  <c r="H651" i="16" s="1"/>
  <c r="J664" i="11"/>
  <c r="J659" i="16" s="1"/>
  <c r="H664" i="11"/>
  <c r="H659" i="16" s="1"/>
  <c r="J597" i="11"/>
  <c r="J592" i="16" s="1"/>
  <c r="J669" i="11"/>
  <c r="J664" i="16" s="1"/>
  <c r="I669" i="11"/>
  <c r="I664" i="16" s="1"/>
  <c r="H669" i="11"/>
  <c r="H664" i="16" s="1"/>
  <c r="J678" i="11"/>
  <c r="J673" i="16" s="1"/>
  <c r="I678" i="11"/>
  <c r="I673" i="16" s="1"/>
  <c r="H678" i="11"/>
  <c r="H673" i="16" s="1"/>
  <c r="J687" i="11"/>
  <c r="J682" i="16" s="1"/>
  <c r="H687" i="11"/>
  <c r="H682" i="16" s="1"/>
  <c r="G122" i="11" l="1"/>
  <c r="G117" i="16" s="1"/>
  <c r="G142" i="16"/>
  <c r="G162" i="11"/>
  <c r="G157" i="16" s="1"/>
  <c r="G124" i="11"/>
  <c r="G119" i="16" s="1"/>
  <c r="G87" i="11"/>
  <c r="G82" i="16" s="1"/>
  <c r="J637" i="11"/>
  <c r="J632" i="16" s="1"/>
  <c r="I50" i="11"/>
  <c r="I45" i="16" s="1"/>
  <c r="J136" i="11"/>
  <c r="J131" i="16" s="1"/>
  <c r="I51" i="11"/>
  <c r="I46" i="16" s="1"/>
  <c r="J427" i="11"/>
  <c r="J422" i="16" s="1"/>
  <c r="G27" i="11"/>
  <c r="G22" i="16" s="1"/>
  <c r="J27" i="11"/>
  <c r="J22" i="16" s="1"/>
  <c r="G86" i="11"/>
  <c r="G81" i="16" s="1"/>
  <c r="G123" i="11"/>
  <c r="G118" i="16" s="1"/>
  <c r="G163" i="11"/>
  <c r="G158" i="16" s="1"/>
  <c r="G75" i="11"/>
  <c r="G70" i="16" s="1"/>
  <c r="J87" i="11"/>
  <c r="J82" i="16" s="1"/>
  <c r="G51" i="11"/>
  <c r="G46" i="16" s="1"/>
  <c r="J51" i="11"/>
  <c r="J46" i="16" s="1"/>
  <c r="I637" i="11"/>
  <c r="I632" i="16" s="1"/>
  <c r="H52" i="11"/>
  <c r="H47" i="16" s="1"/>
  <c r="H637" i="11"/>
  <c r="H632" i="16" s="1"/>
  <c r="H28" i="11"/>
  <c r="H23" i="16" s="1"/>
  <c r="J26" i="11"/>
  <c r="J21" i="16" s="1"/>
  <c r="G52" i="11"/>
  <c r="G47" i="16" s="1"/>
  <c r="I137" i="11"/>
  <c r="I132" i="16" s="1"/>
  <c r="G164" i="11"/>
  <c r="G159" i="16" s="1"/>
  <c r="G50" i="11"/>
  <c r="G45" i="16" s="1"/>
  <c r="J77" i="11"/>
  <c r="J72" i="16" s="1"/>
  <c r="G201" i="11"/>
  <c r="G196" i="16" s="1"/>
  <c r="H50" i="11"/>
  <c r="H45" i="16" s="1"/>
  <c r="J75" i="11"/>
  <c r="J70" i="16" s="1"/>
  <c r="H76" i="11"/>
  <c r="H71" i="16" s="1"/>
  <c r="I52" i="11"/>
  <c r="I47" i="16" s="1"/>
  <c r="H51" i="11"/>
  <c r="H46" i="16" s="1"/>
  <c r="J52" i="11"/>
  <c r="J47" i="16" s="1"/>
  <c r="G204" i="11"/>
  <c r="G199" i="16" s="1"/>
  <c r="J50" i="11"/>
  <c r="J45" i="16" s="1"/>
  <c r="J86" i="11"/>
  <c r="J81" i="16" s="1"/>
  <c r="J595" i="11" l="1"/>
  <c r="J590" i="16" s="1"/>
  <c r="J596" i="11"/>
  <c r="J591" i="16" s="1"/>
  <c r="H596" i="11"/>
  <c r="H591" i="16" s="1"/>
  <c r="H597" i="11"/>
  <c r="H592" i="16" s="1"/>
  <c r="H595" i="11"/>
  <c r="H590" i="16" s="1"/>
  <c r="J582" i="11"/>
  <c r="J577" i="16" s="1"/>
  <c r="J583" i="11"/>
  <c r="J578" i="16" s="1"/>
  <c r="J584" i="11"/>
  <c r="J579" i="16" s="1"/>
  <c r="H583" i="11"/>
  <c r="H578" i="16" s="1"/>
  <c r="H584" i="11"/>
  <c r="H579" i="16" s="1"/>
  <c r="H582" i="11"/>
  <c r="H577" i="16" s="1"/>
  <c r="J569" i="11"/>
  <c r="J564" i="16" s="1"/>
  <c r="J570" i="11"/>
  <c r="J565" i="16" s="1"/>
  <c r="J571" i="11"/>
  <c r="J566" i="16" s="1"/>
  <c r="H570" i="11"/>
  <c r="H565" i="16" s="1"/>
  <c r="H571" i="11"/>
  <c r="H566" i="16" s="1"/>
  <c r="H569" i="11"/>
  <c r="H564" i="16" s="1"/>
  <c r="J556" i="11"/>
  <c r="J551" i="16" s="1"/>
  <c r="J557" i="11"/>
  <c r="J552" i="16" s="1"/>
  <c r="H557" i="11"/>
  <c r="H552" i="16" s="1"/>
  <c r="H558" i="11"/>
  <c r="H553" i="16" s="1"/>
  <c r="H556" i="11"/>
  <c r="H551" i="16" s="1"/>
  <c r="H534" i="11"/>
  <c r="H529" i="16" s="1"/>
  <c r="J534" i="11"/>
  <c r="J529" i="16" s="1"/>
  <c r="J535" i="11"/>
  <c r="J530" i="16" s="1"/>
  <c r="J533" i="11"/>
  <c r="J528" i="16" s="1"/>
  <c r="H533" i="11"/>
  <c r="H528" i="16" s="1"/>
  <c r="J491" i="11"/>
  <c r="J492" i="11"/>
  <c r="J493" i="11"/>
  <c r="J490" i="11"/>
  <c r="H455" i="11"/>
  <c r="H450" i="16" s="1"/>
  <c r="J455" i="11"/>
  <c r="H456" i="11"/>
  <c r="H451" i="16" s="1"/>
  <c r="J456" i="11"/>
  <c r="H457" i="11"/>
  <c r="H452" i="16" s="1"/>
  <c r="J457" i="11"/>
  <c r="J454" i="11"/>
  <c r="H454" i="11"/>
  <c r="H449" i="16" s="1"/>
  <c r="J437" i="11"/>
  <c r="J432" i="16" s="1"/>
  <c r="G428" i="11"/>
  <c r="G423" i="16" s="1"/>
  <c r="I427" i="11"/>
  <c r="I422" i="16" s="1"/>
  <c r="J417" i="11"/>
  <c r="J412" i="16" s="1"/>
  <c r="I417" i="11"/>
  <c r="I412" i="16" s="1"/>
  <c r="H417" i="11"/>
  <c r="H412" i="16" s="1"/>
  <c r="J415" i="11"/>
  <c r="J410" i="16" s="1"/>
  <c r="I415" i="11"/>
  <c r="I410" i="16" s="1"/>
  <c r="H414" i="11"/>
  <c r="H409" i="16" s="1"/>
  <c r="G400" i="11"/>
  <c r="G401" i="11"/>
  <c r="H400" i="11"/>
  <c r="H395" i="16" s="1"/>
  <c r="I400" i="11"/>
  <c r="I395" i="16" s="1"/>
  <c r="J400" i="11"/>
  <c r="H401" i="11"/>
  <c r="H396" i="16" s="1"/>
  <c r="H402" i="11"/>
  <c r="I402" i="11"/>
  <c r="I397" i="16" s="1"/>
  <c r="J402" i="11"/>
  <c r="J438" i="11" s="1"/>
  <c r="J433" i="16" s="1"/>
  <c r="I399" i="11"/>
  <c r="J399" i="11"/>
  <c r="J394" i="16" s="1"/>
  <c r="H399" i="11"/>
  <c r="H394" i="16" s="1"/>
  <c r="G399" i="11"/>
  <c r="G394" i="16" s="1"/>
  <c r="J390" i="11"/>
  <c r="J385" i="16" s="1"/>
  <c r="H390" i="11"/>
  <c r="H385" i="16" s="1"/>
  <c r="G390" i="11"/>
  <c r="G385" i="16" s="1"/>
  <c r="J378" i="11"/>
  <c r="J373" i="16" s="1"/>
  <c r="I378" i="11"/>
  <c r="I373" i="16" s="1"/>
  <c r="H378" i="11"/>
  <c r="H373" i="16" s="1"/>
  <c r="G360" i="11"/>
  <c r="H360" i="11"/>
  <c r="I360" i="11"/>
  <c r="J360" i="11"/>
  <c r="J355" i="16" s="1"/>
  <c r="G361" i="11"/>
  <c r="H361" i="11"/>
  <c r="I361" i="11"/>
  <c r="I356" i="16" s="1"/>
  <c r="J361" i="11"/>
  <c r="J388" i="11" s="1"/>
  <c r="J383" i="16" s="1"/>
  <c r="G362" i="11"/>
  <c r="H362" i="11"/>
  <c r="I362" i="11"/>
  <c r="J362" i="11"/>
  <c r="J389" i="11" s="1"/>
  <c r="J384" i="16" s="1"/>
  <c r="F361" i="11"/>
  <c r="F356" i="16" s="1"/>
  <c r="F362" i="11"/>
  <c r="F357" i="16" s="1"/>
  <c r="F360" i="11"/>
  <c r="F355" i="16" s="1"/>
  <c r="J352" i="11"/>
  <c r="J347" i="16" s="1"/>
  <c r="H352" i="11"/>
  <c r="H347" i="16" s="1"/>
  <c r="G339" i="11"/>
  <c r="G334" i="16" s="1"/>
  <c r="H339" i="11"/>
  <c r="J339" i="11"/>
  <c r="G340" i="11"/>
  <c r="G335" i="16" s="1"/>
  <c r="H340" i="11"/>
  <c r="J340" i="11"/>
  <c r="H338" i="11"/>
  <c r="J338" i="11"/>
  <c r="G338" i="11"/>
  <c r="G333" i="16" s="1"/>
  <c r="H330" i="11"/>
  <c r="H325" i="16" s="1"/>
  <c r="G314" i="11"/>
  <c r="H314" i="11"/>
  <c r="H309" i="16" s="1"/>
  <c r="J314" i="11"/>
  <c r="J309" i="16" s="1"/>
  <c r="G315" i="11"/>
  <c r="G310" i="16" s="1"/>
  <c r="H315" i="11"/>
  <c r="J315" i="11"/>
  <c r="G316" i="11"/>
  <c r="G311" i="16" s="1"/>
  <c r="H316" i="11"/>
  <c r="H311" i="16" s="1"/>
  <c r="J316" i="11"/>
  <c r="F315" i="11"/>
  <c r="F310" i="16" s="1"/>
  <c r="F316" i="11"/>
  <c r="F311" i="16" s="1"/>
  <c r="F314" i="11"/>
  <c r="F309" i="16" s="1"/>
  <c r="J294" i="11"/>
  <c r="J289" i="16" s="1"/>
  <c r="J295" i="11"/>
  <c r="J290" i="16" s="1"/>
  <c r="J296" i="11"/>
  <c r="J291" i="16" s="1"/>
  <c r="J293" i="11"/>
  <c r="J288" i="16" s="1"/>
  <c r="H280" i="11"/>
  <c r="H275" i="16" s="1"/>
  <c r="J280" i="11"/>
  <c r="J275" i="16" s="1"/>
  <c r="H281" i="11"/>
  <c r="H276" i="16" s="1"/>
  <c r="J281" i="11"/>
  <c r="J276" i="16" s="1"/>
  <c r="H282" i="11"/>
  <c r="H277" i="16" s="1"/>
  <c r="J282" i="11"/>
  <c r="J277" i="16" s="1"/>
  <c r="J279" i="11"/>
  <c r="J274" i="16" s="1"/>
  <c r="H266" i="11"/>
  <c r="H261" i="16" s="1"/>
  <c r="J266" i="11"/>
  <c r="J261" i="16" s="1"/>
  <c r="H267" i="11"/>
  <c r="H262" i="16" s="1"/>
  <c r="J267" i="11"/>
  <c r="J262" i="16" s="1"/>
  <c r="H268" i="11"/>
  <c r="H263" i="16" s="1"/>
  <c r="J268" i="11"/>
  <c r="J263" i="16" s="1"/>
  <c r="J265" i="11"/>
  <c r="J260" i="16" s="1"/>
  <c r="H265" i="11"/>
  <c r="H260" i="16" s="1"/>
  <c r="J251" i="11"/>
  <c r="J246" i="16" s="1"/>
  <c r="H252" i="11"/>
  <c r="H247" i="16" s="1"/>
  <c r="J252" i="11"/>
  <c r="J247" i="16" s="1"/>
  <c r="H250" i="11"/>
  <c r="H245" i="16" s="1"/>
  <c r="J250" i="11"/>
  <c r="J245" i="16" s="1"/>
  <c r="G250" i="11"/>
  <c r="G245" i="16" s="1"/>
  <c r="G236" i="11"/>
  <c r="G231" i="16" s="1"/>
  <c r="H236" i="11"/>
  <c r="H231" i="16" s="1"/>
  <c r="J236" i="11"/>
  <c r="J231" i="16" s="1"/>
  <c r="G237" i="11"/>
  <c r="G232" i="16" s="1"/>
  <c r="H237" i="11"/>
  <c r="H232" i="16" s="1"/>
  <c r="J237" i="11"/>
  <c r="J232" i="16" s="1"/>
  <c r="H235" i="11"/>
  <c r="H230" i="16" s="1"/>
  <c r="J235" i="11"/>
  <c r="J230" i="16" s="1"/>
  <c r="G235" i="11"/>
  <c r="G230" i="16" s="1"/>
  <c r="H215" i="11"/>
  <c r="H210" i="16" s="1"/>
  <c r="H214" i="11"/>
  <c r="H209" i="16" s="1"/>
  <c r="H213" i="11"/>
  <c r="H208" i="16" s="1"/>
  <c r="J205" i="11"/>
  <c r="J200" i="16" s="1"/>
  <c r="I205" i="11"/>
  <c r="I200" i="16" s="1"/>
  <c r="H205" i="11"/>
  <c r="H200" i="16" s="1"/>
  <c r="G205" i="11"/>
  <c r="G200" i="16" s="1"/>
  <c r="H204" i="11"/>
  <c r="H199" i="16" s="1"/>
  <c r="H203" i="11"/>
  <c r="H198" i="16" s="1"/>
  <c r="H202" i="11"/>
  <c r="H197" i="16" s="1"/>
  <c r="H201" i="11"/>
  <c r="H196" i="16" s="1"/>
  <c r="G202" i="11"/>
  <c r="G197" i="16" s="1"/>
  <c r="G203" i="11"/>
  <c r="G198" i="16" s="1"/>
  <c r="I189" i="11"/>
  <c r="I184" i="16" s="1"/>
  <c r="J189" i="11"/>
  <c r="J213" i="11" s="1"/>
  <c r="J208" i="16" s="1"/>
  <c r="I190" i="11"/>
  <c r="I185" i="16" s="1"/>
  <c r="J190" i="11"/>
  <c r="J185" i="16" s="1"/>
  <c r="I191" i="11"/>
  <c r="J191" i="11"/>
  <c r="J186" i="16" s="1"/>
  <c r="I188" i="11"/>
  <c r="I183" i="16" s="1"/>
  <c r="J188" i="11"/>
  <c r="J183" i="16" s="1"/>
  <c r="J178" i="11"/>
  <c r="J173" i="16" s="1"/>
  <c r="I178" i="11"/>
  <c r="I173" i="16" s="1"/>
  <c r="H178" i="11"/>
  <c r="H173" i="16" s="1"/>
  <c r="G178" i="11"/>
  <c r="G173" i="16" s="1"/>
  <c r="J165" i="11"/>
  <c r="J160" i="16" s="1"/>
  <c r="I165" i="11"/>
  <c r="I160" i="16" s="1"/>
  <c r="H165" i="11"/>
  <c r="H160" i="16" s="1"/>
  <c r="G165" i="11"/>
  <c r="G160" i="16" s="1"/>
  <c r="J138" i="11"/>
  <c r="J133" i="16" s="1"/>
  <c r="I138" i="11"/>
  <c r="I133" i="16" s="1"/>
  <c r="H138" i="11"/>
  <c r="H133" i="16" s="1"/>
  <c r="G138" i="11"/>
  <c r="G133" i="16" s="1"/>
  <c r="J125" i="11"/>
  <c r="J120" i="16" s="1"/>
  <c r="H125" i="11"/>
  <c r="H120" i="16" s="1"/>
  <c r="G125" i="11"/>
  <c r="G120" i="16" s="1"/>
  <c r="J99" i="11"/>
  <c r="J94" i="16" s="1"/>
  <c r="J88" i="11"/>
  <c r="J83" i="16" s="1"/>
  <c r="I88" i="11"/>
  <c r="I83" i="16" s="1"/>
  <c r="H88" i="11"/>
  <c r="H83" i="16" s="1"/>
  <c r="J78" i="11"/>
  <c r="J73" i="16" s="1"/>
  <c r="I78" i="11"/>
  <c r="I73" i="16" s="1"/>
  <c r="H78" i="11"/>
  <c r="H73" i="16" s="1"/>
  <c r="F39" i="11"/>
  <c r="F34" i="16" s="1"/>
  <c r="F38" i="11"/>
  <c r="F33" i="16" s="1"/>
  <c r="J16" i="11"/>
  <c r="I16" i="11"/>
  <c r="I15" i="11"/>
  <c r="H15" i="11"/>
  <c r="F15" i="11"/>
  <c r="F10" i="16" s="1"/>
  <c r="I14" i="11"/>
  <c r="I9" i="16" s="1"/>
  <c r="H14" i="11"/>
  <c r="G14" i="11"/>
  <c r="F14" i="11"/>
  <c r="F9" i="16" s="1"/>
  <c r="I29" i="11"/>
  <c r="I24" i="16" s="1"/>
  <c r="J686" i="11"/>
  <c r="H686" i="11"/>
  <c r="J677" i="11"/>
  <c r="I677" i="11"/>
  <c r="H677" i="11"/>
  <c r="J668" i="11"/>
  <c r="I668" i="11"/>
  <c r="H668" i="11"/>
  <c r="J663" i="11"/>
  <c r="H663" i="11"/>
  <c r="J646" i="11"/>
  <c r="I646" i="11"/>
  <c r="H646" i="11"/>
  <c r="J636" i="11"/>
  <c r="I636" i="11"/>
  <c r="H636" i="11"/>
  <c r="J610" i="11"/>
  <c r="I610" i="11"/>
  <c r="H610" i="11"/>
  <c r="I202" i="11" l="1"/>
  <c r="I197" i="16" s="1"/>
  <c r="J327" i="11"/>
  <c r="J322" i="16" s="1"/>
  <c r="J214" i="11"/>
  <c r="J209" i="16" s="1"/>
  <c r="J375" i="11"/>
  <c r="J370" i="16" s="1"/>
  <c r="G328" i="11"/>
  <c r="G323" i="16" s="1"/>
  <c r="I201" i="11"/>
  <c r="I196" i="16" s="1"/>
  <c r="J201" i="11"/>
  <c r="J196" i="16" s="1"/>
  <c r="G413" i="11"/>
  <c r="G408" i="16" s="1"/>
  <c r="G351" i="11"/>
  <c r="G346" i="16" s="1"/>
  <c r="H413" i="11"/>
  <c r="H408" i="16" s="1"/>
  <c r="I426" i="11"/>
  <c r="I421" i="16" s="1"/>
  <c r="J413" i="11"/>
  <c r="J408" i="16" s="1"/>
  <c r="H427" i="11"/>
  <c r="H422" i="16" s="1"/>
  <c r="I186" i="16"/>
  <c r="I204" i="11"/>
  <c r="I199" i="16" s="1"/>
  <c r="J204" i="11"/>
  <c r="J199" i="16" s="1"/>
  <c r="G355" i="16"/>
  <c r="G375" i="11"/>
  <c r="G370" i="16" s="1"/>
  <c r="H10" i="16"/>
  <c r="H27" i="11"/>
  <c r="H22" i="16" s="1"/>
  <c r="I416" i="11"/>
  <c r="I411" i="16" s="1"/>
  <c r="H9" i="16"/>
  <c r="H26" i="11"/>
  <c r="H21" i="16" s="1"/>
  <c r="J203" i="11"/>
  <c r="J198" i="16" s="1"/>
  <c r="J333" i="16"/>
  <c r="J349" i="11"/>
  <c r="J344" i="16" s="1"/>
  <c r="G350" i="11"/>
  <c r="G345" i="16" s="1"/>
  <c r="I357" i="16"/>
  <c r="I377" i="11"/>
  <c r="I372" i="16" s="1"/>
  <c r="I355" i="16"/>
  <c r="I375" i="11"/>
  <c r="I370" i="16" s="1"/>
  <c r="I394" i="16"/>
  <c r="I413" i="11"/>
  <c r="I408" i="16" s="1"/>
  <c r="G415" i="11"/>
  <c r="G410" i="16" s="1"/>
  <c r="G396" i="16"/>
  <c r="H415" i="11"/>
  <c r="H410" i="16" s="1"/>
  <c r="H355" i="16"/>
  <c r="H375" i="11"/>
  <c r="H370" i="16" s="1"/>
  <c r="J485" i="16"/>
  <c r="J502" i="11"/>
  <c r="J497" i="16" s="1"/>
  <c r="G309" i="16"/>
  <c r="G327" i="11"/>
  <c r="G322" i="16" s="1"/>
  <c r="I10" i="16"/>
  <c r="I27" i="11"/>
  <c r="I22" i="16" s="1"/>
  <c r="J486" i="16"/>
  <c r="J503" i="11"/>
  <c r="I11" i="16"/>
  <c r="I28" i="11"/>
  <c r="I23" i="16" s="1"/>
  <c r="J184" i="16"/>
  <c r="J202" i="11"/>
  <c r="J197" i="16" s="1"/>
  <c r="J328" i="11"/>
  <c r="J323" i="16" s="1"/>
  <c r="J310" i="16"/>
  <c r="J334" i="16"/>
  <c r="J350" i="11"/>
  <c r="J345" i="16" s="1"/>
  <c r="H388" i="11"/>
  <c r="H383" i="16" s="1"/>
  <c r="H356" i="16"/>
  <c r="J395" i="16"/>
  <c r="J426" i="11"/>
  <c r="J421" i="16" s="1"/>
  <c r="I428" i="11"/>
  <c r="I423" i="16" s="1"/>
  <c r="J451" i="16"/>
  <c r="J470" i="11"/>
  <c r="I26" i="11"/>
  <c r="I21" i="16" s="1"/>
  <c r="H333" i="16"/>
  <c r="H349" i="11"/>
  <c r="H344" i="16" s="1"/>
  <c r="H357" i="16"/>
  <c r="H377" i="11"/>
  <c r="H372" i="16" s="1"/>
  <c r="J397" i="16"/>
  <c r="J428" i="11"/>
  <c r="J423" i="16" s="1"/>
  <c r="J416" i="11"/>
  <c r="J411" i="16" s="1"/>
  <c r="G414" i="11"/>
  <c r="G409" i="16" s="1"/>
  <c r="G395" i="16"/>
  <c r="J335" i="16"/>
  <c r="J351" i="11"/>
  <c r="J346" i="16" s="1"/>
  <c r="G377" i="11"/>
  <c r="G372" i="16" s="1"/>
  <c r="G357" i="16"/>
  <c r="J449" i="16"/>
  <c r="J468" i="11"/>
  <c r="J463" i="16" s="1"/>
  <c r="H327" i="11"/>
  <c r="H322" i="16" s="1"/>
  <c r="H397" i="16"/>
  <c r="H416" i="11"/>
  <c r="H411" i="16" s="1"/>
  <c r="I376" i="11"/>
  <c r="I371" i="16" s="1"/>
  <c r="H428" i="11"/>
  <c r="H423" i="16" s="1"/>
  <c r="J11" i="16"/>
  <c r="J28" i="11"/>
  <c r="J23" i="16" s="1"/>
  <c r="H328" i="11"/>
  <c r="H323" i="16" s="1"/>
  <c r="H310" i="16"/>
  <c r="G329" i="11"/>
  <c r="G324" i="16" s="1"/>
  <c r="H334" i="16"/>
  <c r="H350" i="11"/>
  <c r="H345" i="16" s="1"/>
  <c r="G388" i="11"/>
  <c r="G383" i="16" s="1"/>
  <c r="G356" i="16"/>
  <c r="I414" i="11"/>
  <c r="I409" i="16" s="1"/>
  <c r="J436" i="11"/>
  <c r="J431" i="16" s="1"/>
  <c r="J329" i="11"/>
  <c r="J324" i="16" s="1"/>
  <c r="J311" i="16"/>
  <c r="J488" i="16"/>
  <c r="J505" i="11"/>
  <c r="H335" i="16"/>
  <c r="H351" i="11"/>
  <c r="H346" i="16" s="1"/>
  <c r="J356" i="16"/>
  <c r="J376" i="11"/>
  <c r="J371" i="16" s="1"/>
  <c r="J452" i="16"/>
  <c r="J471" i="11"/>
  <c r="J487" i="16"/>
  <c r="J504" i="11"/>
  <c r="J215" i="11"/>
  <c r="J210" i="16" s="1"/>
  <c r="G9" i="16"/>
  <c r="G26" i="11"/>
  <c r="G21" i="16" s="1"/>
  <c r="I203" i="11"/>
  <c r="I198" i="16" s="1"/>
  <c r="H329" i="11"/>
  <c r="H324" i="16" s="1"/>
  <c r="G349" i="11"/>
  <c r="G344" i="16" s="1"/>
  <c r="J357" i="16"/>
  <c r="J377" i="11"/>
  <c r="J372" i="16" s="1"/>
  <c r="J414" i="11"/>
  <c r="J409" i="16" s="1"/>
  <c r="H426" i="11"/>
  <c r="H421" i="16" s="1"/>
  <c r="J450" i="16"/>
  <c r="J469" i="11"/>
  <c r="G389" i="11"/>
  <c r="G384" i="16" s="1"/>
  <c r="G426" i="11"/>
  <c r="G421" i="16" s="1"/>
  <c r="G427" i="11"/>
  <c r="G422" i="16" s="1"/>
  <c r="G376" i="11"/>
  <c r="G371" i="16" s="1"/>
  <c r="H389" i="11"/>
  <c r="H384" i="16" s="1"/>
  <c r="H376" i="11"/>
  <c r="H371" i="16" s="1"/>
  <c r="J464" i="16" l="1"/>
  <c r="J479" i="11"/>
  <c r="J474" i="16" s="1"/>
  <c r="J499" i="16"/>
  <c r="J514" i="11"/>
  <c r="J509" i="16" s="1"/>
  <c r="J466" i="16"/>
  <c r="J481" i="11"/>
  <c r="J476" i="16" s="1"/>
  <c r="J500" i="16"/>
  <c r="J515" i="11"/>
  <c r="J510" i="16" s="1"/>
  <c r="J465" i="16"/>
  <c r="J480" i="11"/>
  <c r="J475" i="16" s="1"/>
  <c r="J498" i="16"/>
  <c r="J513" i="11"/>
  <c r="J508" i="16" s="1"/>
  <c r="G77" i="11" l="1"/>
  <c r="G72" i="16" s="1"/>
  <c r="G76" i="11"/>
  <c r="G71" i="16" s="1"/>
  <c r="H77" i="11"/>
  <c r="H72" i="16" s="1"/>
  <c r="H87" i="11"/>
  <c r="H82" i="16" s="1"/>
  <c r="H86" i="11"/>
  <c r="H81" i="16" s="1"/>
  <c r="H75" i="11"/>
  <c r="H70" i="16" s="1"/>
  <c r="I87" i="11"/>
  <c r="I82" i="16" s="1"/>
  <c r="I77" i="11"/>
  <c r="I72" i="16" s="1"/>
  <c r="I86" i="11"/>
  <c r="I81" i="16" s="1"/>
  <c r="I76" i="11"/>
  <c r="I71" i="16" s="1"/>
  <c r="I75" i="11"/>
  <c r="I70" i="16" s="1"/>
  <c r="J98" i="11"/>
  <c r="J93" i="16" s="1"/>
  <c r="J76" i="11"/>
  <c r="J71" i="16" s="1"/>
  <c r="J97" i="11"/>
  <c r="J92" i="16" s="1"/>
  <c r="G137" i="11"/>
  <c r="G132" i="16" s="1"/>
  <c r="G136" i="11"/>
  <c r="G131" i="16" s="1"/>
  <c r="G177" i="11"/>
  <c r="G172" i="16" s="1"/>
  <c r="G176" i="11" l="1"/>
  <c r="G171" i="16" s="1"/>
  <c r="H136" i="11"/>
  <c r="H131" i="16" s="1"/>
  <c r="H123" i="11"/>
  <c r="H118" i="16" s="1"/>
  <c r="H177" i="11"/>
  <c r="H172" i="16" s="1"/>
  <c r="H164" i="11"/>
  <c r="H159" i="16" s="1"/>
  <c r="H124" i="11"/>
  <c r="H119" i="16" s="1"/>
  <c r="H137" i="11"/>
  <c r="H132" i="16" s="1"/>
  <c r="H163" i="11"/>
  <c r="H158" i="16" s="1"/>
  <c r="H176" i="11"/>
  <c r="H171" i="16" s="1"/>
  <c r="H122" i="11"/>
  <c r="H117" i="16" s="1"/>
  <c r="H162" i="11"/>
  <c r="H157" i="16" s="1"/>
  <c r="I123" i="11"/>
  <c r="I118" i="16" s="1"/>
  <c r="I136" i="11"/>
  <c r="I131" i="16" s="1"/>
  <c r="I177" i="11"/>
  <c r="I172" i="16" s="1"/>
  <c r="I164" i="11"/>
  <c r="I159" i="16" s="1"/>
  <c r="I176" i="11"/>
  <c r="I171" i="16" s="1"/>
  <c r="I163" i="11"/>
  <c r="I158" i="16" s="1"/>
  <c r="I162" i="11"/>
  <c r="I157" i="16" s="1"/>
  <c r="I124" i="11"/>
  <c r="I119" i="16" s="1"/>
  <c r="I122" i="11"/>
  <c r="I117" i="16" s="1"/>
  <c r="J177" i="11"/>
  <c r="J172" i="16" s="1"/>
  <c r="J164" i="11"/>
  <c r="J159" i="16" s="1"/>
  <c r="J176" i="11"/>
  <c r="J171" i="16" s="1"/>
  <c r="J123" i="11"/>
  <c r="J118" i="16" s="1"/>
  <c r="J124" i="11"/>
  <c r="J119" i="16" s="1"/>
  <c r="J137" i="11"/>
  <c r="J132" i="16" s="1"/>
  <c r="J122" i="11"/>
  <c r="J117" i="16" s="1"/>
  <c r="J162" i="11"/>
  <c r="J157" i="16" s="1"/>
  <c r="J163" i="11" l="1"/>
  <c r="J158" i="16" s="1"/>
</calcChain>
</file>

<file path=xl/sharedStrings.xml><?xml version="1.0" encoding="utf-8"?>
<sst xmlns="http://schemas.openxmlformats.org/spreadsheetml/2006/main" count="3985" uniqueCount="709">
  <si>
    <t>HVLL</t>
  </si>
  <si>
    <t>SHV</t>
  </si>
  <si>
    <t>HVA</t>
  </si>
  <si>
    <t>ID WORKSTYLE 400/200</t>
  </si>
  <si>
    <t>ID LIFESTYLE V+</t>
  </si>
  <si>
    <t>-</t>
  </si>
  <si>
    <t>OTHER CHARGES</t>
  </si>
  <si>
    <t xml:space="preserve">MIRROR COATING </t>
  </si>
  <si>
    <t>PRISM</t>
  </si>
  <si>
    <t>METS</t>
  </si>
  <si>
    <t>BASE</t>
  </si>
  <si>
    <t>SPECIAL DIAMETER</t>
  </si>
  <si>
    <t>SUPER HI-VISION</t>
  </si>
  <si>
    <t>HI VISION LONG LIFE</t>
  </si>
  <si>
    <t xml:space="preserve">BLUE CONTROL </t>
  </si>
  <si>
    <t>TINTING</t>
  </si>
  <si>
    <t xml:space="preserve">HIGH CYLINDER ABOVE(4.00) </t>
  </si>
  <si>
    <t>Options</t>
  </si>
  <si>
    <t>Charges</t>
  </si>
  <si>
    <t>Coatings</t>
  </si>
  <si>
    <t>Hi-Vision Aqua</t>
  </si>
  <si>
    <t>Super Hi-Vision</t>
  </si>
  <si>
    <t>Hi-Vision LongLife</t>
  </si>
  <si>
    <t>*Линзы с зеркальным покрытием Mirror доступны только при заказе в комбинации с полным окрашиванием из палитры Spectrum Sphere плотностью 50-75-85%</t>
  </si>
  <si>
    <t>NULUX ACTIVE TRUEFORM</t>
  </si>
  <si>
    <t>NLActATF 1.50C/
NLActBTF 1.50C</t>
  </si>
  <si>
    <t>NLActATF 1.67E/
NLActBTF 1.67E</t>
  </si>
  <si>
    <t>NLActATF 1.60E/
NLActBTF 1.60E</t>
  </si>
  <si>
    <t>NLActATF 1.50C Sns/
NLActBTF 1.50C Sns</t>
  </si>
  <si>
    <t>NLActATF 1.67E Sns/
NLActBTF 1.67E Sns</t>
  </si>
  <si>
    <t>NLActATF 1.60E Sns/
NLActBTF 1.60E Sns</t>
  </si>
  <si>
    <t>NLTF 1.67E</t>
  </si>
  <si>
    <t>NLTF 1.60E</t>
  </si>
  <si>
    <t>NLTF 1.53P</t>
  </si>
  <si>
    <t>NLTF 1.50C</t>
  </si>
  <si>
    <t>NULUX TRUEFORM</t>
  </si>
  <si>
    <t>HILUX TRUEFORM</t>
  </si>
  <si>
    <t>HLTF 1.67E</t>
  </si>
  <si>
    <t>HLTF 1.60E</t>
  </si>
  <si>
    <t>HLTF 1.53P</t>
  </si>
  <si>
    <t>HLTF 1.50C</t>
  </si>
  <si>
    <t>ID MYSTYLE V+</t>
  </si>
  <si>
    <t>iDMSV+ 1.74E</t>
  </si>
  <si>
    <t>iDMSV+ 1.67E</t>
  </si>
  <si>
    <t>iDMSV+ 1.60E</t>
  </si>
  <si>
    <t>iDMSV+ 1.53P</t>
  </si>
  <si>
    <t>iDMSV+ 1.50C</t>
  </si>
  <si>
    <t>iDLSV+H 1.50C/
iDLSV+C 1.50C</t>
  </si>
  <si>
    <t>iDLSV+H 1.53P/
iDLSV+C 1.53P</t>
  </si>
  <si>
    <t>iDLSV+H 1.60E/
iDLSV+C 1.60E</t>
  </si>
  <si>
    <t>iDLSV+H 1.67E/
iDLSV+C 1.67E</t>
  </si>
  <si>
    <t>iDLSV+H 1.74E/
iDLSV+C 1.74E</t>
  </si>
  <si>
    <t xml:space="preserve">AMPLITUDE TRUEFORM </t>
  </si>
  <si>
    <t>Ampl15TF 1.50C/
Ampl11TF 1.50C</t>
  </si>
  <si>
    <t>Ampl15TF 1.53P/
Ampl11TF 1.53P</t>
  </si>
  <si>
    <t>Ampl15TF 1.60E/
Ampl11TF 1.60E</t>
  </si>
  <si>
    <t>Ampl15TF 1.67E/
Ampl11TF 1.67E</t>
  </si>
  <si>
    <t>ADDPOWER 60 TF</t>
  </si>
  <si>
    <t>TACT TF 400/200</t>
  </si>
  <si>
    <t>LecTF 1.60E</t>
  </si>
  <si>
    <t>LecTF 1.50C</t>
  </si>
  <si>
    <t>AddPwrTF 1.50C</t>
  </si>
  <si>
    <t>iDWS400 1.50C/
iDWS200 1.50C</t>
  </si>
  <si>
    <t>iDWS400 1.60E/
iDWS200 1.60E</t>
  </si>
  <si>
    <t>iDWS400 1.67E/
iDWS200 1.67E</t>
  </si>
  <si>
    <t>TACT400TF 1.50C/
TACT200TF 1.50C</t>
  </si>
  <si>
    <t>TACT400TF 1.60E/
TACT200TF 1.60E</t>
  </si>
  <si>
    <t>C28 TF</t>
  </si>
  <si>
    <t>S28 TF</t>
  </si>
  <si>
    <t>BifC28TF 1.60E</t>
  </si>
  <si>
    <t>BifC28TF 1.50C</t>
  </si>
  <si>
    <t>BifS28TF 1.50C</t>
  </si>
  <si>
    <t>BifC28TF 1.50C T7B</t>
  </si>
  <si>
    <t>BifS28TF 1.50C T7G</t>
  </si>
  <si>
    <t>HILUX POLARIZED</t>
  </si>
  <si>
    <t>Back AR</t>
  </si>
  <si>
    <t>HILUX DRIVEWEAR</t>
  </si>
  <si>
    <t>HL 1.50C DWR</t>
  </si>
  <si>
    <t>HL 1.60E POLB/
HL 1.60E POLG/
HL 1.60E POLA</t>
  </si>
  <si>
    <t>HL 1.50C POLB/
HL 1.50C POLG/
HL 1.50C POLA</t>
  </si>
  <si>
    <t>SumProTF 1.60E POLA/
SumProTF 1.60E POLB/
SumProTF 1.60E POLG</t>
  </si>
  <si>
    <t>SumProTF 1.50C POLA/
SumProTF 1.50C POLB/
SumProTF 1.50C POLG</t>
  </si>
  <si>
    <t>SumCdTF 1.60E POLA/
SumCdTF 1.60E POLB/
SumCdTF 1.60E POLG</t>
  </si>
  <si>
    <t>SumCdTF 1.50C POLA/
SumCdTF 1.50C POLB/
SumCdTF 1.50C POLG</t>
  </si>
  <si>
    <t>SUMMIT PRO TF POLARIZED</t>
  </si>
  <si>
    <t>SUMMIT CD TF POLARIZED</t>
  </si>
  <si>
    <t>Ampl11TF 1.60E POLA/
Ampl11TF 1.60E POLB/
Ampl11TF 1.60E POLG</t>
  </si>
  <si>
    <t>Ampl11TF 1.50C POLA/
Ampl11TF 1.50C POLB/
Ampl11TF 1.50C POLG</t>
  </si>
  <si>
    <t>Ampl15TF 1.60E POLA/
Ampl15TF 1.60E POLB/
Ampl15TF 1.60E POLG</t>
  </si>
  <si>
    <t>Ampl15TF 1.50C POLA/
Ampl15TF 1.50C POLB/
Ampl15TF 1.50C POLG</t>
  </si>
  <si>
    <t>Sensity</t>
  </si>
  <si>
    <t>1.60</t>
  </si>
  <si>
    <t>1.67</t>
  </si>
  <si>
    <t>Mirror</t>
  </si>
  <si>
    <t>BLC</t>
  </si>
  <si>
    <t>UVC</t>
  </si>
  <si>
    <t>1.50</t>
  </si>
  <si>
    <t>LECTURE B TF</t>
  </si>
  <si>
    <t>HLTF 1.50C XTG</t>
  </si>
  <si>
    <t>NLTF 1.67E T7B/
NLTF 1.67E T7G</t>
  </si>
  <si>
    <t>NLTF 1.60E T7B/
NLTF 1.60E T7G</t>
  </si>
  <si>
    <t>NLTF 1.50C T7B/
NLTF 1.50C T7G</t>
  </si>
  <si>
    <t>HLTF 1.67E T7B/
HLTF 1.67E T7G</t>
  </si>
  <si>
    <t>HLTF 1.60E T7B/
HLTF 1.60E T7G</t>
  </si>
  <si>
    <t>HLTF 1.53P T7B/
HLTF 1.53P T7G</t>
  </si>
  <si>
    <t>HLTF 1.50C T7B/
HLTF 1.50C T7G</t>
  </si>
  <si>
    <t>iDLSV+H 1.60E T7B/
iDLSV+H 1.60E T7G/
iDLSV+C 1.60E T7B/
iDLSV+C 1.60E T7G</t>
  </si>
  <si>
    <t>iDLSV+H 1.53P T7B/
iDLSV+H 1.53P T7G
iDLSV+C 1.53P T7B/
iDLSV+C 1.53P T7G</t>
  </si>
  <si>
    <t>iDLSV+H 1.50C T7B/
iDLSV+H 1.50C T7G
iDLSV+C 1.50C T7B/
iDLSV+C 1.50C T7G</t>
  </si>
  <si>
    <t>iDLSV+H 1.50C XTG
iDLSV+C 1.50C XTG</t>
  </si>
  <si>
    <t>iDLSV+H 1.67E T7B/
iDLSV+H 1.67E T7G
iDLSV+C 1.67E T7B/
iDLSV+C 1.67E T7G</t>
  </si>
  <si>
    <t>Ampl15TF 1.50C T7B/
Ampl15TF 1.50C T7G
Ampl11TF 1.50C T7B/
Ampl11TF 1.50C T7G</t>
  </si>
  <si>
    <t>Ampl15TF 1.60E T7B/
Ampl15TF 1.60E T7G
Ampl11TF 1.60E T7B/
Ampl11TF 1.60E T7G</t>
  </si>
  <si>
    <t>ID LIFESTYLE V+ X-ACT</t>
  </si>
  <si>
    <t>ID WORKSTYLE V+</t>
  </si>
  <si>
    <t>NL 1.74E HVLL STOC</t>
  </si>
  <si>
    <t>NL 1.67E HVLL STOC</t>
  </si>
  <si>
    <t>NLActA 1.50C SHV STOC/
NLActA 1.50C SHV STOC</t>
  </si>
  <si>
    <t>NL 1.67E SHV STOC</t>
  </si>
  <si>
    <t>NL 1.60E HVLL STOC</t>
  </si>
  <si>
    <t>NL 1.60E SHV STOC</t>
  </si>
  <si>
    <t>NL 1.60M HVA STOC</t>
  </si>
  <si>
    <t>NL 1.53P HVA STOC</t>
  </si>
  <si>
    <t>NL 1.50C HVA STOC</t>
  </si>
  <si>
    <t>HL 1.67E HVLL STOC</t>
  </si>
  <si>
    <t>HL 1.67E SHV STOC</t>
  </si>
  <si>
    <t>HL 1.60E BLC STOC</t>
  </si>
  <si>
    <t>HL 1.60E HVLL STOC</t>
  </si>
  <si>
    <t>HL 1.60E SHV STOC</t>
  </si>
  <si>
    <t>HL 1.60M HVA STOC</t>
  </si>
  <si>
    <t>HL 1.60E strx</t>
  </si>
  <si>
    <t>HL 1.53P HVLL STOC</t>
  </si>
  <si>
    <t>HL 1.53P SHV STOC</t>
  </si>
  <si>
    <t>HL 1.53P HVA STOC</t>
  </si>
  <si>
    <t>HL 1.50C BLC STOC</t>
  </si>
  <si>
    <t>HL 1.50C HVLL STOC</t>
  </si>
  <si>
    <t>HL 1.50C SHV STOC</t>
  </si>
  <si>
    <t>HL 1.60E SnsB SHV STOC/
HL 1.60E SnsG SHV STOC</t>
  </si>
  <si>
    <t>HL 1.50C SnsB SHV STOC/
HL 1.50C SnsG SHV STOC</t>
  </si>
  <si>
    <t>HL 1.50C SnsB HVA STOC/
HL 1.50C SnsG HVA STOC</t>
  </si>
  <si>
    <t>HL 1.50C HVA STOC</t>
  </si>
  <si>
    <t>HL 1.50C HC STOC</t>
  </si>
  <si>
    <t>HL 1.50C strx</t>
  </si>
  <si>
    <t>HLKids 1.53P HVA STOC</t>
  </si>
  <si>
    <t>HLKids 1.50C HVA STOC</t>
  </si>
  <si>
    <t>NULUX</t>
  </si>
  <si>
    <t>NULUX ACTIVE</t>
  </si>
  <si>
    <t>HILUX</t>
  </si>
  <si>
    <t>Hard Coat</t>
  </si>
  <si>
    <t>CYL</t>
  </si>
  <si>
    <t>HL 1.50C STOC</t>
  </si>
  <si>
    <t>Cyl≤2.00</t>
  </si>
  <si>
    <t>Cyl≤3.00</t>
  </si>
  <si>
    <t>Ø65: +6.00► +0.25
Ø70: - 8.25►-10.00
Ø75: 0.00 ► - 8.00</t>
  </si>
  <si>
    <t>Ø65: +6.00► +2.25
Ø70: +2.00► +0.25
Ø75: 0.00► - 7.50</t>
  </si>
  <si>
    <t>ø65:+6.00 ►+0.25
ø70: 0.00 ►- 8.00</t>
  </si>
  <si>
    <t>ø65: +6.00►+2.25
ø70: +2.00►+0.25
ø70: -7.25► -8.00
ø75: 0.00► -7.00</t>
  </si>
  <si>
    <t>Ø65: +4.00► +0.25
Ø70: 0.00► - 6.00</t>
  </si>
  <si>
    <t>ø65:+6.00► +0.25
ø70: 0.00► -8.00</t>
  </si>
  <si>
    <t>ø60:+6.00► +0.25
ø65:+6.00► +0.25
ø70:+2.00► -8.00</t>
  </si>
  <si>
    <t>ø65:+6.00►+0.25
ø70: 0.00►- 8.00</t>
  </si>
  <si>
    <t>ø65:+6.00 ►+0.25
ø70: 0.00 ►- 6.00</t>
  </si>
  <si>
    <t>ø65:+6.00 ►+0.25
ø70:+4.00 ►- 8.00</t>
  </si>
  <si>
    <t>ø60:+6.00►+0.25
ø65:+6.00►+0.25
ø70: 0.00►- 6.00</t>
  </si>
  <si>
    <t>ø60:+6.00►+0.25
ø65:+6.00►+0.25
ø70: +6.00►- 6.00</t>
  </si>
  <si>
    <t>ø70: +6.00►- 6.00</t>
  </si>
  <si>
    <t>ø65:+4.00► +0.25
ø70: 0.00► -6.00</t>
  </si>
  <si>
    <t>Ø65: +6.00► +0.25
Ø70: +6.00► +2.25
Ø70: - 8.25►-10.00
Ø75: +2.00► - 8.00</t>
  </si>
  <si>
    <t>ø70:+4.00 ►+0.25</t>
  </si>
  <si>
    <t>Ø65: +6.00► +2.25
Ø70: +2.00► +0.25
Ø70: - 7.25► - 8.00
Ø75: 0.00► - 7.00</t>
  </si>
  <si>
    <t>ø65: +6.00► +0.25
ø70: +2.00► - 8.00</t>
  </si>
  <si>
    <t>ø65:+6.00► +0.25
ø70: 0.00► - 8.00
ø70: - 8.25►-10.00</t>
  </si>
  <si>
    <t>ø65:+6.00►+0.25
ø70: +6.00►- 6.00</t>
  </si>
  <si>
    <t>Ø75: 0.00 ► - 3.00</t>
  </si>
  <si>
    <t>Ø65: +3.00 ► + 0.25
Ø70: +3.00 ► + 0.25
Ø75: 0.00 ► - 3.00</t>
  </si>
  <si>
    <t>Ø65: -10.25 ► -12.00
Ø70: -8.25 ►-10.00
Ø75: - 4.00 ► - 8.00</t>
  </si>
  <si>
    <t>NLActA 1.50C SHV STOC</t>
  </si>
  <si>
    <t>Ø65: +8.00 ►-11.00 cyl.≤6.00</t>
  </si>
  <si>
    <t>Ø70: +5.00 ►- 8.00 cyl.≤6.00</t>
  </si>
  <si>
    <t>Ø75: +2.00 ►- 8.00 cyl.≤4.00</t>
  </si>
  <si>
    <t>Ø70: +6.00 ►- 8.00 cyl.≤5.00</t>
  </si>
  <si>
    <t>Ø65: +6.00 ►- 8.00 cyl.≤6.00</t>
  </si>
  <si>
    <t>Ø70: +3.50 ►- 8.00 cyl.≤5.00</t>
  </si>
  <si>
    <t>Ø75: +1.50 ►- 8.00 cyl.≤4.00</t>
  </si>
  <si>
    <t>Ø75: +5.00 ►- 8.00 cyl.≤4.00</t>
  </si>
  <si>
    <t>Ø70: +8.00 ►-13.00 cyl.≤6.00</t>
  </si>
  <si>
    <t>Ø75: +6.00 ►-10.00 cyl.≤4.00</t>
  </si>
  <si>
    <t>Ø65 :+10.00 ►-15.00 cyl.≤6.00</t>
  </si>
  <si>
    <t>Ø75: +6.00►-10.00 cyl.≤4.00</t>
  </si>
  <si>
    <t>Ø70: +5.00 ►-8.00 cyl.≤6.00</t>
  </si>
  <si>
    <t>Ø75: +6.00 ►- 8.00 cyl.≤4.00</t>
  </si>
  <si>
    <t>Ø70: +6.00 ►- 8.00 cyl.≤6.00</t>
  </si>
  <si>
    <t>Ø75: +6.00 ►-8.00 cyl.≤4.00</t>
  </si>
  <si>
    <t>Ø70: +8.00 ►-8.00 cyl.≤6.00</t>
  </si>
  <si>
    <t>Ø65: +8.00 ►-10.00 cyl.≤6.00</t>
  </si>
  <si>
    <t>Ø70: +8.00 ►-12.00 cyl.≤6.00</t>
  </si>
  <si>
    <t>Ø65: +8.00 ►-12.00 cyl.≤6.00</t>
  </si>
  <si>
    <t>Ø65: +8.00 ►-13.00 cyl.≤6.00</t>
  </si>
  <si>
    <t>Ø70: +6.00 ►- 8.00 cyl.≤4.00</t>
  </si>
  <si>
    <t>Ø70: +8.00 ►-10.00 cyl.≤4.00</t>
  </si>
  <si>
    <t>Ø70: +8.00 ►-13.00 cyl.≤4.00</t>
  </si>
  <si>
    <t>Ø70: +8.00 ►-12.00 cyl.≤4.00</t>
  </si>
  <si>
    <t>iDLSV+H 1.60E SnsB/SnsG /
iDLSV+C 1.60E SnsB/SnsG</t>
  </si>
  <si>
    <t>iDLSV+H 1.67E SnsB/SnsG /
iDLSV+C 1.67E SnsB/SnsG</t>
  </si>
  <si>
    <t>iDLSV+H 1.53P SnsB/SnsG /
iDLSV+C 1.53P SnsB/SnsG</t>
  </si>
  <si>
    <t>iDLSV+H 1.50C SnsB/SnsG /
iDLSV+C 1.50C SnsB/SnsG</t>
  </si>
  <si>
    <t>iDMSV+ 1.67E SnsB/SnsG</t>
  </si>
  <si>
    <t>iDMSV+ 1.60E SnsB/SnsG</t>
  </si>
  <si>
    <t>iDMSV+ 1.53P SnsB/SnsG</t>
  </si>
  <si>
    <t>iDMSV+ 1.50C SnsB/SnsG</t>
  </si>
  <si>
    <t>Ø75: +6.00►-8.00 cyl.≤4.00</t>
  </si>
  <si>
    <t>Ø70: +6.00►-8.00 cyl.≤4.00</t>
  </si>
  <si>
    <t>Ø65: +6.00►-8.00 cyl.≤6.00</t>
  </si>
  <si>
    <t>Ø65: +8.00►-10.00 cyl.≤6.00</t>
  </si>
  <si>
    <t>Ø70: +8.00►-10.00 cyl.≤4.00</t>
  </si>
  <si>
    <t>Ø65: +8.00►-13.00 cyl.≤6.00</t>
  </si>
  <si>
    <t>Ø70: +8.00►-13.00 cyl.≤4.00</t>
  </si>
  <si>
    <t>Ampl11TF 1.53P</t>
  </si>
  <si>
    <t>Ampl15TF 1.60E</t>
  </si>
  <si>
    <t>Ampl11TF 1.67E</t>
  </si>
  <si>
    <t>Ampl11TF 1.50C</t>
  </si>
  <si>
    <t>Ampl15TF 1.50C</t>
  </si>
  <si>
    <t>Ampl11TF 1.60E</t>
  </si>
  <si>
    <t>SumCdTF 1.60E</t>
  </si>
  <si>
    <t>SumProTF 1.50C</t>
  </si>
  <si>
    <t>SumProTF 1.60E</t>
  </si>
  <si>
    <t>SumProTF 1.67E</t>
  </si>
  <si>
    <t>SumProTF 1.53P</t>
  </si>
  <si>
    <t>HL 1.50C</t>
  </si>
  <si>
    <t>HL 1.50C HVA StiB STOC</t>
  </si>
  <si>
    <t>HL 1.50C HVA SnsB STOC</t>
  </si>
  <si>
    <t>HL 1.50C HVLL SnsB STOC</t>
  </si>
  <si>
    <t>HL 1.50C SHV SnsB STOC</t>
  </si>
  <si>
    <t>HL 1.60E HVLL SnsB STOC</t>
  </si>
  <si>
    <t>HL 1.60E SHV SnsB STOC</t>
  </si>
  <si>
    <t>iDWSV+CL 1.50C</t>
  </si>
  <si>
    <t>iDWSV+CL 1.60E</t>
  </si>
  <si>
    <t>iDWSV+CL 1.67E</t>
  </si>
  <si>
    <t>iDWS400 1.50C</t>
  </si>
  <si>
    <t>iDWS400 1.60E</t>
  </si>
  <si>
    <t>iDWS400 1.67E</t>
  </si>
  <si>
    <t>iDLSV+XH 1.50C</t>
  </si>
  <si>
    <t>iDLSV+XH 1.53P</t>
  </si>
  <si>
    <t>iDLSV+XH 1.60E</t>
  </si>
  <si>
    <t>iDLSV+XH 1.67E</t>
  </si>
  <si>
    <t>iDLSV+XH 1.74E</t>
  </si>
  <si>
    <t>iDLSV+H 1.50C</t>
  </si>
  <si>
    <t>iDLSV+H 1.53P</t>
  </si>
  <si>
    <t>iDLSV+H 1.60E</t>
  </si>
  <si>
    <t>iDLSV+H 1.67E</t>
  </si>
  <si>
    <t>iDLSV+H 1.74E</t>
  </si>
  <si>
    <t>NLiDV+ 1.50C</t>
  </si>
  <si>
    <t>NLiDV+ 1.60E</t>
  </si>
  <si>
    <t>NLiDV+ 1.67E</t>
  </si>
  <si>
    <t>NLiDV+ 1.74E</t>
  </si>
  <si>
    <t>AddPwr 1.50C HVA STOC</t>
  </si>
  <si>
    <t>HL 1.50C SHHB PolB STOC</t>
  </si>
  <si>
    <t>SumCdTF 1.50C</t>
  </si>
  <si>
    <t>NLActATF 1.50C</t>
  </si>
  <si>
    <t>NLActATF 1.60E</t>
  </si>
  <si>
    <t>NLActATF 1.67E</t>
  </si>
  <si>
    <t>HL 1.50C SHHB ColorUV STOC</t>
  </si>
  <si>
    <t>HL 1.50C HVA</t>
  </si>
  <si>
    <t>NLActA 1.50C BLC STRX</t>
  </si>
  <si>
    <t>AddPwr 1.50C HVA Color STRX</t>
  </si>
  <si>
    <t>AddPwr 1.50C HVLL Color STRX</t>
  </si>
  <si>
    <t>AddPwr 1.50C SHV Color STRX</t>
  </si>
  <si>
    <t>AddPwr 1.50C HVA STRX</t>
  </si>
  <si>
    <t>AddPwr 1.50C HVLL STRX</t>
  </si>
  <si>
    <t>AddPwr 1.50C BLC STRX</t>
  </si>
  <si>
    <t>AddPwr 1.50C SHV STRX</t>
  </si>
  <si>
    <t>HL 1.50C  Color strx</t>
  </si>
  <si>
    <t>HL 1.50C HVA Color strx</t>
  </si>
  <si>
    <t>HL 1.50C HC Color strx</t>
  </si>
  <si>
    <t>HL 1.50C HVLL Color strx</t>
  </si>
  <si>
    <t>HL 1.50C SHV Color strx</t>
  </si>
  <si>
    <t>HL 1.50C HVA strx</t>
  </si>
  <si>
    <t>HL 1.50C HC strx</t>
  </si>
  <si>
    <t>HL 1.50C HVLL strx</t>
  </si>
  <si>
    <t>HL 1.50C SHV strx</t>
  </si>
  <si>
    <t>HL 1.60E HVA Color strx</t>
  </si>
  <si>
    <t>HL 1.60E HVLL Color strx</t>
  </si>
  <si>
    <t>HL 1.60E SHV Color strx</t>
  </si>
  <si>
    <t>HL 1.60E HVA strx</t>
  </si>
  <si>
    <t>HL 1.60E HVLL strx</t>
  </si>
  <si>
    <t>HL 1.60E SHV strx</t>
  </si>
  <si>
    <t>HL 1.60E BLC STRX</t>
  </si>
  <si>
    <t>Mirg Color</t>
  </si>
  <si>
    <t>UVC SnsB</t>
  </si>
  <si>
    <t>BLC SnsB</t>
  </si>
  <si>
    <t>HVLL SnsB</t>
  </si>
  <si>
    <t>SHV SnsB</t>
  </si>
  <si>
    <t>UVC Snsb</t>
  </si>
  <si>
    <t>BLC Snsb</t>
  </si>
  <si>
    <t>HVLL Snsb</t>
  </si>
  <si>
    <t>SHV Snsb</t>
  </si>
  <si>
    <t>iDLSV+XH 1.74E/
iDLSV+XC 1.74E</t>
  </si>
  <si>
    <t>iDLSV+XH 1.67E/
iDLSV+XC 1.67E</t>
  </si>
  <si>
    <t>iDLSV+XH 1.60E/
iDLSV+XC 1.60E</t>
  </si>
  <si>
    <t>iDLSV+XH 1.53P/
iDLSV+XC 1.53P</t>
  </si>
  <si>
    <t>iDLSV+XH 1.50C/
iDLSV+XC 1.50C</t>
  </si>
  <si>
    <t>BLC T7B</t>
  </si>
  <si>
    <t>HVLL T7B</t>
  </si>
  <si>
    <t>SHV T7B</t>
  </si>
  <si>
    <t>BLC XTG</t>
  </si>
  <si>
    <t>HVLL XTG</t>
  </si>
  <si>
    <t>SHV XTG</t>
  </si>
  <si>
    <t>HVA SnsB</t>
  </si>
  <si>
    <t>BLC T7G</t>
  </si>
  <si>
    <t>HVLL T7G</t>
  </si>
  <si>
    <t>SHV T7G</t>
  </si>
  <si>
    <t>HVA T7G</t>
  </si>
  <si>
    <t>Close:
Screen:
Space</t>
  </si>
  <si>
    <t>iDWSV+CL 1.67E /
iDWSV+SC 1.67E /
iDWSV+SP 1.67E</t>
  </si>
  <si>
    <t>iDWSV+CL 1.60E /
iDWSV+SC 1.60E /
iDWSV+SP 1.60E</t>
  </si>
  <si>
    <t>iDWSV+CL 1.50C /
iDWSV+SC 1.50C /
iDWSV+SP 1.50C</t>
  </si>
  <si>
    <t>TACT400TF 1.60E</t>
  </si>
  <si>
    <t>TACT400TF 1.50C</t>
  </si>
  <si>
    <t>HLTF 1.67E SnsB / SnsG</t>
  </si>
  <si>
    <t>HLTF 1.60E SnsB / SnsG</t>
  </si>
  <si>
    <t>HLTF 1.53P SnsB / SnsG</t>
  </si>
  <si>
    <t>HLTF 1.50C SnsB / SnsG</t>
  </si>
  <si>
    <t>NLTF 1.67E SnsB / SnsG</t>
  </si>
  <si>
    <t>NLTF 1.60E SnsB / SnsG</t>
  </si>
  <si>
    <t>NLTF 1.53P SnsB / SnsG</t>
  </si>
  <si>
    <t>NLTF 1.50C SnsB / SnsG</t>
  </si>
  <si>
    <t>NULUX iDentity V+</t>
  </si>
  <si>
    <t>NLiDV+ 1.67E SnsB / SnsG</t>
  </si>
  <si>
    <t>NLiDV+ 1.60E SnsB / SnsG</t>
  </si>
  <si>
    <t>NLiDV+ 1.50C SnsB / SnsG</t>
  </si>
  <si>
    <t>BifC28TF 1.50C SnsB / SnsG</t>
  </si>
  <si>
    <t>BifS28TF 1.50C SnsB / SnsG</t>
  </si>
  <si>
    <t>HVA T7B</t>
  </si>
  <si>
    <t>HVLL Pola</t>
  </si>
  <si>
    <t>SHV Pola</t>
  </si>
  <si>
    <t>HL 1.60E</t>
  </si>
  <si>
    <t>HVA Pola</t>
  </si>
  <si>
    <t>SHHB Pola</t>
  </si>
  <si>
    <t>HVLL DWR</t>
  </si>
  <si>
    <t>SHV DWR</t>
  </si>
  <si>
    <t>HVA DWR</t>
  </si>
  <si>
    <t>SHHB DWR</t>
  </si>
  <si>
    <t>диапазон</t>
  </si>
  <si>
    <t>Diam./SPH/CYL</t>
  </si>
  <si>
    <t>Призма</t>
  </si>
  <si>
    <t>Аддидация:</t>
  </si>
  <si>
    <t>0.75 - 3.50</t>
  </si>
  <si>
    <t>до 5 cm/m</t>
  </si>
  <si>
    <t>HOYA MIRROR GOLD / SILVER / BLUE</t>
  </si>
  <si>
    <t>HoyaLux iD MyStyle V+</t>
  </si>
  <si>
    <t>HoyaLux iD LifeStyle V+ X-Act</t>
  </si>
  <si>
    <t>HoyaLux iD LifeStyle V+</t>
  </si>
  <si>
    <t>Hilux Polarized TrueForm</t>
  </si>
  <si>
    <t>Nulux Active TrueForm</t>
  </si>
  <si>
    <t>Nulux TrueForm</t>
  </si>
  <si>
    <t>Hilux TrueForm</t>
  </si>
  <si>
    <t>до 4 cm/m</t>
  </si>
  <si>
    <t>Ø75: +2.50 ►- 8.00 cyl.≤6.00</t>
  </si>
  <si>
    <t>Ø65: +12.00 ►-18.00 cyl.≤6.00</t>
  </si>
  <si>
    <t>Ø70: +12.00 ►-18.00 cyl.≤6.00</t>
  </si>
  <si>
    <t>Ø70: -18.25 ►-20.00 только сфера</t>
  </si>
  <si>
    <t>Ø65: -18.25 ►-20.00 только сфера</t>
  </si>
  <si>
    <t>Ø75: +4.00 ►- 8.00 cyl.≤6.00</t>
  </si>
  <si>
    <t>Ø70: +10.00 ►-10.00 cyl.≤6.00</t>
  </si>
  <si>
    <t>Ø65: +10.00 ►-10.00 cyl.≤6.00</t>
  </si>
  <si>
    <t>Ø75: +6.00 ►-10.00 cyl≤4.00</t>
  </si>
  <si>
    <t>Ø70: +6.00 ►-13.00 cyl≤4.00</t>
  </si>
  <si>
    <t>NLTF 1.74E</t>
  </si>
  <si>
    <t>Ø80: 0.00 ►-5.00 cyl≤3.75</t>
  </si>
  <si>
    <t>Ø75: +2.00 ►-8.00 cyl≤6.00</t>
  </si>
  <si>
    <t>Ø70: +6.00 ►-10.00 cyl≤6.00</t>
  </si>
  <si>
    <t>*Ø65: +10.00 ►-16.00 cyl≤6.00</t>
  </si>
  <si>
    <t>*Ø60: +10.00 ►-18.00 cyl≤6.00</t>
  </si>
  <si>
    <t>* В линзах выше -10.00 D эффективный диаметр может быть меньше</t>
  </si>
  <si>
    <t>cyl≤4.00</t>
  </si>
  <si>
    <t>Ø80: 0.00 ►-5.00</t>
  </si>
  <si>
    <t>Ø75: +2.00 ►-8.00</t>
  </si>
  <si>
    <t>Ø70: +6.00 ►-10.00</t>
  </si>
  <si>
    <t>Ø65: +10.00 ►-15.00</t>
  </si>
  <si>
    <t>Ø80: +2.25 ►-4.50</t>
  </si>
  <si>
    <t>Ø75: +4.50 ►-10.00</t>
  </si>
  <si>
    <t>Ø70: +8.00 ►-10.00</t>
  </si>
  <si>
    <t>Ø65: +8.00 ►-10.00</t>
  </si>
  <si>
    <t>Ø75: +2.00 ►-10.00</t>
  </si>
  <si>
    <t>Ø75: - 0.75 ►-4.50</t>
  </si>
  <si>
    <t>Ø70: +6.50 ►-8.00</t>
  </si>
  <si>
    <t>Ø65: +8.00 ►-8.00</t>
  </si>
  <si>
    <t>megszűnt a HVA a Summiton Adrian döntése értelmében</t>
  </si>
  <si>
    <t>Transitions gyűjtőlapon csak BLC/HVLL/SHV rétegek elérhetőek, így az Amplitude is hivatalosan csak SHV-tól van Transitions kombó esetén</t>
  </si>
  <si>
    <t>UVC Pola</t>
  </si>
  <si>
    <t>UVC DWR</t>
  </si>
  <si>
    <t>HVLL UV Control</t>
  </si>
  <si>
    <t>HVLL Blue Control</t>
  </si>
  <si>
    <t>Adrian döntése értelmében megszűnt a HVA a Nulux Active-on</t>
  </si>
  <si>
    <t>Uncoated</t>
  </si>
  <si>
    <t>NLActA 1.50C BLC STRX/
NLActB 1.50C BLC STRX</t>
  </si>
  <si>
    <t>Специальные ценовые предложения (Cклад)</t>
  </si>
  <si>
    <t>HLRO SKU for Price VLOOKUP</t>
  </si>
  <si>
    <t>Cyl≤1.00</t>
  </si>
  <si>
    <t>только сфера</t>
  </si>
  <si>
    <t>DIA / SPH</t>
  </si>
  <si>
    <t>ø65:+4.00 ►+0.25
ø70:+4.00 ►- 4.00
ø70:-4.25 ►- 6.00</t>
  </si>
  <si>
    <t>Ø65: +4.00► +0.25
Ø70: 0.00► - 4.00</t>
  </si>
  <si>
    <t>Ø65: +6.00► +0.25
Ø70: 0.00► - 6.00</t>
  </si>
  <si>
    <t>ø60:+6.00►+0.25
ø65:+6.00►+0.25
ø70:+6.00►+4.25
ø70:+4.00►- 6.00</t>
  </si>
  <si>
    <t>Cyl≤3.00
Cyl≤3.00
Cyl≤2.00
Cyl≤3.00</t>
  </si>
  <si>
    <t>HL 1.60E SnsB HVLL STOC/
HL 1.60E SnsG HVLL STOC</t>
  </si>
  <si>
    <t>HL 1.50C SnsB HVLL STOC/
HL 1.50C SnsG HVLL STOC</t>
  </si>
  <si>
    <t>ø65:+4.00► +0.25
ø70: 0.00► -4.00</t>
  </si>
  <si>
    <t>HL 1.50C StiB HVA STOC/
HL 1.50C StiG HVA STOC</t>
  </si>
  <si>
    <t>HL 1.60M SHHB Color STRX</t>
  </si>
  <si>
    <t>HL 1.50C SHHB ColorUV STRX</t>
  </si>
  <si>
    <t>Ø71: 0.00</t>
  </si>
  <si>
    <t>ø65:+6.00► +0.25
ø70: +4.00► -8.00
ø75: 0.00► -6.00</t>
  </si>
  <si>
    <t>ø65:+4.00► +1.00
ø70: +4.00► +1.00</t>
  </si>
  <si>
    <t>AddPwr 1.50C STRX</t>
  </si>
  <si>
    <t>AddPwr 1.50C SHV OfG STRX</t>
  </si>
  <si>
    <t>HL 1.60E SHV OfG STRX</t>
  </si>
  <si>
    <t>HL 1.50C SHV OfB STRX /
HL 1.50C SHV OfG STRX</t>
  </si>
  <si>
    <t>Ø70: 0.00</t>
  </si>
  <si>
    <t>Ø65: +10.00 ► -10.00</t>
  </si>
  <si>
    <t>Ø65: +8.00 ► -10.00</t>
  </si>
  <si>
    <t>Ø65: +8.00 ► -8.00</t>
  </si>
  <si>
    <t>Ø70: +6.00 ► -10.00</t>
  </si>
  <si>
    <t>Ø70: +1.25 ► -10.00</t>
  </si>
  <si>
    <t>Ø70: +6.50 ► -8.00</t>
  </si>
  <si>
    <t>Ø75: +2.00 ► -8.00</t>
  </si>
  <si>
    <t>Ø75: +0.25 ► -7.50</t>
  </si>
  <si>
    <t>Ø75: -0.75 ► -4.50</t>
  </si>
  <si>
    <t>Ø75: 0.00 ►-8.00</t>
  </si>
  <si>
    <t>Ø75: +2.00 ►-6.00</t>
  </si>
  <si>
    <t>Ø70: +6.00 ►-15.00</t>
  </si>
  <si>
    <t>Ø70: +8.00 ►-8.00</t>
  </si>
  <si>
    <t>Ø70: +6.00 ►-8.00</t>
  </si>
  <si>
    <t>Ø65: +8.00 ►-15.00</t>
  </si>
  <si>
    <t>Ø65: +8.00 ►-13.00</t>
  </si>
  <si>
    <t>Ø65: +9.00 ►-13.00</t>
  </si>
  <si>
    <t>Ø65:+10.00 ►-10.00</t>
  </si>
  <si>
    <t>Ø60:+10.00 ►-10.00</t>
  </si>
  <si>
    <t>Ø65: +9.00 ► -13.00</t>
  </si>
  <si>
    <t>Ø67: +7.00 ►-10.00</t>
  </si>
  <si>
    <t>Ø70: +6.50 ► -10.00</t>
  </si>
  <si>
    <t>Ø70: +9.00 ► -10.00</t>
  </si>
  <si>
    <t>Ø72: +6.00 ► -10.00</t>
  </si>
  <si>
    <t>Ø75: 0.00 ► -8.00</t>
  </si>
  <si>
    <t>Ø80: +3.00 ►- 6.00 cyl.≤4.00</t>
  </si>
  <si>
    <t>Ø75: +3.00 ►- 8.00 cyl.≤6.00</t>
  </si>
  <si>
    <t>Ø65: +5.00 ►- 8.00 cyl.≤6.00</t>
  </si>
  <si>
    <t>Ø70: +7.00 ►-13.00 cyl.≤6.00</t>
  </si>
  <si>
    <t>Ø65: +7.00 ►-11.00 cyl.≤6.00</t>
  </si>
  <si>
    <t>1.00 - 3.50</t>
  </si>
  <si>
    <t>Ø80: +3.00 ►- 6.00</t>
  </si>
  <si>
    <t>Ø75: +6.00 ►- 8.00</t>
  </si>
  <si>
    <t>Ø75: +6.00 ►-10.00</t>
  </si>
  <si>
    <t>cyl.≤4.00</t>
  </si>
  <si>
    <t>Ø70: +7.00 ►-10.00</t>
  </si>
  <si>
    <t xml:space="preserve"> cyl.≤4.00</t>
  </si>
  <si>
    <t>Ø80: +3.00 ►-6.00</t>
  </si>
  <si>
    <t>Ø75: +4.00 ►-8.00</t>
  </si>
  <si>
    <t>Ø75: +6.00 ►-8.00</t>
  </si>
  <si>
    <t>cyl≤4.00,</t>
  </si>
  <si>
    <t>Ø80: +3.50 ►-5.00</t>
  </si>
  <si>
    <t>Ø75: +3.50 ►-5.00</t>
  </si>
  <si>
    <t>Ø70: +5.00 ►-5.00</t>
  </si>
  <si>
    <t>Ø 70: +7.00 ►-5.00</t>
  </si>
  <si>
    <t>Ø75: 0.00 ►-5.00</t>
  </si>
  <si>
    <t>Ø70/75: +4.00 ►-10.00</t>
  </si>
  <si>
    <t>Ø65/70: +6.00 ►-10.00</t>
  </si>
  <si>
    <t>Ø70/75: +6.00 ►-10.00</t>
  </si>
  <si>
    <t>Ø65/70: +8.00 ►-10.00</t>
  </si>
  <si>
    <t>1.00 - 3.00</t>
  </si>
  <si>
    <t>Ø70/75: +6.00 ►-8.00</t>
  </si>
  <si>
    <t>Ø70/75: +6.00 ►-8.75</t>
  </si>
  <si>
    <t>Ø70/75: +5.00 ► -9.00</t>
  </si>
  <si>
    <t>Ø71: +6.00 ►-8.00</t>
  </si>
  <si>
    <t>Ø71/76: +4.00 ►-8.00</t>
  </si>
  <si>
    <t>Ø71/76: +3.00 ►-6.00</t>
  </si>
  <si>
    <t>cyl. ≤ 4.00</t>
  </si>
  <si>
    <t>Ø70: +6.00 ►-13.00</t>
  </si>
  <si>
    <t>Ø75: +4.00 ►-10.00</t>
  </si>
  <si>
    <t>Ampl15TF 1.67E SnsB / SnsG
Ampl11TF 1.67E SnsB / SnsG</t>
  </si>
  <si>
    <t>Ampl15TF 1.60E SnsB / SnsG
Ampl11TF 1.60E SnsB / SnsG</t>
  </si>
  <si>
    <t>Ampl15TF 1.53P SnsB / SnsG
Ampl11TF 1.53P SnsB / SnsG</t>
  </si>
  <si>
    <t>Ampl15TF 1.50C SnsB / SnsG
Ampl11TF 1.50C SnsB / SnsG</t>
  </si>
  <si>
    <t>Ø75: +4.00 ► -10.00</t>
  </si>
  <si>
    <t>Ø80: +3.00►-6.00</t>
  </si>
  <si>
    <t>Ø75: +6.00►-10.00</t>
  </si>
  <si>
    <t>Ø75: +6.00►-8.00</t>
  </si>
  <si>
    <t>cyl. ≤ 6.00</t>
  </si>
  <si>
    <t>Ø70: +8.00►-13.00</t>
  </si>
  <si>
    <t>Ø70: +8.00►-10.00</t>
  </si>
  <si>
    <t>Ø70: +6.00►-10.00</t>
  </si>
  <si>
    <t>Ø65: +6.00►-10.00</t>
  </si>
  <si>
    <t>0.50 - 4.00</t>
  </si>
  <si>
    <t>SUMMIT CD TRUEFROM</t>
  </si>
  <si>
    <t>SUMMIT PRO TRUEFROM</t>
  </si>
  <si>
    <t>SumCdTF 1.67E</t>
  </si>
  <si>
    <t>SumCdTF 1.53P</t>
  </si>
  <si>
    <t>Ø75: +3.00 ►-10.00</t>
  </si>
  <si>
    <t>Ø70: +3.00 ►-13.00</t>
  </si>
  <si>
    <t>Ø70: +3.00 ►-10.00</t>
  </si>
  <si>
    <t>Ø65: +6.00 ►-13.00</t>
  </si>
  <si>
    <t>Ø65: +6.00 ►-10.00</t>
  </si>
  <si>
    <t>SumCdTF 1.67E T7B/
SumCdTF 1.67E T7G</t>
  </si>
  <si>
    <t>SumCdTF 1.60E T7B/
SumCdTF 1.60E T7G</t>
  </si>
  <si>
    <t>SumCdTF 1.53P T7B/
SumCdTF 1.53P T7G</t>
  </si>
  <si>
    <t>SumCdTF 1.50C T7B/
SumCdTF 1.50C T7G</t>
  </si>
  <si>
    <t>SumCdTF 1.67E Snsb / SnsG</t>
  </si>
  <si>
    <t>SumCdTF 1.60E SnsB / SnsG</t>
  </si>
  <si>
    <t>SumCdTF 1.53P SnsB / SnsG</t>
  </si>
  <si>
    <t>SumCdTF 1.50C SnsB / SnsG</t>
  </si>
  <si>
    <t>SumProTF 1.67E T7B/
SumProTF 1.67E T7G</t>
  </si>
  <si>
    <t>SumProTF 1.60E T7B/
SumProTF 1.60E T7G</t>
  </si>
  <si>
    <t>SumProTF 1.53P T7B/
SumProTF 1.53P T7G</t>
  </si>
  <si>
    <t>SumProTF 1.50C T7B/
SumProTF 1.50C T7G</t>
  </si>
  <si>
    <t>SumProTF 1.50C SnsB / SnsG</t>
  </si>
  <si>
    <t>SumProTF 1.67E SnsB / SnsG</t>
  </si>
  <si>
    <t>SumProTF 1.60E SnsB / SnsG</t>
  </si>
  <si>
    <t>SumProTF 1.53P SnsB / SnsG</t>
  </si>
  <si>
    <t>MirG / MirS / MirB</t>
  </si>
  <si>
    <t>HOYAILOG НАЗВАНИЕ</t>
  </si>
  <si>
    <t>Материал</t>
  </si>
  <si>
    <t>Покрытие</t>
  </si>
  <si>
    <t>СОЛНЦЕЗАЩИТНЫЕ ЛИНЗЫ</t>
  </si>
  <si>
    <t>HL 1.50C SHHB PolB STRX
HL 1.50C SHHB PolG STRX
HL 1.50C SHHB PolA STRX</t>
  </si>
  <si>
    <t>СКЛАД В МОСКВЕ</t>
  </si>
  <si>
    <t xml:space="preserve">        СКЛАД В ЕВРОПЕ</t>
  </si>
  <si>
    <t>цена</t>
  </si>
  <si>
    <t>страница в каталоге</t>
  </si>
  <si>
    <t>HL 1.60E SHV Color STRX</t>
  </si>
  <si>
    <t>HL 1.50C SHV Color STRX</t>
  </si>
  <si>
    <t>HL 1.60M SHHB Color STOC</t>
  </si>
  <si>
    <t>nem ofg hanem color alapján talál árat</t>
  </si>
  <si>
    <t>iDLSV+XH 1.60E MirG / MirS / MirB
iDLSV+XC 1.60E MirG / MirS / MirB</t>
  </si>
  <si>
    <t>iDLSV+XH 1.53P MirG / MirS / MirB
iDLSV+XC 1.53P MirG / MirS / MirB</t>
  </si>
  <si>
    <t>iDLSV+XH 1.50C  MirG / MirS / MirB
iDLSV+XC 1.50C MirG / MirS / MirB</t>
  </si>
  <si>
    <t>iDLSV+H 1.60E MirG / MirS / MirB
iDLSV+C 1.60E MirG / MirS / MirB</t>
  </si>
  <si>
    <t>iDLSV+H 1.53P MirG / MirS / MirB
iDLSV+C 1.53P MirG / MirS / MirB</t>
  </si>
  <si>
    <t>iDLSV+H 1.50C  MirG / MirS / MirB
iDLSV+C 1.50C MirG / MirS / MirB</t>
  </si>
  <si>
    <t>HoyaLux Summit Pro TrueForm</t>
  </si>
  <si>
    <t>HoyaLux Summit CD TrueForm</t>
  </si>
  <si>
    <r>
      <t xml:space="preserve">HLRO SKU/RU iLog név rossz: "HL 1.60E BLC </t>
    </r>
    <r>
      <rPr>
        <b/>
        <u/>
        <sz val="11"/>
        <color theme="0" tint="-0.34998626667073579"/>
        <rFont val="Calibri"/>
        <family val="2"/>
        <charset val="238"/>
        <scheme val="minor"/>
      </rPr>
      <t>STOC</t>
    </r>
    <r>
      <rPr>
        <sz val="11"/>
        <color theme="0" tint="-0.34998626667073579"/>
        <rFont val="Calibri"/>
        <family val="2"/>
        <charset val="238"/>
        <scheme val="minor"/>
      </rPr>
      <t>" a helyes, nem pedig STRX</t>
    </r>
  </si>
  <si>
    <r>
      <t>HLRO SKU/RU iLog név rossz: "</t>
    </r>
    <r>
      <rPr>
        <b/>
        <u/>
        <sz val="11"/>
        <color theme="0" tint="-0.34998626667073579"/>
        <rFont val="Calibri"/>
        <family val="2"/>
        <charset val="238"/>
        <scheme val="minor"/>
      </rPr>
      <t>STRX</t>
    </r>
    <r>
      <rPr>
        <sz val="11"/>
        <color theme="0" tint="-0.34998626667073579"/>
        <rFont val="Calibri"/>
        <family val="2"/>
        <charset val="238"/>
        <scheme val="minor"/>
      </rPr>
      <t>"-re lett változtatva a korábbi STOC-ról</t>
    </r>
  </si>
  <si>
    <t>Ampl15TF 1.60E MirG / MirS / MirB
Ampl11TF 1.60E MirG / MirS / MirB</t>
  </si>
  <si>
    <t>Ampl15TF 1.53P MirG / MirS / MirB
Ampl11TF 1.53P MirG / MirS / MirB</t>
  </si>
  <si>
    <t>Ampl15TF 1.50C MirG / MirS / MirB
Ampl11TF 1.50C MirG / MirS / MirB</t>
  </si>
  <si>
    <t>Mirg Pola</t>
  </si>
  <si>
    <t>iDLSV+XH 1.67E SnsB/SnsG /
iDLSV+XC 1.67E SnsB/SnsG</t>
  </si>
  <si>
    <t>iDLSV+XH 1.60E SnsB/SnsG /
iDLSV+XC 1.60E SnsB/SnsG</t>
  </si>
  <si>
    <t>iDLSV+XH 1.53P SnsB/SnsG /
iDLSV+XC 1.53P SnsB/SnsG</t>
  </si>
  <si>
    <t>iDLSV+XH 1.50C SnsB/SnsG /
iDLSV+XC 1.50C SnsB/SnsG</t>
  </si>
  <si>
    <t>BLC(=UVC)</t>
  </si>
  <si>
    <t xml:space="preserve">тонировка за дополнительную плату! </t>
  </si>
  <si>
    <t>in case of RX SV</t>
  </si>
  <si>
    <t>in case of iD, TF PAL and Bifo</t>
  </si>
  <si>
    <t>Pricing logic on coatings (in case of RX)</t>
  </si>
  <si>
    <t>Transitions=Sensity</t>
  </si>
  <si>
    <t>lowest coating cat.=HVA</t>
  </si>
  <si>
    <t>lowest coating cat.=SHV</t>
  </si>
  <si>
    <t>lowest coating cat.=HVLL</t>
  </si>
  <si>
    <t>Hilux Polarized</t>
  </si>
  <si>
    <t>Hi-Vision LongLife BlueControl</t>
  </si>
  <si>
    <t>Hi-Vision Back AR</t>
  </si>
  <si>
    <t>Дизайн</t>
  </si>
  <si>
    <t>Рубли</t>
  </si>
  <si>
    <t>только стигматические</t>
  </si>
  <si>
    <t>Измените значение курса, чтобы получить стоимость в рублях</t>
  </si>
  <si>
    <t>текущий курс:</t>
  </si>
  <si>
    <t>Cyl≤2.00
только стигм.
только стигм.</t>
  </si>
  <si>
    <t>Cyl≤2.00
Cyl≤2.00
только стигм.</t>
  </si>
  <si>
    <t>только стигм.
Cyl≤2.00
Cyl≤2.00</t>
  </si>
  <si>
    <t>только стигм.
Cyl≤2.00
Cyl≤2.00
Cyl≤2.00</t>
  </si>
  <si>
    <t>только стигм.
Cyl≤2.00</t>
  </si>
  <si>
    <t>только стигм.</t>
  </si>
  <si>
    <t>Hi-Vision LongLife + окрашивание</t>
  </si>
  <si>
    <t>Super Hi-Vision + окрашивание</t>
  </si>
  <si>
    <t>Hi-Vision Aqua + окрашивание</t>
  </si>
  <si>
    <t>Hard Coat + окрашивание</t>
  </si>
  <si>
    <t>окрашивание</t>
  </si>
  <si>
    <t>Доплата за окрашивание</t>
  </si>
  <si>
    <t>Диапазон производства</t>
  </si>
  <si>
    <t>Диам./SPH/CYL</t>
  </si>
  <si>
    <t>Бесцветные линзы</t>
  </si>
  <si>
    <t>Фотохромные -
Sensity</t>
  </si>
  <si>
    <t>до 5 см/м</t>
  </si>
  <si>
    <t>до 4 см/м</t>
  </si>
  <si>
    <t>Фотохромные -
Transitions</t>
  </si>
  <si>
    <t>до 3 см/м</t>
  </si>
  <si>
    <t>Фотохромные -
Transitions XTRActive Grey</t>
  </si>
  <si>
    <t>Бесцветные</t>
  </si>
  <si>
    <t>Однофокальные линзы</t>
  </si>
  <si>
    <t>Доплата до окрашивание</t>
  </si>
  <si>
    <t>Ø70: -18.25 ►-20.00 только стигм.</t>
  </si>
  <si>
    <t>Ø65: -18.25 ►-20.00 только стигм.</t>
  </si>
  <si>
    <t>Офисные линзы</t>
  </si>
  <si>
    <t>Прогрессивные линзы</t>
  </si>
  <si>
    <t>Бифокальные линзы</t>
  </si>
  <si>
    <t>Фотохромные -
Transitions Brown</t>
  </si>
  <si>
    <t>Dиам./SPH/CYL</t>
  </si>
  <si>
    <t>Фотохромные -
Transitions Grey</t>
  </si>
  <si>
    <t>Солнцезащитные линзы</t>
  </si>
  <si>
    <t>AMPLITUDE TF 15 мм POLARIZED</t>
  </si>
  <si>
    <t>AMPLITUDE TF 11 мм POLARIZED</t>
  </si>
  <si>
    <t>Поляризованные</t>
  </si>
  <si>
    <t>Поляризованные фотохромные</t>
  </si>
  <si>
    <t>Amplitude 15 / 11 мм TrueForm</t>
  </si>
  <si>
    <t>поляризованные</t>
  </si>
  <si>
    <t>фотохромные</t>
  </si>
  <si>
    <t xml:space="preserve">ЛИНЗЫ ДЛЯ РАБОТЫ В ОФИСЕ </t>
  </si>
  <si>
    <t>Office Green +                   Super Hi-Vision</t>
  </si>
  <si>
    <t>Office Green +                                       Super Hi-Vision</t>
  </si>
  <si>
    <t>Office Green +                    Office Brown +                      Super Hi-Vision</t>
  </si>
  <si>
    <t>наценка:</t>
  </si>
  <si>
    <t>скидка:</t>
  </si>
  <si>
    <t>Фотохромные</t>
  </si>
  <si>
    <t>Hi-Vision LongLife Blue Control</t>
  </si>
  <si>
    <t>Без покрытия</t>
  </si>
  <si>
    <t>Без покрытия + окрашивание</t>
  </si>
  <si>
    <t>Цена</t>
  </si>
  <si>
    <t>курс:</t>
  </si>
  <si>
    <t>округлять до:</t>
  </si>
  <si>
    <t>у.е.</t>
  </si>
  <si>
    <t>ø65:+6.00► +0.25
ø70:+6.00► -8.00</t>
  </si>
  <si>
    <t>только стигм</t>
  </si>
  <si>
    <t xml:space="preserve">Однофокальные линзы </t>
  </si>
  <si>
    <t xml:space="preserve">Maxxee ASP </t>
  </si>
  <si>
    <t>Ø75: 0.00► -6.00
Ø70: +0.25►+2.00
Ø70: - 6.25►-10.00
Ø65: +2.25►+6.00</t>
  </si>
  <si>
    <t>67AC</t>
  </si>
  <si>
    <t>6AC</t>
  </si>
  <si>
    <t xml:space="preserve">Maxxee SP </t>
  </si>
  <si>
    <t>6SC</t>
  </si>
  <si>
    <t>Ø75: 0.00► -6.00
Ø70: +0.25►+2.00
Ø65: +2.25►+6.00</t>
  </si>
  <si>
    <t>5SC</t>
  </si>
  <si>
    <t>6S</t>
  </si>
  <si>
    <t>Ø70: +3.00►- 6.00
Ø65: +6.00►+0.25</t>
  </si>
  <si>
    <t>Maxxee PHOTO 1.56</t>
  </si>
  <si>
    <t>1.56</t>
  </si>
  <si>
    <t>56BC/56GC</t>
  </si>
  <si>
    <t>Ø70: 0.00►- 4.00
Ø65: +4.00►+0.25</t>
  </si>
  <si>
    <t>Фото- хромные</t>
  </si>
  <si>
    <t>Рецептурные линзы</t>
  </si>
  <si>
    <t>Hard Multi Coat</t>
  </si>
  <si>
    <t>6MFL/6MFS</t>
  </si>
  <si>
    <t>Ø75: +6.00►- 10.00</t>
  </si>
  <si>
    <t>5MFL/5MFS</t>
  </si>
  <si>
    <t>Ø75: +4.00►-10.00
Ø70: +6.00►-10.00</t>
  </si>
  <si>
    <t>Cyl≤4.00</t>
  </si>
  <si>
    <t>6MFL+MSB/6MFL+MSG / 6MFS+MSB/6MFS+MSG</t>
  </si>
  <si>
    <t>5MFL+MSB/5MFL+MSG / 5MFS+MSB/5MFS+MSG</t>
  </si>
  <si>
    <t>заказ 7 рабочих дней</t>
  </si>
  <si>
    <t>Uncoat</t>
  </si>
  <si>
    <t>6MCL/6MCS</t>
  </si>
  <si>
    <t>5MCL/5MCS</t>
  </si>
  <si>
    <t>6MCL+MSB/6MCL+MSG / 6MCS+MSB/6MCS+MSG</t>
  </si>
  <si>
    <t>5MCL+MSB/5MCL+MSG / 5MCS+MSB/5MCS+MSG</t>
  </si>
  <si>
    <t>Окрашивание (полное/градиент)</t>
  </si>
  <si>
    <t>1.55</t>
  </si>
  <si>
    <t>55SP</t>
  </si>
  <si>
    <t>Ø72: 0.00► -6.00
Ø70: +0.25►+4.00
Ø65: +4.25►+6.00</t>
  </si>
  <si>
    <t>AddPwr 1.50C SHV STOC</t>
  </si>
  <si>
    <t>ø50:+6.00 ►+0.25</t>
  </si>
  <si>
    <t>ø60:+6.00 ►+0.25</t>
  </si>
  <si>
    <t>HL 1.50P HVA STOC</t>
  </si>
  <si>
    <t>ø70: +4.00► +1.00</t>
  </si>
  <si>
    <t>Цена за шт., руб.</t>
  </si>
  <si>
    <t>Hard Clean Coat</t>
  </si>
  <si>
    <t>Ø70: +3.00►- 6.00
Ø65: +6.00►+3.25</t>
  </si>
  <si>
    <t>5SM</t>
  </si>
  <si>
    <t>Ø70: +3.00► -6.00
Ø65: +6.00 ►+3.25</t>
  </si>
  <si>
    <t>Cyl≤1.50           астигматика +4.00►-4.00</t>
  </si>
  <si>
    <t>Maxxee Multifocal freeform</t>
  </si>
  <si>
    <r>
      <t xml:space="preserve">Maxxee Multifocal freeform                          </t>
    </r>
    <r>
      <rPr>
        <sz val="14"/>
        <color theme="1"/>
        <rFont val="Calibri"/>
        <family val="2"/>
        <charset val="204"/>
        <scheme val="minor"/>
      </rPr>
      <t>PhotoBrown/Photo Gray</t>
    </r>
  </si>
  <si>
    <t>Maxxee Multifocal</t>
  </si>
  <si>
    <r>
      <t xml:space="preserve">Maxxee Multifocal                        </t>
    </r>
    <r>
      <rPr>
        <sz val="14"/>
        <color theme="1"/>
        <rFont val="Calibri"/>
        <family val="2"/>
        <charset val="204"/>
        <scheme val="minor"/>
      </rPr>
      <t>PhotoBrown/Photo Gray</t>
    </r>
  </si>
  <si>
    <t>Артикул</t>
  </si>
  <si>
    <t>Описание линзы</t>
  </si>
  <si>
    <t>Тонкие линзы. Легкие и устойчивые к деформации. Термоустойчивые.
Подходят для всех типов оправ.</t>
  </si>
  <si>
    <t>Самый сбалансированный материал. Подходит для всех типов оправ и рекомендуется для полуободковых и безободковых оправ.</t>
  </si>
  <si>
    <t xml:space="preserve">Самый легкий полимер. Безопасность и надежность, устойчивость к ударам и напряжению. Оптимальный выбор для винтовых оправ и оправ на леске. </t>
  </si>
  <si>
    <t>Базовый материал, который соответствует всем международным стандартам. Не рекомендуется для полуободковых и безободковых оправ.</t>
  </si>
  <si>
    <t>Утонченная прочная линза. Подходит для всех типов оправ и рекомендуется для полуободковых и безободковых оправ.</t>
  </si>
  <si>
    <t>Покрытие, нейтрализующее синий свет, исходящий от цифровых устройств. Не рекомендуется для полуободковых и безободковых оправ.</t>
  </si>
  <si>
    <t>ЛИНЗЫ СФЕРИЧЕСКОГО ДИЗАЙНА</t>
  </si>
  <si>
    <t>ФОТОХРОМНЫЕ ЛИНЗЫ СФЕРИЧЕСКОГО ДИЗАЙНА</t>
  </si>
  <si>
    <t>ДЕТСКИЕ ЛИНЗЫ</t>
  </si>
  <si>
    <t>ЛИНЗЫ АСФЕРИЧЕСКОГО ДИЗАЙНА</t>
  </si>
  <si>
    <t>Самый сбалансированный материал. Подходит для всех типов оправ и рекомендуется для полуободковых и безободковых оправ. Затемнение материала линзы.</t>
  </si>
  <si>
    <t>Базовый материал, который соответствует всем международным стандартам. Не рекомендуется для полуободковых и безободковых оправ. Затемнение материала линзы.</t>
  </si>
  <si>
    <t>Базовый материал, который соответствует всем международным стандартам. Не рекомендуется для полуободковых и безободковых оправ. Затемнение поверхности покрытия.</t>
  </si>
  <si>
    <t xml:space="preserve">Базовый материал, который соответствует всем международным стандартам. Не рекомендуется для полуободковых и безободковых оправ. </t>
  </si>
  <si>
    <t>КОМПЬЮТЕРНЫЕ ЛИНЗЫ</t>
  </si>
  <si>
    <t>ЛИНЗЫ ДЛЯ КОМФОРТНОГО ЧТЕНИЯ / ОФИСНЫЕ ЛИНЗЫ</t>
  </si>
  <si>
    <t>Тип оправы</t>
  </si>
  <si>
    <t>Примечание</t>
  </si>
  <si>
    <t>Ободковая</t>
  </si>
  <si>
    <t>Полуободковая</t>
  </si>
  <si>
    <t>Безободковая</t>
  </si>
  <si>
    <t>500 руб</t>
  </si>
  <si>
    <t>УСЛУГИ ПО ОРГАНИЗАЦИИ УСТАНОВКИ ОДНОЙ ПАРЫ ЛИНЗ*</t>
  </si>
  <si>
    <t>Особенности покрытий линз</t>
  </si>
  <si>
    <t>*Стоимость изготовления очков, требующих высокой квалификации мастера, больших затрат по времени, а также в оправы с нестандартным креплением или с особой сложностью конструкции для установки линз, составляет от 1300руб. Установка винта, гайки, заглушки и втулок оплачивается отдельно (80руб. за штуку).</t>
  </si>
  <si>
    <t>Леска.</t>
  </si>
  <si>
    <t>Оправы из ацетата, оптила, холодная вставка.</t>
  </si>
  <si>
    <t>Втулки, винты, сложные оправы.</t>
  </si>
  <si>
    <t>400 руб</t>
  </si>
  <si>
    <t>от 800 руб</t>
  </si>
  <si>
    <t>Стоимость установки линз (за пару)</t>
  </si>
  <si>
    <t>Hoya Hilux Sensity 2 1.50 HVLL UV Control (Brown/Gray)</t>
  </si>
  <si>
    <t>Hoya Hilux Sensity 2 1.60 HVLL UV Control  (Brown/Gray)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</si>
</sst>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\ [$€-1]"/>
    <numFmt numFmtId="165" formatCode="#,##0\ [$€-1]"/>
    <numFmt numFmtId="166" formatCode="#,##0.0"/>
    <numFmt numFmtId="167" formatCode="#,##0\ _₽"/>
  </numFmts>
  <fonts count="7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38"/>
    </font>
    <font>
      <sz val="5"/>
      <color theme="1"/>
      <name val="Calibri"/>
      <family val="2"/>
      <charset val="238"/>
      <scheme val="minor"/>
    </font>
    <font>
      <b/>
      <sz val="12"/>
      <color rgb="FFFFFFFF"/>
      <name val="Arial Narrow"/>
      <family val="2"/>
      <charset val="238"/>
    </font>
    <font>
      <b/>
      <sz val="11"/>
      <color rgb="FFFFFFFF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20"/>
      <color rgb="FFFFFFFF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color rgb="FFFFFFFF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4"/>
      <color rgb="FFFFFFFF"/>
      <name val="Arial Narrow"/>
      <family val="2"/>
      <charset val="238"/>
    </font>
    <font>
      <b/>
      <sz val="16"/>
      <color rgb="FFFFFFFF"/>
      <name val="Arial Narrow"/>
      <family val="2"/>
      <charset val="238"/>
    </font>
    <font>
      <b/>
      <sz val="18"/>
      <color rgb="FFFFFFFF"/>
      <name val="Arial Narrow"/>
      <family val="2"/>
      <charset val="238"/>
    </font>
    <font>
      <sz val="12"/>
      <color rgb="FFFFFFFF"/>
      <name val="Arial Narrow"/>
      <family val="2"/>
      <charset val="238"/>
    </font>
    <font>
      <b/>
      <sz val="5"/>
      <color theme="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0"/>
      <name val="Arial Narrow"/>
      <family val="2"/>
      <charset val="238"/>
    </font>
    <font>
      <b/>
      <sz val="24"/>
      <color rgb="FFFFFFFF"/>
      <name val="Arial Narrow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0"/>
      <name val="Arial Narrow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7030A0"/>
      <name val="Arial Narrow"/>
      <family val="2"/>
      <charset val="238"/>
    </font>
    <font>
      <sz val="11"/>
      <color theme="0" tint="-0.34998626667073579"/>
      <name val="Calibri"/>
      <family val="2"/>
      <charset val="238"/>
      <scheme val="minor"/>
    </font>
    <font>
      <b/>
      <u/>
      <sz val="11"/>
      <color theme="0" tint="-0.34998626667073579"/>
      <name val="Calibri"/>
      <family val="2"/>
      <charset val="238"/>
      <scheme val="minor"/>
    </font>
    <font>
      <b/>
      <sz val="14.5"/>
      <color rgb="FFFFFFFF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BFBFBF"/>
      <name val="Calibri"/>
      <family val="2"/>
      <charset val="238"/>
    </font>
    <font>
      <b/>
      <sz val="9"/>
      <color theme="0"/>
      <name val="Arial Narrow"/>
      <family val="2"/>
      <charset val="238"/>
    </font>
    <font>
      <b/>
      <sz val="14"/>
      <color theme="0"/>
      <name val="Arial Narrow"/>
      <family val="2"/>
      <charset val="238"/>
    </font>
    <font>
      <sz val="20"/>
      <color theme="1"/>
      <name val="Arial Narrow"/>
      <family val="2"/>
      <charset val="238"/>
    </font>
    <font>
      <b/>
      <sz val="20"/>
      <color theme="0"/>
      <name val="Arial Narrow"/>
      <family val="2"/>
      <charset val="238"/>
    </font>
    <font>
      <sz val="20"/>
      <name val="Arial Narrow"/>
      <family val="2"/>
      <charset val="238"/>
    </font>
    <font>
      <sz val="14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rgb="FFFFFFFF"/>
      <name val="Calibri"/>
      <family val="2"/>
      <charset val="204"/>
      <scheme val="minor"/>
    </font>
    <font>
      <b/>
      <sz val="20"/>
      <color rgb="FFFFFFFF"/>
      <name val="Calibri"/>
      <family val="2"/>
      <charset val="204"/>
      <scheme val="minor"/>
    </font>
    <font>
      <b/>
      <sz val="12"/>
      <color rgb="FF7030A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6"/>
      <color rgb="FFFFFFFF"/>
      <name val="Calibri"/>
      <family val="2"/>
      <charset val="204"/>
      <scheme val="minor"/>
    </font>
    <font>
      <b/>
      <sz val="14"/>
      <color rgb="FFFFFFFF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color theme="0" tint="-0.34998626667073579"/>
      <name val="Calibri"/>
      <family val="2"/>
      <charset val="204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97CBE3"/>
        <bgColor indexed="64"/>
      </patternFill>
    </fill>
    <fill>
      <patternFill patternType="solid">
        <fgColor rgb="FFF7A600"/>
        <bgColor indexed="64"/>
      </patternFill>
    </fill>
    <fill>
      <patternFill patternType="solid">
        <fgColor rgb="FFFED450"/>
        <bgColor indexed="64"/>
      </patternFill>
    </fill>
    <fill>
      <patternFill patternType="solid">
        <fgColor rgb="FF807666"/>
        <bgColor indexed="64"/>
      </patternFill>
    </fill>
    <fill>
      <patternFill patternType="solid">
        <fgColor rgb="FF00989B"/>
        <bgColor indexed="64"/>
      </patternFill>
    </fill>
    <fill>
      <patternFill patternType="solid">
        <fgColor rgb="FF82ABD5"/>
        <bgColor indexed="64"/>
      </patternFill>
    </fill>
    <fill>
      <patternFill patternType="solid">
        <fgColor rgb="FF8FC31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BBB58"/>
        <bgColor indexed="64"/>
      </patternFill>
    </fill>
    <fill>
      <patternFill patternType="solid">
        <fgColor rgb="FF7C3A1A"/>
        <bgColor indexed="64"/>
      </patternFill>
    </fill>
    <fill>
      <patternFill patternType="solid">
        <fgColor rgb="FF00A2E5"/>
        <bgColor indexed="64"/>
      </patternFill>
    </fill>
    <fill>
      <patternFill patternType="solid">
        <fgColor rgb="FFC5893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80008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7D21C"/>
        <bgColor indexed="64"/>
      </patternFill>
    </fill>
  </fills>
  <borders count="262">
    <border>
      <left/>
      <right/>
      <top/>
      <bottom/>
      <diagonal/>
    </border>
    <border>
      <left style="thin">
        <color rgb="FF008080"/>
      </left>
      <right/>
      <top/>
      <bottom/>
      <diagonal/>
    </border>
    <border>
      <left style="thin">
        <color rgb="FF007166"/>
      </left>
      <right/>
      <top/>
      <bottom/>
      <diagonal/>
    </border>
    <border>
      <left style="thin">
        <color rgb="FFEC7404"/>
      </left>
      <right/>
      <top/>
      <bottom/>
      <diagonal/>
    </border>
    <border>
      <left style="thin">
        <color rgb="FFF5C92E"/>
      </left>
      <right style="thin">
        <color rgb="FFF5C92E"/>
      </right>
      <top style="thin">
        <color rgb="FFF5C92E"/>
      </top>
      <bottom style="thin">
        <color rgb="FFF5C92E"/>
      </bottom>
      <diagonal/>
    </border>
    <border>
      <left style="thin">
        <color rgb="FF94BADF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F7A600"/>
      </left>
      <right style="thin">
        <color rgb="FFF7A600"/>
      </right>
      <top style="thin">
        <color rgb="FFF7A600"/>
      </top>
      <bottom style="thin">
        <color rgb="FFF7A600"/>
      </bottom>
      <diagonal/>
    </border>
    <border>
      <left style="thin">
        <color rgb="FFF7A600"/>
      </left>
      <right style="thin">
        <color rgb="FFF7A600"/>
      </right>
      <top style="thin">
        <color rgb="FFF7A600"/>
      </top>
      <bottom/>
      <diagonal/>
    </border>
    <border>
      <left style="thin">
        <color rgb="FFF7A600"/>
      </left>
      <right style="thin">
        <color rgb="FFF7A600"/>
      </right>
      <top/>
      <bottom style="thin">
        <color rgb="FFF7A600"/>
      </bottom>
      <diagonal/>
    </border>
    <border>
      <left style="thin">
        <color rgb="FFFED450"/>
      </left>
      <right style="thin">
        <color rgb="FFFED450"/>
      </right>
      <top style="thin">
        <color rgb="FFFED450"/>
      </top>
      <bottom style="thin">
        <color rgb="FFFED450"/>
      </bottom>
      <diagonal/>
    </border>
    <border>
      <left style="thin">
        <color rgb="FF807666"/>
      </left>
      <right style="thin">
        <color rgb="FF807666"/>
      </right>
      <top style="thin">
        <color rgb="FF807666"/>
      </top>
      <bottom style="thin">
        <color rgb="FF807666"/>
      </bottom>
      <diagonal/>
    </border>
    <border>
      <left style="thin">
        <color rgb="FF00989B"/>
      </left>
      <right style="thin">
        <color rgb="FF00989B"/>
      </right>
      <top style="thin">
        <color rgb="FF00989B"/>
      </top>
      <bottom style="thin">
        <color rgb="FF00989B"/>
      </bottom>
      <diagonal/>
    </border>
    <border>
      <left style="thin">
        <color rgb="FF807666"/>
      </left>
      <right style="thin">
        <color rgb="FF807666"/>
      </right>
      <top/>
      <bottom style="thin">
        <color rgb="FF807666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82ABD5"/>
      </left>
      <right style="thin">
        <color rgb="FF82ABD5"/>
      </right>
      <top style="thin">
        <color rgb="FF82ABD5"/>
      </top>
      <bottom style="thin">
        <color rgb="FF82ABD5"/>
      </bottom>
      <diagonal/>
    </border>
    <border>
      <left style="thin">
        <color rgb="FF82ABD5"/>
      </left>
      <right style="thin">
        <color rgb="FF82ABD5"/>
      </right>
      <top style="thin">
        <color rgb="FF82ABD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00989B"/>
      </right>
      <top style="thin">
        <color rgb="FF00989B"/>
      </top>
      <bottom/>
      <diagonal/>
    </border>
    <border>
      <left/>
      <right style="thin">
        <color rgb="FF00989B"/>
      </right>
      <top/>
      <bottom/>
      <diagonal/>
    </border>
    <border>
      <left style="thin">
        <color rgb="FF82ABD5"/>
      </left>
      <right style="thin">
        <color rgb="FF82ABD5"/>
      </right>
      <top/>
      <bottom/>
      <diagonal/>
    </border>
    <border>
      <left style="thin">
        <color rgb="FF82ABD5"/>
      </left>
      <right style="thin">
        <color rgb="FF82ABD5"/>
      </right>
      <top/>
      <bottom style="thin">
        <color rgb="FF82ABD5"/>
      </bottom>
      <diagonal/>
    </border>
    <border>
      <left/>
      <right style="thin">
        <color rgb="FF82ABD5"/>
      </right>
      <top style="thin">
        <color rgb="FF82ABD5"/>
      </top>
      <bottom/>
      <diagonal/>
    </border>
    <border>
      <left/>
      <right style="thin">
        <color rgb="FF82ABD5"/>
      </right>
      <top/>
      <bottom/>
      <diagonal/>
    </border>
    <border>
      <left/>
      <right style="thin">
        <color rgb="FF92665D"/>
      </right>
      <top/>
      <bottom/>
      <diagonal/>
    </border>
    <border>
      <left/>
      <right/>
      <top/>
      <bottom style="thin">
        <color rgb="FF92665D"/>
      </bottom>
      <diagonal/>
    </border>
    <border>
      <left/>
      <right style="thin">
        <color rgb="FF92665D"/>
      </right>
      <top/>
      <bottom style="thin">
        <color rgb="FF92665D"/>
      </bottom>
      <diagonal/>
    </border>
    <border>
      <left style="thin">
        <color rgb="FFF7A600"/>
      </left>
      <right style="thin">
        <color rgb="FFF7A600"/>
      </right>
      <top/>
      <bottom/>
      <diagonal/>
    </border>
    <border>
      <left style="thin">
        <color rgb="FFF7A600"/>
      </left>
      <right/>
      <top/>
      <bottom/>
      <diagonal/>
    </border>
    <border>
      <left style="thin">
        <color rgb="FFF7A600"/>
      </left>
      <right/>
      <top style="thin">
        <color rgb="FFF7A600"/>
      </top>
      <bottom style="thin">
        <color rgb="FFF7A6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989B"/>
      </left>
      <right/>
      <top style="thin">
        <color rgb="FF00989B"/>
      </top>
      <bottom style="thin">
        <color rgb="FF00989B"/>
      </bottom>
      <diagonal/>
    </border>
    <border>
      <left style="thin">
        <color rgb="FF82ABD5"/>
      </left>
      <right/>
      <top style="thin">
        <color rgb="FF82ABD5"/>
      </top>
      <bottom style="thin">
        <color rgb="FF82ABD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ED450"/>
      </left>
      <right style="thin">
        <color rgb="FFFED450"/>
      </right>
      <top style="thin">
        <color rgb="FFFED45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rgb="FF00989B"/>
      </top>
      <bottom/>
      <diagonal/>
    </border>
    <border>
      <left/>
      <right/>
      <top/>
      <bottom style="thin">
        <color rgb="FF00989B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807666"/>
      </right>
      <top style="thin">
        <color rgb="FF807666"/>
      </top>
      <bottom style="thin">
        <color rgb="FF807666"/>
      </bottom>
      <diagonal/>
    </border>
    <border>
      <left/>
      <right style="thin">
        <color rgb="FFF7A600"/>
      </right>
      <top style="thin">
        <color rgb="FFF7A600"/>
      </top>
      <bottom style="thin">
        <color rgb="FFF7A6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00989B"/>
      </top>
      <bottom style="thin">
        <color rgb="FF00989B"/>
      </bottom>
      <diagonal/>
    </border>
    <border>
      <left/>
      <right style="thin">
        <color rgb="FF00989B"/>
      </right>
      <top style="thin">
        <color rgb="FF00989B"/>
      </top>
      <bottom style="thin">
        <color rgb="FF00989B"/>
      </bottom>
      <diagonal/>
    </border>
    <border>
      <left style="thin">
        <color rgb="FF00989B"/>
      </left>
      <right/>
      <top style="thin">
        <color rgb="FF00989B"/>
      </top>
      <bottom/>
      <diagonal/>
    </border>
    <border>
      <left/>
      <right style="thin">
        <color rgb="FF00989B"/>
      </right>
      <top/>
      <bottom style="thin">
        <color rgb="FF00989B"/>
      </bottom>
      <diagonal/>
    </border>
    <border>
      <left/>
      <right/>
      <top style="thin">
        <color rgb="FF807666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rgb="FF82ABD5"/>
      </bottom>
      <diagonal/>
    </border>
    <border>
      <left/>
      <right style="thin">
        <color theme="0" tint="-0.34998626667073579"/>
      </right>
      <top/>
      <bottom style="thin">
        <color rgb="FF82ABD5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rgb="FF807666"/>
      </right>
      <top/>
      <bottom/>
      <diagonal/>
    </border>
    <border>
      <left/>
      <right style="thin">
        <color rgb="FF807666"/>
      </right>
      <top/>
      <bottom style="thin">
        <color theme="0" tint="-0.34998626667073579"/>
      </bottom>
      <diagonal/>
    </border>
    <border>
      <left style="thin">
        <color rgb="FF00989B"/>
      </left>
      <right style="thin">
        <color rgb="FF00989B"/>
      </right>
      <top style="thin">
        <color rgb="FF00989B"/>
      </top>
      <bottom/>
      <diagonal/>
    </border>
    <border>
      <left style="thin">
        <color rgb="FF00989B"/>
      </left>
      <right style="thin">
        <color rgb="FF00989B"/>
      </right>
      <top/>
      <bottom/>
      <diagonal/>
    </border>
    <border>
      <left style="thin">
        <color rgb="FF00989B"/>
      </left>
      <right style="thin">
        <color rgb="FF00989B"/>
      </right>
      <top/>
      <bottom style="thin">
        <color rgb="FF00989B"/>
      </bottom>
      <diagonal/>
    </border>
    <border>
      <left/>
      <right style="thin">
        <color rgb="FF807666"/>
      </right>
      <top style="thin">
        <color rgb="FF807666"/>
      </top>
      <bottom/>
      <diagonal/>
    </border>
    <border>
      <left/>
      <right style="thin">
        <color rgb="FF807666"/>
      </right>
      <top/>
      <bottom style="thin">
        <color rgb="FF807666"/>
      </bottom>
      <diagonal/>
    </border>
    <border>
      <left style="thin">
        <color rgb="FF807666"/>
      </left>
      <right style="thin">
        <color rgb="FF807666"/>
      </right>
      <top style="thin">
        <color rgb="FF807666"/>
      </top>
      <bottom/>
      <diagonal/>
    </border>
    <border>
      <left style="thin">
        <color rgb="FF807666"/>
      </left>
      <right style="thin">
        <color rgb="FF807666"/>
      </right>
      <top/>
      <bottom/>
      <diagonal/>
    </border>
    <border>
      <left style="thin">
        <color rgb="FF807666"/>
      </left>
      <right/>
      <top style="thin">
        <color rgb="FF807666"/>
      </top>
      <bottom style="thin">
        <color rgb="FF807666"/>
      </bottom>
      <diagonal/>
    </border>
    <border>
      <left/>
      <right/>
      <top style="thin">
        <color rgb="FF807666"/>
      </top>
      <bottom style="thin">
        <color rgb="FF807666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rgb="FF82ABD5"/>
      </bottom>
      <diagonal/>
    </border>
    <border>
      <left/>
      <right/>
      <top style="thin">
        <color rgb="FF82ABD5"/>
      </top>
      <bottom/>
      <diagonal/>
    </border>
    <border>
      <left style="thin">
        <color rgb="FF82ABD5"/>
      </left>
      <right/>
      <top style="thin">
        <color rgb="FF82ABD5"/>
      </top>
      <bottom/>
      <diagonal/>
    </border>
    <border>
      <left/>
      <right style="thin">
        <color rgb="FF82ABD5"/>
      </right>
      <top/>
      <bottom style="thin">
        <color rgb="FF82ABD5"/>
      </bottom>
      <diagonal/>
    </border>
    <border>
      <left/>
      <right/>
      <top style="thin">
        <color rgb="FFF7A600"/>
      </top>
      <bottom/>
      <diagonal/>
    </border>
    <border>
      <left style="thin">
        <color rgb="FFF7A600"/>
      </left>
      <right/>
      <top style="thin">
        <color rgb="FFF7A600"/>
      </top>
      <bottom/>
      <diagonal/>
    </border>
    <border>
      <left style="thin">
        <color rgb="FFF7A600"/>
      </left>
      <right/>
      <top style="thin">
        <color rgb="FFF7A600"/>
      </top>
      <bottom style="thin">
        <color rgb="FF807666"/>
      </bottom>
      <diagonal/>
    </border>
    <border>
      <left/>
      <right/>
      <top style="thin">
        <color rgb="FFF7A600"/>
      </top>
      <bottom style="thin">
        <color rgb="FF807666"/>
      </bottom>
      <diagonal/>
    </border>
    <border>
      <left/>
      <right style="thin">
        <color rgb="FFF7A600"/>
      </right>
      <top style="thin">
        <color rgb="FFF7A600"/>
      </top>
      <bottom style="thin">
        <color rgb="FF807666"/>
      </bottom>
      <diagonal/>
    </border>
    <border>
      <left/>
      <right/>
      <top style="thin">
        <color rgb="FFF7A600"/>
      </top>
      <bottom style="thin">
        <color rgb="FFF7A600"/>
      </bottom>
      <diagonal/>
    </border>
    <border>
      <left style="thin">
        <color rgb="FFF7A600"/>
      </left>
      <right style="thin">
        <color rgb="FFF7A600"/>
      </right>
      <top/>
      <bottom style="thin">
        <color rgb="FF807666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rgb="FFF7A600"/>
      </right>
      <top style="thin">
        <color rgb="FFF7A60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F7A600"/>
      </right>
      <top/>
      <bottom/>
      <diagonal/>
    </border>
    <border>
      <left/>
      <right style="thin">
        <color rgb="FFF7A600"/>
      </right>
      <top/>
      <bottom style="thin">
        <color rgb="FFF7A600"/>
      </bottom>
      <diagonal/>
    </border>
    <border>
      <left style="thin">
        <color rgb="FFF7A600"/>
      </left>
      <right/>
      <top/>
      <bottom style="thin">
        <color rgb="FFF7A600"/>
      </bottom>
      <diagonal/>
    </border>
    <border>
      <left/>
      <right/>
      <top/>
      <bottom style="thin">
        <color rgb="FFF7A600"/>
      </bottom>
      <diagonal/>
    </border>
    <border>
      <left style="thin">
        <color rgb="FFF7A600"/>
      </left>
      <right style="thin">
        <color theme="0"/>
      </right>
      <top style="thin">
        <color rgb="FFF7A600"/>
      </top>
      <bottom style="thin">
        <color theme="0"/>
      </bottom>
      <diagonal/>
    </border>
    <border>
      <left style="thin">
        <color rgb="FFF7A600"/>
      </left>
      <right style="thin">
        <color theme="0"/>
      </right>
      <top style="thin">
        <color theme="0"/>
      </top>
      <bottom/>
      <diagonal/>
    </border>
    <border>
      <left style="thin">
        <color rgb="FFF7A600"/>
      </left>
      <right style="thin">
        <color theme="0"/>
      </right>
      <top/>
      <bottom/>
      <diagonal/>
    </border>
    <border>
      <left style="thin">
        <color rgb="FFF7A600"/>
      </left>
      <right style="thin">
        <color theme="0"/>
      </right>
      <top/>
      <bottom style="thin">
        <color rgb="FFF7A600"/>
      </bottom>
      <diagonal/>
    </border>
    <border>
      <left style="thin">
        <color theme="0"/>
      </left>
      <right style="thin">
        <color rgb="FF92665D"/>
      </right>
      <top style="thin">
        <color rgb="FF92665D"/>
      </top>
      <bottom style="thin">
        <color rgb="FF92665D"/>
      </bottom>
      <diagonal/>
    </border>
    <border>
      <left style="thin">
        <color rgb="FF92665D"/>
      </left>
      <right style="thin">
        <color theme="0"/>
      </right>
      <top style="thin">
        <color rgb="FF92665D"/>
      </top>
      <bottom style="thin">
        <color rgb="FF92665D"/>
      </bottom>
      <diagonal/>
    </border>
    <border>
      <left style="thin">
        <color theme="0"/>
      </left>
      <right style="thin">
        <color rgb="FF92665D"/>
      </right>
      <top style="thin">
        <color rgb="FF92665D"/>
      </top>
      <bottom/>
      <diagonal/>
    </border>
    <border>
      <left style="thin">
        <color rgb="FF92665D"/>
      </left>
      <right style="thin">
        <color theme="0"/>
      </right>
      <top style="thin">
        <color rgb="FF92665D"/>
      </top>
      <bottom/>
      <diagonal/>
    </border>
    <border>
      <left style="thin">
        <color rgb="FF92665D"/>
      </left>
      <right style="thin">
        <color theme="0"/>
      </right>
      <top/>
      <bottom style="thin">
        <color rgb="FF92665D"/>
      </bottom>
      <diagonal/>
    </border>
    <border>
      <left style="thin">
        <color theme="0"/>
      </left>
      <right style="thin">
        <color rgb="FF92665D"/>
      </right>
      <top/>
      <bottom style="thin">
        <color rgb="FF92665D"/>
      </bottom>
      <diagonal/>
    </border>
    <border>
      <left style="thin">
        <color theme="0"/>
      </left>
      <right style="thin">
        <color rgb="FF807666"/>
      </right>
      <top style="thin">
        <color theme="0"/>
      </top>
      <bottom style="thin">
        <color rgb="FF807666"/>
      </bottom>
      <diagonal/>
    </border>
    <border>
      <left/>
      <right style="thin">
        <color rgb="FFF7A600"/>
      </right>
      <top/>
      <bottom style="thin">
        <color rgb="FF807666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rgb="FF80766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rgb="FF82ABD5"/>
      </right>
      <top style="thin">
        <color rgb="FF82ABD5"/>
      </top>
      <bottom style="thin">
        <color rgb="FF82ABD5"/>
      </bottom>
      <diagonal/>
    </border>
    <border>
      <left style="thin">
        <color rgb="FFFED450"/>
      </left>
      <right/>
      <top style="thin">
        <color rgb="FFFED450"/>
      </top>
      <bottom style="thin">
        <color rgb="FFFED450"/>
      </bottom>
      <diagonal/>
    </border>
    <border>
      <left/>
      <right style="thin">
        <color rgb="FFFED450"/>
      </right>
      <top style="thin">
        <color rgb="FFFED450"/>
      </top>
      <bottom style="thin">
        <color rgb="FFFED450"/>
      </bottom>
      <diagonal/>
    </border>
    <border>
      <left style="thin">
        <color rgb="FF00989B"/>
      </left>
      <right/>
      <top/>
      <bottom/>
      <diagonal/>
    </border>
    <border>
      <left style="thin">
        <color rgb="FF00989B"/>
      </left>
      <right/>
      <top/>
      <bottom style="thin">
        <color rgb="FF00989B"/>
      </bottom>
      <diagonal/>
    </border>
    <border>
      <left/>
      <right/>
      <top style="thin">
        <color rgb="FF82ABD5"/>
      </top>
      <bottom style="thin">
        <color rgb="FF82ABD5"/>
      </bottom>
      <diagonal/>
    </border>
    <border>
      <left/>
      <right/>
      <top style="thin">
        <color rgb="FFFED450"/>
      </top>
      <bottom/>
      <diagonal/>
    </border>
    <border>
      <left/>
      <right/>
      <top style="thin">
        <color rgb="FFFED450"/>
      </top>
      <bottom style="thin">
        <color rgb="FFFED450"/>
      </bottom>
      <diagonal/>
    </border>
    <border>
      <left style="thin">
        <color rgb="FFFED450"/>
      </left>
      <right style="thin">
        <color rgb="FFFED450"/>
      </right>
      <top/>
      <bottom/>
      <diagonal/>
    </border>
    <border>
      <left style="thin">
        <color rgb="FFFED450"/>
      </left>
      <right style="thin">
        <color rgb="FFFED450"/>
      </right>
      <top/>
      <bottom style="thin">
        <color rgb="FFFED450"/>
      </bottom>
      <diagonal/>
    </border>
    <border>
      <left style="thin">
        <color rgb="FF7C3A1A"/>
      </left>
      <right style="thin">
        <color rgb="FF7C3A1A"/>
      </right>
      <top style="thin">
        <color rgb="FF7C3A1A"/>
      </top>
      <bottom style="thin">
        <color rgb="FF7C3A1A"/>
      </bottom>
      <diagonal/>
    </border>
    <border>
      <left style="thin">
        <color rgb="FF807666"/>
      </left>
      <right/>
      <top style="thin">
        <color rgb="FF807666"/>
      </top>
      <bottom/>
      <diagonal/>
    </border>
    <border>
      <left style="thin">
        <color rgb="FFF7A600"/>
      </left>
      <right style="thin">
        <color theme="0"/>
      </right>
      <top/>
      <bottom style="thin">
        <color theme="0"/>
      </bottom>
      <diagonal/>
    </border>
    <border>
      <left style="thin">
        <color rgb="FFF7A600"/>
      </left>
      <right style="thin">
        <color rgb="FFF7A600"/>
      </right>
      <top/>
      <bottom style="thin">
        <color theme="0"/>
      </bottom>
      <diagonal/>
    </border>
    <border>
      <left style="thin">
        <color rgb="FF807666"/>
      </left>
      <right style="thin">
        <color theme="0"/>
      </right>
      <top style="thin">
        <color rgb="FF807666"/>
      </top>
      <bottom style="thin">
        <color rgb="FF807666"/>
      </bottom>
      <diagonal/>
    </border>
    <border>
      <left style="thin">
        <color rgb="FF807666"/>
      </left>
      <right style="thin">
        <color theme="0"/>
      </right>
      <top style="thin">
        <color theme="0"/>
      </top>
      <bottom style="thin">
        <color rgb="FF807666"/>
      </bottom>
      <diagonal/>
    </border>
    <border>
      <left style="thin">
        <color rgb="FF807666"/>
      </left>
      <right style="thin">
        <color theme="0"/>
      </right>
      <top style="thin">
        <color rgb="FF807666"/>
      </top>
      <bottom style="thin">
        <color theme="0"/>
      </bottom>
      <diagonal/>
    </border>
    <border>
      <left style="thin">
        <color rgb="FF807666"/>
      </left>
      <right style="thin">
        <color theme="0"/>
      </right>
      <top/>
      <bottom/>
      <diagonal/>
    </border>
    <border>
      <left style="thin">
        <color rgb="FF807666"/>
      </left>
      <right style="thin">
        <color theme="0"/>
      </right>
      <top/>
      <bottom style="thin">
        <color rgb="FF807666"/>
      </bottom>
      <diagonal/>
    </border>
    <border>
      <left style="thin">
        <color rgb="FF807666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rgb="FF7BBB58"/>
      </bottom>
      <diagonal/>
    </border>
    <border>
      <left style="thin">
        <color rgb="FF7BBB58"/>
      </left>
      <right style="thin">
        <color theme="0"/>
      </right>
      <top style="thin">
        <color theme="0"/>
      </top>
      <bottom style="thin">
        <color rgb="FF7BBB58"/>
      </bottom>
      <diagonal/>
    </border>
    <border>
      <left/>
      <right style="thin">
        <color rgb="FF7BBB58"/>
      </right>
      <top style="thin">
        <color rgb="FF7BBB58"/>
      </top>
      <bottom style="thin">
        <color rgb="FF7BBB58"/>
      </bottom>
      <diagonal/>
    </border>
    <border>
      <left style="thin">
        <color rgb="FF7BBB58"/>
      </left>
      <right style="thin">
        <color theme="0"/>
      </right>
      <top style="thin">
        <color rgb="FF7BBB58"/>
      </top>
      <bottom style="thin">
        <color rgb="FF7BBB58"/>
      </bottom>
      <diagonal/>
    </border>
    <border>
      <left/>
      <right style="thin">
        <color rgb="FF807666"/>
      </right>
      <top style="thin">
        <color rgb="FF807666"/>
      </top>
      <bottom style="thin">
        <color theme="0"/>
      </bottom>
      <diagonal/>
    </border>
    <border>
      <left/>
      <right style="thin">
        <color rgb="FF7C3A1A"/>
      </right>
      <top style="thin">
        <color theme="0"/>
      </top>
      <bottom style="thin">
        <color rgb="FF7C3A1A"/>
      </bottom>
      <diagonal/>
    </border>
    <border>
      <left style="thin">
        <color rgb="FF7C3A1A"/>
      </left>
      <right style="thin">
        <color theme="0"/>
      </right>
      <top style="thin">
        <color theme="0"/>
      </top>
      <bottom style="thin">
        <color rgb="FF7C3A1A"/>
      </bottom>
      <diagonal/>
    </border>
    <border>
      <left/>
      <right style="thin">
        <color rgb="FF7C3A1A"/>
      </right>
      <top style="thin">
        <color rgb="FF7C3A1A"/>
      </top>
      <bottom style="thin">
        <color rgb="FF7C3A1A"/>
      </bottom>
      <diagonal/>
    </border>
    <border>
      <left style="thin">
        <color rgb="FF7C3A1A"/>
      </left>
      <right style="thin">
        <color theme="0"/>
      </right>
      <top style="thin">
        <color rgb="FF7C3A1A"/>
      </top>
      <bottom style="thin">
        <color rgb="FF7C3A1A"/>
      </bottom>
      <diagonal/>
    </border>
    <border>
      <left/>
      <right style="thin">
        <color rgb="FF7C3A1A"/>
      </right>
      <top style="thin">
        <color rgb="FF7C3A1A"/>
      </top>
      <bottom style="thin">
        <color theme="0"/>
      </bottom>
      <diagonal/>
    </border>
    <border>
      <left style="thin">
        <color rgb="FF7C3A1A"/>
      </left>
      <right style="thin">
        <color theme="0"/>
      </right>
      <top style="thin">
        <color rgb="FF7C3A1A"/>
      </top>
      <bottom style="thin">
        <color theme="0"/>
      </bottom>
      <diagonal/>
    </border>
    <border>
      <left/>
      <right style="thin">
        <color rgb="FF7BBB58"/>
      </right>
      <top style="thin">
        <color rgb="FF7BBB58"/>
      </top>
      <bottom/>
      <diagonal/>
    </border>
    <border>
      <left/>
      <right style="thin">
        <color rgb="FF7BBB58"/>
      </right>
      <top/>
      <bottom/>
      <diagonal/>
    </border>
    <border>
      <left/>
      <right style="thin">
        <color rgb="FF7BBB58"/>
      </right>
      <top/>
      <bottom style="thin">
        <color rgb="FF7BBB58"/>
      </bottom>
      <diagonal/>
    </border>
    <border>
      <left/>
      <right style="thin">
        <color theme="0"/>
      </right>
      <top style="thin">
        <color rgb="FF7BBB58"/>
      </top>
      <bottom style="thin">
        <color rgb="FF7BBB58"/>
      </bottom>
      <diagonal/>
    </border>
    <border>
      <left style="thin">
        <color rgb="FF7BBB58"/>
      </left>
      <right style="thin">
        <color theme="0"/>
      </right>
      <top style="thin">
        <color rgb="FF7BBB58"/>
      </top>
      <bottom/>
      <diagonal/>
    </border>
    <border>
      <left style="thin">
        <color rgb="FF7BBB58"/>
      </left>
      <right style="thin">
        <color theme="0"/>
      </right>
      <top/>
      <bottom/>
      <diagonal/>
    </border>
    <border>
      <left style="thin">
        <color rgb="FF7C3A1A"/>
      </left>
      <right style="thin">
        <color rgb="FF7C3A1A"/>
      </right>
      <top style="thin">
        <color rgb="FF7C3A1A"/>
      </top>
      <bottom/>
      <diagonal/>
    </border>
    <border>
      <left style="thin">
        <color rgb="FF7C3A1A"/>
      </left>
      <right style="thin">
        <color rgb="FF7C3A1A"/>
      </right>
      <top/>
      <bottom/>
      <diagonal/>
    </border>
    <border>
      <left style="thin">
        <color rgb="FF7C3A1A"/>
      </left>
      <right style="thin">
        <color rgb="FF7C3A1A"/>
      </right>
      <top/>
      <bottom style="thin">
        <color rgb="FF7C3A1A"/>
      </bottom>
      <diagonal/>
    </border>
    <border>
      <left/>
      <right/>
      <top style="thin">
        <color rgb="FF7C3A1A"/>
      </top>
      <bottom style="thin">
        <color rgb="FF7C3A1A"/>
      </bottom>
      <diagonal/>
    </border>
    <border>
      <left style="thin">
        <color rgb="FFC58930"/>
      </left>
      <right style="thin">
        <color rgb="FFC58930"/>
      </right>
      <top style="thin">
        <color rgb="FFC58930"/>
      </top>
      <bottom style="thin">
        <color rgb="FFC58930"/>
      </bottom>
      <diagonal/>
    </border>
    <border>
      <left style="thin">
        <color rgb="FFC58930"/>
      </left>
      <right/>
      <top style="thin">
        <color rgb="FFC58930"/>
      </top>
      <bottom style="thin">
        <color rgb="FFC58930"/>
      </bottom>
      <diagonal/>
    </border>
    <border>
      <left/>
      <right style="thin">
        <color rgb="FFC58930"/>
      </right>
      <top style="thin">
        <color rgb="FFC58930"/>
      </top>
      <bottom style="thin">
        <color rgb="FFC58930"/>
      </bottom>
      <diagonal/>
    </border>
    <border>
      <left style="thin">
        <color rgb="FFC58930"/>
      </left>
      <right style="thin">
        <color rgb="FFC58930"/>
      </right>
      <top style="thin">
        <color rgb="FFC58930"/>
      </top>
      <bottom/>
      <diagonal/>
    </border>
    <border>
      <left/>
      <right style="thin">
        <color rgb="FFC58930"/>
      </right>
      <top style="thin">
        <color rgb="FFC58930"/>
      </top>
      <bottom/>
      <diagonal/>
    </border>
    <border>
      <left style="thin">
        <color rgb="FFC58930"/>
      </left>
      <right style="thin">
        <color rgb="FFC58930"/>
      </right>
      <top/>
      <bottom style="thin">
        <color rgb="FFC58930"/>
      </bottom>
      <diagonal/>
    </border>
    <border>
      <left style="thin">
        <color rgb="FFC58930"/>
      </left>
      <right style="thin">
        <color rgb="FFC58930"/>
      </right>
      <top/>
      <bottom/>
      <diagonal/>
    </border>
    <border>
      <left/>
      <right/>
      <top style="thin">
        <color rgb="FFC58930"/>
      </top>
      <bottom/>
      <diagonal/>
    </border>
    <border>
      <left/>
      <right style="thin">
        <color rgb="FFC58930"/>
      </right>
      <top/>
      <bottom style="thin">
        <color rgb="FFC5893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807666"/>
      </top>
      <bottom/>
      <diagonal/>
    </border>
    <border>
      <left style="thin">
        <color rgb="FF807666"/>
      </left>
      <right/>
      <top/>
      <bottom style="thin">
        <color rgb="FF807666"/>
      </bottom>
      <diagonal/>
    </border>
    <border>
      <left/>
      <right style="thin">
        <color rgb="FF00989B"/>
      </right>
      <top/>
      <bottom style="thin">
        <color rgb="FF807666"/>
      </bottom>
      <diagonal/>
    </border>
    <border>
      <left style="thin">
        <color rgb="FF7C3A1A"/>
      </left>
      <right/>
      <top style="thin">
        <color rgb="FF7C3A1A"/>
      </top>
      <bottom style="thin">
        <color rgb="FF7C3A1A"/>
      </bottom>
      <diagonal/>
    </border>
    <border>
      <left style="thin">
        <color theme="0" tint="-0.34998626667073579"/>
      </left>
      <right/>
      <top style="thin">
        <color rgb="FF807666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rgb="FF807666"/>
      </top>
      <bottom style="thin">
        <color theme="0" tint="-0.34998626667073579"/>
      </bottom>
      <diagonal/>
    </border>
    <border>
      <left style="thin">
        <color rgb="FF807666"/>
      </left>
      <right/>
      <top style="thin">
        <color rgb="FF82ABD5"/>
      </top>
      <bottom style="thin">
        <color rgb="FF807666"/>
      </bottom>
      <diagonal/>
    </border>
    <border>
      <left/>
      <right style="thin">
        <color rgb="FF807666"/>
      </right>
      <top style="thin">
        <color rgb="FF82ABD5"/>
      </top>
      <bottom style="thin">
        <color rgb="FF807666"/>
      </bottom>
      <diagonal/>
    </border>
    <border>
      <left style="thin">
        <color rgb="FFC58930"/>
      </left>
      <right/>
      <top/>
      <bottom style="thin">
        <color rgb="FFC58930"/>
      </bottom>
      <diagonal/>
    </border>
    <border>
      <left/>
      <right style="thin">
        <color rgb="FFC5893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F5C92E"/>
      </right>
      <top style="thin">
        <color rgb="FFF5C92E"/>
      </top>
      <bottom style="thin">
        <color rgb="FFF5C92E"/>
      </bottom>
      <diagonal/>
    </border>
    <border>
      <left/>
      <right style="thin">
        <color rgb="FF7BBB58"/>
      </right>
      <top/>
      <bottom style="thin">
        <color theme="0"/>
      </bottom>
      <diagonal/>
    </border>
    <border>
      <left style="thin">
        <color theme="0"/>
      </left>
      <right style="thin">
        <color rgb="FF7BBB58"/>
      </right>
      <top style="thin">
        <color rgb="FF7BBB58"/>
      </top>
      <bottom style="thin">
        <color rgb="FF7BBB58"/>
      </bottom>
      <diagonal/>
    </border>
    <border>
      <left style="thin">
        <color theme="0"/>
      </left>
      <right style="thin">
        <color rgb="FF7BBB58"/>
      </right>
      <top style="thin">
        <color theme="0"/>
      </top>
      <bottom style="thin">
        <color rgb="FF7BBB58"/>
      </bottom>
      <diagonal/>
    </border>
    <border>
      <left/>
      <right style="thin">
        <color rgb="FFF7A600"/>
      </right>
      <top style="thin">
        <color theme="0"/>
      </top>
      <bottom/>
      <diagonal/>
    </border>
    <border>
      <left style="thin">
        <color rgb="FFF7A600"/>
      </left>
      <right style="thin">
        <color rgb="FFF7A600"/>
      </right>
      <top style="thin">
        <color theme="0"/>
      </top>
      <bottom style="thin">
        <color rgb="FFF7A600"/>
      </bottom>
      <diagonal/>
    </border>
    <border>
      <left style="thin">
        <color rgb="FFF7A600"/>
      </left>
      <right style="thin">
        <color theme="0"/>
      </right>
      <top style="thin">
        <color theme="0"/>
      </top>
      <bottom style="thin">
        <color rgb="FFF7A600"/>
      </bottom>
      <diagonal/>
    </border>
    <border>
      <left style="thin">
        <color rgb="FFF7A600"/>
      </left>
      <right style="thin">
        <color theme="0"/>
      </right>
      <top style="thin">
        <color rgb="FFF7A600"/>
      </top>
      <bottom style="thin">
        <color rgb="FFF7A600"/>
      </bottom>
      <diagonal/>
    </border>
    <border>
      <left style="thin">
        <color rgb="FFF7A600"/>
      </left>
      <right style="thin">
        <color rgb="FFF7A600"/>
      </right>
      <top style="thin">
        <color rgb="FFF7A60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7" tint="-0.24994659260841701"/>
      </top>
      <bottom/>
      <diagonal/>
    </border>
    <border>
      <left/>
      <right style="thin">
        <color theme="0"/>
      </right>
      <top/>
      <bottom style="thin">
        <color rgb="FF7BBB58"/>
      </bottom>
      <diagonal/>
    </border>
    <border>
      <left style="medium">
        <color rgb="FFCC00CC"/>
      </left>
      <right style="thin">
        <color theme="0"/>
      </right>
      <top style="medium">
        <color rgb="FFCC00CC"/>
      </top>
      <bottom style="thin">
        <color theme="0"/>
      </bottom>
      <diagonal/>
    </border>
    <border>
      <left/>
      <right style="thin">
        <color theme="0"/>
      </right>
      <top style="medium">
        <color rgb="FFCC00CC"/>
      </top>
      <bottom style="thin">
        <color theme="0"/>
      </bottom>
      <diagonal/>
    </border>
    <border>
      <left/>
      <right style="medium">
        <color rgb="FFCC00CC"/>
      </right>
      <top style="medium">
        <color rgb="FFCC00CC"/>
      </top>
      <bottom style="thin">
        <color theme="0"/>
      </bottom>
      <diagonal/>
    </border>
    <border>
      <left style="medium">
        <color rgb="FFCC00CC"/>
      </left>
      <right style="thin">
        <color theme="0"/>
      </right>
      <top/>
      <bottom style="thin">
        <color theme="0"/>
      </bottom>
      <diagonal/>
    </border>
    <border>
      <left/>
      <right style="medium">
        <color rgb="FFCC00CC"/>
      </right>
      <top/>
      <bottom style="thin">
        <color theme="0"/>
      </bottom>
      <diagonal/>
    </border>
    <border>
      <left style="medium">
        <color rgb="FFCC00CC"/>
      </left>
      <right style="thin">
        <color theme="0"/>
      </right>
      <top/>
      <bottom/>
      <diagonal/>
    </border>
    <border>
      <left/>
      <right style="medium">
        <color rgb="FFCC00CC"/>
      </right>
      <top/>
      <bottom/>
      <diagonal/>
    </border>
    <border>
      <left style="medium">
        <color rgb="FFCC00CC"/>
      </left>
      <right/>
      <top style="medium">
        <color theme="7" tint="-0.24994659260841701"/>
      </top>
      <bottom/>
      <diagonal/>
    </border>
    <border>
      <left/>
      <right style="medium">
        <color rgb="FFCC00CC"/>
      </right>
      <top style="medium">
        <color theme="7" tint="-0.24994659260841701"/>
      </top>
      <bottom/>
      <diagonal/>
    </border>
    <border>
      <left style="medium">
        <color rgb="FFCC00CC"/>
      </left>
      <right/>
      <top/>
      <bottom/>
      <diagonal/>
    </border>
    <border>
      <left style="medium">
        <color rgb="FFCC00CC"/>
      </left>
      <right/>
      <top/>
      <bottom style="thin">
        <color theme="0"/>
      </bottom>
      <diagonal/>
    </border>
    <border>
      <left style="medium">
        <color rgb="FFCC00C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CC00CC"/>
      </right>
      <top style="thin">
        <color theme="0"/>
      </top>
      <bottom style="thin">
        <color theme="0"/>
      </bottom>
      <diagonal/>
    </border>
    <border>
      <left style="medium">
        <color rgb="FFCC00CC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CC00CC"/>
      </right>
      <top style="thin">
        <color theme="0"/>
      </top>
      <bottom/>
      <diagonal/>
    </border>
    <border>
      <left style="medium">
        <color rgb="FFCC00CC"/>
      </left>
      <right/>
      <top style="thin">
        <color theme="0"/>
      </top>
      <bottom style="thin">
        <color theme="0"/>
      </bottom>
      <diagonal/>
    </border>
    <border>
      <left/>
      <right style="medium">
        <color rgb="FFCC00CC"/>
      </right>
      <top style="thin">
        <color theme="0"/>
      </top>
      <bottom style="thin">
        <color theme="0"/>
      </bottom>
      <diagonal/>
    </border>
    <border>
      <left style="medium">
        <color rgb="FFCC00CC"/>
      </left>
      <right style="thin">
        <color rgb="FFCC00CC"/>
      </right>
      <top style="thin">
        <color theme="0"/>
      </top>
      <bottom style="thin">
        <color rgb="FFCC00CC"/>
      </bottom>
      <diagonal/>
    </border>
    <border>
      <left style="thin">
        <color rgb="FFCC00CC"/>
      </left>
      <right style="thin">
        <color theme="0"/>
      </right>
      <top style="thin">
        <color theme="0"/>
      </top>
      <bottom style="thin">
        <color rgb="FFCC00C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C00CC"/>
      </bottom>
      <diagonal/>
    </border>
    <border>
      <left/>
      <right style="thin">
        <color theme="0"/>
      </right>
      <top/>
      <bottom style="thin">
        <color rgb="FFCC0099"/>
      </bottom>
      <diagonal/>
    </border>
    <border>
      <left style="medium">
        <color rgb="FFCC00CC"/>
      </left>
      <right style="thin">
        <color rgb="FFCC00CC"/>
      </right>
      <top style="thin">
        <color rgb="FFCC00CC"/>
      </top>
      <bottom style="thin">
        <color theme="0"/>
      </bottom>
      <diagonal/>
    </border>
    <border>
      <left style="thin">
        <color rgb="FFCC00CC"/>
      </left>
      <right style="thin">
        <color theme="0"/>
      </right>
      <top style="thin">
        <color rgb="FFCC00CC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C00CC"/>
      </top>
      <bottom style="thin">
        <color theme="0"/>
      </bottom>
      <diagonal/>
    </border>
    <border>
      <left/>
      <right style="thin">
        <color theme="0"/>
      </right>
      <top style="thin">
        <color rgb="FFCC0099"/>
      </top>
      <bottom/>
      <diagonal/>
    </border>
    <border>
      <left style="thin">
        <color rgb="FFCC00CC"/>
      </left>
      <right/>
      <top/>
      <bottom style="thin">
        <color rgb="FFCC00CC"/>
      </bottom>
      <diagonal/>
    </border>
    <border>
      <left/>
      <right/>
      <top/>
      <bottom style="thin">
        <color rgb="FFCC00CC"/>
      </bottom>
      <diagonal/>
    </border>
    <border>
      <left/>
      <right/>
      <top/>
      <bottom style="thin">
        <color rgb="FFCC0099"/>
      </bottom>
      <diagonal/>
    </border>
    <border>
      <left style="medium">
        <color rgb="FFCC00CC"/>
      </left>
      <right style="thin">
        <color rgb="FFCC00CC"/>
      </right>
      <top style="thin">
        <color rgb="FFCC00CC"/>
      </top>
      <bottom style="thin">
        <color rgb="FFCC00CC"/>
      </bottom>
      <diagonal/>
    </border>
    <border>
      <left style="thin">
        <color rgb="FFCC00CC"/>
      </left>
      <right/>
      <top style="thin">
        <color rgb="FFCC00CC"/>
      </top>
      <bottom style="thin">
        <color rgb="FFCC00CC"/>
      </bottom>
      <diagonal/>
    </border>
    <border>
      <left/>
      <right/>
      <top style="thin">
        <color rgb="FFCC00CC"/>
      </top>
      <bottom style="thin">
        <color rgb="FFCC00CC"/>
      </bottom>
      <diagonal/>
    </border>
    <border>
      <left/>
      <right/>
      <top style="thin">
        <color rgb="FFCC0099"/>
      </top>
      <bottom style="thin">
        <color rgb="FFCC0099"/>
      </bottom>
      <diagonal/>
    </border>
    <border>
      <left style="medium">
        <color rgb="FFCC00CC"/>
      </left>
      <right style="thin">
        <color rgb="FFCC00CC"/>
      </right>
      <top style="thin">
        <color rgb="FFCC00CC"/>
      </top>
      <bottom/>
      <diagonal/>
    </border>
    <border>
      <left style="thin">
        <color rgb="FFCC00CC"/>
      </left>
      <right/>
      <top style="thin">
        <color rgb="FFCC00CC"/>
      </top>
      <bottom/>
      <diagonal/>
    </border>
    <border>
      <left/>
      <right/>
      <top style="thin">
        <color rgb="FFCC00CC"/>
      </top>
      <bottom style="thin">
        <color theme="0"/>
      </bottom>
      <diagonal/>
    </border>
    <border>
      <left/>
      <right/>
      <top style="thin">
        <color rgb="FFCC0099"/>
      </top>
      <bottom/>
      <diagonal/>
    </border>
    <border>
      <left style="medium">
        <color rgb="FFCC00CC"/>
      </left>
      <right style="thin">
        <color rgb="FFCC00CC"/>
      </right>
      <top style="thin">
        <color theme="0"/>
      </top>
      <bottom style="medium">
        <color rgb="FFCC00CC"/>
      </bottom>
      <diagonal/>
    </border>
    <border>
      <left/>
      <right/>
      <top/>
      <bottom style="medium">
        <color rgb="FFCC00C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CC00CC"/>
      </bottom>
      <diagonal/>
    </border>
    <border>
      <left/>
      <right/>
      <top style="thin">
        <color theme="0"/>
      </top>
      <bottom style="medium">
        <color rgb="FFCC00CC"/>
      </bottom>
      <diagonal/>
    </border>
    <border>
      <left/>
      <right style="thin">
        <color theme="0"/>
      </right>
      <top style="thin">
        <color theme="0"/>
      </top>
      <bottom style="medium">
        <color rgb="FFCC00CC"/>
      </bottom>
      <diagonal/>
    </border>
    <border>
      <left style="thin">
        <color theme="0"/>
      </left>
      <right style="medium">
        <color rgb="FFCC00CC"/>
      </right>
      <top style="thin">
        <color theme="0"/>
      </top>
      <bottom style="medium">
        <color rgb="FFCC00CC"/>
      </bottom>
      <diagonal/>
    </border>
    <border>
      <left style="medium">
        <color rgb="FFCC00CC"/>
      </left>
      <right/>
      <top style="medium">
        <color rgb="FFCC00CC"/>
      </top>
      <bottom/>
      <diagonal/>
    </border>
    <border>
      <left/>
      <right/>
      <top style="medium">
        <color rgb="FFCC00CC"/>
      </top>
      <bottom/>
      <diagonal/>
    </border>
    <border>
      <left/>
      <right style="medium">
        <color rgb="FFCC00CC"/>
      </right>
      <top style="medium">
        <color rgb="FFCC00CC"/>
      </top>
      <bottom/>
      <diagonal/>
    </border>
    <border>
      <left style="medium">
        <color rgb="FFCC00CC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rgb="FFCC00CC"/>
      </right>
      <top/>
      <bottom style="medium">
        <color theme="0"/>
      </bottom>
      <diagonal/>
    </border>
    <border>
      <left style="thin">
        <color theme="0"/>
      </left>
      <right style="medium">
        <color rgb="FFCC00CC"/>
      </right>
      <top/>
      <bottom/>
      <diagonal/>
    </border>
    <border>
      <left style="thin">
        <color rgb="FFCC00CC"/>
      </left>
      <right style="thin">
        <color theme="0"/>
      </right>
      <top style="thin">
        <color rgb="FFCC00CC"/>
      </top>
      <bottom style="thin">
        <color rgb="FFCC00CC"/>
      </bottom>
      <diagonal/>
    </border>
    <border>
      <left/>
      <right style="thin">
        <color theme="0"/>
      </right>
      <top style="thin">
        <color rgb="FFCC0099"/>
      </top>
      <bottom style="thin">
        <color rgb="FFCC0099"/>
      </bottom>
      <diagonal/>
    </border>
    <border>
      <left style="thin">
        <color theme="0"/>
      </left>
      <right style="medium">
        <color rgb="FFCC00CC"/>
      </right>
      <top/>
      <bottom style="thin">
        <color theme="0"/>
      </bottom>
      <diagonal/>
    </border>
    <border>
      <left/>
      <right/>
      <top style="thin">
        <color rgb="FFCC00CC"/>
      </top>
      <bottom/>
      <diagonal/>
    </border>
    <border>
      <left/>
      <right/>
      <top style="thin">
        <color rgb="FFCC00CC"/>
      </top>
      <bottom style="thin">
        <color theme="7" tint="-0.24994659260841701"/>
      </bottom>
      <diagonal/>
    </border>
    <border>
      <left style="thin">
        <color rgb="FFCC00CC"/>
      </left>
      <right/>
      <top style="thin">
        <color theme="0"/>
      </top>
      <bottom style="thin">
        <color rgb="FFCC00CC"/>
      </bottom>
      <diagonal/>
    </border>
    <border>
      <left/>
      <right/>
      <top style="thin">
        <color theme="7" tint="-0.24994659260841701"/>
      </top>
      <bottom style="thin">
        <color rgb="FFCC00CC"/>
      </bottom>
      <diagonal/>
    </border>
    <border>
      <left/>
      <right style="thin">
        <color theme="0"/>
      </right>
      <top style="thin">
        <color theme="0"/>
      </top>
      <bottom style="thin">
        <color rgb="FFCC0099"/>
      </bottom>
      <diagonal/>
    </border>
    <border>
      <left/>
      <right style="medium">
        <color rgb="FFCC00CC"/>
      </right>
      <top style="thin">
        <color theme="0"/>
      </top>
      <bottom/>
      <diagonal/>
    </border>
    <border>
      <left style="thin">
        <color rgb="FFCC00CC"/>
      </left>
      <right/>
      <top style="thin">
        <color rgb="FFCC00CC"/>
      </top>
      <bottom style="thin">
        <color theme="0"/>
      </bottom>
      <diagonal/>
    </border>
    <border>
      <left style="medium">
        <color rgb="FFCC00CC"/>
      </left>
      <right/>
      <top style="thin">
        <color theme="0"/>
      </top>
      <bottom style="medium">
        <color rgb="FFCC00CC"/>
      </bottom>
      <diagonal/>
    </border>
    <border>
      <left/>
      <right style="medium">
        <color rgb="FFCC00CC"/>
      </right>
      <top/>
      <bottom style="medium">
        <color rgb="FFCC00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4" fontId="42" fillId="0" borderId="0"/>
    <xf numFmtId="164" fontId="42" fillId="0" borderId="0"/>
    <xf numFmtId="164" fontId="42" fillId="0" borderId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79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13" fillId="0" borderId="0" xfId="0" applyFont="1"/>
    <xf numFmtId="0" fontId="14" fillId="0" borderId="6" xfId="0" applyFont="1" applyBorder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0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10" fillId="7" borderId="12" xfId="0" applyFont="1" applyFill="1" applyBorder="1" applyAlignment="1">
      <alignment horizontal="left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14" fillId="0" borderId="14" xfId="0" applyFont="1" applyBorder="1"/>
    <xf numFmtId="0" fontId="10" fillId="8" borderId="16" xfId="0" applyFont="1" applyFill="1" applyBorder="1" applyAlignment="1">
      <alignment horizontal="left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11" xfId="0" quotePrefix="1" applyFont="1" applyBorder="1" applyAlignment="1">
      <alignment horizontal="center" vertical="center" wrapText="1"/>
    </xf>
    <xf numFmtId="0" fontId="10" fillId="12" borderId="18" xfId="0" applyFont="1" applyFill="1" applyBorder="1" applyAlignment="1">
      <alignment horizontal="left" vertical="center" wrapText="1"/>
    </xf>
    <xf numFmtId="0" fontId="11" fillId="12" borderId="18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quotePrefix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 wrapText="1"/>
    </xf>
    <xf numFmtId="0" fontId="7" fillId="0" borderId="3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0" fillId="0" borderId="50" xfId="0" applyBorder="1"/>
    <xf numFmtId="0" fontId="0" fillId="0" borderId="51" xfId="0" applyBorder="1"/>
    <xf numFmtId="0" fontId="23" fillId="0" borderId="11" xfId="0" quotePrefix="1" applyFont="1" applyBorder="1" applyAlignment="1">
      <alignment horizontal="left" vertical="center" wrapText="1"/>
    </xf>
    <xf numFmtId="0" fontId="16" fillId="7" borderId="0" xfId="0" applyFont="1" applyFill="1" applyAlignment="1">
      <alignment horizontal="left" vertical="center" wrapText="1"/>
    </xf>
    <xf numFmtId="0" fontId="7" fillId="7" borderId="35" xfId="0" quotePrefix="1" applyFont="1" applyFill="1" applyBorder="1" applyAlignment="1">
      <alignment horizontal="center" vertical="center" wrapText="1"/>
    </xf>
    <xf numFmtId="0" fontId="7" fillId="7" borderId="53" xfId="0" quotePrefix="1" applyFont="1" applyFill="1" applyBorder="1" applyAlignment="1">
      <alignment horizontal="center" vertical="center" wrapText="1"/>
    </xf>
    <xf numFmtId="0" fontId="7" fillId="7" borderId="54" xfId="0" applyFont="1" applyFill="1" applyBorder="1" applyAlignment="1">
      <alignment horizontal="center" vertical="center" wrapText="1"/>
    </xf>
    <xf numFmtId="0" fontId="7" fillId="7" borderId="55" xfId="0" quotePrefix="1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vertical="center" textRotation="90" wrapText="1"/>
    </xf>
    <xf numFmtId="0" fontId="17" fillId="6" borderId="20" xfId="0" applyFont="1" applyFill="1" applyBorder="1" applyAlignment="1">
      <alignment vertical="center" textRotation="90" wrapText="1"/>
    </xf>
    <xf numFmtId="0" fontId="27" fillId="6" borderId="13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vertical="center" textRotation="90" wrapText="1"/>
    </xf>
    <xf numFmtId="0" fontId="17" fillId="6" borderId="57" xfId="0" applyFont="1" applyFill="1" applyBorder="1" applyAlignment="1">
      <alignment vertical="center" textRotation="90" wrapText="1"/>
    </xf>
    <xf numFmtId="0" fontId="11" fillId="12" borderId="58" xfId="0" applyFont="1" applyFill="1" applyBorder="1" applyAlignment="1">
      <alignment vertical="center" wrapText="1"/>
    </xf>
    <xf numFmtId="0" fontId="11" fillId="12" borderId="0" xfId="0" applyFont="1" applyFill="1" applyAlignment="1">
      <alignment vertical="center" wrapText="1"/>
    </xf>
    <xf numFmtId="0" fontId="11" fillId="12" borderId="59" xfId="0" applyFont="1" applyFill="1" applyBorder="1" applyAlignment="1">
      <alignment vertical="center" wrapText="1"/>
    </xf>
    <xf numFmtId="0" fontId="0" fillId="0" borderId="63" xfId="0" applyBorder="1"/>
    <xf numFmtId="0" fontId="0" fillId="0" borderId="64" xfId="0" applyBorder="1"/>
    <xf numFmtId="0" fontId="10" fillId="7" borderId="0" xfId="0" applyFont="1" applyFill="1" applyAlignment="1">
      <alignment horizontal="left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vertical="center" wrapText="1"/>
    </xf>
    <xf numFmtId="0" fontId="10" fillId="8" borderId="0" xfId="0" applyFont="1" applyFill="1" applyAlignment="1">
      <alignment horizontal="left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7" fillId="12" borderId="18" xfId="0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20" fillId="12" borderId="1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23" fillId="0" borderId="45" xfId="0" quotePrefix="1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18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6" fillId="8" borderId="0" xfId="0" quotePrefix="1" applyFont="1" applyFill="1" applyAlignment="1">
      <alignment horizontal="left" vertical="center" wrapText="1"/>
    </xf>
    <xf numFmtId="0" fontId="16" fillId="8" borderId="0" xfId="0" applyFont="1" applyFill="1" applyAlignment="1">
      <alignment horizontal="left" vertical="center" wrapText="1"/>
    </xf>
    <xf numFmtId="0" fontId="7" fillId="8" borderId="0" xfId="0" applyFont="1" applyFill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7" fillId="4" borderId="81" xfId="0" applyFont="1" applyFill="1" applyBorder="1" applyAlignment="1">
      <alignment vertical="center" textRotation="90" wrapText="1"/>
    </xf>
    <xf numFmtId="0" fontId="14" fillId="0" borderId="11" xfId="0" applyFont="1" applyBorder="1" applyAlignment="1">
      <alignment horizontal="center" vertical="center" wrapText="1"/>
    </xf>
    <xf numFmtId="0" fontId="16" fillId="0" borderId="11" xfId="0" quotePrefix="1" applyFont="1" applyBorder="1" applyAlignment="1">
      <alignment horizontal="center" vertical="center" wrapText="1"/>
    </xf>
    <xf numFmtId="0" fontId="17" fillId="4" borderId="82" xfId="0" applyFont="1" applyFill="1" applyBorder="1" applyAlignment="1">
      <alignment vertical="center" textRotation="90" wrapText="1"/>
    </xf>
    <xf numFmtId="0" fontId="17" fillId="4" borderId="0" xfId="0" applyFont="1" applyFill="1" applyAlignment="1">
      <alignment vertical="center" textRotation="90" wrapText="1"/>
    </xf>
    <xf numFmtId="0" fontId="17" fillId="6" borderId="71" xfId="0" applyFont="1" applyFill="1" applyBorder="1" applyAlignment="1">
      <alignment vertical="center" textRotation="90" wrapText="1"/>
    </xf>
    <xf numFmtId="0" fontId="17" fillId="12" borderId="88" xfId="0" applyFont="1" applyFill="1" applyBorder="1" applyAlignment="1">
      <alignment vertical="center" textRotation="90" wrapText="1"/>
    </xf>
    <xf numFmtId="0" fontId="0" fillId="0" borderId="49" xfId="0" applyBorder="1"/>
    <xf numFmtId="0" fontId="7" fillId="0" borderId="21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/>
    </xf>
    <xf numFmtId="0" fontId="17" fillId="12" borderId="63" xfId="0" applyFont="1" applyFill="1" applyBorder="1" applyAlignment="1">
      <alignment vertical="center" textRotation="90" wrapText="1"/>
    </xf>
    <xf numFmtId="0" fontId="17" fillId="12" borderId="64" xfId="0" applyFont="1" applyFill="1" applyBorder="1" applyAlignment="1">
      <alignment vertical="center" textRotation="90" wrapText="1"/>
    </xf>
    <xf numFmtId="0" fontId="0" fillId="0" borderId="91" xfId="0" applyBorder="1"/>
    <xf numFmtId="0" fontId="0" fillId="0" borderId="93" xfId="0" applyBorder="1"/>
    <xf numFmtId="0" fontId="12" fillId="0" borderId="0" xfId="0" applyFont="1" applyAlignment="1">
      <alignment vertical="center" wrapText="1"/>
    </xf>
    <xf numFmtId="0" fontId="22" fillId="14" borderId="48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vertical="center" wrapText="1"/>
    </xf>
    <xf numFmtId="0" fontId="11" fillId="6" borderId="44" xfId="0" applyFont="1" applyFill="1" applyBorder="1" applyAlignment="1">
      <alignment horizontal="left" vertical="center" wrapText="1"/>
    </xf>
    <xf numFmtId="0" fontId="0" fillId="14" borderId="44" xfId="0" quotePrefix="1" applyFill="1" applyBorder="1" applyAlignment="1">
      <alignment horizontal="center" vertical="center"/>
    </xf>
    <xf numFmtId="0" fontId="0" fillId="14" borderId="44" xfId="0" quotePrefix="1" applyFill="1" applyBorder="1" applyAlignment="1">
      <alignment horizontal="center" vertical="center" wrapText="1"/>
    </xf>
    <xf numFmtId="0" fontId="0" fillId="14" borderId="48" xfId="0" quotePrefix="1" applyFill="1" applyBorder="1" applyAlignment="1">
      <alignment horizontal="center" vertical="center" wrapText="1"/>
    </xf>
    <xf numFmtId="0" fontId="0" fillId="14" borderId="90" xfId="0" applyFill="1" applyBorder="1" applyAlignment="1">
      <alignment horizontal="center" vertical="center"/>
    </xf>
    <xf numFmtId="0" fontId="9" fillId="4" borderId="48" xfId="0" applyFont="1" applyFill="1" applyBorder="1" applyAlignment="1">
      <alignment vertical="center" wrapText="1"/>
    </xf>
    <xf numFmtId="0" fontId="21" fillId="0" borderId="89" xfId="0" applyFont="1" applyBorder="1" applyAlignment="1">
      <alignment horizontal="left" vertical="center" wrapText="1"/>
    </xf>
    <xf numFmtId="0" fontId="9" fillId="4" borderId="90" xfId="0" applyFont="1" applyFill="1" applyBorder="1" applyAlignment="1">
      <alignment vertical="center" wrapText="1"/>
    </xf>
    <xf numFmtId="0" fontId="21" fillId="0" borderId="95" xfId="0" applyFont="1" applyBorder="1" applyAlignment="1">
      <alignment horizontal="left" vertical="center" wrapText="1"/>
    </xf>
    <xf numFmtId="0" fontId="10" fillId="4" borderId="91" xfId="0" applyFont="1" applyFill="1" applyBorder="1" applyAlignment="1">
      <alignment vertical="center" wrapText="1"/>
    </xf>
    <xf numFmtId="0" fontId="10" fillId="4" borderId="50" xfId="0" applyFont="1" applyFill="1" applyBorder="1" applyAlignment="1">
      <alignment vertical="center" wrapText="1"/>
    </xf>
    <xf numFmtId="0" fontId="10" fillId="4" borderId="49" xfId="0" applyFont="1" applyFill="1" applyBorder="1" applyAlignment="1">
      <alignment vertical="center" wrapText="1"/>
    </xf>
    <xf numFmtId="0" fontId="21" fillId="0" borderId="102" xfId="0" applyFont="1" applyBorder="1" applyAlignment="1">
      <alignment horizontal="left" vertical="center" wrapText="1"/>
    </xf>
    <xf numFmtId="0" fontId="21" fillId="0" borderId="104" xfId="0" applyFont="1" applyBorder="1" applyAlignment="1">
      <alignment horizontal="left" vertical="center" wrapText="1"/>
    </xf>
    <xf numFmtId="0" fontId="9" fillId="6" borderId="44" xfId="0" applyFont="1" applyFill="1" applyBorder="1" applyAlignment="1">
      <alignment horizontal="left" vertical="center" wrapText="1"/>
    </xf>
    <xf numFmtId="0" fontId="9" fillId="15" borderId="44" xfId="0" applyFont="1" applyFill="1" applyBorder="1" applyAlignment="1">
      <alignment horizontal="left" vertical="center" wrapText="1"/>
    </xf>
    <xf numFmtId="0" fontId="9" fillId="6" borderId="48" xfId="0" applyFont="1" applyFill="1" applyBorder="1" applyAlignment="1">
      <alignment horizontal="left" vertical="center" wrapText="1"/>
    </xf>
    <xf numFmtId="0" fontId="11" fillId="6" borderId="48" xfId="0" applyFont="1" applyFill="1" applyBorder="1" applyAlignment="1">
      <alignment horizontal="left" vertical="center" wrapText="1"/>
    </xf>
    <xf numFmtId="0" fontId="21" fillId="0" borderId="71" xfId="0" applyFont="1" applyBorder="1" applyAlignment="1">
      <alignment horizontal="left" vertical="center" wrapText="1"/>
    </xf>
    <xf numFmtId="0" fontId="21" fillId="0" borderId="107" xfId="0" applyFont="1" applyBorder="1" applyAlignment="1">
      <alignment horizontal="left" vertical="center" wrapText="1"/>
    </xf>
    <xf numFmtId="0" fontId="21" fillId="0" borderId="108" xfId="0" applyFont="1" applyBorder="1" applyAlignment="1">
      <alignment horizontal="left" vertical="center" wrapText="1"/>
    </xf>
    <xf numFmtId="0" fontId="15" fillId="6" borderId="91" xfId="0" applyFont="1" applyFill="1" applyBorder="1" applyAlignment="1">
      <alignment horizontal="left" vertical="center"/>
    </xf>
    <xf numFmtId="0" fontId="15" fillId="15" borderId="91" xfId="0" applyFont="1" applyFill="1" applyBorder="1" applyAlignment="1">
      <alignment horizontal="left" vertical="center"/>
    </xf>
    <xf numFmtId="164" fontId="7" fillId="0" borderId="18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26" fillId="7" borderId="53" xfId="0" applyFont="1" applyFill="1" applyBorder="1" applyAlignment="1">
      <alignment vertical="center" textRotation="90" wrapText="1"/>
    </xf>
    <xf numFmtId="0" fontId="26" fillId="7" borderId="54" xfId="0" applyFont="1" applyFill="1" applyBorder="1" applyAlignment="1">
      <alignment vertical="center" textRotation="90" wrapText="1"/>
    </xf>
    <xf numFmtId="0" fontId="26" fillId="8" borderId="78" xfId="0" applyFont="1" applyFill="1" applyBorder="1" applyAlignment="1">
      <alignment vertical="center" textRotation="90" wrapText="1"/>
    </xf>
    <xf numFmtId="0" fontId="26" fillId="8" borderId="23" xfId="0" applyFont="1" applyFill="1" applyBorder="1" applyAlignment="1">
      <alignment vertical="center" textRotation="90" wrapText="1"/>
    </xf>
    <xf numFmtId="0" fontId="26" fillId="8" borderId="0" xfId="0" applyFont="1" applyFill="1" applyAlignment="1">
      <alignment vertical="center" textRotation="90" wrapText="1"/>
    </xf>
    <xf numFmtId="0" fontId="26" fillId="8" borderId="24" xfId="0" applyFont="1" applyFill="1" applyBorder="1" applyAlignment="1">
      <alignment vertical="center" textRotation="90" wrapText="1"/>
    </xf>
    <xf numFmtId="0" fontId="17" fillId="5" borderId="0" xfId="0" applyFont="1" applyFill="1" applyAlignment="1">
      <alignment vertical="center" textRotation="90" wrapText="1"/>
    </xf>
    <xf numFmtId="0" fontId="7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16" borderId="124" xfId="0" applyFont="1" applyFill="1" applyBorder="1" applyAlignment="1">
      <alignment horizontal="left" vertical="center" wrapText="1"/>
    </xf>
    <xf numFmtId="0" fontId="11" fillId="16" borderId="124" xfId="0" applyFont="1" applyFill="1" applyBorder="1" applyAlignment="1">
      <alignment horizontal="center" vertical="center" wrapText="1"/>
    </xf>
    <xf numFmtId="0" fontId="11" fillId="16" borderId="124" xfId="0" quotePrefix="1" applyFont="1" applyFill="1" applyBorder="1" applyAlignment="1">
      <alignment horizontal="center" vertical="center" wrapText="1"/>
    </xf>
    <xf numFmtId="0" fontId="10" fillId="4" borderId="124" xfId="0" applyFont="1" applyFill="1" applyBorder="1" applyAlignment="1">
      <alignment horizontal="left" vertical="center" wrapText="1"/>
    </xf>
    <xf numFmtId="0" fontId="11" fillId="4" borderId="124" xfId="0" applyFont="1" applyFill="1" applyBorder="1" applyAlignment="1">
      <alignment horizontal="center" vertical="center" wrapText="1"/>
    </xf>
    <xf numFmtId="0" fontId="11" fillId="4" borderId="124" xfId="0" quotePrefix="1" applyFont="1" applyFill="1" applyBorder="1" applyAlignment="1">
      <alignment horizontal="center" vertical="center" wrapText="1"/>
    </xf>
    <xf numFmtId="0" fontId="17" fillId="16" borderId="124" xfId="0" applyFont="1" applyFill="1" applyBorder="1" applyAlignment="1">
      <alignment vertical="center" textRotation="90" wrapText="1"/>
    </xf>
    <xf numFmtId="0" fontId="7" fillId="0" borderId="124" xfId="0" quotePrefix="1" applyFont="1" applyBorder="1" applyAlignment="1">
      <alignment horizontal="center" vertical="center" wrapText="1"/>
    </xf>
    <xf numFmtId="0" fontId="14" fillId="0" borderId="124" xfId="0" applyFont="1" applyBorder="1" applyAlignment="1">
      <alignment horizontal="center" vertical="center" wrapText="1"/>
    </xf>
    <xf numFmtId="0" fontId="10" fillId="8" borderId="124" xfId="0" applyFont="1" applyFill="1" applyBorder="1" applyAlignment="1">
      <alignment horizontal="left" vertical="center" wrapText="1"/>
    </xf>
    <xf numFmtId="0" fontId="11" fillId="8" borderId="124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vertical="center" textRotation="90" wrapText="1"/>
    </xf>
    <xf numFmtId="0" fontId="14" fillId="0" borderId="60" xfId="0" applyFont="1" applyBorder="1" applyAlignment="1">
      <alignment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5" fillId="12" borderId="0" xfId="0" applyFont="1" applyFill="1" applyAlignment="1">
      <alignment vertical="center" textRotation="90" wrapText="1"/>
    </xf>
    <xf numFmtId="0" fontId="7" fillId="0" borderId="39" xfId="0" applyFont="1" applyBorder="1" applyAlignment="1">
      <alignment horizontal="center" vertical="center" wrapText="1"/>
    </xf>
    <xf numFmtId="0" fontId="25" fillId="12" borderId="63" xfId="0" applyFont="1" applyFill="1" applyBorder="1" applyAlignment="1">
      <alignment vertical="center" textRotation="90" wrapText="1"/>
    </xf>
    <xf numFmtId="0" fontId="15" fillId="0" borderId="0" xfId="0" applyFont="1"/>
    <xf numFmtId="0" fontId="15" fillId="15" borderId="91" xfId="0" applyFont="1" applyFill="1" applyBorder="1" applyAlignment="1">
      <alignment vertical="center"/>
    </xf>
    <xf numFmtId="0" fontId="15" fillId="6" borderId="91" xfId="0" applyFont="1" applyFill="1" applyBorder="1" applyAlignment="1">
      <alignment vertical="center"/>
    </xf>
    <xf numFmtId="0" fontId="15" fillId="6" borderId="50" xfId="0" applyFont="1" applyFill="1" applyBorder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11" borderId="0" xfId="0" quotePrefix="1" applyFont="1" applyFill="1" applyAlignment="1">
      <alignment horizontal="center" vertical="center"/>
    </xf>
    <xf numFmtId="0" fontId="7" fillId="0" borderId="0" xfId="0" applyFont="1"/>
    <xf numFmtId="0" fontId="14" fillId="0" borderId="0" xfId="0" applyFont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15" fillId="16" borderId="91" xfId="0" applyFont="1" applyFill="1" applyBorder="1" applyAlignment="1">
      <alignment vertical="center"/>
    </xf>
    <xf numFmtId="0" fontId="15" fillId="16" borderId="50" xfId="0" applyFont="1" applyFill="1" applyBorder="1" applyAlignment="1">
      <alignment vertical="center"/>
    </xf>
    <xf numFmtId="0" fontId="9" fillId="16" borderId="90" xfId="0" applyFont="1" applyFill="1" applyBorder="1" applyAlignment="1">
      <alignment horizontal="left" vertical="center" wrapText="1"/>
    </xf>
    <xf numFmtId="0" fontId="9" fillId="16" borderId="48" xfId="0" applyFont="1" applyFill="1" applyBorder="1" applyAlignment="1">
      <alignment horizontal="left" vertical="center" wrapText="1"/>
    </xf>
    <xf numFmtId="0" fontId="9" fillId="16" borderId="44" xfId="0" applyFont="1" applyFill="1" applyBorder="1" applyAlignment="1">
      <alignment horizontal="left" vertical="center" wrapText="1"/>
    </xf>
    <xf numFmtId="0" fontId="7" fillId="0" borderId="90" xfId="0" quotePrefix="1" applyFont="1" applyBorder="1" applyAlignment="1">
      <alignment horizontal="center" vertical="center" wrapText="1"/>
    </xf>
    <xf numFmtId="0" fontId="0" fillId="17" borderId="48" xfId="0" applyFill="1" applyBorder="1" applyAlignment="1">
      <alignment horizontal="center" vertical="center" wrapText="1"/>
    </xf>
    <xf numFmtId="0" fontId="0" fillId="17" borderId="44" xfId="0" quotePrefix="1" applyFill="1" applyBorder="1" applyAlignment="1">
      <alignment horizontal="center" vertical="center" wrapText="1"/>
    </xf>
    <xf numFmtId="0" fontId="0" fillId="17" borderId="44" xfId="0" applyFill="1" applyBorder="1" applyAlignment="1">
      <alignment horizontal="center" vertical="center" wrapText="1"/>
    </xf>
    <xf numFmtId="0" fontId="0" fillId="17" borderId="44" xfId="0" applyFill="1" applyBorder="1" applyAlignment="1">
      <alignment horizontal="center" vertical="center"/>
    </xf>
    <xf numFmtId="0" fontId="7" fillId="17" borderId="44" xfId="0" quotePrefix="1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22" fillId="17" borderId="48" xfId="0" applyFont="1" applyFill="1" applyBorder="1" applyAlignment="1">
      <alignment horizontal="center"/>
    </xf>
    <xf numFmtId="0" fontId="21" fillId="0" borderId="136" xfId="0" applyFont="1" applyBorder="1" applyAlignment="1">
      <alignment horizontal="left" vertical="center" wrapText="1"/>
    </xf>
    <xf numFmtId="0" fontId="15" fillId="0" borderId="133" xfId="0" applyFont="1" applyBorder="1" applyAlignment="1">
      <alignment vertical="center"/>
    </xf>
    <xf numFmtId="0" fontId="35" fillId="0" borderId="138" xfId="0" applyFont="1" applyBorder="1" applyAlignment="1">
      <alignment horizontal="center" vertical="center"/>
    </xf>
    <xf numFmtId="0" fontId="9" fillId="15" borderId="44" xfId="0" applyFont="1" applyFill="1" applyBorder="1" applyAlignment="1">
      <alignment vertical="center" wrapText="1"/>
    </xf>
    <xf numFmtId="0" fontId="10" fillId="4" borderId="91" xfId="0" applyFont="1" applyFill="1" applyBorder="1" applyAlignment="1">
      <alignment horizontal="left" vertical="center" wrapText="1"/>
    </xf>
    <xf numFmtId="0" fontId="11" fillId="4" borderId="44" xfId="0" applyFont="1" applyFill="1" applyBorder="1" applyAlignment="1">
      <alignment horizontal="left" vertical="center" wrapText="1"/>
    </xf>
    <xf numFmtId="0" fontId="11" fillId="4" borderId="48" xfId="0" applyFont="1" applyFill="1" applyBorder="1" applyAlignment="1">
      <alignment horizontal="left" vertical="center" wrapText="1"/>
    </xf>
    <xf numFmtId="0" fontId="11" fillId="4" borderId="90" xfId="0" applyFont="1" applyFill="1" applyBorder="1" applyAlignment="1">
      <alignment horizontal="left" vertical="center" wrapText="1"/>
    </xf>
    <xf numFmtId="0" fontId="15" fillId="16" borderId="91" xfId="0" applyFont="1" applyFill="1" applyBorder="1" applyAlignment="1">
      <alignment horizontal="left" vertical="center"/>
    </xf>
    <xf numFmtId="0" fontId="11" fillId="16" borderId="90" xfId="0" applyFont="1" applyFill="1" applyBorder="1" applyAlignment="1">
      <alignment horizontal="left" vertical="center" wrapText="1"/>
    </xf>
    <xf numFmtId="0" fontId="11" fillId="16" borderId="44" xfId="0" applyFont="1" applyFill="1" applyBorder="1" applyAlignment="1">
      <alignment horizontal="left" vertical="center" wrapText="1"/>
    </xf>
    <xf numFmtId="0" fontId="11" fillId="16" borderId="48" xfId="0" applyFont="1" applyFill="1" applyBorder="1" applyAlignment="1">
      <alignment horizontal="left" vertical="center" wrapText="1"/>
    </xf>
    <xf numFmtId="0" fontId="11" fillId="15" borderId="90" xfId="0" applyFont="1" applyFill="1" applyBorder="1" applyAlignment="1">
      <alignment horizontal="left" vertical="center" wrapText="1"/>
    </xf>
    <xf numFmtId="0" fontId="11" fillId="15" borderId="44" xfId="0" applyFont="1" applyFill="1" applyBorder="1" applyAlignment="1">
      <alignment horizontal="left" vertical="center" wrapText="1"/>
    </xf>
    <xf numFmtId="0" fontId="35" fillId="0" borderId="140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16" fillId="0" borderId="68" xfId="0" quotePrefix="1" applyFont="1" applyBorder="1" applyAlignment="1">
      <alignment horizontal="left" vertical="center" wrapText="1"/>
    </xf>
    <xf numFmtId="0" fontId="39" fillId="0" borderId="0" xfId="0" applyFont="1"/>
    <xf numFmtId="0" fontId="0" fillId="18" borderId="0" xfId="0" applyFill="1"/>
    <xf numFmtId="0" fontId="0" fillId="18" borderId="0" xfId="0" applyFill="1" applyAlignment="1">
      <alignment horizontal="center"/>
    </xf>
    <xf numFmtId="0" fontId="26" fillId="0" borderId="0" xfId="0" applyFont="1" applyAlignment="1">
      <alignment horizontal="center" vertical="center" textRotation="90" wrapText="1"/>
    </xf>
    <xf numFmtId="0" fontId="16" fillId="0" borderId="0" xfId="0" quotePrefix="1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7" fillId="0" borderId="43" xfId="0" quotePrefix="1" applyFont="1" applyBorder="1" applyAlignment="1">
      <alignment horizontal="center" vertical="center" wrapText="1"/>
    </xf>
    <xf numFmtId="0" fontId="7" fillId="0" borderId="56" xfId="0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6" fillId="0" borderId="60" xfId="0" quotePrefix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textRotation="90" wrapText="1"/>
    </xf>
    <xf numFmtId="0" fontId="23" fillId="0" borderId="43" xfId="0" quotePrefix="1" applyFont="1" applyBorder="1" applyAlignment="1">
      <alignment horizontal="left" vertical="center" wrapText="1"/>
    </xf>
    <xf numFmtId="0" fontId="23" fillId="0" borderId="0" xfId="0" quotePrefix="1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6" fillId="0" borderId="97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 textRotation="90" wrapText="1"/>
    </xf>
    <xf numFmtId="0" fontId="28" fillId="18" borderId="155" xfId="0" applyFont="1" applyFill="1" applyBorder="1" applyAlignment="1">
      <alignment vertical="center" wrapText="1"/>
    </xf>
    <xf numFmtId="0" fontId="15" fillId="18" borderId="155" xfId="0" applyFont="1" applyFill="1" applyBorder="1" applyAlignment="1">
      <alignment horizontal="left" vertical="center" wrapText="1"/>
    </xf>
    <xf numFmtId="0" fontId="32" fillId="18" borderId="155" xfId="0" applyFont="1" applyFill="1" applyBorder="1" applyAlignment="1">
      <alignment horizontal="center" vertical="center" wrapText="1"/>
    </xf>
    <xf numFmtId="0" fontId="7" fillId="0" borderId="155" xfId="0" quotePrefix="1" applyFont="1" applyBorder="1" applyAlignment="1">
      <alignment horizontal="center" vertical="center" wrapText="1"/>
    </xf>
    <xf numFmtId="0" fontId="14" fillId="0" borderId="155" xfId="0" applyFont="1" applyBorder="1" applyAlignment="1">
      <alignment horizontal="center" vertical="center" wrapText="1"/>
    </xf>
    <xf numFmtId="0" fontId="28" fillId="7" borderId="155" xfId="0" applyFont="1" applyFill="1" applyBorder="1" applyAlignment="1">
      <alignment vertical="center" wrapText="1"/>
    </xf>
    <xf numFmtId="0" fontId="15" fillId="7" borderId="155" xfId="0" applyFont="1" applyFill="1" applyBorder="1" applyAlignment="1">
      <alignment horizontal="left" vertical="center" wrapText="1"/>
    </xf>
    <xf numFmtId="0" fontId="32" fillId="7" borderId="155" xfId="0" applyFont="1" applyFill="1" applyBorder="1" applyAlignment="1">
      <alignment horizontal="center" vertical="center" wrapText="1"/>
    </xf>
    <xf numFmtId="0" fontId="14" fillId="0" borderId="155" xfId="0" applyFont="1" applyBorder="1" applyAlignment="1">
      <alignment vertical="center" wrapText="1"/>
    </xf>
    <xf numFmtId="0" fontId="7" fillId="0" borderId="155" xfId="0" applyFont="1" applyBorder="1" applyAlignment="1">
      <alignment vertical="center" wrapText="1"/>
    </xf>
    <xf numFmtId="0" fontId="14" fillId="0" borderId="155" xfId="0" quotePrefix="1" applyFont="1" applyBorder="1" applyAlignment="1">
      <alignment horizontal="center" vertical="center" wrapText="1"/>
    </xf>
    <xf numFmtId="0" fontId="8" fillId="0" borderId="155" xfId="0" applyFont="1" applyBorder="1" applyAlignment="1">
      <alignment horizontal="center" vertical="center" wrapText="1"/>
    </xf>
    <xf numFmtId="0" fontId="8" fillId="0" borderId="155" xfId="0" applyFont="1" applyBorder="1" applyAlignment="1">
      <alignment vertical="top" wrapText="1"/>
    </xf>
    <xf numFmtId="0" fontId="28" fillId="18" borderId="157" xfId="0" applyFont="1" applyFill="1" applyBorder="1" applyAlignment="1">
      <alignment vertical="center" wrapText="1"/>
    </xf>
    <xf numFmtId="0" fontId="28" fillId="18" borderId="159" xfId="0" applyFont="1" applyFill="1" applyBorder="1" applyAlignment="1">
      <alignment vertical="center" wrapText="1"/>
    </xf>
    <xf numFmtId="0" fontId="16" fillId="0" borderId="158" xfId="0" quotePrefix="1" applyFont="1" applyBorder="1" applyAlignment="1">
      <alignment horizontal="left" vertical="center" wrapText="1"/>
    </xf>
    <xf numFmtId="0" fontId="28" fillId="18" borderId="160" xfId="0" applyFont="1" applyFill="1" applyBorder="1" applyAlignment="1">
      <alignment vertical="center" wrapText="1"/>
    </xf>
    <xf numFmtId="0" fontId="15" fillId="18" borderId="160" xfId="0" applyFont="1" applyFill="1" applyBorder="1" applyAlignment="1">
      <alignment horizontal="left" vertical="center" wrapText="1"/>
    </xf>
    <xf numFmtId="0" fontId="32" fillId="18" borderId="160" xfId="0" applyFont="1" applyFill="1" applyBorder="1" applyAlignment="1">
      <alignment horizontal="center" vertical="center" wrapText="1"/>
    </xf>
    <xf numFmtId="0" fontId="8" fillId="18" borderId="157" xfId="0" applyFont="1" applyFill="1" applyBorder="1" applyAlignment="1">
      <alignment vertical="center" wrapText="1"/>
    </xf>
    <xf numFmtId="0" fontId="8" fillId="18" borderId="157" xfId="0" applyFont="1" applyFill="1" applyBorder="1" applyAlignment="1">
      <alignment horizontal="center" vertical="center" wrapText="1"/>
    </xf>
    <xf numFmtId="0" fontId="15" fillId="7" borderId="158" xfId="0" applyFont="1" applyFill="1" applyBorder="1"/>
    <xf numFmtId="0" fontId="15" fillId="7" borderId="158" xfId="0" applyFont="1" applyFill="1" applyBorder="1" applyAlignment="1">
      <alignment vertical="center"/>
    </xf>
    <xf numFmtId="0" fontId="8" fillId="18" borderId="159" xfId="0" applyFont="1" applyFill="1" applyBorder="1" applyAlignment="1">
      <alignment vertical="center" wrapText="1"/>
    </xf>
    <xf numFmtId="0" fontId="8" fillId="18" borderId="160" xfId="0" applyFont="1" applyFill="1" applyBorder="1" applyAlignment="1">
      <alignment vertical="center" wrapText="1"/>
    </xf>
    <xf numFmtId="0" fontId="32" fillId="18" borderId="160" xfId="0" quotePrefix="1" applyFont="1" applyFill="1" applyBorder="1" applyAlignment="1">
      <alignment horizontal="center" vertical="center" wrapText="1"/>
    </xf>
    <xf numFmtId="0" fontId="28" fillId="18" borderId="160" xfId="0" applyFont="1" applyFill="1" applyBorder="1" applyAlignment="1">
      <alignment horizontal="center" vertical="center" wrapText="1"/>
    </xf>
    <xf numFmtId="0" fontId="28" fillId="0" borderId="162" xfId="0" applyFont="1" applyBorder="1" applyAlignment="1">
      <alignment vertical="center" wrapText="1"/>
    </xf>
    <xf numFmtId="0" fontId="23" fillId="0" borderId="162" xfId="0" applyFont="1" applyBorder="1" applyAlignment="1">
      <alignment horizontal="left" vertical="center" wrapText="1"/>
    </xf>
    <xf numFmtId="0" fontId="16" fillId="0" borderId="162" xfId="0" applyFont="1" applyBorder="1" applyAlignment="1">
      <alignment horizontal="left" vertical="center" wrapText="1"/>
    </xf>
    <xf numFmtId="0" fontId="7" fillId="0" borderId="162" xfId="0" applyFont="1" applyBorder="1" applyAlignment="1">
      <alignment horizontal="center" vertical="center" wrapText="1"/>
    </xf>
    <xf numFmtId="0" fontId="14" fillId="0" borderId="162" xfId="0" quotePrefix="1" applyFont="1" applyBorder="1" applyAlignment="1">
      <alignment horizontal="center" vertical="center" wrapText="1"/>
    </xf>
    <xf numFmtId="0" fontId="14" fillId="0" borderId="162" xfId="0" applyFont="1" applyBorder="1" applyAlignment="1">
      <alignment horizontal="center" vertical="center" wrapText="1"/>
    </xf>
    <xf numFmtId="0" fontId="8" fillId="0" borderId="162" xfId="0" applyFont="1" applyBorder="1" applyAlignment="1">
      <alignment vertical="center" wrapText="1"/>
    </xf>
    <xf numFmtId="0" fontId="16" fillId="0" borderId="162" xfId="0" quotePrefix="1" applyFont="1" applyBorder="1" applyAlignment="1">
      <alignment horizontal="left" vertical="center" wrapText="1"/>
    </xf>
    <xf numFmtId="0" fontId="23" fillId="0" borderId="66" xfId="0" applyFont="1" applyBorder="1" applyAlignment="1">
      <alignment horizontal="left" vertical="center" wrapText="1"/>
    </xf>
    <xf numFmtId="0" fontId="16" fillId="0" borderId="71" xfId="0" applyFont="1" applyBorder="1" applyAlignment="1">
      <alignment horizontal="left" vertical="center" wrapText="1"/>
    </xf>
    <xf numFmtId="0" fontId="26" fillId="0" borderId="60" xfId="0" applyFont="1" applyBorder="1" applyAlignment="1">
      <alignment horizontal="center" vertical="center" textRotation="90" wrapText="1"/>
    </xf>
    <xf numFmtId="0" fontId="16" fillId="0" borderId="60" xfId="0" applyFont="1" applyBorder="1" applyAlignment="1">
      <alignment horizontal="left" vertical="center" wrapText="1"/>
    </xf>
    <xf numFmtId="0" fontId="16" fillId="0" borderId="119" xfId="0" applyFont="1" applyBorder="1" applyAlignment="1">
      <alignment horizontal="left" vertical="center" wrapText="1"/>
    </xf>
    <xf numFmtId="0" fontId="26" fillId="0" borderId="53" xfId="0" applyFont="1" applyBorder="1" applyAlignment="1">
      <alignment horizontal="center" vertical="center" textRotation="90" wrapText="1"/>
    </xf>
    <xf numFmtId="0" fontId="16" fillId="0" borderId="53" xfId="0" applyFont="1" applyBorder="1" applyAlignment="1">
      <alignment horizontal="left" vertical="center" wrapText="1"/>
    </xf>
    <xf numFmtId="0" fontId="7" fillId="0" borderId="73" xfId="0" quotePrefix="1" applyFont="1" applyBorder="1" applyAlignment="1">
      <alignment horizontal="center" vertical="center" wrapText="1"/>
    </xf>
    <xf numFmtId="0" fontId="0" fillId="0" borderId="73" xfId="0" applyBorder="1" applyAlignment="1">
      <alignment horizontal="center"/>
    </xf>
    <xf numFmtId="0" fontId="26" fillId="0" borderId="154" xfId="0" applyFont="1" applyBorder="1" applyAlignment="1">
      <alignment horizontal="center" vertical="center" textRotation="90" wrapText="1"/>
    </xf>
    <xf numFmtId="0" fontId="16" fillId="0" borderId="154" xfId="0" applyFont="1" applyBorder="1" applyAlignment="1">
      <alignment horizontal="left" vertical="center" wrapText="1"/>
    </xf>
    <xf numFmtId="0" fontId="7" fillId="0" borderId="154" xfId="0" applyFont="1" applyBorder="1" applyAlignment="1">
      <alignment horizontal="center" vertical="center" wrapText="1"/>
    </xf>
    <xf numFmtId="0" fontId="25" fillId="0" borderId="154" xfId="0" applyFont="1" applyBorder="1" applyAlignment="1">
      <alignment horizontal="center" vertical="center" textRotation="90" wrapText="1"/>
    </xf>
    <xf numFmtId="0" fontId="14" fillId="0" borderId="154" xfId="0" applyFont="1" applyBorder="1" applyAlignment="1">
      <alignment horizontal="center" vertical="center" wrapText="1"/>
    </xf>
    <xf numFmtId="0" fontId="7" fillId="0" borderId="155" xfId="0" applyFont="1" applyBorder="1" applyAlignment="1">
      <alignment horizontal="left" vertical="center" wrapText="1"/>
    </xf>
    <xf numFmtId="0" fontId="7" fillId="0" borderId="160" xfId="0" applyFont="1" applyBorder="1" applyAlignment="1">
      <alignment horizontal="left" vertical="center" wrapText="1"/>
    </xf>
    <xf numFmtId="0" fontId="7" fillId="0" borderId="160" xfId="0" quotePrefix="1" applyFont="1" applyBorder="1" applyAlignment="1">
      <alignment horizontal="left" vertical="center" wrapText="1"/>
    </xf>
    <xf numFmtId="0" fontId="0" fillId="14" borderId="48" xfId="0" applyFill="1" applyBorder="1" applyAlignment="1">
      <alignment horizontal="center" vertical="center" wrapText="1"/>
    </xf>
    <xf numFmtId="0" fontId="0" fillId="14" borderId="90" xfId="0" applyFill="1" applyBorder="1" applyAlignment="1">
      <alignment horizontal="center" vertical="center" wrapText="1"/>
    </xf>
    <xf numFmtId="0" fontId="0" fillId="14" borderId="48" xfId="0" quotePrefix="1" applyFill="1" applyBorder="1" applyAlignment="1">
      <alignment horizontal="center" vertical="center"/>
    </xf>
    <xf numFmtId="0" fontId="7" fillId="17" borderId="48" xfId="0" quotePrefix="1" applyFont="1" applyFill="1" applyBorder="1" applyAlignment="1">
      <alignment horizontal="center" vertical="center" wrapText="1"/>
    </xf>
    <xf numFmtId="0" fontId="7" fillId="17" borderId="90" xfId="0" quotePrefix="1" applyFont="1" applyFill="1" applyBorder="1" applyAlignment="1">
      <alignment horizontal="center" vertical="center" wrapText="1"/>
    </xf>
    <xf numFmtId="0" fontId="0" fillId="17" borderId="90" xfId="0" quotePrefix="1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 wrapText="1"/>
    </xf>
    <xf numFmtId="0" fontId="0" fillId="14" borderId="44" xfId="0" applyFill="1" applyBorder="1" applyAlignment="1">
      <alignment horizontal="center" vertical="center"/>
    </xf>
    <xf numFmtId="0" fontId="0" fillId="17" borderId="44" xfId="0" quotePrefix="1" applyFill="1" applyBorder="1" applyAlignment="1">
      <alignment horizontal="center" vertical="center"/>
    </xf>
    <xf numFmtId="0" fontId="9" fillId="15" borderId="90" xfId="0" applyFont="1" applyFill="1" applyBorder="1" applyAlignment="1">
      <alignment horizontal="left" vertical="center" wrapText="1"/>
    </xf>
    <xf numFmtId="0" fontId="7" fillId="0" borderId="92" xfId="0" quotePrefix="1" applyFont="1" applyBorder="1" applyAlignment="1">
      <alignment horizontal="center" vertical="center"/>
    </xf>
    <xf numFmtId="0" fontId="29" fillId="0" borderId="0" xfId="0" applyFont="1"/>
    <xf numFmtId="164" fontId="44" fillId="10" borderId="0" xfId="0" applyNumberFormat="1" applyFont="1" applyFill="1"/>
    <xf numFmtId="0" fontId="44" fillId="0" borderId="0" xfId="0" applyFont="1"/>
    <xf numFmtId="0" fontId="45" fillId="0" borderId="0" xfId="0" applyFont="1"/>
    <xf numFmtId="0" fontId="44" fillId="19" borderId="0" xfId="0" applyFont="1" applyFill="1"/>
    <xf numFmtId="164" fontId="45" fillId="19" borderId="0" xfId="0" applyNumberFormat="1" applyFont="1" applyFill="1"/>
    <xf numFmtId="0" fontId="29" fillId="13" borderId="174" xfId="0" applyFont="1" applyFill="1" applyBorder="1"/>
    <xf numFmtId="164" fontId="0" fillId="10" borderId="0" xfId="0" applyNumberFormat="1" applyFill="1"/>
    <xf numFmtId="165" fontId="7" fillId="0" borderId="11" xfId="0" quotePrefix="1" applyNumberFormat="1" applyFont="1" applyBorder="1" applyAlignment="1">
      <alignment horizontal="center" vertical="center" wrapText="1"/>
    </xf>
    <xf numFmtId="165" fontId="7" fillId="0" borderId="18" xfId="0" applyNumberFormat="1" applyFont="1" applyBorder="1" applyAlignment="1">
      <alignment horizontal="center" vertical="center" wrapText="1"/>
    </xf>
    <xf numFmtId="165" fontId="14" fillId="0" borderId="7" xfId="0" applyNumberFormat="1" applyFont="1" applyBorder="1" applyAlignment="1">
      <alignment horizontal="center" vertical="center" wrapText="1"/>
    </xf>
    <xf numFmtId="0" fontId="15" fillId="4" borderId="91" xfId="0" applyFont="1" applyFill="1" applyBorder="1" applyAlignment="1">
      <alignment vertical="center" wrapText="1"/>
    </xf>
    <xf numFmtId="0" fontId="18" fillId="0" borderId="0" xfId="0" applyFont="1"/>
    <xf numFmtId="165" fontId="7" fillId="0" borderId="155" xfId="0" applyNumberFormat="1" applyFont="1" applyBorder="1" applyAlignment="1">
      <alignment horizontal="center" vertical="center" wrapText="1"/>
    </xf>
    <xf numFmtId="0" fontId="23" fillId="0" borderId="155" xfId="0" applyFont="1" applyBorder="1" applyAlignment="1">
      <alignment horizontal="left" vertical="center" wrapText="1"/>
    </xf>
    <xf numFmtId="0" fontId="23" fillId="0" borderId="158" xfId="0" applyFont="1" applyBorder="1" applyAlignment="1">
      <alignment horizontal="left" vertical="center" wrapText="1"/>
    </xf>
    <xf numFmtId="0" fontId="14" fillId="0" borderId="158" xfId="0" quotePrefix="1" applyFont="1" applyBorder="1" applyAlignment="1">
      <alignment horizontal="center" vertical="center" wrapText="1"/>
    </xf>
    <xf numFmtId="0" fontId="16" fillId="0" borderId="155" xfId="0" applyFont="1" applyBorder="1" applyAlignment="1">
      <alignment horizontal="left" vertical="center" wrapText="1"/>
    </xf>
    <xf numFmtId="0" fontId="16" fillId="0" borderId="158" xfId="0" applyFont="1" applyBorder="1" applyAlignment="1">
      <alignment horizontal="left" vertical="center" wrapText="1"/>
    </xf>
    <xf numFmtId="0" fontId="14" fillId="0" borderId="158" xfId="0" applyFont="1" applyBorder="1" applyAlignment="1">
      <alignment horizontal="center" vertical="center" wrapText="1"/>
    </xf>
    <xf numFmtId="0" fontId="7" fillId="0" borderId="155" xfId="0" applyFont="1" applyBorder="1" applyAlignment="1">
      <alignment horizontal="center" vertical="center" wrapText="1"/>
    </xf>
    <xf numFmtId="0" fontId="7" fillId="0" borderId="158" xfId="0" applyFont="1" applyBorder="1" applyAlignment="1">
      <alignment horizontal="center" vertical="center" wrapText="1"/>
    </xf>
    <xf numFmtId="0" fontId="7" fillId="0" borderId="124" xfId="0" applyFont="1" applyBorder="1" applyAlignment="1">
      <alignment horizontal="center" vertical="center" wrapText="1"/>
    </xf>
    <xf numFmtId="0" fontId="16" fillId="0" borderId="124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left" vertical="center" wrapText="1"/>
    </xf>
    <xf numFmtId="0" fontId="16" fillId="0" borderId="45" xfId="0" applyFont="1" applyBorder="1" applyAlignment="1">
      <alignment horizontal="left" vertical="center" wrapText="1"/>
    </xf>
    <xf numFmtId="0" fontId="16" fillId="0" borderId="73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10" fillId="12" borderId="62" xfId="0" applyFont="1" applyFill="1" applyBorder="1" applyAlignment="1">
      <alignment horizontal="left" vertical="center" wrapText="1"/>
    </xf>
    <xf numFmtId="0" fontId="10" fillId="12" borderId="64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23" fillId="0" borderId="73" xfId="0" quotePrefix="1" applyFont="1" applyBorder="1" applyAlignment="1">
      <alignment horizontal="left" vertical="center" wrapText="1"/>
    </xf>
    <xf numFmtId="0" fontId="23" fillId="0" borderId="71" xfId="0" quotePrefix="1" applyFont="1" applyBorder="1" applyAlignment="1">
      <alignment horizontal="left" vertical="center" wrapText="1"/>
    </xf>
    <xf numFmtId="0" fontId="23" fillId="0" borderId="7" xfId="0" quotePrefix="1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7" fillId="0" borderId="119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left" vertical="center" wrapText="1"/>
    </xf>
    <xf numFmtId="0" fontId="9" fillId="6" borderId="75" xfId="0" applyFont="1" applyFill="1" applyBorder="1" applyAlignment="1">
      <alignment horizontal="left" vertical="center" wrapText="1"/>
    </xf>
    <xf numFmtId="0" fontId="9" fillId="6" borderId="45" xfId="0" applyFont="1" applyFill="1" applyBorder="1" applyAlignment="1">
      <alignment horizontal="left" vertical="center" wrapText="1"/>
    </xf>
    <xf numFmtId="0" fontId="7" fillId="0" borderId="73" xfId="0" applyFont="1" applyBorder="1" applyAlignment="1">
      <alignment horizontal="center" vertical="center" wrapText="1"/>
    </xf>
    <xf numFmtId="0" fontId="29" fillId="0" borderId="32" xfId="0" applyFont="1" applyBorder="1"/>
    <xf numFmtId="0" fontId="29" fillId="0" borderId="33" xfId="0" applyFont="1" applyBorder="1"/>
    <xf numFmtId="0" fontId="29" fillId="0" borderId="34" xfId="0" applyFont="1" applyBorder="1"/>
    <xf numFmtId="0" fontId="29" fillId="0" borderId="175" xfId="0" applyFont="1" applyBorder="1"/>
    <xf numFmtId="0" fontId="29" fillId="0" borderId="176" xfId="0" applyFont="1" applyBorder="1"/>
    <xf numFmtId="9" fontId="29" fillId="0" borderId="176" xfId="0" applyNumberFormat="1" applyFont="1" applyBorder="1"/>
    <xf numFmtId="0" fontId="29" fillId="0" borderId="177" xfId="0" applyFont="1" applyBorder="1"/>
    <xf numFmtId="3" fontId="7" fillId="0" borderId="12" xfId="0" applyNumberFormat="1" applyFont="1" applyBorder="1" applyAlignment="1">
      <alignment horizontal="center" vertical="center" wrapText="1"/>
    </xf>
    <xf numFmtId="3" fontId="7" fillId="0" borderId="11" xfId="0" quotePrefix="1" applyNumberFormat="1" applyFont="1" applyBorder="1" applyAlignment="1">
      <alignment horizontal="center" vertical="center" wrapText="1"/>
    </xf>
    <xf numFmtId="3" fontId="7" fillId="0" borderId="18" xfId="0" quotePrefix="1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16" xfId="0" quotePrefix="1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38" xfId="0" applyNumberFormat="1" applyFont="1" applyBorder="1" applyAlignment="1">
      <alignment horizontal="center" vertical="center" wrapText="1"/>
    </xf>
    <xf numFmtId="3" fontId="16" fillId="0" borderId="124" xfId="0" applyNumberFormat="1" applyFont="1" applyBorder="1" applyAlignment="1">
      <alignment horizontal="left" vertical="center" wrapText="1"/>
    </xf>
    <xf numFmtId="3" fontId="7" fillId="0" borderId="124" xfId="0" applyNumberFormat="1" applyFont="1" applyBorder="1" applyAlignment="1">
      <alignment horizontal="center" vertical="center" wrapText="1"/>
    </xf>
    <xf numFmtId="3" fontId="7" fillId="0" borderId="124" xfId="0" quotePrefix="1" applyNumberFormat="1" applyFont="1" applyBorder="1" applyAlignment="1">
      <alignment horizontal="center" vertical="center" wrapText="1"/>
    </xf>
    <xf numFmtId="3" fontId="14" fillId="0" borderId="155" xfId="0" applyNumberFormat="1" applyFont="1" applyBorder="1" applyAlignment="1">
      <alignment horizontal="center" vertical="center" wrapText="1"/>
    </xf>
    <xf numFmtId="3" fontId="7" fillId="0" borderId="155" xfId="0" applyNumberFormat="1" applyFont="1" applyBorder="1" applyAlignment="1">
      <alignment horizontal="center" vertical="center" wrapText="1"/>
    </xf>
    <xf numFmtId="0" fontId="10" fillId="16" borderId="141" xfId="0" applyFont="1" applyFill="1" applyBorder="1" applyAlignment="1">
      <alignment vertical="center" wrapText="1"/>
    </xf>
    <xf numFmtId="0" fontId="15" fillId="7" borderId="159" xfId="0" applyFont="1" applyFill="1" applyBorder="1"/>
    <xf numFmtId="0" fontId="15" fillId="7" borderId="159" xfId="0" applyFont="1" applyFill="1" applyBorder="1" applyAlignment="1">
      <alignment vertical="center"/>
    </xf>
    <xf numFmtId="3" fontId="48" fillId="0" borderId="82" xfId="0" applyNumberFormat="1" applyFont="1" applyBorder="1" applyAlignment="1">
      <alignment horizontal="center" vertical="center" wrapText="1"/>
    </xf>
    <xf numFmtId="3" fontId="12" fillId="4" borderId="91" xfId="0" applyNumberFormat="1" applyFont="1" applyFill="1" applyBorder="1" applyAlignment="1">
      <alignment vertical="center" wrapText="1"/>
    </xf>
    <xf numFmtId="3" fontId="48" fillId="0" borderId="96" xfId="0" applyNumberFormat="1" applyFont="1" applyBorder="1" applyAlignment="1">
      <alignment horizontal="center" vertical="center" wrapText="1"/>
    </xf>
    <xf numFmtId="166" fontId="12" fillId="4" borderId="91" xfId="0" applyNumberFormat="1" applyFont="1" applyFill="1" applyBorder="1" applyAlignment="1">
      <alignment vertical="center" wrapText="1"/>
    </xf>
    <xf numFmtId="3" fontId="49" fillId="6" borderId="91" xfId="0" applyNumberFormat="1" applyFont="1" applyFill="1" applyBorder="1" applyAlignment="1">
      <alignment vertical="center"/>
    </xf>
    <xf numFmtId="3" fontId="50" fillId="0" borderId="129" xfId="0" applyNumberFormat="1" applyFont="1" applyBorder="1" applyAlignment="1">
      <alignment horizontal="center" vertical="center" wrapText="1"/>
    </xf>
    <xf numFmtId="3" fontId="50" fillId="0" borderId="128" xfId="0" applyNumberFormat="1" applyFont="1" applyBorder="1" applyAlignment="1">
      <alignment horizontal="center" vertical="center" wrapText="1"/>
    </xf>
    <xf numFmtId="3" fontId="50" fillId="0" borderId="130" xfId="0" applyNumberFormat="1" applyFont="1" applyBorder="1" applyAlignment="1">
      <alignment horizontal="center" vertical="center" wrapText="1"/>
    </xf>
    <xf numFmtId="166" fontId="49" fillId="16" borderId="91" xfId="0" applyNumberFormat="1" applyFont="1" applyFill="1" applyBorder="1" applyAlignment="1">
      <alignment vertical="center"/>
    </xf>
    <xf numFmtId="166" fontId="49" fillId="15" borderId="91" xfId="0" applyNumberFormat="1" applyFont="1" applyFill="1" applyBorder="1" applyAlignment="1">
      <alignment vertical="center"/>
    </xf>
    <xf numFmtId="0" fontId="0" fillId="0" borderId="127" xfId="0" applyBorder="1" applyAlignment="1">
      <alignment horizontal="center"/>
    </xf>
    <xf numFmtId="0" fontId="0" fillId="0" borderId="96" xfId="0" applyBorder="1" applyAlignment="1">
      <alignment horizontal="center"/>
    </xf>
    <xf numFmtId="0" fontId="31" fillId="0" borderId="96" xfId="0" applyFont="1" applyBorder="1" applyAlignment="1">
      <alignment horizontal="center" vertical="center"/>
    </xf>
    <xf numFmtId="0" fontId="0" fillId="0" borderId="142" xfId="0" applyBorder="1" applyAlignment="1">
      <alignment horizontal="center"/>
    </xf>
    <xf numFmtId="0" fontId="35" fillId="0" borderId="143" xfId="0" applyFont="1" applyBorder="1" applyAlignment="1">
      <alignment horizontal="center" vertical="center"/>
    </xf>
    <xf numFmtId="0" fontId="0" fillId="0" borderId="144" xfId="0" applyBorder="1" applyAlignment="1">
      <alignment horizontal="center"/>
    </xf>
    <xf numFmtId="0" fontId="7" fillId="17" borderId="92" xfId="0" quotePrefix="1" applyFont="1" applyFill="1" applyBorder="1" applyAlignment="1">
      <alignment horizontal="center" vertical="center" wrapText="1"/>
    </xf>
    <xf numFmtId="0" fontId="9" fillId="15" borderId="48" xfId="0" applyFont="1" applyFill="1" applyBorder="1" applyAlignment="1">
      <alignment horizontal="left" vertical="center" wrapText="1"/>
    </xf>
    <xf numFmtId="0" fontId="12" fillId="4" borderId="91" xfId="0" applyFont="1" applyFill="1" applyBorder="1" applyAlignment="1">
      <alignment vertical="center" wrapText="1"/>
    </xf>
    <xf numFmtId="0" fontId="49" fillId="6" borderId="91" xfId="0" applyFont="1" applyFill="1" applyBorder="1" applyAlignment="1">
      <alignment vertical="center"/>
    </xf>
    <xf numFmtId="0" fontId="49" fillId="16" borderId="91" xfId="0" applyFont="1" applyFill="1" applyBorder="1" applyAlignment="1">
      <alignment vertical="center"/>
    </xf>
    <xf numFmtId="0" fontId="49" fillId="15" borderId="91" xfId="0" applyFont="1" applyFill="1" applyBorder="1" applyAlignment="1">
      <alignment vertical="center"/>
    </xf>
    <xf numFmtId="0" fontId="46" fillId="15" borderId="48" xfId="0" applyFont="1" applyFill="1" applyBorder="1" applyAlignment="1">
      <alignment vertical="center" textRotation="90" wrapText="1"/>
    </xf>
    <xf numFmtId="0" fontId="46" fillId="15" borderId="92" xfId="0" applyFont="1" applyFill="1" applyBorder="1" applyAlignment="1">
      <alignment vertical="center" textRotation="90" wrapText="1"/>
    </xf>
    <xf numFmtId="0" fontId="46" fillId="4" borderId="92" xfId="0" applyFont="1" applyFill="1" applyBorder="1" applyAlignment="1">
      <alignment vertical="center" textRotation="90" wrapText="1"/>
    </xf>
    <xf numFmtId="0" fontId="0" fillId="0" borderId="150" xfId="0" applyBorder="1"/>
    <xf numFmtId="0" fontId="11" fillId="15" borderId="48" xfId="0" applyFont="1" applyFill="1" applyBorder="1" applyAlignment="1">
      <alignment horizontal="left" vertical="center" wrapText="1"/>
    </xf>
    <xf numFmtId="0" fontId="21" fillId="0" borderId="145" xfId="0" applyFont="1" applyBorder="1" applyAlignment="1">
      <alignment horizontal="left" vertical="center" wrapText="1"/>
    </xf>
    <xf numFmtId="0" fontId="0" fillId="14" borderId="48" xfId="0" applyFill="1" applyBorder="1" applyAlignment="1">
      <alignment horizontal="center" vertical="center"/>
    </xf>
    <xf numFmtId="0" fontId="9" fillId="15" borderId="90" xfId="0" applyFont="1" applyFill="1" applyBorder="1" applyAlignment="1">
      <alignment vertical="center" wrapText="1"/>
    </xf>
    <xf numFmtId="0" fontId="21" fillId="0" borderId="180" xfId="0" applyFont="1" applyBorder="1" applyAlignment="1">
      <alignment horizontal="left" vertical="center" wrapText="1"/>
    </xf>
    <xf numFmtId="0" fontId="21" fillId="0" borderId="181" xfId="0" applyFont="1" applyBorder="1" applyAlignment="1">
      <alignment horizontal="left" vertical="center" wrapText="1"/>
    </xf>
    <xf numFmtId="0" fontId="0" fillId="0" borderId="137" xfId="0" applyBorder="1" applyAlignment="1">
      <alignment horizontal="center"/>
    </xf>
    <xf numFmtId="0" fontId="12" fillId="0" borderId="44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37" fillId="4" borderId="91" xfId="0" applyFont="1" applyFill="1" applyBorder="1" applyAlignment="1">
      <alignment vertical="center" wrapText="1"/>
    </xf>
    <xf numFmtId="0" fontId="13" fillId="14" borderId="48" xfId="0" quotePrefix="1" applyFont="1" applyFill="1" applyBorder="1" applyAlignment="1">
      <alignment horizontal="center" vertical="center" wrapText="1"/>
    </xf>
    <xf numFmtId="0" fontId="13" fillId="17" borderId="48" xfId="0" quotePrefix="1" applyFont="1" applyFill="1" applyBorder="1" applyAlignment="1">
      <alignment horizontal="center" vertical="center" wrapText="1"/>
    </xf>
    <xf numFmtId="0" fontId="24" fillId="4" borderId="47" xfId="0" applyFont="1" applyFill="1" applyBorder="1" applyAlignment="1">
      <alignment vertical="center" wrapText="1"/>
    </xf>
    <xf numFmtId="0" fontId="47" fillId="6" borderId="47" xfId="0" applyFont="1" applyFill="1" applyBorder="1" applyAlignment="1">
      <alignment vertical="center"/>
    </xf>
    <xf numFmtId="0" fontId="47" fillId="16" borderId="47" xfId="0" applyFont="1" applyFill="1" applyBorder="1" applyAlignment="1">
      <alignment vertical="center"/>
    </xf>
    <xf numFmtId="0" fontId="47" fillId="15" borderId="47" xfId="0" applyFont="1" applyFill="1" applyBorder="1" applyAlignment="1">
      <alignment vertical="center"/>
    </xf>
    <xf numFmtId="0" fontId="24" fillId="7" borderId="54" xfId="0" applyFont="1" applyFill="1" applyBorder="1" applyAlignment="1">
      <alignment horizontal="left" vertical="center" wrapText="1"/>
    </xf>
    <xf numFmtId="0" fontId="24" fillId="8" borderId="114" xfId="0" applyFont="1" applyFill="1" applyBorder="1" applyAlignment="1">
      <alignment vertical="center" wrapText="1"/>
    </xf>
    <xf numFmtId="0" fontId="9" fillId="4" borderId="46" xfId="0" applyFont="1" applyFill="1" applyBorder="1" applyAlignment="1">
      <alignment horizontal="left" vertical="center" wrapText="1"/>
    </xf>
    <xf numFmtId="0" fontId="24" fillId="4" borderId="46" xfId="0" applyFont="1" applyFill="1" applyBorder="1" applyAlignment="1">
      <alignment horizontal="left" vertical="center" wrapText="1"/>
    </xf>
    <xf numFmtId="0" fontId="24" fillId="4" borderId="89" xfId="0" applyFont="1" applyFill="1" applyBorder="1" applyAlignment="1">
      <alignment horizontal="left" vertical="center" wrapText="1"/>
    </xf>
    <xf numFmtId="0" fontId="24" fillId="5" borderId="178" xfId="0" applyFont="1" applyFill="1" applyBorder="1" applyAlignment="1">
      <alignment vertical="center" wrapText="1"/>
    </xf>
    <xf numFmtId="0" fontId="24" fillId="16" borderId="141" xfId="0" applyFont="1" applyFill="1" applyBorder="1" applyAlignment="1">
      <alignment horizontal="left" vertical="center" wrapText="1"/>
    </xf>
    <xf numFmtId="0" fontId="24" fillId="16" borderId="141" xfId="0" applyFont="1" applyFill="1" applyBorder="1" applyAlignment="1">
      <alignment vertical="center" wrapText="1"/>
    </xf>
    <xf numFmtId="0" fontId="47" fillId="18" borderId="0" xfId="0" applyFont="1" applyFill="1"/>
    <xf numFmtId="0" fontId="47" fillId="18" borderId="159" xfId="0" applyFont="1" applyFill="1" applyBorder="1"/>
    <xf numFmtId="0" fontId="47" fillId="18" borderId="163" xfId="0" applyFont="1" applyFill="1" applyBorder="1" applyAlignment="1">
      <alignment vertical="center"/>
    </xf>
    <xf numFmtId="0" fontId="47" fillId="18" borderId="173" xfId="0" applyFont="1" applyFill="1" applyBorder="1"/>
    <xf numFmtId="0" fontId="47" fillId="18" borderId="173" xfId="0" applyFont="1" applyFill="1" applyBorder="1" applyAlignment="1">
      <alignment vertical="center"/>
    </xf>
    <xf numFmtId="0" fontId="21" fillId="10" borderId="46" xfId="0" applyFont="1" applyFill="1" applyBorder="1" applyAlignment="1">
      <alignment horizontal="left" vertical="center" wrapText="1"/>
    </xf>
    <xf numFmtId="3" fontId="48" fillId="10" borderId="98" xfId="0" applyNumberFormat="1" applyFont="1" applyFill="1" applyBorder="1" applyAlignment="1">
      <alignment horizontal="center" vertical="center" wrapText="1"/>
    </xf>
    <xf numFmtId="0" fontId="47" fillId="16" borderId="44" xfId="0" applyFont="1" applyFill="1" applyBorder="1" applyAlignment="1">
      <alignment horizontal="center" vertical="center" textRotation="90" shrinkToFit="1"/>
    </xf>
    <xf numFmtId="0" fontId="21" fillId="10" borderId="180" xfId="0" applyFont="1" applyFill="1" applyBorder="1" applyAlignment="1">
      <alignment horizontal="left" vertical="center" wrapText="1"/>
    </xf>
    <xf numFmtId="3" fontId="50" fillId="0" borderId="106" xfId="0" applyNumberFormat="1" applyFont="1" applyBorder="1" applyAlignment="1">
      <alignment horizontal="center" vertical="center" wrapText="1"/>
    </xf>
    <xf numFmtId="3" fontId="50" fillId="0" borderId="103" xfId="0" applyNumberFormat="1" applyFont="1" applyBorder="1" applyAlignment="1">
      <alignment horizontal="center" vertical="center" wrapText="1"/>
    </xf>
    <xf numFmtId="3" fontId="50" fillId="0" borderId="105" xfId="0" applyNumberFormat="1" applyFont="1" applyBorder="1" applyAlignment="1">
      <alignment horizontal="center" vertical="center" wrapText="1"/>
    </xf>
    <xf numFmtId="3" fontId="50" fillId="0" borderId="135" xfId="0" applyNumberFormat="1" applyFont="1" applyBorder="1" applyAlignment="1">
      <alignment horizontal="center" vertical="center" wrapText="1"/>
    </xf>
    <xf numFmtId="3" fontId="50" fillId="0" borderId="137" xfId="0" applyNumberFormat="1" applyFont="1" applyBorder="1" applyAlignment="1">
      <alignment horizontal="center" vertical="center" wrapText="1"/>
    </xf>
    <xf numFmtId="3" fontId="50" fillId="10" borderId="137" xfId="0" applyNumberFormat="1" applyFont="1" applyFill="1" applyBorder="1" applyAlignment="1">
      <alignment horizontal="center" vertical="center" wrapText="1"/>
    </xf>
    <xf numFmtId="3" fontId="50" fillId="0" borderId="149" xfId="0" applyNumberFormat="1" applyFont="1" applyBorder="1" applyAlignment="1">
      <alignment horizontal="center" vertical="center" wrapText="1"/>
    </xf>
    <xf numFmtId="3" fontId="48" fillId="0" borderId="183" xfId="0" applyNumberFormat="1" applyFont="1" applyBorder="1" applyAlignment="1">
      <alignment horizontal="center" vertical="center" wrapText="1"/>
    </xf>
    <xf numFmtId="3" fontId="48" fillId="0" borderId="184" xfId="0" applyNumberFormat="1" applyFont="1" applyBorder="1" applyAlignment="1">
      <alignment horizontal="center" vertical="center" wrapText="1"/>
    </xf>
    <xf numFmtId="3" fontId="48" fillId="0" borderId="7" xfId="0" applyNumberFormat="1" applyFont="1" applyBorder="1" applyAlignment="1">
      <alignment horizontal="center" vertical="center" wrapText="1"/>
    </xf>
    <xf numFmtId="3" fontId="48" fillId="0" borderId="185" xfId="0" applyNumberFormat="1" applyFont="1" applyBorder="1" applyAlignment="1">
      <alignment horizontal="center" vertical="center" wrapText="1"/>
    </xf>
    <xf numFmtId="166" fontId="48" fillId="0" borderId="7" xfId="0" applyNumberFormat="1" applyFont="1" applyBorder="1" applyAlignment="1">
      <alignment horizontal="center" vertical="center" wrapText="1"/>
    </xf>
    <xf numFmtId="166" fontId="48" fillId="0" borderId="186" xfId="0" applyNumberFormat="1" applyFont="1" applyBorder="1" applyAlignment="1">
      <alignment horizontal="center" vertical="center" wrapText="1"/>
    </xf>
    <xf numFmtId="3" fontId="48" fillId="0" borderId="98" xfId="0" applyNumberFormat="1" applyFont="1" applyBorder="1" applyAlignment="1">
      <alignment horizontal="center" vertical="center" wrapText="1"/>
    </xf>
    <xf numFmtId="3" fontId="48" fillId="10" borderId="7" xfId="0" applyNumberFormat="1" applyFont="1" applyFill="1" applyBorder="1" applyAlignment="1">
      <alignment horizontal="center" vertical="center" wrapText="1"/>
    </xf>
    <xf numFmtId="3" fontId="48" fillId="10" borderId="185" xfId="0" applyNumberFormat="1" applyFont="1" applyFill="1" applyBorder="1" applyAlignment="1">
      <alignment horizontal="center" vertical="center" wrapText="1"/>
    </xf>
    <xf numFmtId="3" fontId="48" fillId="10" borderId="186" xfId="0" applyNumberFormat="1" applyFont="1" applyFill="1" applyBorder="1" applyAlignment="1">
      <alignment horizontal="center" vertical="center" wrapText="1"/>
    </xf>
    <xf numFmtId="0" fontId="36" fillId="18" borderId="160" xfId="0" applyFont="1" applyFill="1" applyBorder="1" applyAlignment="1">
      <alignment vertical="center"/>
    </xf>
    <xf numFmtId="0" fontId="36" fillId="18" borderId="161" xfId="0" applyFont="1" applyFill="1" applyBorder="1" applyAlignment="1">
      <alignment vertical="center"/>
    </xf>
    <xf numFmtId="0" fontId="25" fillId="16" borderId="124" xfId="0" applyFont="1" applyFill="1" applyBorder="1" applyAlignment="1">
      <alignment vertical="center" wrapText="1"/>
    </xf>
    <xf numFmtId="0" fontId="25" fillId="16" borderId="124" xfId="0" applyFont="1" applyFill="1" applyBorder="1" applyAlignment="1">
      <alignment horizontal="left" vertical="center" wrapText="1"/>
    </xf>
    <xf numFmtId="0" fontId="25" fillId="7" borderId="12" xfId="0" applyFont="1" applyFill="1" applyBorder="1" applyAlignment="1">
      <alignment horizontal="left" vertical="center" wrapText="1"/>
    </xf>
    <xf numFmtId="0" fontId="25" fillId="8" borderId="16" xfId="0" applyFont="1" applyFill="1" applyBorder="1" applyAlignment="1">
      <alignment vertical="center" wrapText="1"/>
    </xf>
    <xf numFmtId="0" fontId="25" fillId="4" borderId="7" xfId="0" applyFont="1" applyFill="1" applyBorder="1" applyAlignment="1">
      <alignment horizontal="left" vertical="center" wrapText="1"/>
    </xf>
    <xf numFmtId="0" fontId="25" fillId="4" borderId="8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vertical="center" wrapText="1"/>
    </xf>
    <xf numFmtId="0" fontId="36" fillId="18" borderId="0" xfId="0" applyFont="1" applyFill="1" applyAlignment="1">
      <alignment vertical="center"/>
    </xf>
    <xf numFmtId="0" fontId="36" fillId="18" borderId="158" xfId="0" applyFont="1" applyFill="1" applyBorder="1" applyAlignment="1">
      <alignment vertical="center"/>
    </xf>
    <xf numFmtId="167" fontId="7" fillId="0" borderId="12" xfId="0" applyNumberFormat="1" applyFont="1" applyBorder="1" applyAlignment="1">
      <alignment horizontal="center" vertical="center" wrapText="1"/>
    </xf>
    <xf numFmtId="167" fontId="7" fillId="0" borderId="11" xfId="0" quotePrefix="1" applyNumberFormat="1" applyFont="1" applyBorder="1" applyAlignment="1">
      <alignment horizontal="center" vertical="center" wrapText="1"/>
    </xf>
    <xf numFmtId="167" fontId="7" fillId="0" borderId="18" xfId="0" quotePrefix="1" applyNumberFormat="1" applyFont="1" applyBorder="1" applyAlignment="1">
      <alignment horizontal="center" vertical="center" wrapText="1"/>
    </xf>
    <xf numFmtId="167" fontId="7" fillId="0" borderId="16" xfId="0" applyNumberFormat="1" applyFont="1" applyBorder="1" applyAlignment="1">
      <alignment horizontal="center" vertical="center" wrapText="1"/>
    </xf>
    <xf numFmtId="167" fontId="7" fillId="0" borderId="16" xfId="0" quotePrefix="1" applyNumberFormat="1" applyFont="1" applyBorder="1" applyAlignment="1">
      <alignment horizontal="center" vertical="center" wrapText="1"/>
    </xf>
    <xf numFmtId="167" fontId="7" fillId="0" borderId="11" xfId="0" applyNumberFormat="1" applyFont="1" applyBorder="1" applyAlignment="1">
      <alignment horizontal="center" vertical="center" wrapText="1"/>
    </xf>
    <xf numFmtId="167" fontId="7" fillId="0" borderId="18" xfId="0" applyNumberFormat="1" applyFont="1" applyBorder="1" applyAlignment="1">
      <alignment horizontal="center" vertical="center" wrapText="1"/>
    </xf>
    <xf numFmtId="167" fontId="14" fillId="0" borderId="7" xfId="0" applyNumberFormat="1" applyFont="1" applyBorder="1" applyAlignment="1">
      <alignment horizontal="center" vertical="center" wrapText="1"/>
    </xf>
    <xf numFmtId="167" fontId="7" fillId="0" borderId="7" xfId="0" applyNumberFormat="1" applyFont="1" applyBorder="1" applyAlignment="1">
      <alignment horizontal="center" vertical="center" wrapText="1"/>
    </xf>
    <xf numFmtId="167" fontId="7" fillId="0" borderId="10" xfId="0" applyNumberFormat="1" applyFont="1" applyBorder="1" applyAlignment="1">
      <alignment horizontal="center" vertical="center" wrapText="1"/>
    </xf>
    <xf numFmtId="167" fontId="7" fillId="0" borderId="38" xfId="0" applyNumberFormat="1" applyFont="1" applyBorder="1" applyAlignment="1">
      <alignment horizontal="center" vertical="center" wrapText="1"/>
    </xf>
    <xf numFmtId="167" fontId="7" fillId="0" borderId="124" xfId="0" applyNumberFormat="1" applyFont="1" applyBorder="1" applyAlignment="1">
      <alignment horizontal="center" vertical="center" wrapText="1"/>
    </xf>
    <xf numFmtId="167" fontId="7" fillId="0" borderId="124" xfId="0" quotePrefix="1" applyNumberFormat="1" applyFont="1" applyBorder="1" applyAlignment="1">
      <alignment horizontal="center" vertical="center" wrapText="1"/>
    </xf>
    <xf numFmtId="167" fontId="14" fillId="0" borderId="155" xfId="0" applyNumberFormat="1" applyFont="1" applyBorder="1" applyAlignment="1">
      <alignment horizontal="center" vertical="center" wrapText="1"/>
    </xf>
    <xf numFmtId="167" fontId="7" fillId="0" borderId="155" xfId="0" applyNumberFormat="1" applyFont="1" applyBorder="1" applyAlignment="1">
      <alignment horizontal="center" vertical="center" wrapText="1"/>
    </xf>
    <xf numFmtId="0" fontId="7" fillId="0" borderId="101" xfId="0" applyFont="1" applyBorder="1" applyAlignment="1">
      <alignment vertical="center" wrapText="1"/>
    </xf>
    <xf numFmtId="0" fontId="55" fillId="0" borderId="0" xfId="0" applyFont="1" applyAlignment="1">
      <alignment vertical="center" wrapText="1"/>
    </xf>
    <xf numFmtId="0" fontId="52" fillId="21" borderId="48" xfId="0" applyFont="1" applyFill="1" applyBorder="1" applyAlignment="1">
      <alignment horizontal="center"/>
    </xf>
    <xf numFmtId="0" fontId="52" fillId="21" borderId="204" xfId="0" applyFont="1" applyFill="1" applyBorder="1" applyAlignment="1">
      <alignment horizontal="center"/>
    </xf>
    <xf numFmtId="0" fontId="61" fillId="0" borderId="208" xfId="0" quotePrefix="1" applyFont="1" applyBorder="1" applyAlignment="1">
      <alignment horizontal="center" vertical="center"/>
    </xf>
    <xf numFmtId="0" fontId="0" fillId="0" borderId="209" xfId="0" quotePrefix="1" applyBorder="1" applyAlignment="1">
      <alignment vertical="center"/>
    </xf>
    <xf numFmtId="0" fontId="62" fillId="21" borderId="44" xfId="0" applyFont="1" applyFill="1" applyBorder="1" applyAlignment="1">
      <alignment vertical="center" wrapText="1"/>
    </xf>
    <xf numFmtId="3" fontId="63" fillId="0" borderId="210" xfId="0" applyNumberFormat="1" applyFont="1" applyBorder="1" applyAlignment="1">
      <alignment horizontal="center" vertical="center" wrapText="1"/>
    </xf>
    <xf numFmtId="0" fontId="0" fillId="22" borderId="90" xfId="0" quotePrefix="1" applyFill="1" applyBorder="1" applyAlignment="1">
      <alignment horizontal="center" vertical="center" wrapText="1"/>
    </xf>
    <xf numFmtId="0" fontId="0" fillId="22" borderId="202" xfId="0" quotePrefix="1" applyFill="1" applyBorder="1" applyAlignment="1">
      <alignment horizontal="center" vertical="center"/>
    </xf>
    <xf numFmtId="0" fontId="61" fillId="0" borderId="212" xfId="0" quotePrefix="1" applyFont="1" applyBorder="1" applyAlignment="1">
      <alignment horizontal="center" vertical="center"/>
    </xf>
    <xf numFmtId="0" fontId="0" fillId="0" borderId="213" xfId="0" quotePrefix="1" applyBorder="1" applyAlignment="1">
      <alignment vertical="center"/>
    </xf>
    <xf numFmtId="0" fontId="62" fillId="21" borderId="90" xfId="0" applyFont="1" applyFill="1" applyBorder="1" applyAlignment="1">
      <alignment vertical="center" wrapText="1"/>
    </xf>
    <xf numFmtId="3" fontId="63" fillId="0" borderId="214" xfId="0" applyNumberFormat="1" applyFont="1" applyBorder="1" applyAlignment="1">
      <alignment horizontal="center" vertical="center" wrapText="1"/>
    </xf>
    <xf numFmtId="0" fontId="59" fillId="21" borderId="205" xfId="0" applyFont="1" applyFill="1" applyBorder="1" applyAlignment="1">
      <alignment vertical="center" wrapText="1"/>
    </xf>
    <xf numFmtId="0" fontId="64" fillId="21" borderId="0" xfId="0" applyFont="1" applyFill="1" applyAlignment="1">
      <alignment vertical="center" wrapText="1"/>
    </xf>
    <xf numFmtId="0" fontId="64" fillId="21" borderId="91" xfId="0" applyFont="1" applyFill="1" applyBorder="1" applyAlignment="1">
      <alignment vertical="center" wrapText="1"/>
    </xf>
    <xf numFmtId="0" fontId="64" fillId="21" borderId="93" xfId="0" applyFont="1" applyFill="1" applyBorder="1" applyAlignment="1">
      <alignment vertical="center" wrapText="1"/>
    </xf>
    <xf numFmtId="0" fontId="55" fillId="21" borderId="0" xfId="0" applyFont="1" applyFill="1" applyAlignment="1">
      <alignment vertical="center" wrapText="1"/>
    </xf>
    <xf numFmtId="0" fontId="64" fillId="21" borderId="206" xfId="0" applyFont="1" applyFill="1" applyBorder="1" applyAlignment="1">
      <alignment vertical="center" wrapText="1"/>
    </xf>
    <xf numFmtId="0" fontId="61" fillId="0" borderId="215" xfId="0" quotePrefix="1" applyFont="1" applyBorder="1" applyAlignment="1">
      <alignment horizontal="center" vertical="center"/>
    </xf>
    <xf numFmtId="0" fontId="0" fillId="0" borderId="216" xfId="0" quotePrefix="1" applyBorder="1" applyAlignment="1">
      <alignment vertical="center"/>
    </xf>
    <xf numFmtId="0" fontId="62" fillId="21" borderId="91" xfId="0" applyFont="1" applyFill="1" applyBorder="1" applyAlignment="1">
      <alignment vertical="center" wrapText="1"/>
    </xf>
    <xf numFmtId="3" fontId="63" fillId="0" borderId="217" xfId="0" applyNumberFormat="1" applyFont="1" applyBorder="1" applyAlignment="1">
      <alignment horizontal="center" vertical="center" wrapText="1"/>
    </xf>
    <xf numFmtId="0" fontId="0" fillId="22" borderId="50" xfId="0" applyFill="1" applyBorder="1" applyAlignment="1">
      <alignment horizontal="center" vertical="center" wrapText="1"/>
    </xf>
    <xf numFmtId="0" fontId="61" fillId="0" borderId="219" xfId="0" quotePrefix="1" applyFont="1" applyBorder="1" applyAlignment="1">
      <alignment horizontal="center" vertical="center"/>
    </xf>
    <xf numFmtId="0" fontId="0" fillId="0" borderId="220" xfId="0" quotePrefix="1" applyBorder="1" applyAlignment="1">
      <alignment vertical="center"/>
    </xf>
    <xf numFmtId="3" fontId="63" fillId="0" borderId="221" xfId="0" applyNumberFormat="1" applyFont="1" applyBorder="1" applyAlignment="1">
      <alignment horizontal="center" vertical="center" wrapText="1"/>
    </xf>
    <xf numFmtId="0" fontId="0" fillId="22" borderId="50" xfId="0" quotePrefix="1" applyFill="1" applyBorder="1" applyAlignment="1">
      <alignment horizontal="center" vertical="center" wrapText="1"/>
    </xf>
    <xf numFmtId="0" fontId="0" fillId="22" borderId="202" xfId="0" quotePrefix="1" applyFill="1" applyBorder="1" applyAlignment="1">
      <alignment horizontal="center" vertical="center" wrapText="1"/>
    </xf>
    <xf numFmtId="0" fontId="61" fillId="0" borderId="223" xfId="0" quotePrefix="1" applyFont="1" applyBorder="1" applyAlignment="1">
      <alignment horizontal="center" vertical="center"/>
    </xf>
    <xf numFmtId="0" fontId="65" fillId="0" borderId="224" xfId="0" applyFont="1" applyBorder="1" applyAlignment="1">
      <alignment horizontal="left" vertical="center" wrapText="1"/>
    </xf>
    <xf numFmtId="3" fontId="63" fillId="0" borderId="225" xfId="0" applyNumberFormat="1" applyFont="1" applyBorder="1" applyAlignment="1">
      <alignment horizontal="center" vertical="center" wrapText="1"/>
    </xf>
    <xf numFmtId="0" fontId="61" fillId="0" borderId="226" xfId="0" applyFont="1" applyBorder="1" applyAlignment="1">
      <alignment horizontal="left" vertical="center"/>
    </xf>
    <xf numFmtId="0" fontId="61" fillId="0" borderId="227" xfId="0" quotePrefix="1" applyFont="1" applyBorder="1" applyAlignment="1">
      <alignment horizontal="center" vertical="center"/>
    </xf>
    <xf numFmtId="0" fontId="66" fillId="21" borderId="227" xfId="0" applyFont="1" applyFill="1" applyBorder="1" applyAlignment="1">
      <alignment horizontal="center" vertical="center" textRotation="90" wrapText="1"/>
    </xf>
    <xf numFmtId="0" fontId="0" fillId="0" borderId="228" xfId="0" quotePrefix="1" applyBorder="1" applyAlignment="1">
      <alignment vertical="center"/>
    </xf>
    <xf numFmtId="0" fontId="62" fillId="21" borderId="229" xfId="0" applyFont="1" applyFill="1" applyBorder="1" applyAlignment="1">
      <alignment vertical="center" wrapText="1"/>
    </xf>
    <xf numFmtId="3" fontId="63" fillId="0" borderId="227" xfId="0" applyNumberFormat="1" applyFont="1" applyBorder="1" applyAlignment="1">
      <alignment horizontal="center" vertical="center" wrapText="1"/>
    </xf>
    <xf numFmtId="0" fontId="0" fillId="22" borderId="230" xfId="0" applyFill="1" applyBorder="1" applyAlignment="1">
      <alignment horizontal="center" vertical="center" wrapText="1"/>
    </xf>
    <xf numFmtId="0" fontId="0" fillId="22" borderId="231" xfId="0" quotePrefix="1" applyFill="1" applyBorder="1" applyAlignment="1">
      <alignment horizontal="center" vertical="center"/>
    </xf>
    <xf numFmtId="0" fontId="56" fillId="0" borderId="0" xfId="0" applyFont="1" applyAlignment="1">
      <alignment horizontal="left" vertical="top"/>
    </xf>
    <xf numFmtId="0" fontId="67" fillId="0" borderId="0" xfId="0" applyFont="1"/>
    <xf numFmtId="3" fontId="63" fillId="0" borderId="240" xfId="0" applyNumberFormat="1" applyFont="1" applyBorder="1" applyAlignment="1">
      <alignment horizontal="center" vertical="center" wrapText="1"/>
    </xf>
    <xf numFmtId="0" fontId="0" fillId="0" borderId="242" xfId="0" quotePrefix="1" applyBorder="1" applyAlignment="1">
      <alignment vertical="center"/>
    </xf>
    <xf numFmtId="0" fontId="55" fillId="21" borderId="91" xfId="0" applyFont="1" applyFill="1" applyBorder="1" applyAlignment="1">
      <alignment vertical="center" wrapText="1"/>
    </xf>
    <xf numFmtId="0" fontId="0" fillId="0" borderId="243" xfId="0" quotePrefix="1" applyBorder="1" applyAlignment="1">
      <alignment vertical="center"/>
    </xf>
    <xf numFmtId="0" fontId="0" fillId="0" borderId="245" xfId="0" quotePrefix="1" applyBorder="1" applyAlignment="1">
      <alignment vertical="center"/>
    </xf>
    <xf numFmtId="3" fontId="63" fillId="0" borderId="246" xfId="0" applyNumberFormat="1" applyFont="1" applyBorder="1" applyAlignment="1">
      <alignment horizontal="center" vertical="center" wrapText="1"/>
    </xf>
    <xf numFmtId="0" fontId="56" fillId="0" borderId="227" xfId="0" applyFont="1" applyBorder="1" applyAlignment="1">
      <alignment horizontal="left" vertical="top"/>
    </xf>
    <xf numFmtId="0" fontId="56" fillId="0" borderId="250" xfId="0" applyFont="1" applyBorder="1" applyAlignment="1">
      <alignment horizontal="left" vertical="top"/>
    </xf>
    <xf numFmtId="0" fontId="53" fillId="0" borderId="0" xfId="0" applyFont="1"/>
    <xf numFmtId="0" fontId="10" fillId="0" borderId="251" xfId="0" applyFont="1" applyBorder="1" applyAlignment="1">
      <alignment horizontal="center" vertical="center" wrapText="1"/>
    </xf>
    <xf numFmtId="0" fontId="16" fillId="0" borderId="251" xfId="0" applyFont="1" applyBorder="1" applyAlignment="1">
      <alignment horizontal="left" vertical="center" wrapText="1"/>
    </xf>
    <xf numFmtId="0" fontId="0" fillId="0" borderId="251" xfId="0" applyBorder="1" applyAlignment="1">
      <alignment horizontal="center" vertical="center" wrapText="1"/>
    </xf>
    <xf numFmtId="0" fontId="13" fillId="0" borderId="251" xfId="0" quotePrefix="1" applyFont="1" applyBorder="1" applyAlignment="1">
      <alignment horizontal="center" vertical="center" wrapText="1"/>
    </xf>
    <xf numFmtId="3" fontId="48" fillId="0" borderId="251" xfId="0" quotePrefix="1" applyNumberFormat="1" applyFont="1" applyBorder="1" applyAlignment="1">
      <alignment horizontal="center" vertical="center" wrapText="1"/>
    </xf>
    <xf numFmtId="0" fontId="0" fillId="0" borderId="251" xfId="0" quotePrefix="1" applyBorder="1" applyAlignment="1">
      <alignment horizontal="center" vertical="center" wrapText="1"/>
    </xf>
    <xf numFmtId="0" fontId="35" fillId="0" borderId="251" xfId="0" applyFont="1" applyBorder="1" applyAlignment="1">
      <alignment horizontal="center" vertical="center"/>
    </xf>
    <xf numFmtId="0" fontId="0" fillId="0" borderId="251" xfId="0" quotePrefix="1" applyBorder="1" applyAlignment="1">
      <alignment horizontal="center" vertical="center"/>
    </xf>
    <xf numFmtId="0" fontId="0" fillId="0" borderId="251" xfId="0" applyBorder="1" applyAlignment="1">
      <alignment horizontal="center"/>
    </xf>
    <xf numFmtId="0" fontId="0" fillId="0" borderId="251" xfId="0" applyBorder="1" applyAlignment="1">
      <alignment horizontal="center" vertical="center"/>
    </xf>
    <xf numFmtId="3" fontId="48" fillId="0" borderId="251" xfId="0" applyNumberFormat="1" applyFont="1" applyBorder="1" applyAlignment="1">
      <alignment horizontal="center" vertical="center" wrapText="1"/>
    </xf>
    <xf numFmtId="0" fontId="34" fillId="0" borderId="251" xfId="0" applyFont="1" applyBorder="1" applyAlignment="1">
      <alignment horizontal="center" vertical="center" wrapText="1"/>
    </xf>
    <xf numFmtId="0" fontId="7" fillId="0" borderId="251" xfId="0" quotePrefix="1" applyFont="1" applyBorder="1" applyAlignment="1">
      <alignment horizontal="center" vertical="center" wrapText="1"/>
    </xf>
    <xf numFmtId="0" fontId="15" fillId="0" borderId="251" xfId="0" applyFont="1" applyBorder="1" applyAlignment="1">
      <alignment horizontal="center" vertical="center"/>
    </xf>
    <xf numFmtId="0" fontId="21" fillId="0" borderId="251" xfId="0" applyFont="1" applyBorder="1" applyAlignment="1">
      <alignment vertical="center" wrapText="1"/>
    </xf>
    <xf numFmtId="0" fontId="31" fillId="0" borderId="251" xfId="0" applyFont="1" applyBorder="1" applyAlignment="1">
      <alignment horizontal="center" vertical="center"/>
    </xf>
    <xf numFmtId="0" fontId="68" fillId="0" borderId="251" xfId="0" applyFont="1" applyBorder="1" applyAlignment="1">
      <alignment horizontal="left" vertical="center" wrapText="1"/>
    </xf>
    <xf numFmtId="0" fontId="68" fillId="0" borderId="25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251" xfId="0" applyFont="1" applyBorder="1" applyAlignment="1">
      <alignment horizontal="center" vertical="center" wrapText="1"/>
    </xf>
    <xf numFmtId="0" fontId="6" fillId="0" borderId="251" xfId="0" quotePrefix="1" applyFont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0" fontId="5" fillId="0" borderId="251" xfId="0" quotePrefix="1" applyFont="1" applyBorder="1" applyAlignment="1">
      <alignment horizontal="center" vertical="center" wrapText="1"/>
    </xf>
    <xf numFmtId="0" fontId="5" fillId="0" borderId="252" xfId="0" quotePrefix="1" applyFont="1" applyBorder="1" applyAlignment="1">
      <alignment horizontal="center" vertical="center" wrapText="1"/>
    </xf>
    <xf numFmtId="0" fontId="2" fillId="0" borderId="251" xfId="0" quotePrefix="1" applyFont="1" applyBorder="1" applyAlignment="1">
      <alignment horizontal="center" vertical="center" wrapText="1"/>
    </xf>
    <xf numFmtId="3" fontId="0" fillId="0" borderId="0" xfId="0" applyNumberFormat="1"/>
    <xf numFmtId="0" fontId="70" fillId="24" borderId="257" xfId="0" applyFont="1" applyFill="1" applyBorder="1" applyAlignment="1">
      <alignment horizontal="center" vertical="center" wrapText="1"/>
    </xf>
    <xf numFmtId="0" fontId="70" fillId="24" borderId="25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36" fillId="6" borderId="48" xfId="0" applyFont="1" applyFill="1" applyBorder="1" applyAlignment="1">
      <alignment horizontal="center" vertical="center" textRotation="90" wrapText="1"/>
    </xf>
    <xf numFmtId="0" fontId="36" fillId="6" borderId="92" xfId="0" applyFont="1" applyFill="1" applyBorder="1" applyAlignment="1">
      <alignment horizontal="center" vertical="center" textRotation="90" wrapText="1"/>
    </xf>
    <xf numFmtId="0" fontId="36" fillId="6" borderId="90" xfId="0" applyFont="1" applyFill="1" applyBorder="1" applyAlignment="1">
      <alignment horizontal="center" vertical="center" textRotation="90" wrapText="1"/>
    </xf>
    <xf numFmtId="0" fontId="0" fillId="0" borderId="182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95" xfId="0" applyBorder="1" applyAlignment="1">
      <alignment horizontal="center"/>
    </xf>
    <xf numFmtId="0" fontId="24" fillId="4" borderId="44" xfId="0" applyFont="1" applyFill="1" applyBorder="1" applyAlignment="1">
      <alignment horizontal="left" vertical="center" wrapText="1"/>
    </xf>
    <xf numFmtId="0" fontId="24" fillId="4" borderId="48" xfId="0" applyFont="1" applyFill="1" applyBorder="1" applyAlignment="1">
      <alignment horizontal="left" vertical="center" wrapText="1"/>
    </xf>
    <xf numFmtId="0" fontId="30" fillId="10" borderId="48" xfId="0" applyFont="1" applyFill="1" applyBorder="1" applyAlignment="1">
      <alignment horizontal="left" vertical="center" wrapText="1"/>
    </xf>
    <xf numFmtId="0" fontId="30" fillId="10" borderId="92" xfId="0" applyFont="1" applyFill="1" applyBorder="1" applyAlignment="1">
      <alignment horizontal="left" vertical="center" wrapText="1"/>
    </xf>
    <xf numFmtId="0" fontId="30" fillId="10" borderId="90" xfId="0" applyFont="1" applyFill="1" applyBorder="1" applyAlignment="1">
      <alignment horizontal="left" vertical="center" wrapText="1"/>
    </xf>
    <xf numFmtId="0" fontId="33" fillId="4" borderId="0" xfId="0" applyFont="1" applyFill="1" applyAlignment="1">
      <alignment horizontal="center" vertical="center" wrapText="1"/>
    </xf>
    <xf numFmtId="0" fontId="38" fillId="0" borderId="49" xfId="0" applyFont="1" applyBorder="1" applyAlignment="1">
      <alignment horizontal="left" vertical="top"/>
    </xf>
    <xf numFmtId="0" fontId="36" fillId="4" borderId="44" xfId="0" applyFont="1" applyFill="1" applyBorder="1" applyAlignment="1">
      <alignment horizontal="center" vertical="center" wrapText="1"/>
    </xf>
    <xf numFmtId="0" fontId="36" fillId="4" borderId="48" xfId="0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wrapText="1"/>
    </xf>
    <xf numFmtId="0" fontId="25" fillId="4" borderId="48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 wrapText="1"/>
    </xf>
    <xf numFmtId="0" fontId="25" fillId="4" borderId="44" xfId="0" applyFont="1" applyFill="1" applyBorder="1" applyAlignment="1">
      <alignment horizontal="left" vertical="center" wrapText="1"/>
    </xf>
    <xf numFmtId="0" fontId="25" fillId="4" borderId="48" xfId="0" applyFont="1" applyFill="1" applyBorder="1" applyAlignment="1">
      <alignment horizontal="left" vertical="center" wrapText="1"/>
    </xf>
    <xf numFmtId="0" fontId="36" fillId="4" borderId="47" xfId="0" applyFont="1" applyFill="1" applyBorder="1" applyAlignment="1">
      <alignment horizontal="center"/>
    </xf>
    <xf numFmtId="0" fontId="36" fillId="4" borderId="91" xfId="0" applyFont="1" applyFill="1" applyBorder="1" applyAlignment="1">
      <alignment horizontal="center"/>
    </xf>
    <xf numFmtId="0" fontId="36" fillId="4" borderId="50" xfId="0" applyFont="1" applyFill="1" applyBorder="1" applyAlignment="1">
      <alignment horizontal="center"/>
    </xf>
    <xf numFmtId="0" fontId="36" fillId="4" borderId="0" xfId="0" applyFont="1" applyFill="1" applyAlignment="1">
      <alignment horizontal="center" vertical="center" textRotation="90" wrapText="1"/>
    </xf>
    <xf numFmtId="0" fontId="36" fillId="4" borderId="49" xfId="0" applyFont="1" applyFill="1" applyBorder="1" applyAlignment="1">
      <alignment horizontal="center" vertical="center" textRotation="90" wrapText="1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96" xfId="0" applyBorder="1" applyAlignment="1">
      <alignment horizontal="center"/>
    </xf>
    <xf numFmtId="0" fontId="22" fillId="14" borderId="44" xfId="0" applyFont="1" applyFill="1" applyBorder="1" applyAlignment="1">
      <alignment horizontal="center"/>
    </xf>
    <xf numFmtId="0" fontId="22" fillId="17" borderId="44" xfId="0" applyFont="1" applyFill="1" applyBorder="1" applyAlignment="1">
      <alignment horizontal="center"/>
    </xf>
    <xf numFmtId="0" fontId="10" fillId="0" borderId="28" xfId="0" applyFont="1" applyBorder="1" applyAlignment="1">
      <alignment horizontal="center" vertical="center" wrapText="1"/>
    </xf>
    <xf numFmtId="0" fontId="10" fillId="0" borderId="127" xfId="0" applyFont="1" applyBorder="1" applyAlignment="1">
      <alignment horizontal="center" vertical="center" wrapText="1"/>
    </xf>
    <xf numFmtId="0" fontId="36" fillId="4" borderId="29" xfId="0" applyFont="1" applyFill="1" applyBorder="1" applyAlignment="1">
      <alignment horizontal="center" vertical="center" textRotation="90" wrapText="1"/>
    </xf>
    <xf numFmtId="0" fontId="7" fillId="0" borderId="92" xfId="0" quotePrefix="1" applyFont="1" applyBorder="1" applyAlignment="1">
      <alignment horizontal="center" vertical="center"/>
    </xf>
    <xf numFmtId="0" fontId="7" fillId="0" borderId="90" xfId="0" quotePrefix="1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15" fillId="0" borderId="131" xfId="0" applyFont="1" applyBorder="1" applyAlignment="1">
      <alignment horizontal="center" vertical="center"/>
    </xf>
    <xf numFmtId="0" fontId="15" fillId="0" borderId="132" xfId="0" applyFont="1" applyBorder="1" applyAlignment="1">
      <alignment horizontal="center" vertical="center"/>
    </xf>
    <xf numFmtId="0" fontId="31" fillId="0" borderId="100" xfId="0" applyFont="1" applyBorder="1" applyAlignment="1">
      <alignment horizontal="center" vertical="center"/>
    </xf>
    <xf numFmtId="0" fontId="31" fillId="0" borderId="126" xfId="0" applyFont="1" applyBorder="1" applyAlignment="1">
      <alignment horizontal="center" vertical="center"/>
    </xf>
    <xf numFmtId="0" fontId="0" fillId="10" borderId="48" xfId="0" applyFill="1" applyBorder="1" applyAlignment="1">
      <alignment horizontal="center" vertical="center" wrapText="1"/>
    </xf>
    <xf numFmtId="0" fontId="0" fillId="10" borderId="92" xfId="0" applyFill="1" applyBorder="1" applyAlignment="1">
      <alignment horizontal="center" vertical="center" wrapText="1"/>
    </xf>
    <xf numFmtId="0" fontId="0" fillId="10" borderId="90" xfId="0" applyFill="1" applyBorder="1" applyAlignment="1">
      <alignment horizontal="center" vertical="center" wrapText="1"/>
    </xf>
    <xf numFmtId="0" fontId="0" fillId="10" borderId="48" xfId="0" quotePrefix="1" applyFill="1" applyBorder="1" applyAlignment="1">
      <alignment horizontal="center" vertical="center"/>
    </xf>
    <xf numFmtId="0" fontId="0" fillId="10" borderId="92" xfId="0" quotePrefix="1" applyFill="1" applyBorder="1" applyAlignment="1">
      <alignment horizontal="center" vertical="center"/>
    </xf>
    <xf numFmtId="0" fontId="0" fillId="10" borderId="90" xfId="0" quotePrefix="1" applyFill="1" applyBorder="1" applyAlignment="1">
      <alignment horizontal="center" vertical="center"/>
    </xf>
    <xf numFmtId="0" fontId="36" fillId="4" borderId="92" xfId="0" applyFont="1" applyFill="1" applyBorder="1" applyAlignment="1">
      <alignment horizontal="center" vertical="center" textRotation="90" wrapText="1"/>
    </xf>
    <xf numFmtId="0" fontId="36" fillId="4" borderId="90" xfId="0" applyFont="1" applyFill="1" applyBorder="1" applyAlignment="1">
      <alignment horizontal="center" vertical="center" textRotation="90" wrapText="1"/>
    </xf>
    <xf numFmtId="0" fontId="10" fillId="0" borderId="100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 wrapText="1"/>
    </xf>
    <xf numFmtId="0" fontId="31" fillId="0" borderId="101" xfId="0" applyFont="1" applyBorder="1" applyAlignment="1">
      <alignment horizontal="center" vertical="center"/>
    </xf>
    <xf numFmtId="0" fontId="0" fillId="10" borderId="44" xfId="0" applyFill="1" applyBorder="1" applyAlignment="1">
      <alignment horizontal="center" vertical="center" wrapText="1"/>
    </xf>
    <xf numFmtId="0" fontId="7" fillId="0" borderId="92" xfId="0" quotePrefix="1" applyFont="1" applyBorder="1" applyAlignment="1">
      <alignment horizontal="center" vertical="center" wrapText="1"/>
    </xf>
    <xf numFmtId="0" fontId="15" fillId="0" borderId="146" xfId="0" applyFont="1" applyBorder="1" applyAlignment="1">
      <alignment horizontal="center" vertical="center"/>
    </xf>
    <xf numFmtId="0" fontId="15" fillId="0" borderId="147" xfId="0" applyFont="1" applyBorder="1" applyAlignment="1">
      <alignment horizontal="center" vertical="center"/>
    </xf>
    <xf numFmtId="0" fontId="15" fillId="15" borderId="92" xfId="0" applyFont="1" applyFill="1" applyBorder="1" applyAlignment="1">
      <alignment horizontal="center" vertical="center"/>
    </xf>
    <xf numFmtId="0" fontId="15" fillId="15" borderId="90" xfId="0" applyFont="1" applyFill="1" applyBorder="1" applyAlignment="1">
      <alignment horizontal="center" vertical="center"/>
    </xf>
    <xf numFmtId="0" fontId="0" fillId="0" borderId="134" xfId="0" applyBorder="1" applyAlignment="1">
      <alignment horizontal="center"/>
    </xf>
    <xf numFmtId="0" fontId="0" fillId="0" borderId="189" xfId="0" applyBorder="1" applyAlignment="1">
      <alignment horizontal="center"/>
    </xf>
    <xf numFmtId="0" fontId="0" fillId="0" borderId="148" xfId="0" applyBorder="1" applyAlignment="1">
      <alignment horizontal="center"/>
    </xf>
    <xf numFmtId="0" fontId="0" fillId="10" borderId="48" xfId="0" quotePrefix="1" applyFill="1" applyBorder="1" applyAlignment="1">
      <alignment horizontal="center" vertical="center" wrapText="1"/>
    </xf>
    <xf numFmtId="0" fontId="0" fillId="10" borderId="92" xfId="0" quotePrefix="1" applyFill="1" applyBorder="1" applyAlignment="1">
      <alignment horizontal="center" vertical="center" wrapText="1"/>
    </xf>
    <xf numFmtId="0" fontId="0" fillId="10" borderId="90" xfId="0" quotePrefix="1" applyFill="1" applyBorder="1" applyAlignment="1">
      <alignment horizontal="center" vertical="center" wrapText="1"/>
    </xf>
    <xf numFmtId="0" fontId="7" fillId="10" borderId="48" xfId="0" quotePrefix="1" applyFont="1" applyFill="1" applyBorder="1" applyAlignment="1">
      <alignment horizontal="center" vertical="center" wrapText="1"/>
    </xf>
    <xf numFmtId="0" fontId="7" fillId="10" borderId="92" xfId="0" quotePrefix="1" applyFont="1" applyFill="1" applyBorder="1" applyAlignment="1">
      <alignment horizontal="center" vertical="center" wrapText="1"/>
    </xf>
    <xf numFmtId="0" fontId="7" fillId="10" borderId="90" xfId="0" quotePrefix="1" applyFont="1" applyFill="1" applyBorder="1" applyAlignment="1">
      <alignment horizontal="center" vertical="center" wrapText="1"/>
    </xf>
    <xf numFmtId="0" fontId="7" fillId="0" borderId="99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0" fillId="0" borderId="139" xfId="0" applyBorder="1" applyAlignment="1">
      <alignment horizontal="center"/>
    </xf>
    <xf numFmtId="0" fontId="0" fillId="0" borderId="141" xfId="0" applyBorder="1" applyAlignment="1">
      <alignment horizontal="center"/>
    </xf>
    <xf numFmtId="0" fontId="36" fillId="16" borderId="44" xfId="0" applyFont="1" applyFill="1" applyBorder="1" applyAlignment="1">
      <alignment horizontal="center" vertical="center" textRotation="90" wrapText="1"/>
    </xf>
    <xf numFmtId="0" fontId="0" fillId="4" borderId="47" xfId="0" applyFill="1" applyBorder="1" applyAlignment="1">
      <alignment horizontal="center"/>
    </xf>
    <xf numFmtId="0" fontId="0" fillId="4" borderId="91" xfId="0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0" fontId="0" fillId="0" borderId="145" xfId="0" applyBorder="1" applyAlignment="1">
      <alignment horizontal="center"/>
    </xf>
    <xf numFmtId="0" fontId="0" fillId="0" borderId="179" xfId="0" applyBorder="1" applyAlignment="1">
      <alignment horizontal="center"/>
    </xf>
    <xf numFmtId="0" fontId="9" fillId="15" borderId="48" xfId="0" applyFont="1" applyFill="1" applyBorder="1" applyAlignment="1">
      <alignment horizontal="left" vertical="center" wrapText="1"/>
    </xf>
    <xf numFmtId="0" fontId="9" fillId="15" borderId="92" xfId="0" applyFont="1" applyFill="1" applyBorder="1" applyAlignment="1">
      <alignment horizontal="left" vertical="center" wrapText="1"/>
    </xf>
    <xf numFmtId="0" fontId="9" fillId="15" borderId="90" xfId="0" applyFont="1" applyFill="1" applyBorder="1" applyAlignment="1">
      <alignment horizontal="left" vertical="center" wrapText="1"/>
    </xf>
    <xf numFmtId="0" fontId="9" fillId="4" borderId="48" xfId="0" applyFont="1" applyFill="1" applyBorder="1" applyAlignment="1">
      <alignment horizontal="left" vertical="center" wrapText="1"/>
    </xf>
    <xf numFmtId="0" fontId="9" fillId="4" borderId="92" xfId="0" applyFont="1" applyFill="1" applyBorder="1" applyAlignment="1">
      <alignment horizontal="left" vertical="center" wrapText="1"/>
    </xf>
    <xf numFmtId="0" fontId="9" fillId="4" borderId="90" xfId="0" applyFont="1" applyFill="1" applyBorder="1" applyAlignment="1">
      <alignment horizontal="left" vertical="center" wrapText="1"/>
    </xf>
    <xf numFmtId="0" fontId="0" fillId="10" borderId="44" xfId="0" applyFill="1" applyBorder="1" applyAlignment="1">
      <alignment horizontal="center" vertical="center"/>
    </xf>
    <xf numFmtId="0" fontId="0" fillId="10" borderId="44" xfId="0" quotePrefix="1" applyFill="1" applyBorder="1" applyAlignment="1">
      <alignment horizontal="center" vertical="center"/>
    </xf>
    <xf numFmtId="0" fontId="36" fillId="4" borderId="92" xfId="0" applyFont="1" applyFill="1" applyBorder="1" applyAlignment="1">
      <alignment horizontal="center" vertical="center" wrapText="1"/>
    </xf>
    <xf numFmtId="0" fontId="36" fillId="4" borderId="90" xfId="0" applyFont="1" applyFill="1" applyBorder="1" applyAlignment="1">
      <alignment horizontal="center" vertical="center" wrapText="1"/>
    </xf>
    <xf numFmtId="0" fontId="15" fillId="18" borderId="172" xfId="0" applyFont="1" applyFill="1" applyBorder="1" applyAlignment="1">
      <alignment horizontal="left" vertical="center" wrapText="1"/>
    </xf>
    <xf numFmtId="0" fontId="15" fillId="18" borderId="163" xfId="0" applyFont="1" applyFill="1" applyBorder="1" applyAlignment="1">
      <alignment horizontal="left" vertical="center" wrapText="1"/>
    </xf>
    <xf numFmtId="0" fontId="23" fillId="0" borderId="155" xfId="0" applyFont="1" applyBorder="1" applyAlignment="1">
      <alignment horizontal="left" vertical="center" wrapText="1"/>
    </xf>
    <xf numFmtId="0" fontId="14" fillId="0" borderId="158" xfId="0" quotePrefix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23" fillId="0" borderId="158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center"/>
    </xf>
    <xf numFmtId="0" fontId="16" fillId="0" borderId="155" xfId="0" applyFont="1" applyBorder="1" applyAlignment="1">
      <alignment horizontal="left" vertical="center" wrapText="1"/>
    </xf>
    <xf numFmtId="0" fontId="7" fillId="0" borderId="155" xfId="0" applyFont="1" applyBorder="1" applyAlignment="1">
      <alignment horizontal="center" vertical="center" wrapText="1"/>
    </xf>
    <xf numFmtId="0" fontId="7" fillId="0" borderId="158" xfId="0" applyFont="1" applyBorder="1" applyAlignment="1">
      <alignment horizontal="center" vertical="center" wrapText="1"/>
    </xf>
    <xf numFmtId="0" fontId="16" fillId="0" borderId="158" xfId="0" applyFont="1" applyBorder="1" applyAlignment="1">
      <alignment horizontal="left" vertical="center" wrapText="1"/>
    </xf>
    <xf numFmtId="0" fontId="14" fillId="0" borderId="155" xfId="0" applyFont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left"/>
    </xf>
    <xf numFmtId="0" fontId="15" fillId="2" borderId="14" xfId="0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0" fontId="14" fillId="0" borderId="158" xfId="0" applyFont="1" applyBorder="1" applyAlignment="1">
      <alignment horizontal="center" vertical="center" wrapText="1"/>
    </xf>
    <xf numFmtId="0" fontId="7" fillId="0" borderId="124" xfId="0" applyFont="1" applyBorder="1" applyAlignment="1">
      <alignment horizontal="center" vertical="center" wrapText="1"/>
    </xf>
    <xf numFmtId="0" fontId="15" fillId="18" borderId="156" xfId="0" applyFont="1" applyFill="1" applyBorder="1" applyAlignment="1">
      <alignment horizontal="left" vertical="center" wrapText="1"/>
    </xf>
    <xf numFmtId="0" fontId="15" fillId="18" borderId="157" xfId="0" applyFont="1" applyFill="1" applyBorder="1" applyAlignment="1">
      <alignment horizontal="left" vertical="center" wrapText="1"/>
    </xf>
    <xf numFmtId="0" fontId="25" fillId="16" borderId="124" xfId="0" applyFont="1" applyFill="1" applyBorder="1" applyAlignment="1">
      <alignment horizontal="center" vertical="center" textRotation="90" wrapText="1"/>
    </xf>
    <xf numFmtId="0" fontId="10" fillId="16" borderId="167" xfId="0" applyFont="1" applyFill="1" applyBorder="1" applyAlignment="1">
      <alignment horizontal="left" vertical="center" wrapText="1"/>
    </xf>
    <xf numFmtId="0" fontId="10" fillId="16" borderId="141" xfId="0" applyFont="1" applyFill="1" applyBorder="1" applyAlignment="1">
      <alignment horizontal="left" vertical="center" wrapText="1"/>
    </xf>
    <xf numFmtId="0" fontId="16" fillId="0" borderId="124" xfId="0" applyFont="1" applyBorder="1" applyAlignment="1">
      <alignment horizontal="left" vertical="center" wrapText="1"/>
    </xf>
    <xf numFmtId="0" fontId="25" fillId="16" borderId="151" xfId="0" applyFont="1" applyFill="1" applyBorder="1" applyAlignment="1">
      <alignment horizontal="center" vertical="center" textRotation="90" wrapText="1"/>
    </xf>
    <xf numFmtId="0" fontId="25" fillId="16" borderId="152" xfId="0" applyFont="1" applyFill="1" applyBorder="1" applyAlignment="1">
      <alignment horizontal="center" vertical="center" textRotation="90" wrapText="1"/>
    </xf>
    <xf numFmtId="0" fontId="25" fillId="16" borderId="153" xfId="0" applyFont="1" applyFill="1" applyBorder="1" applyAlignment="1">
      <alignment horizontal="center" vertical="center" textRotation="90" wrapText="1"/>
    </xf>
    <xf numFmtId="0" fontId="12" fillId="16" borderId="0" xfId="0" applyFont="1" applyFill="1" applyAlignment="1">
      <alignment horizontal="center" vertical="center" wrapText="1"/>
    </xf>
    <xf numFmtId="0" fontId="12" fillId="16" borderId="25" xfId="0" applyFont="1" applyFill="1" applyBorder="1" applyAlignment="1">
      <alignment horizontal="center" vertical="center" wrapText="1"/>
    </xf>
    <xf numFmtId="0" fontId="12" fillId="16" borderId="26" xfId="0" applyFont="1" applyFill="1" applyBorder="1" applyAlignment="1">
      <alignment horizontal="center" vertical="center" wrapText="1"/>
    </xf>
    <xf numFmtId="0" fontId="12" fillId="16" borderId="27" xfId="0" applyFont="1" applyFill="1" applyBorder="1" applyAlignment="1">
      <alignment horizontal="center" vertical="center" wrapText="1"/>
    </xf>
    <xf numFmtId="0" fontId="26" fillId="16" borderId="124" xfId="0" applyFont="1" applyFill="1" applyBorder="1" applyAlignment="1">
      <alignment horizontal="center" vertical="center" textRotation="90" wrapText="1"/>
    </xf>
    <xf numFmtId="0" fontId="26" fillId="12" borderId="65" xfId="0" applyFont="1" applyFill="1" applyBorder="1" applyAlignment="1">
      <alignment horizontal="center" vertical="center" textRotation="90" wrapText="1"/>
    </xf>
    <xf numFmtId="0" fontId="26" fillId="12" borderId="59" xfId="0" applyFont="1" applyFill="1" applyBorder="1" applyAlignment="1">
      <alignment horizontal="center" vertical="center" textRotation="90" wrapText="1"/>
    </xf>
    <xf numFmtId="0" fontId="10" fillId="12" borderId="168" xfId="0" applyFont="1" applyFill="1" applyBorder="1" applyAlignment="1">
      <alignment horizontal="left" vertical="center" wrapText="1"/>
    </xf>
    <xf numFmtId="0" fontId="10" fillId="12" borderId="169" xfId="0" applyFont="1" applyFill="1" applyBorder="1" applyAlignment="1">
      <alignment horizontal="left" vertical="center" wrapText="1"/>
    </xf>
    <xf numFmtId="0" fontId="16" fillId="0" borderId="62" xfId="0" applyFont="1" applyBorder="1" applyAlignment="1">
      <alignment horizontal="left" vertical="center" wrapText="1"/>
    </xf>
    <xf numFmtId="0" fontId="16" fillId="0" borderId="64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0" fontId="25" fillId="6" borderId="71" xfId="0" applyFont="1" applyFill="1" applyBorder="1" applyAlignment="1">
      <alignment horizontal="center" vertical="center" textRotation="90" wrapText="1"/>
    </xf>
    <xf numFmtId="0" fontId="25" fillId="6" borderId="66" xfId="0" applyFont="1" applyFill="1" applyBorder="1" applyAlignment="1">
      <alignment horizontal="center" vertical="center" textRotation="90" wrapText="1"/>
    </xf>
    <xf numFmtId="0" fontId="25" fillId="6" borderId="67" xfId="0" applyFont="1" applyFill="1" applyBorder="1" applyAlignment="1">
      <alignment horizontal="center" vertical="center" textRotation="90" wrapText="1"/>
    </xf>
    <xf numFmtId="0" fontId="10" fillId="6" borderId="75" xfId="0" applyFont="1" applyFill="1" applyBorder="1" applyAlignment="1">
      <alignment horizontal="left" vertical="center" wrapText="1"/>
    </xf>
    <xf numFmtId="0" fontId="10" fillId="6" borderId="45" xfId="0" applyFont="1" applyFill="1" applyBorder="1" applyAlignment="1">
      <alignment horizontal="left" vertical="center" wrapText="1"/>
    </xf>
    <xf numFmtId="0" fontId="16" fillId="0" borderId="75" xfId="0" applyFont="1" applyBorder="1" applyAlignment="1">
      <alignment horizontal="left" vertical="center" wrapText="1"/>
    </xf>
    <xf numFmtId="0" fontId="16" fillId="0" borderId="45" xfId="0" applyFont="1" applyBorder="1" applyAlignment="1">
      <alignment horizontal="left" vertical="center" wrapText="1"/>
    </xf>
    <xf numFmtId="0" fontId="16" fillId="0" borderId="73" xfId="0" applyFont="1" applyBorder="1" applyAlignment="1">
      <alignment horizontal="left" vertical="center" wrapText="1"/>
    </xf>
    <xf numFmtId="0" fontId="16" fillId="0" borderId="74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6" fillId="5" borderId="120" xfId="0" applyFont="1" applyFill="1" applyBorder="1" applyAlignment="1">
      <alignment horizontal="center" vertical="center" textRotation="90" wrapText="1"/>
    </xf>
    <xf numFmtId="0" fontId="26" fillId="5" borderId="0" xfId="0" applyFont="1" applyFill="1" applyAlignment="1">
      <alignment horizontal="center" vertical="center" textRotation="90" wrapText="1"/>
    </xf>
    <xf numFmtId="0" fontId="26" fillId="5" borderId="111" xfId="0" applyFont="1" applyFill="1" applyBorder="1" applyAlignment="1">
      <alignment horizontal="center" vertical="center" textRotation="90" wrapText="1"/>
    </xf>
    <xf numFmtId="0" fontId="10" fillId="5" borderId="115" xfId="0" applyFont="1" applyFill="1" applyBorder="1" applyAlignment="1">
      <alignment horizontal="left" vertical="center" wrapText="1"/>
    </xf>
    <xf numFmtId="0" fontId="10" fillId="5" borderId="116" xfId="0" applyFont="1" applyFill="1" applyBorder="1" applyAlignment="1">
      <alignment horizontal="left" vertical="center" wrapText="1"/>
    </xf>
    <xf numFmtId="0" fontId="16" fillId="0" borderId="115" xfId="0" applyFont="1" applyBorder="1" applyAlignment="1">
      <alignment horizontal="left" vertical="center" wrapText="1"/>
    </xf>
    <xf numFmtId="0" fontId="16" fillId="0" borderId="116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16" fillId="0" borderId="122" xfId="0" applyFont="1" applyBorder="1" applyAlignment="1">
      <alignment horizontal="left" vertical="center" wrapText="1"/>
    </xf>
    <xf numFmtId="0" fontId="16" fillId="0" borderId="123" xfId="0" applyFont="1" applyBorder="1" applyAlignment="1">
      <alignment horizontal="left" vertical="center" wrapText="1"/>
    </xf>
    <xf numFmtId="0" fontId="16" fillId="0" borderId="115" xfId="0" quotePrefix="1" applyFont="1" applyBorder="1" applyAlignment="1">
      <alignment horizontal="left" vertical="center" wrapText="1"/>
    </xf>
    <xf numFmtId="0" fontId="25" fillId="12" borderId="65" xfId="0" applyFont="1" applyFill="1" applyBorder="1" applyAlignment="1">
      <alignment horizontal="center" vertical="center" textRotation="90" wrapText="1"/>
    </xf>
    <xf numFmtId="0" fontId="25" fillId="12" borderId="59" xfId="0" applyFont="1" applyFill="1" applyBorder="1" applyAlignment="1">
      <alignment horizontal="center" vertical="center" textRotation="90" wrapText="1"/>
    </xf>
    <xf numFmtId="0" fontId="14" fillId="0" borderId="115" xfId="0" applyFont="1" applyBorder="1" applyAlignment="1">
      <alignment horizontal="center" vertical="center" wrapText="1"/>
    </xf>
    <xf numFmtId="0" fontId="14" fillId="0" borderId="121" xfId="0" applyFont="1" applyBorder="1" applyAlignment="1">
      <alignment horizontal="center" vertical="center" wrapText="1"/>
    </xf>
    <xf numFmtId="0" fontId="14" fillId="0" borderId="116" xfId="0" applyFont="1" applyBorder="1" applyAlignment="1">
      <alignment horizontal="center" vertical="center" wrapText="1"/>
    </xf>
    <xf numFmtId="0" fontId="41" fillId="12" borderId="88" xfId="0" applyFont="1" applyFill="1" applyBorder="1" applyAlignment="1">
      <alignment horizontal="center" vertical="center" textRotation="90" wrapText="1"/>
    </xf>
    <xf numFmtId="0" fontId="41" fillId="12" borderId="0" xfId="0" applyFont="1" applyFill="1" applyAlignment="1">
      <alignment horizontal="center" vertical="center" textRotation="90" wrapText="1"/>
    </xf>
    <xf numFmtId="0" fontId="10" fillId="12" borderId="62" xfId="0" applyFont="1" applyFill="1" applyBorder="1" applyAlignment="1">
      <alignment horizontal="left" vertical="center" wrapText="1"/>
    </xf>
    <xf numFmtId="0" fontId="10" fillId="12" borderId="64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center" vertical="center" wrapText="1"/>
    </xf>
    <xf numFmtId="0" fontId="25" fillId="12" borderId="112" xfId="0" applyFont="1" applyFill="1" applyBorder="1" applyAlignment="1">
      <alignment horizontal="center" vertical="center" textRotation="90" wrapText="1"/>
    </xf>
    <xf numFmtId="0" fontId="25" fillId="12" borderId="58" xfId="0" applyFont="1" applyFill="1" applyBorder="1" applyAlignment="1">
      <alignment horizontal="center" vertical="center" textRotation="90" wrapText="1"/>
    </xf>
    <xf numFmtId="0" fontId="25" fillId="12" borderId="113" xfId="0" applyFont="1" applyFill="1" applyBorder="1" applyAlignment="1">
      <alignment horizontal="center" vertical="center" textRotation="90" wrapTex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164" fontId="7" fillId="0" borderId="30" xfId="0" applyNumberFormat="1" applyFont="1" applyBorder="1" applyAlignment="1">
      <alignment horizontal="center" vertical="center" wrapText="1"/>
    </xf>
    <xf numFmtId="164" fontId="7" fillId="0" borderId="86" xfId="0" applyNumberFormat="1" applyFont="1" applyBorder="1" applyAlignment="1">
      <alignment horizontal="center" vertical="center" wrapText="1"/>
    </xf>
    <xf numFmtId="164" fontId="7" fillId="0" borderId="46" xfId="0" applyNumberFormat="1" applyFont="1" applyBorder="1" applyAlignment="1">
      <alignment horizontal="center" vertical="center" wrapText="1"/>
    </xf>
    <xf numFmtId="0" fontId="26" fillId="6" borderId="57" xfId="0" applyFont="1" applyFill="1" applyBorder="1" applyAlignment="1">
      <alignment horizontal="center" vertical="center" textRotation="90" wrapText="1"/>
    </xf>
    <xf numFmtId="0" fontId="26" fillId="6" borderId="0" xfId="0" applyFont="1" applyFill="1" applyAlignment="1">
      <alignment horizontal="center" vertical="center" textRotation="90" wrapText="1"/>
    </xf>
    <xf numFmtId="0" fontId="26" fillId="6" borderId="110" xfId="0" applyFont="1" applyFill="1" applyBorder="1" applyAlignment="1">
      <alignment horizontal="center" vertical="center" textRotation="90" wrapText="1"/>
    </xf>
    <xf numFmtId="0" fontId="26" fillId="4" borderId="89" xfId="0" applyFont="1" applyFill="1" applyBorder="1" applyAlignment="1">
      <alignment horizontal="center" vertical="center" textRotation="90" wrapText="1"/>
    </xf>
    <xf numFmtId="0" fontId="26" fillId="4" borderId="94" xfId="0" applyFont="1" applyFill="1" applyBorder="1" applyAlignment="1">
      <alignment horizontal="center" vertical="center" textRotation="90" wrapText="1"/>
    </xf>
    <xf numFmtId="0" fontId="26" fillId="4" borderId="109" xfId="0" applyFont="1" applyFill="1" applyBorder="1" applyAlignment="1">
      <alignment horizontal="center" vertical="center" textRotation="90" wrapText="1"/>
    </xf>
    <xf numFmtId="0" fontId="10" fillId="4" borderId="30" xfId="0" applyFont="1" applyFill="1" applyBorder="1" applyAlignment="1">
      <alignment horizontal="left"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46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8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30" xfId="0" quotePrefix="1" applyFont="1" applyBorder="1" applyAlignment="1">
      <alignment horizontal="left" vertical="center" wrapText="1"/>
    </xf>
    <xf numFmtId="164" fontId="7" fillId="0" borderId="75" xfId="0" applyNumberFormat="1" applyFont="1" applyBorder="1" applyAlignment="1">
      <alignment horizontal="center" vertical="center" wrapText="1"/>
    </xf>
    <xf numFmtId="164" fontId="7" fillId="0" borderId="76" xfId="0" applyNumberFormat="1" applyFont="1" applyBorder="1" applyAlignment="1">
      <alignment horizontal="center" vertical="center" wrapText="1"/>
    </xf>
    <xf numFmtId="164" fontId="7" fillId="0" borderId="45" xfId="0" applyNumberFormat="1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23" fillId="0" borderId="74" xfId="0" applyFont="1" applyBorder="1" applyAlignment="1">
      <alignment horizontal="left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25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26" fillId="12" borderId="88" xfId="0" applyFont="1" applyFill="1" applyBorder="1" applyAlignment="1">
      <alignment horizontal="center" vertical="center" textRotation="90" wrapText="1"/>
    </xf>
    <xf numFmtId="0" fontId="26" fillId="12" borderId="0" xfId="0" applyFont="1" applyFill="1" applyAlignment="1">
      <alignment horizontal="center" vertical="center" textRotation="90" wrapText="1"/>
    </xf>
    <xf numFmtId="0" fontId="26" fillId="12" borderId="110" xfId="0" applyFont="1" applyFill="1" applyBorder="1" applyAlignment="1">
      <alignment horizontal="center" vertical="center" textRotation="90" wrapText="1"/>
    </xf>
    <xf numFmtId="0" fontId="14" fillId="0" borderId="62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 textRotation="90" wrapText="1"/>
    </xf>
    <xf numFmtId="0" fontId="26" fillId="4" borderId="111" xfId="0" applyFont="1" applyFill="1" applyBorder="1" applyAlignment="1">
      <alignment horizontal="center" vertical="center" textRotation="90" wrapText="1"/>
    </xf>
    <xf numFmtId="0" fontId="10" fillId="4" borderId="96" xfId="0" applyFont="1" applyFill="1" applyBorder="1" applyAlignment="1">
      <alignment horizontal="left" vertical="center" wrapText="1"/>
    </xf>
    <xf numFmtId="0" fontId="10" fillId="4" borderId="95" xfId="0" applyFont="1" applyFill="1" applyBorder="1" applyAlignment="1">
      <alignment horizontal="left" vertical="center" wrapText="1"/>
    </xf>
    <xf numFmtId="0" fontId="23" fillId="0" borderId="8" xfId="0" quotePrefix="1" applyFont="1" applyBorder="1" applyAlignment="1">
      <alignment horizontal="left" vertical="center" wrapText="1"/>
    </xf>
    <xf numFmtId="0" fontId="23" fillId="0" borderId="28" xfId="0" quotePrefix="1" applyFont="1" applyBorder="1" applyAlignment="1">
      <alignment horizontal="left" vertical="center" wrapText="1"/>
    </xf>
    <xf numFmtId="0" fontId="23" fillId="0" borderId="9" xfId="0" quotePrefix="1" applyFont="1" applyBorder="1" applyAlignment="1">
      <alignment horizontal="left" vertical="center" wrapText="1"/>
    </xf>
    <xf numFmtId="0" fontId="16" fillId="0" borderId="82" xfId="0" quotePrefix="1" applyFont="1" applyBorder="1" applyAlignment="1">
      <alignment horizontal="left" vertical="center" wrapText="1"/>
    </xf>
    <xf numFmtId="0" fontId="16" fillId="0" borderId="89" xfId="0" quotePrefix="1" applyFont="1" applyBorder="1" applyAlignment="1">
      <alignment horizontal="left" vertical="center" wrapText="1"/>
    </xf>
    <xf numFmtId="0" fontId="23" fillId="0" borderId="87" xfId="0" quotePrefix="1" applyFont="1" applyBorder="1" applyAlignment="1">
      <alignment horizontal="left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86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6" fillId="0" borderId="46" xfId="0" quotePrefix="1" applyFont="1" applyBorder="1" applyAlignment="1">
      <alignment horizontal="left" vertical="center" wrapText="1"/>
    </xf>
    <xf numFmtId="0" fontId="23" fillId="0" borderId="7" xfId="0" quotePrefix="1" applyFont="1" applyBorder="1" applyAlignment="1">
      <alignment horizontal="left" vertical="center" wrapText="1"/>
    </xf>
    <xf numFmtId="0" fontId="14" fillId="0" borderId="83" xfId="0" applyFont="1" applyBorder="1" applyAlignment="1">
      <alignment horizontal="center" vertical="center" wrapText="1"/>
    </xf>
    <xf numFmtId="0" fontId="14" fillId="0" borderId="84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 wrapText="1"/>
    </xf>
    <xf numFmtId="0" fontId="23" fillId="0" borderId="71" xfId="0" quotePrefix="1" applyFont="1" applyBorder="1" applyAlignment="1">
      <alignment horizontal="left" vertical="center" wrapText="1"/>
    </xf>
    <xf numFmtId="0" fontId="23" fillId="0" borderId="66" xfId="0" quotePrefix="1" applyFont="1" applyBorder="1" applyAlignment="1">
      <alignment horizontal="left" vertical="center" wrapText="1"/>
    </xf>
    <xf numFmtId="0" fontId="23" fillId="0" borderId="72" xfId="0" quotePrefix="1" applyFont="1" applyBorder="1" applyAlignment="1">
      <alignment horizontal="left" vertical="center" wrapText="1"/>
    </xf>
    <xf numFmtId="0" fontId="26" fillId="8" borderId="78" xfId="0" applyFont="1" applyFill="1" applyBorder="1" applyAlignment="1">
      <alignment horizontal="center" vertical="center" textRotation="90" wrapText="1"/>
    </xf>
    <xf numFmtId="0" fontId="26" fillId="8" borderId="0" xfId="0" applyFont="1" applyFill="1" applyAlignment="1">
      <alignment horizontal="center" vertical="center" textRotation="90" wrapText="1"/>
    </xf>
    <xf numFmtId="0" fontId="10" fillId="8" borderId="36" xfId="0" applyFont="1" applyFill="1" applyBorder="1" applyAlignment="1">
      <alignment horizontal="left" vertical="center" wrapText="1"/>
    </xf>
    <xf numFmtId="0" fontId="10" fillId="8" borderId="114" xfId="0" applyFont="1" applyFill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114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36" xfId="0" quotePrefix="1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119" xfId="0" applyFont="1" applyBorder="1" applyAlignment="1">
      <alignment horizontal="center" vertical="center" wrapText="1"/>
    </xf>
    <xf numFmtId="0" fontId="7" fillId="0" borderId="114" xfId="0" applyFont="1" applyBorder="1" applyAlignment="1">
      <alignment horizontal="center" vertical="center" wrapText="1"/>
    </xf>
    <xf numFmtId="0" fontId="26" fillId="8" borderId="23" xfId="0" applyFont="1" applyFill="1" applyBorder="1" applyAlignment="1">
      <alignment horizontal="center" vertical="center" textRotation="90" wrapText="1"/>
    </xf>
    <xf numFmtId="0" fontId="26" fillId="8" borderId="24" xfId="0" applyFont="1" applyFill="1" applyBorder="1" applyAlignment="1">
      <alignment horizontal="center" vertical="center" textRotation="90" wrapText="1"/>
    </xf>
    <xf numFmtId="0" fontId="26" fillId="8" borderId="80" xfId="0" applyFont="1" applyFill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26" fillId="7" borderId="42" xfId="0" applyFont="1" applyFill="1" applyBorder="1" applyAlignment="1">
      <alignment horizontal="center" vertical="center" textRotation="90" wrapText="1"/>
    </xf>
    <xf numFmtId="0" fontId="26" fillId="7" borderId="0" xfId="0" applyFont="1" applyFill="1" applyAlignment="1">
      <alignment horizontal="center" vertical="center" textRotation="90" wrapText="1"/>
    </xf>
    <xf numFmtId="0" fontId="26" fillId="7" borderId="43" xfId="0" applyFont="1" applyFill="1" applyBorder="1" applyAlignment="1">
      <alignment horizontal="center" vertical="center" textRotation="90" wrapText="1"/>
    </xf>
    <xf numFmtId="0" fontId="10" fillId="7" borderId="35" xfId="0" applyFont="1" applyFill="1" applyBorder="1" applyAlignment="1">
      <alignment horizontal="left" vertical="center" wrapText="1"/>
    </xf>
    <xf numFmtId="0" fontId="10" fillId="7" borderId="54" xfId="0" applyFont="1" applyFill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54" xfId="0" applyFont="1" applyBorder="1" applyAlignment="1">
      <alignment horizontal="left" vertical="center" wrapText="1"/>
    </xf>
    <xf numFmtId="0" fontId="16" fillId="0" borderId="68" xfId="0" applyFont="1" applyBorder="1" applyAlignment="1">
      <alignment horizontal="left" vertical="center" wrapText="1"/>
    </xf>
    <xf numFmtId="0" fontId="16" fillId="0" borderId="69" xfId="0" applyFont="1" applyBorder="1" applyAlignment="1">
      <alignment horizontal="left" vertical="center" wrapText="1"/>
    </xf>
    <xf numFmtId="0" fontId="16" fillId="0" borderId="70" xfId="0" applyFont="1" applyBorder="1" applyAlignment="1">
      <alignment horizontal="left" vertical="center" wrapText="1"/>
    </xf>
    <xf numFmtId="0" fontId="26" fillId="7" borderId="55" xfId="0" applyFont="1" applyFill="1" applyBorder="1" applyAlignment="1">
      <alignment horizontal="center" vertical="center" textRotation="90" wrapText="1"/>
    </xf>
    <xf numFmtId="0" fontId="26" fillId="7" borderId="117" xfId="0" applyFont="1" applyFill="1" applyBorder="1" applyAlignment="1">
      <alignment horizontal="center" vertical="center" textRotation="90" wrapText="1"/>
    </xf>
    <xf numFmtId="0" fontId="26" fillId="7" borderId="118" xfId="0" applyFont="1" applyFill="1" applyBorder="1" applyAlignment="1">
      <alignment horizontal="center" vertical="center" textRotation="90" wrapText="1"/>
    </xf>
    <xf numFmtId="0" fontId="16" fillId="0" borderId="35" xfId="0" quotePrefix="1" applyFont="1" applyBorder="1" applyAlignment="1">
      <alignment horizontal="left" vertical="center" wrapText="1"/>
    </xf>
    <xf numFmtId="0" fontId="12" fillId="9" borderId="0" xfId="0" applyFont="1" applyFill="1" applyAlignment="1">
      <alignment horizontal="center" vertical="center" wrapText="1"/>
    </xf>
    <xf numFmtId="0" fontId="23" fillId="0" borderId="73" xfId="0" quotePrefix="1" applyFont="1" applyBorder="1" applyAlignment="1">
      <alignment horizontal="left" vertical="center" wrapText="1"/>
    </xf>
    <xf numFmtId="0" fontId="23" fillId="0" borderId="74" xfId="0" quotePrefix="1" applyFont="1" applyBorder="1" applyAlignment="1">
      <alignment horizontal="left" vertical="center" wrapText="1"/>
    </xf>
    <xf numFmtId="0" fontId="23" fillId="0" borderId="13" xfId="0" quotePrefix="1" applyFont="1" applyBorder="1" applyAlignment="1">
      <alignment horizontal="left" vertical="center" wrapText="1"/>
    </xf>
    <xf numFmtId="0" fontId="7" fillId="0" borderId="75" xfId="0" quotePrefix="1" applyFont="1" applyBorder="1" applyAlignment="1">
      <alignment horizontal="center" vertical="center" wrapText="1"/>
    </xf>
    <xf numFmtId="0" fontId="7" fillId="0" borderId="76" xfId="0" quotePrefix="1" applyFont="1" applyBorder="1" applyAlignment="1">
      <alignment horizontal="center" vertical="center" wrapText="1"/>
    </xf>
    <xf numFmtId="0" fontId="7" fillId="0" borderId="45" xfId="0" quotePrefix="1" applyFont="1" applyBorder="1" applyAlignment="1">
      <alignment horizontal="center" vertical="center" wrapText="1"/>
    </xf>
    <xf numFmtId="0" fontId="9" fillId="6" borderId="170" xfId="0" applyFont="1" applyFill="1" applyBorder="1" applyAlignment="1">
      <alignment horizontal="left" vertical="center" wrapText="1"/>
    </xf>
    <xf numFmtId="0" fontId="9" fillId="6" borderId="171" xfId="0" applyFont="1" applyFill="1" applyBorder="1" applyAlignment="1">
      <alignment horizontal="left" vertical="center" wrapText="1"/>
    </xf>
    <xf numFmtId="0" fontId="16" fillId="0" borderId="39" xfId="0" quotePrefix="1" applyFont="1" applyBorder="1" applyAlignment="1">
      <alignment horizontal="left" vertical="center" wrapText="1"/>
    </xf>
    <xf numFmtId="0" fontId="16" fillId="0" borderId="40" xfId="0" quotePrefix="1" applyFont="1" applyBorder="1" applyAlignment="1">
      <alignment horizontal="left" vertical="center" wrapText="1"/>
    </xf>
    <xf numFmtId="0" fontId="16" fillId="0" borderId="41" xfId="0" quotePrefix="1" applyFont="1" applyBorder="1" applyAlignment="1">
      <alignment horizontal="left" vertical="center" wrapText="1"/>
    </xf>
    <xf numFmtId="0" fontId="16" fillId="0" borderId="79" xfId="0" quotePrefix="1" applyFont="1" applyBorder="1" applyAlignment="1">
      <alignment horizontal="left" vertical="center" wrapText="1"/>
    </xf>
    <xf numFmtId="0" fontId="16" fillId="0" borderId="23" xfId="0" quotePrefix="1" applyFont="1" applyBorder="1" applyAlignment="1">
      <alignment horizontal="left" vertical="center" wrapText="1"/>
    </xf>
    <xf numFmtId="0" fontId="16" fillId="0" borderId="112" xfId="0" applyFont="1" applyBorder="1" applyAlignment="1">
      <alignment horizontal="left" vertical="center" wrapText="1"/>
    </xf>
    <xf numFmtId="0" fontId="16" fillId="0" borderId="65" xfId="0" applyFont="1" applyBorder="1" applyAlignment="1">
      <alignment horizontal="left" vertical="center" wrapText="1"/>
    </xf>
    <xf numFmtId="0" fontId="7" fillId="0" borderId="125" xfId="0" quotePrefix="1" applyFont="1" applyBorder="1" applyAlignment="1">
      <alignment horizontal="center" vertical="center" wrapText="1"/>
    </xf>
    <xf numFmtId="0" fontId="7" fillId="0" borderId="57" xfId="0" quotePrefix="1" applyFont="1" applyBorder="1" applyAlignment="1">
      <alignment horizontal="center" vertical="center" wrapText="1"/>
    </xf>
    <xf numFmtId="0" fontId="7" fillId="0" borderId="71" xfId="0" quotePrefix="1" applyFont="1" applyBorder="1" applyAlignment="1">
      <alignment horizontal="center" vertical="center" wrapText="1"/>
    </xf>
    <xf numFmtId="0" fontId="26" fillId="6" borderId="78" xfId="0" applyFont="1" applyFill="1" applyBorder="1" applyAlignment="1">
      <alignment horizontal="center" vertical="center" textRotation="90" wrapText="1"/>
    </xf>
    <xf numFmtId="0" fontId="9" fillId="6" borderId="75" xfId="0" applyFont="1" applyFill="1" applyBorder="1" applyAlignment="1">
      <alignment horizontal="left" vertical="center" wrapText="1"/>
    </xf>
    <xf numFmtId="0" fontId="9" fillId="6" borderId="45" xfId="0" applyFont="1" applyFill="1" applyBorder="1" applyAlignment="1">
      <alignment horizontal="left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119" xfId="0" applyFont="1" applyBorder="1" applyAlignment="1">
      <alignment horizontal="center" vertical="center" wrapText="1"/>
    </xf>
    <xf numFmtId="0" fontId="14" fillId="0" borderId="114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6" fillId="8" borderId="57" xfId="0" applyFont="1" applyFill="1" applyBorder="1" applyAlignment="1">
      <alignment horizontal="center" vertical="center" textRotation="90" wrapText="1"/>
    </xf>
    <xf numFmtId="0" fontId="24" fillId="12" borderId="65" xfId="0" applyFont="1" applyFill="1" applyBorder="1" applyAlignment="1">
      <alignment horizontal="center" vertical="center" textRotation="90" wrapText="1"/>
    </xf>
    <xf numFmtId="0" fontId="24" fillId="12" borderId="59" xfId="0" applyFont="1" applyFill="1" applyBorder="1" applyAlignment="1">
      <alignment horizontal="center" vertical="center" textRotation="90" wrapText="1"/>
    </xf>
    <xf numFmtId="0" fontId="24" fillId="12" borderId="61" xfId="0" applyFont="1" applyFill="1" applyBorder="1" applyAlignment="1">
      <alignment horizontal="center" vertical="center" textRotation="90" wrapText="1"/>
    </xf>
    <xf numFmtId="0" fontId="9" fillId="12" borderId="62" xfId="0" applyFont="1" applyFill="1" applyBorder="1" applyAlignment="1">
      <alignment horizontal="left" vertical="center" wrapText="1"/>
    </xf>
    <xf numFmtId="0" fontId="9" fillId="12" borderId="64" xfId="0" applyFont="1" applyFill="1" applyBorder="1" applyAlignment="1">
      <alignment horizontal="left" vertical="center" wrapText="1"/>
    </xf>
    <xf numFmtId="0" fontId="16" fillId="0" borderId="77" xfId="0" quotePrefix="1" applyFont="1" applyBorder="1" applyAlignment="1">
      <alignment horizontal="left" vertical="center" wrapText="1"/>
    </xf>
    <xf numFmtId="0" fontId="26" fillId="12" borderId="164" xfId="0" applyFont="1" applyFill="1" applyBorder="1" applyAlignment="1">
      <alignment horizontal="center" vertical="center" textRotation="90" wrapText="1"/>
    </xf>
    <xf numFmtId="0" fontId="26" fillId="12" borderId="40" xfId="0" applyFont="1" applyFill="1" applyBorder="1" applyAlignment="1">
      <alignment horizontal="center" vertical="center" textRotation="90" wrapText="1"/>
    </xf>
    <xf numFmtId="0" fontId="26" fillId="12" borderId="41" xfId="0" applyFont="1" applyFill="1" applyBorder="1" applyAlignment="1">
      <alignment horizontal="center" vertical="center" textRotation="90" wrapText="1"/>
    </xf>
    <xf numFmtId="0" fontId="14" fillId="0" borderId="35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165" xfId="0" quotePrefix="1" applyFont="1" applyBorder="1" applyAlignment="1">
      <alignment horizontal="center" vertical="center" wrapText="1"/>
    </xf>
    <xf numFmtId="0" fontId="7" fillId="0" borderId="111" xfId="0" quotePrefix="1" applyFont="1" applyBorder="1" applyAlignment="1">
      <alignment horizontal="center" vertical="center" wrapText="1"/>
    </xf>
    <xf numFmtId="0" fontId="7" fillId="0" borderId="166" xfId="0" quotePrefix="1" applyFont="1" applyBorder="1" applyAlignment="1">
      <alignment horizontal="center" vertical="center" wrapText="1"/>
    </xf>
    <xf numFmtId="0" fontId="16" fillId="0" borderId="54" xfId="0" quotePrefix="1" applyFont="1" applyBorder="1" applyAlignment="1">
      <alignment horizontal="left" vertical="center" wrapText="1"/>
    </xf>
    <xf numFmtId="0" fontId="9" fillId="7" borderId="35" xfId="0" applyFont="1" applyFill="1" applyBorder="1" applyAlignment="1">
      <alignment horizontal="left" vertical="center" wrapText="1"/>
    </xf>
    <xf numFmtId="0" fontId="9" fillId="7" borderId="54" xfId="0" applyFont="1" applyFill="1" applyBorder="1" applyAlignment="1">
      <alignment horizontal="left" vertical="center" wrapText="1"/>
    </xf>
    <xf numFmtId="0" fontId="16" fillId="0" borderId="55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117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118" xfId="0" applyFont="1" applyBorder="1" applyAlignment="1">
      <alignment horizontal="left" vertical="center" wrapText="1"/>
    </xf>
    <xf numFmtId="0" fontId="16" fillId="0" borderId="56" xfId="0" applyFont="1" applyBorder="1" applyAlignment="1">
      <alignment horizontal="left" vertical="center" wrapText="1"/>
    </xf>
    <xf numFmtId="0" fontId="26" fillId="6" borderId="43" xfId="0" applyFont="1" applyFill="1" applyBorder="1" applyAlignment="1">
      <alignment horizontal="center" vertical="center" textRotation="90" wrapText="1"/>
    </xf>
    <xf numFmtId="0" fontId="25" fillId="6" borderId="75" xfId="0" applyFont="1" applyFill="1" applyBorder="1" applyAlignment="1">
      <alignment horizontal="left" vertical="center" wrapText="1"/>
    </xf>
    <xf numFmtId="0" fontId="25" fillId="6" borderId="45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25" fillId="7" borderId="35" xfId="0" applyFont="1" applyFill="1" applyBorder="1" applyAlignment="1">
      <alignment horizontal="left" vertical="center" wrapText="1"/>
    </xf>
    <xf numFmtId="0" fontId="25" fillId="7" borderId="54" xfId="0" applyFont="1" applyFill="1" applyBorder="1" applyAlignment="1">
      <alignment horizontal="left" vertical="center" wrapText="1"/>
    </xf>
    <xf numFmtId="0" fontId="70" fillId="24" borderId="257" xfId="0" applyFont="1" applyFill="1" applyBorder="1" applyAlignment="1">
      <alignment horizontal="center" vertical="center" wrapText="1"/>
    </xf>
    <xf numFmtId="0" fontId="70" fillId="24" borderId="260" xfId="0" applyFont="1" applyFill="1" applyBorder="1" applyAlignment="1">
      <alignment horizontal="center" vertical="center" wrapText="1"/>
    </xf>
    <xf numFmtId="0" fontId="70" fillId="24" borderId="259" xfId="0" applyFont="1" applyFill="1" applyBorder="1" applyAlignment="1">
      <alignment horizontal="center" vertical="center" wrapText="1"/>
    </xf>
    <xf numFmtId="0" fontId="70" fillId="24" borderId="261" xfId="0" applyFont="1" applyFill="1" applyBorder="1" applyAlignment="1">
      <alignment horizontal="center" vertical="center" wrapText="1"/>
    </xf>
    <xf numFmtId="0" fontId="70" fillId="24" borderId="252" xfId="0" applyFont="1" applyFill="1" applyBorder="1" applyAlignment="1">
      <alignment horizontal="center" vertical="center" wrapText="1"/>
    </xf>
    <xf numFmtId="0" fontId="70" fillId="24" borderId="254" xfId="0" applyFont="1" applyFill="1" applyBorder="1" applyAlignment="1">
      <alignment horizontal="center" vertical="center" wrapText="1"/>
    </xf>
    <xf numFmtId="0" fontId="70" fillId="24" borderId="258" xfId="0" applyFont="1" applyFill="1" applyBorder="1" applyAlignment="1">
      <alignment horizontal="center" vertical="center" wrapText="1"/>
    </xf>
    <xf numFmtId="0" fontId="15" fillId="0" borderId="252" xfId="0" applyFont="1" applyBorder="1" applyAlignment="1">
      <alignment horizontal="center" vertical="center"/>
    </xf>
    <xf numFmtId="0" fontId="15" fillId="0" borderId="254" xfId="0" applyFont="1" applyBorder="1" applyAlignment="1">
      <alignment horizontal="center" vertical="center"/>
    </xf>
    <xf numFmtId="0" fontId="69" fillId="23" borderId="255" xfId="0" applyFont="1" applyFill="1" applyBorder="1" applyAlignment="1">
      <alignment horizontal="center" vertical="center" wrapText="1"/>
    </xf>
    <xf numFmtId="0" fontId="69" fillId="23" borderId="37" xfId="0" applyFont="1" applyFill="1" applyBorder="1" applyAlignment="1">
      <alignment horizontal="center" vertical="center" wrapText="1"/>
    </xf>
    <xf numFmtId="0" fontId="69" fillId="23" borderId="256" xfId="0" applyFont="1" applyFill="1" applyBorder="1" applyAlignment="1">
      <alignment horizontal="center" vertical="center" wrapText="1"/>
    </xf>
    <xf numFmtId="0" fontId="31" fillId="0" borderId="251" xfId="0" applyFont="1" applyBorder="1" applyAlignment="1">
      <alignment horizontal="center" vertical="center"/>
    </xf>
    <xf numFmtId="0" fontId="10" fillId="0" borderId="251" xfId="0" applyFont="1" applyBorder="1" applyAlignment="1">
      <alignment horizontal="center" vertical="center" wrapText="1"/>
    </xf>
    <xf numFmtId="0" fontId="6" fillId="0" borderId="252" xfId="0" quotePrefix="1" applyFont="1" applyBorder="1" applyAlignment="1">
      <alignment horizontal="center" vertical="center" wrapText="1"/>
    </xf>
    <xf numFmtId="0" fontId="6" fillId="0" borderId="254" xfId="0" quotePrefix="1" applyFont="1" applyBorder="1" applyAlignment="1">
      <alignment horizontal="center" vertical="center" wrapText="1"/>
    </xf>
    <xf numFmtId="0" fontId="4" fillId="0" borderId="252" xfId="0" quotePrefix="1" applyFont="1" applyBorder="1" applyAlignment="1">
      <alignment horizontal="center" vertical="center" wrapText="1"/>
    </xf>
    <xf numFmtId="0" fontId="21" fillId="0" borderId="251" xfId="0" applyFont="1" applyBorder="1" applyAlignment="1">
      <alignment horizontal="center" vertical="center" wrapText="1"/>
    </xf>
    <xf numFmtId="0" fontId="0" fillId="0" borderId="251" xfId="0" applyBorder="1" applyAlignment="1">
      <alignment horizontal="center"/>
    </xf>
    <xf numFmtId="0" fontId="5" fillId="0" borderId="252" xfId="0" quotePrefix="1" applyFont="1" applyBorder="1" applyAlignment="1">
      <alignment horizontal="center" vertical="center" wrapText="1"/>
    </xf>
    <xf numFmtId="0" fontId="68" fillId="0" borderId="255" xfId="0" applyFont="1" applyBorder="1" applyAlignment="1">
      <alignment horizontal="left" vertical="center" wrapText="1"/>
    </xf>
    <xf numFmtId="0" fontId="68" fillId="0" borderId="256" xfId="0" applyFont="1" applyBorder="1" applyAlignment="1">
      <alignment horizontal="left" vertical="center" wrapText="1"/>
    </xf>
    <xf numFmtId="0" fontId="70" fillId="24" borderId="255" xfId="0" applyFont="1" applyFill="1" applyBorder="1" applyAlignment="1">
      <alignment horizontal="center" vertical="center" wrapText="1"/>
    </xf>
    <xf numFmtId="0" fontId="70" fillId="24" borderId="37" xfId="0" applyFont="1" applyFill="1" applyBorder="1" applyAlignment="1">
      <alignment horizontal="center" vertical="center" wrapText="1"/>
    </xf>
    <xf numFmtId="0" fontId="70" fillId="24" borderId="256" xfId="0" applyFont="1" applyFill="1" applyBorder="1" applyAlignment="1">
      <alignment horizontal="center" vertical="center" wrapText="1"/>
    </xf>
    <xf numFmtId="3" fontId="48" fillId="0" borderId="255" xfId="0" applyNumberFormat="1" applyFont="1" applyBorder="1" applyAlignment="1">
      <alignment horizontal="center" vertical="center" wrapText="1"/>
    </xf>
    <xf numFmtId="3" fontId="48" fillId="0" borderId="37" xfId="0" applyNumberFormat="1" applyFont="1" applyBorder="1" applyAlignment="1">
      <alignment horizontal="center" vertical="center" wrapText="1"/>
    </xf>
    <xf numFmtId="3" fontId="48" fillId="0" borderId="256" xfId="0" applyNumberFormat="1" applyFont="1" applyBorder="1" applyAlignment="1">
      <alignment horizontal="center" vertical="center" wrapText="1"/>
    </xf>
    <xf numFmtId="0" fontId="70" fillId="24" borderId="253" xfId="0" applyFont="1" applyFill="1" applyBorder="1" applyAlignment="1">
      <alignment horizontal="center" vertical="center" wrapText="1"/>
    </xf>
    <xf numFmtId="0" fontId="70" fillId="24" borderId="251" xfId="0" applyFont="1" applyFill="1" applyBorder="1" applyAlignment="1">
      <alignment horizontal="center" vertical="center" wrapText="1"/>
    </xf>
    <xf numFmtId="0" fontId="0" fillId="0" borderId="252" xfId="0" applyBorder="1" applyAlignment="1">
      <alignment horizontal="center"/>
    </xf>
    <xf numFmtId="0" fontId="0" fillId="0" borderId="254" xfId="0" applyBorder="1" applyAlignment="1">
      <alignment horizontal="center"/>
    </xf>
    <xf numFmtId="0" fontId="6" fillId="0" borderId="253" xfId="0" quotePrefix="1" applyFont="1" applyBorder="1" applyAlignment="1">
      <alignment horizontal="center" vertical="center" wrapText="1"/>
    </xf>
    <xf numFmtId="0" fontId="6" fillId="0" borderId="252" xfId="0" applyFont="1" applyBorder="1" applyAlignment="1">
      <alignment horizontal="center" vertical="center" wrapText="1"/>
    </xf>
    <xf numFmtId="0" fontId="6" fillId="0" borderId="254" xfId="0" applyFont="1" applyBorder="1" applyAlignment="1">
      <alignment horizontal="center" vertical="center" wrapText="1"/>
    </xf>
    <xf numFmtId="0" fontId="69" fillId="23" borderId="25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 wrapText="1"/>
    </xf>
    <xf numFmtId="0" fontId="0" fillId="0" borderId="190" xfId="0" applyBorder="1" applyAlignment="1">
      <alignment horizontal="center"/>
    </xf>
    <xf numFmtId="0" fontId="0" fillId="0" borderId="191" xfId="0" applyBorder="1" applyAlignment="1">
      <alignment horizontal="center"/>
    </xf>
    <xf numFmtId="0" fontId="0" fillId="0" borderId="192" xfId="0" applyBorder="1" applyAlignment="1">
      <alignment horizontal="center"/>
    </xf>
    <xf numFmtId="0" fontId="0" fillId="0" borderId="193" xfId="0" applyBorder="1" applyAlignment="1">
      <alignment horizontal="center"/>
    </xf>
    <xf numFmtId="0" fontId="0" fillId="0" borderId="194" xfId="0" applyBorder="1" applyAlignment="1">
      <alignment horizontal="center"/>
    </xf>
    <xf numFmtId="0" fontId="0" fillId="0" borderId="195" xfId="0" applyBorder="1" applyAlignment="1">
      <alignment horizontal="center"/>
    </xf>
    <xf numFmtId="0" fontId="0" fillId="0" borderId="187" xfId="0" applyBorder="1" applyAlignment="1">
      <alignment horizontal="center"/>
    </xf>
    <xf numFmtId="0" fontId="0" fillId="0" borderId="196" xfId="0" applyBorder="1" applyAlignment="1">
      <alignment horizontal="center"/>
    </xf>
    <xf numFmtId="0" fontId="54" fillId="20" borderId="197" xfId="0" applyFont="1" applyFill="1" applyBorder="1" applyAlignment="1">
      <alignment horizontal="center" vertical="center" wrapText="1"/>
    </xf>
    <xf numFmtId="0" fontId="54" fillId="20" borderId="188" xfId="0" applyFont="1" applyFill="1" applyBorder="1" applyAlignment="1">
      <alignment horizontal="center" vertical="center" wrapText="1"/>
    </xf>
    <xf numFmtId="0" fontId="54" fillId="20" borderId="198" xfId="0" applyFont="1" applyFill="1" applyBorder="1" applyAlignment="1">
      <alignment horizontal="center" vertical="center" wrapText="1"/>
    </xf>
    <xf numFmtId="0" fontId="54" fillId="20" borderId="199" xfId="0" applyFont="1" applyFill="1" applyBorder="1" applyAlignment="1">
      <alignment horizontal="center" vertical="center" wrapText="1"/>
    </xf>
    <xf numFmtId="0" fontId="54" fillId="20" borderId="0" xfId="0" applyFont="1" applyFill="1" applyAlignment="1">
      <alignment horizontal="center" vertical="center" wrapText="1"/>
    </xf>
    <xf numFmtId="0" fontId="54" fillId="20" borderId="196" xfId="0" applyFont="1" applyFill="1" applyBorder="1" applyAlignment="1">
      <alignment horizontal="center" vertical="center" wrapText="1"/>
    </xf>
    <xf numFmtId="0" fontId="56" fillId="0" borderId="200" xfId="0" applyFont="1" applyBorder="1" applyAlignment="1">
      <alignment horizontal="left" vertical="top"/>
    </xf>
    <xf numFmtId="0" fontId="56" fillId="0" borderId="49" xfId="0" applyFont="1" applyBorder="1" applyAlignment="1">
      <alignment horizontal="left" vertical="top"/>
    </xf>
    <xf numFmtId="0" fontId="56" fillId="0" borderId="194" xfId="0" applyFont="1" applyBorder="1" applyAlignment="1">
      <alignment horizontal="left" vertical="top"/>
    </xf>
    <xf numFmtId="0" fontId="57" fillId="21" borderId="201" xfId="0" applyFont="1" applyFill="1" applyBorder="1" applyAlignment="1">
      <alignment horizontal="center" vertical="center" wrapText="1"/>
    </xf>
    <xf numFmtId="0" fontId="57" fillId="21" borderId="203" xfId="0" applyFont="1" applyFill="1" applyBorder="1" applyAlignment="1">
      <alignment horizontal="center" vertical="center" wrapText="1"/>
    </xf>
    <xf numFmtId="0" fontId="58" fillId="21" borderId="44" xfId="0" applyFont="1" applyFill="1" applyBorder="1" applyAlignment="1">
      <alignment horizontal="center" vertical="center" wrapText="1"/>
    </xf>
    <xf numFmtId="0" fontId="58" fillId="21" borderId="48" xfId="0" applyFont="1" applyFill="1" applyBorder="1" applyAlignment="1">
      <alignment horizontal="center" vertical="center" wrapText="1"/>
    </xf>
    <xf numFmtId="0" fontId="58" fillId="21" borderId="44" xfId="0" applyFont="1" applyFill="1" applyBorder="1" applyAlignment="1">
      <alignment horizontal="left" vertical="center" wrapText="1"/>
    </xf>
    <xf numFmtId="0" fontId="58" fillId="21" borderId="48" xfId="0" applyFont="1" applyFill="1" applyBorder="1" applyAlignment="1">
      <alignment horizontal="left" vertical="center" wrapText="1"/>
    </xf>
    <xf numFmtId="0" fontId="59" fillId="21" borderId="44" xfId="0" applyFont="1" applyFill="1" applyBorder="1" applyAlignment="1">
      <alignment horizontal="left" vertical="center" wrapText="1"/>
    </xf>
    <xf numFmtId="0" fontId="59" fillId="21" borderId="48" xfId="0" applyFont="1" applyFill="1" applyBorder="1" applyAlignment="1">
      <alignment horizontal="left" vertical="center" wrapText="1"/>
    </xf>
    <xf numFmtId="0" fontId="60" fillId="21" borderId="48" xfId="0" applyFont="1" applyFill="1" applyBorder="1" applyAlignment="1">
      <alignment horizontal="center" vertical="center" wrapText="1"/>
    </xf>
    <xf numFmtId="0" fontId="60" fillId="21" borderId="90" xfId="0" applyFont="1" applyFill="1" applyBorder="1" applyAlignment="1">
      <alignment horizontal="center" vertical="center" wrapText="1"/>
    </xf>
    <xf numFmtId="0" fontId="52" fillId="21" borderId="44" xfId="0" applyFont="1" applyFill="1" applyBorder="1" applyAlignment="1">
      <alignment horizontal="center"/>
    </xf>
    <xf numFmtId="0" fontId="52" fillId="21" borderId="202" xfId="0" applyFont="1" applyFill="1" applyBorder="1" applyAlignment="1">
      <alignment horizontal="center"/>
    </xf>
    <xf numFmtId="0" fontId="0" fillId="22" borderId="204" xfId="0" quotePrefix="1" applyFill="1" applyBorder="1" applyAlignment="1">
      <alignment horizontal="center" vertical="center"/>
    </xf>
    <xf numFmtId="0" fontId="0" fillId="22" borderId="241" xfId="0" quotePrefix="1" applyFill="1" applyBorder="1" applyAlignment="1">
      <alignment horizontal="center" vertical="center"/>
    </xf>
    <xf numFmtId="0" fontId="0" fillId="22" borderId="238" xfId="0" quotePrefix="1" applyFill="1" applyBorder="1" applyAlignment="1">
      <alignment horizontal="center" vertical="center"/>
    </xf>
    <xf numFmtId="0" fontId="61" fillId="0" borderId="207" xfId="0" applyFont="1" applyBorder="1" applyAlignment="1">
      <alignment horizontal="left" vertical="center"/>
    </xf>
    <xf numFmtId="0" fontId="61" fillId="0" borderId="211" xfId="0" applyFont="1" applyBorder="1" applyAlignment="1">
      <alignment horizontal="left" vertical="center"/>
    </xf>
    <xf numFmtId="0" fontId="57" fillId="21" borderId="51" xfId="0" applyFont="1" applyFill="1" applyBorder="1" applyAlignment="1">
      <alignment horizontal="center" vertical="center" textRotation="90" wrapText="1"/>
    </xf>
    <xf numFmtId="0" fontId="57" fillId="21" borderId="187" xfId="0" applyFont="1" applyFill="1" applyBorder="1" applyAlignment="1">
      <alignment horizontal="center" vertical="center" textRotation="90" wrapText="1"/>
    </xf>
    <xf numFmtId="0" fontId="61" fillId="0" borderId="218" xfId="0" applyFont="1" applyBorder="1" applyAlignment="1">
      <alignment horizontal="left" vertical="center"/>
    </xf>
    <xf numFmtId="0" fontId="61" fillId="0" borderId="222" xfId="0" applyFont="1" applyBorder="1" applyAlignment="1">
      <alignment horizontal="left" vertical="center"/>
    </xf>
    <xf numFmtId="0" fontId="57" fillId="21" borderId="0" xfId="0" applyFont="1" applyFill="1" applyAlignment="1">
      <alignment horizontal="center" vertical="center" textRotation="90" wrapText="1"/>
    </xf>
    <xf numFmtId="0" fontId="61" fillId="0" borderId="239" xfId="0" quotePrefix="1" applyFont="1" applyBorder="1" applyAlignment="1">
      <alignment horizontal="center" vertical="center"/>
    </xf>
    <xf numFmtId="0" fontId="61" fillId="0" borderId="212" xfId="0" quotePrefix="1" applyFont="1" applyBorder="1" applyAlignment="1">
      <alignment horizontal="center" vertical="center"/>
    </xf>
    <xf numFmtId="0" fontId="62" fillId="21" borderId="93" xfId="0" applyFont="1" applyFill="1" applyBorder="1" applyAlignment="1">
      <alignment horizontal="left" vertical="center" wrapText="1"/>
    </xf>
    <xf numFmtId="0" fontId="62" fillId="21" borderId="0" xfId="0" applyFont="1" applyFill="1" applyAlignment="1">
      <alignment horizontal="left" vertical="center" wrapText="1"/>
    </xf>
    <xf numFmtId="0" fontId="61" fillId="0" borderId="244" xfId="0" quotePrefix="1" applyFont="1" applyBorder="1" applyAlignment="1">
      <alignment horizontal="center" vertical="center"/>
    </xf>
    <xf numFmtId="0" fontId="61" fillId="0" borderId="219" xfId="0" quotePrefix="1" applyFont="1" applyBorder="1" applyAlignment="1">
      <alignment horizontal="center" vertical="center"/>
    </xf>
    <xf numFmtId="0" fontId="57" fillId="21" borderId="93" xfId="0" applyFont="1" applyFill="1" applyBorder="1" applyAlignment="1">
      <alignment horizontal="center" vertical="center" textRotation="90" wrapText="1"/>
    </xf>
    <xf numFmtId="0" fontId="57" fillId="21" borderId="49" xfId="0" applyFont="1" applyFill="1" applyBorder="1" applyAlignment="1">
      <alignment horizontal="center" vertical="center" textRotation="90" wrapText="1"/>
    </xf>
    <xf numFmtId="0" fontId="0" fillId="22" borderId="48" xfId="0" quotePrefix="1" applyFill="1" applyBorder="1" applyAlignment="1">
      <alignment horizontal="center" vertical="center" wrapText="1"/>
    </xf>
    <xf numFmtId="0" fontId="0" fillId="22" borderId="92" xfId="0" quotePrefix="1" applyFill="1" applyBorder="1" applyAlignment="1">
      <alignment horizontal="center" vertical="center" wrapText="1"/>
    </xf>
    <xf numFmtId="0" fontId="0" fillId="22" borderId="90" xfId="0" quotePrefix="1" applyFill="1" applyBorder="1" applyAlignment="1">
      <alignment horizontal="center" vertical="center" wrapText="1"/>
    </xf>
    <xf numFmtId="0" fontId="58" fillId="21" borderId="205" xfId="0" applyFont="1" applyFill="1" applyBorder="1" applyAlignment="1">
      <alignment horizontal="left" vertical="center" wrapText="1"/>
    </xf>
    <xf numFmtId="0" fontId="58" fillId="21" borderId="91" xfId="0" applyFont="1" applyFill="1" applyBorder="1" applyAlignment="1">
      <alignment horizontal="left" vertical="center" wrapText="1"/>
    </xf>
    <xf numFmtId="0" fontId="58" fillId="21" borderId="206" xfId="0" applyFont="1" applyFill="1" applyBorder="1" applyAlignment="1">
      <alignment horizontal="left" vertical="center" wrapText="1"/>
    </xf>
    <xf numFmtId="0" fontId="54" fillId="20" borderId="232" xfId="0" applyFont="1" applyFill="1" applyBorder="1" applyAlignment="1">
      <alignment horizontal="center" vertical="center" wrapText="1"/>
    </xf>
    <xf numFmtId="0" fontId="54" fillId="20" borderId="233" xfId="0" applyFont="1" applyFill="1" applyBorder="1" applyAlignment="1">
      <alignment horizontal="center" vertical="center" wrapText="1"/>
    </xf>
    <xf numFmtId="0" fontId="54" fillId="20" borderId="234" xfId="0" applyFont="1" applyFill="1" applyBorder="1" applyAlignment="1">
      <alignment horizontal="center" vertical="center" wrapText="1"/>
    </xf>
    <xf numFmtId="0" fontId="54" fillId="20" borderId="235" xfId="0" applyFont="1" applyFill="1" applyBorder="1" applyAlignment="1">
      <alignment horizontal="center" vertical="center" wrapText="1"/>
    </xf>
    <xf numFmtId="0" fontId="54" fillId="20" borderId="236" xfId="0" applyFont="1" applyFill="1" applyBorder="1" applyAlignment="1">
      <alignment horizontal="center" vertical="center" wrapText="1"/>
    </xf>
    <xf numFmtId="0" fontId="54" fillId="20" borderId="237" xfId="0" applyFont="1" applyFill="1" applyBorder="1" applyAlignment="1">
      <alignment horizontal="center" vertical="center" wrapText="1"/>
    </xf>
    <xf numFmtId="0" fontId="61" fillId="0" borderId="207" xfId="0" applyFont="1" applyBorder="1" applyAlignment="1">
      <alignment horizontal="left" vertical="center" wrapText="1"/>
    </xf>
    <xf numFmtId="0" fontId="61" fillId="0" borderId="218" xfId="0" applyFont="1" applyBorder="1" applyAlignment="1">
      <alignment horizontal="left" vertical="center" wrapText="1"/>
    </xf>
    <xf numFmtId="0" fontId="61" fillId="0" borderId="211" xfId="0" applyFont="1" applyBorder="1" applyAlignment="1">
      <alignment horizontal="left" vertical="center" wrapText="1"/>
    </xf>
    <xf numFmtId="0" fontId="61" fillId="0" borderId="208" xfId="0" quotePrefix="1" applyFont="1" applyBorder="1" applyAlignment="1">
      <alignment horizontal="center" vertical="center"/>
    </xf>
    <xf numFmtId="0" fontId="57" fillId="21" borderId="92" xfId="0" applyFont="1" applyFill="1" applyBorder="1" applyAlignment="1">
      <alignment horizontal="center" vertical="center" textRotation="90" wrapText="1"/>
    </xf>
    <xf numFmtId="0" fontId="61" fillId="0" borderId="249" xfId="0" applyFont="1" applyBorder="1" applyAlignment="1">
      <alignment horizontal="left" vertical="center" wrapText="1"/>
    </xf>
    <xf numFmtId="0" fontId="61" fillId="0" borderId="229" xfId="0" applyFont="1" applyBorder="1" applyAlignment="1">
      <alignment horizontal="left" vertical="center" wrapText="1"/>
    </xf>
    <xf numFmtId="0" fontId="61" fillId="0" borderId="248" xfId="0" quotePrefix="1" applyFont="1" applyBorder="1" applyAlignment="1">
      <alignment horizontal="center" vertical="center"/>
    </xf>
    <xf numFmtId="0" fontId="62" fillId="21" borderId="49" xfId="0" applyFont="1" applyFill="1" applyBorder="1" applyAlignment="1">
      <alignment horizontal="left" vertical="center" wrapText="1"/>
    </xf>
    <xf numFmtId="0" fontId="0" fillId="22" borderId="247" xfId="0" quotePrefix="1" applyFill="1" applyBorder="1" applyAlignment="1">
      <alignment horizontal="center" vertical="center"/>
    </xf>
    <xf numFmtId="0" fontId="0" fillId="22" borderId="196" xfId="0" quotePrefix="1" applyFill="1" applyBorder="1" applyAlignment="1">
      <alignment horizontal="center" vertical="center"/>
    </xf>
    <xf numFmtId="0" fontId="0" fillId="22" borderId="194" xfId="0" quotePrefix="1" applyFill="1" applyBorder="1" applyAlignment="1">
      <alignment horizontal="center" vertical="center"/>
    </xf>
    <xf numFmtId="0" fontId="57" fillId="21" borderId="48" xfId="0" applyFont="1" applyFill="1" applyBorder="1" applyAlignment="1">
      <alignment horizontal="center" vertical="center" textRotation="90" wrapText="1"/>
    </xf>
  </cellXfs>
  <cellStyles count="14">
    <cellStyle name="Normál 2" xfId="1"/>
    <cellStyle name="Normál 3" xfId="2"/>
    <cellStyle name="Normál 4" xfId="3"/>
    <cellStyle name="Обычный" xfId="0" builtinId="0"/>
    <cellStyle name="Обычный 2" xfId="7"/>
    <cellStyle name="Обычный 3" xfId="8"/>
    <cellStyle name="Обычный 4" xfId="10"/>
    <cellStyle name="Обычный 5" xfId="12"/>
    <cellStyle name="Обычный 6" xfId="13"/>
    <cellStyle name="Обычный 7" xfId="4"/>
    <cellStyle name="Процентный 2" xfId="6"/>
    <cellStyle name="Финансовый 2" xfId="9"/>
    <cellStyle name="Финансовый 3" xfId="11"/>
    <cellStyle name="Финансовый 4" xfId="5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77D21C"/>
      <color rgb="FF7CDB1D"/>
      <color rgb="FF66FFFF"/>
      <color rgb="FF99FFCC"/>
      <color rgb="FF807666"/>
      <color rgb="FF66FFCC"/>
      <color rgb="FF00FF00"/>
      <color rgb="FF00FF99"/>
      <color rgb="FF33CC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26.png"/><Relationship Id="rId18" Type="http://schemas.openxmlformats.org/officeDocument/2006/relationships/image" Target="../media/image30.png"/><Relationship Id="rId26" Type="http://schemas.openxmlformats.org/officeDocument/2006/relationships/image" Target="../media/image38.png"/><Relationship Id="rId3" Type="http://schemas.openxmlformats.org/officeDocument/2006/relationships/image" Target="../media/image8.png"/><Relationship Id="rId21" Type="http://schemas.openxmlformats.org/officeDocument/2006/relationships/image" Target="../media/image33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17" Type="http://schemas.openxmlformats.org/officeDocument/2006/relationships/image" Target="../media/image29.png"/><Relationship Id="rId25" Type="http://schemas.openxmlformats.org/officeDocument/2006/relationships/image" Target="../media/image37.png"/><Relationship Id="rId2" Type="http://schemas.openxmlformats.org/officeDocument/2006/relationships/image" Target="../media/image9.png"/><Relationship Id="rId16" Type="http://schemas.openxmlformats.org/officeDocument/2006/relationships/image" Target="../media/image28.png"/><Relationship Id="rId20" Type="http://schemas.openxmlformats.org/officeDocument/2006/relationships/image" Target="../media/image32.png"/><Relationship Id="rId29" Type="http://schemas.openxmlformats.org/officeDocument/2006/relationships/image" Target="../media/image41.png"/><Relationship Id="rId1" Type="http://schemas.openxmlformats.org/officeDocument/2006/relationships/image" Target="../media/image5.png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24" Type="http://schemas.openxmlformats.org/officeDocument/2006/relationships/image" Target="../media/image36.png"/><Relationship Id="rId5" Type="http://schemas.openxmlformats.org/officeDocument/2006/relationships/image" Target="../media/image6.png"/><Relationship Id="rId15" Type="http://schemas.openxmlformats.org/officeDocument/2006/relationships/image" Target="../media/image10.png"/><Relationship Id="rId23" Type="http://schemas.openxmlformats.org/officeDocument/2006/relationships/image" Target="../media/image35.png"/><Relationship Id="rId28" Type="http://schemas.openxmlformats.org/officeDocument/2006/relationships/image" Target="../media/image40.png"/><Relationship Id="rId10" Type="http://schemas.openxmlformats.org/officeDocument/2006/relationships/image" Target="../media/image23.png"/><Relationship Id="rId19" Type="http://schemas.openxmlformats.org/officeDocument/2006/relationships/image" Target="../media/image31.png"/><Relationship Id="rId4" Type="http://schemas.openxmlformats.org/officeDocument/2006/relationships/image" Target="../media/image7.png"/><Relationship Id="rId9" Type="http://schemas.openxmlformats.org/officeDocument/2006/relationships/image" Target="../media/image22.png"/><Relationship Id="rId14" Type="http://schemas.openxmlformats.org/officeDocument/2006/relationships/image" Target="../media/image27.png"/><Relationship Id="rId22" Type="http://schemas.openxmlformats.org/officeDocument/2006/relationships/image" Target="../media/image34.png"/><Relationship Id="rId27" Type="http://schemas.openxmlformats.org/officeDocument/2006/relationships/image" Target="../media/image3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46.png"/><Relationship Id="rId3" Type="http://schemas.openxmlformats.org/officeDocument/2006/relationships/image" Target="../media/image3.png"/><Relationship Id="rId7" Type="http://schemas.openxmlformats.org/officeDocument/2006/relationships/image" Target="../media/image12.png"/><Relationship Id="rId12" Type="http://schemas.openxmlformats.org/officeDocument/2006/relationships/image" Target="../media/image45.png"/><Relationship Id="rId17" Type="http://schemas.openxmlformats.org/officeDocument/2006/relationships/image" Target="../media/image50.png"/><Relationship Id="rId2" Type="http://schemas.openxmlformats.org/officeDocument/2006/relationships/image" Target="../media/image43.png"/><Relationship Id="rId16" Type="http://schemas.openxmlformats.org/officeDocument/2006/relationships/image" Target="../media/image49.jpeg"/><Relationship Id="rId1" Type="http://schemas.openxmlformats.org/officeDocument/2006/relationships/image" Target="../media/image42.png"/><Relationship Id="rId6" Type="http://schemas.openxmlformats.org/officeDocument/2006/relationships/image" Target="../media/image10.png"/><Relationship Id="rId11" Type="http://schemas.openxmlformats.org/officeDocument/2006/relationships/image" Target="../media/image9.png"/><Relationship Id="rId5" Type="http://schemas.openxmlformats.org/officeDocument/2006/relationships/image" Target="../media/image5.png"/><Relationship Id="rId15" Type="http://schemas.openxmlformats.org/officeDocument/2006/relationships/image" Target="../media/image48.png"/><Relationship Id="rId10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14.png"/><Relationship Id="rId14" Type="http://schemas.openxmlformats.org/officeDocument/2006/relationships/image" Target="../media/image4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26.png"/><Relationship Id="rId18" Type="http://schemas.openxmlformats.org/officeDocument/2006/relationships/image" Target="../media/image31.png"/><Relationship Id="rId26" Type="http://schemas.openxmlformats.org/officeDocument/2006/relationships/image" Target="../media/image40.png"/><Relationship Id="rId3" Type="http://schemas.openxmlformats.org/officeDocument/2006/relationships/image" Target="../media/image8.png"/><Relationship Id="rId21" Type="http://schemas.openxmlformats.org/officeDocument/2006/relationships/image" Target="../media/image34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17" Type="http://schemas.openxmlformats.org/officeDocument/2006/relationships/image" Target="../media/image29.png"/><Relationship Id="rId25" Type="http://schemas.openxmlformats.org/officeDocument/2006/relationships/image" Target="../media/image39.png"/><Relationship Id="rId2" Type="http://schemas.openxmlformats.org/officeDocument/2006/relationships/image" Target="../media/image9.png"/><Relationship Id="rId16" Type="http://schemas.openxmlformats.org/officeDocument/2006/relationships/image" Target="../media/image28.png"/><Relationship Id="rId20" Type="http://schemas.openxmlformats.org/officeDocument/2006/relationships/image" Target="../media/image33.png"/><Relationship Id="rId1" Type="http://schemas.openxmlformats.org/officeDocument/2006/relationships/image" Target="../media/image5.png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24" Type="http://schemas.openxmlformats.org/officeDocument/2006/relationships/image" Target="../media/image38.png"/><Relationship Id="rId5" Type="http://schemas.openxmlformats.org/officeDocument/2006/relationships/image" Target="../media/image6.png"/><Relationship Id="rId15" Type="http://schemas.openxmlformats.org/officeDocument/2006/relationships/image" Target="../media/image10.png"/><Relationship Id="rId23" Type="http://schemas.openxmlformats.org/officeDocument/2006/relationships/image" Target="../media/image41.png"/><Relationship Id="rId10" Type="http://schemas.openxmlformats.org/officeDocument/2006/relationships/image" Target="../media/image23.png"/><Relationship Id="rId19" Type="http://schemas.openxmlformats.org/officeDocument/2006/relationships/image" Target="../media/image32.png"/><Relationship Id="rId4" Type="http://schemas.openxmlformats.org/officeDocument/2006/relationships/image" Target="../media/image7.png"/><Relationship Id="rId9" Type="http://schemas.openxmlformats.org/officeDocument/2006/relationships/image" Target="../media/image22.png"/><Relationship Id="rId14" Type="http://schemas.openxmlformats.org/officeDocument/2006/relationships/image" Target="../media/image27.png"/><Relationship Id="rId22" Type="http://schemas.openxmlformats.org/officeDocument/2006/relationships/image" Target="../media/image3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8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418914</xdr:colOff>
      <xdr:row>18</xdr:row>
      <xdr:rowOff>10086</xdr:rowOff>
    </xdr:from>
    <xdr:ext cx="992886" cy="549397"/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914" y="7191936"/>
          <a:ext cx="992886" cy="549397"/>
        </a:xfrm>
        <a:prstGeom prst="rect">
          <a:avLst/>
        </a:prstGeom>
      </xdr:spPr>
    </xdr:pic>
    <xdr:clientData/>
  </xdr:oneCellAnchor>
  <xdr:oneCellAnchor>
    <xdr:from>
      <xdr:col>0</xdr:col>
      <xdr:colOff>366961</xdr:colOff>
      <xdr:row>12</xdr:row>
      <xdr:rowOff>343766</xdr:rowOff>
    </xdr:from>
    <xdr:ext cx="992885" cy="495447"/>
    <xdr:pic>
      <xdr:nvPicPr>
        <xdr:cNvPr id="3" name="Kép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961" y="2353541"/>
          <a:ext cx="992885" cy="495447"/>
        </a:xfrm>
        <a:prstGeom prst="rect">
          <a:avLst/>
        </a:prstGeom>
      </xdr:spPr>
    </xdr:pic>
    <xdr:clientData/>
  </xdr:oneCellAnchor>
  <xdr:oneCellAnchor>
    <xdr:from>
      <xdr:col>0</xdr:col>
      <xdr:colOff>470869</xdr:colOff>
      <xdr:row>38</xdr:row>
      <xdr:rowOff>334241</xdr:rowOff>
    </xdr:from>
    <xdr:ext cx="992886" cy="549397"/>
    <xdr:pic>
      <xdr:nvPicPr>
        <xdr:cNvPr id="4" name="Kép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69" y="18917516"/>
          <a:ext cx="992886" cy="549397"/>
        </a:xfrm>
        <a:prstGeom prst="rect">
          <a:avLst/>
        </a:prstGeom>
      </xdr:spPr>
    </xdr:pic>
    <xdr:clientData/>
  </xdr:oneCellAnchor>
  <xdr:twoCellAnchor>
    <xdr:from>
      <xdr:col>0</xdr:col>
      <xdr:colOff>454985</xdr:colOff>
      <xdr:row>80</xdr:row>
      <xdr:rowOff>140195</xdr:rowOff>
    </xdr:from>
    <xdr:to>
      <xdr:col>0</xdr:col>
      <xdr:colOff>1413461</xdr:colOff>
      <xdr:row>82</xdr:row>
      <xdr:rowOff>176894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985" y="32878981"/>
          <a:ext cx="958476" cy="717056"/>
        </a:xfrm>
        <a:prstGeom prst="rect">
          <a:avLst/>
        </a:prstGeom>
      </xdr:spPr>
    </xdr:pic>
    <xdr:clientData/>
  </xdr:twoCellAnchor>
  <xdr:twoCellAnchor>
    <xdr:from>
      <xdr:col>1</xdr:col>
      <xdr:colOff>185140</xdr:colOff>
      <xdr:row>12</xdr:row>
      <xdr:rowOff>347381</xdr:rowOff>
    </xdr:from>
    <xdr:to>
      <xdr:col>1</xdr:col>
      <xdr:colOff>837913</xdr:colOff>
      <xdr:row>13</xdr:row>
      <xdr:rowOff>256442</xdr:rowOff>
    </xdr:to>
    <xdr:pic>
      <xdr:nvPicPr>
        <xdr:cNvPr id="6" name="Kép 5" descr="CR39 1.50 rgb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6901" y="2724490"/>
          <a:ext cx="652773" cy="480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179258</xdr:colOff>
      <xdr:row>15</xdr:row>
      <xdr:rowOff>68036</xdr:rowOff>
    </xdr:from>
    <xdr:to>
      <xdr:col>1</xdr:col>
      <xdr:colOff>834875</xdr:colOff>
      <xdr:row>15</xdr:row>
      <xdr:rowOff>517071</xdr:rowOff>
    </xdr:to>
    <xdr:pic>
      <xdr:nvPicPr>
        <xdr:cNvPr id="7" name="Kép 6" descr="EYVIA 1.74 rgb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019" y="3795210"/>
          <a:ext cx="655617" cy="449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176893</xdr:colOff>
      <xdr:row>16</xdr:row>
      <xdr:rowOff>396083</xdr:rowOff>
    </xdr:from>
    <xdr:to>
      <xdr:col>1</xdr:col>
      <xdr:colOff>832511</xdr:colOff>
      <xdr:row>17</xdr:row>
      <xdr:rowOff>291308</xdr:rowOff>
    </xdr:to>
    <xdr:pic>
      <xdr:nvPicPr>
        <xdr:cNvPr id="8" name="Kép 7" descr="EYNOA 1.67 rgb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654" y="4827279"/>
          <a:ext cx="655618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176893</xdr:colOff>
      <xdr:row>18</xdr:row>
      <xdr:rowOff>319365</xdr:rowOff>
    </xdr:from>
    <xdr:to>
      <xdr:col>1</xdr:col>
      <xdr:colOff>832509</xdr:colOff>
      <xdr:row>19</xdr:row>
      <xdr:rowOff>214590</xdr:rowOff>
    </xdr:to>
    <xdr:pic>
      <xdr:nvPicPr>
        <xdr:cNvPr id="9" name="Kép 8" descr="EYAS 1.60 rgb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654" y="6084061"/>
          <a:ext cx="655616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176893</xdr:colOff>
      <xdr:row>24</xdr:row>
      <xdr:rowOff>515711</xdr:rowOff>
    </xdr:from>
    <xdr:to>
      <xdr:col>1</xdr:col>
      <xdr:colOff>832511</xdr:colOff>
      <xdr:row>25</xdr:row>
      <xdr:rowOff>220436</xdr:rowOff>
    </xdr:to>
    <xdr:pic>
      <xdr:nvPicPr>
        <xdr:cNvPr id="11" name="Kép 10" descr="EYNOA 1.67 rgb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29" y="8584747"/>
          <a:ext cx="655618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176893</xdr:colOff>
      <xdr:row>28</xdr:row>
      <xdr:rowOff>332013</xdr:rowOff>
    </xdr:from>
    <xdr:to>
      <xdr:col>1</xdr:col>
      <xdr:colOff>832509</xdr:colOff>
      <xdr:row>29</xdr:row>
      <xdr:rowOff>219808</xdr:rowOff>
    </xdr:to>
    <xdr:pic>
      <xdr:nvPicPr>
        <xdr:cNvPr id="12" name="Kép 11" descr="EYAS 1.60 rgb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335" y="11666763"/>
          <a:ext cx="655616" cy="459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176892</xdr:colOff>
      <xdr:row>37</xdr:row>
      <xdr:rowOff>118383</xdr:rowOff>
    </xdr:from>
    <xdr:to>
      <xdr:col>1</xdr:col>
      <xdr:colOff>832509</xdr:colOff>
      <xdr:row>38</xdr:row>
      <xdr:rowOff>13608</xdr:rowOff>
    </xdr:to>
    <xdr:pic>
      <xdr:nvPicPr>
        <xdr:cNvPr id="13" name="Kép 12" descr="PNX 1.53 rgb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28" y="13222062"/>
          <a:ext cx="655617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179614</xdr:colOff>
      <xdr:row>42</xdr:row>
      <xdr:rowOff>356506</xdr:rowOff>
    </xdr:from>
    <xdr:to>
      <xdr:col>1</xdr:col>
      <xdr:colOff>835231</xdr:colOff>
      <xdr:row>43</xdr:row>
      <xdr:rowOff>306457</xdr:rowOff>
    </xdr:to>
    <xdr:pic>
      <xdr:nvPicPr>
        <xdr:cNvPr id="14" name="Kép 13" descr="CR39 1.50 rgb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375" y="17981897"/>
          <a:ext cx="655617" cy="521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457181</xdr:colOff>
      <xdr:row>77</xdr:row>
      <xdr:rowOff>328799</xdr:rowOff>
    </xdr:from>
    <xdr:ext cx="992886" cy="549397"/>
    <xdr:pic>
      <xdr:nvPicPr>
        <xdr:cNvPr id="15" name="Kép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81" y="30965681"/>
          <a:ext cx="992886" cy="549397"/>
        </a:xfrm>
        <a:prstGeom prst="rect">
          <a:avLst/>
        </a:prstGeom>
      </xdr:spPr>
    </xdr:pic>
    <xdr:clientData/>
  </xdr:oneCellAnchor>
  <xdr:oneCellAnchor>
    <xdr:from>
      <xdr:col>0</xdr:col>
      <xdr:colOff>459442</xdr:colOff>
      <xdr:row>71</xdr:row>
      <xdr:rowOff>2</xdr:rowOff>
    </xdr:from>
    <xdr:ext cx="1012155" cy="594117"/>
    <xdr:pic>
      <xdr:nvPicPr>
        <xdr:cNvPr id="17" name="Kép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42" y="25282073"/>
          <a:ext cx="1012155" cy="594117"/>
        </a:xfrm>
        <a:prstGeom prst="rect">
          <a:avLst/>
        </a:prstGeom>
      </xdr:spPr>
    </xdr:pic>
    <xdr:clientData/>
  </xdr:oneCellAnchor>
  <xdr:twoCellAnchor>
    <xdr:from>
      <xdr:col>1</xdr:col>
      <xdr:colOff>180415</xdr:colOff>
      <xdr:row>71</xdr:row>
      <xdr:rowOff>258536</xdr:rowOff>
    </xdr:from>
    <xdr:to>
      <xdr:col>1</xdr:col>
      <xdr:colOff>836032</xdr:colOff>
      <xdr:row>73</xdr:row>
      <xdr:rowOff>27214</xdr:rowOff>
    </xdr:to>
    <xdr:pic>
      <xdr:nvPicPr>
        <xdr:cNvPr id="18" name="Kép 17" descr="CR39 1.50 rgb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951" y="30534429"/>
          <a:ext cx="655617" cy="530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58</xdr:row>
      <xdr:rowOff>273504</xdr:rowOff>
    </xdr:from>
    <xdr:to>
      <xdr:col>1</xdr:col>
      <xdr:colOff>846117</xdr:colOff>
      <xdr:row>59</xdr:row>
      <xdr:rowOff>381000</xdr:rowOff>
    </xdr:to>
    <xdr:pic>
      <xdr:nvPicPr>
        <xdr:cNvPr id="21" name="Kép 20" descr="CR39 1.50 rgb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4036" y="22820540"/>
          <a:ext cx="655617" cy="502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56</xdr:row>
      <xdr:rowOff>209550</xdr:rowOff>
    </xdr:from>
    <xdr:to>
      <xdr:col>1</xdr:col>
      <xdr:colOff>846116</xdr:colOff>
      <xdr:row>57</xdr:row>
      <xdr:rowOff>285750</xdr:rowOff>
    </xdr:to>
    <xdr:pic>
      <xdr:nvPicPr>
        <xdr:cNvPr id="22" name="Kép 21" descr="EYAS 1.60 rgb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4036" y="21967371"/>
          <a:ext cx="655616" cy="470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65</xdr:row>
      <xdr:rowOff>224518</xdr:rowOff>
    </xdr:from>
    <xdr:to>
      <xdr:col>1</xdr:col>
      <xdr:colOff>855642</xdr:colOff>
      <xdr:row>65</xdr:row>
      <xdr:rowOff>695325</xdr:rowOff>
    </xdr:to>
    <xdr:pic>
      <xdr:nvPicPr>
        <xdr:cNvPr id="23" name="Kép 22" descr="CR39 1.50 rgb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561" y="26554339"/>
          <a:ext cx="655617" cy="470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61</xdr:row>
      <xdr:rowOff>123825</xdr:rowOff>
    </xdr:from>
    <xdr:to>
      <xdr:col>1</xdr:col>
      <xdr:colOff>846117</xdr:colOff>
      <xdr:row>61</xdr:row>
      <xdr:rowOff>595993</xdr:rowOff>
    </xdr:to>
    <xdr:pic>
      <xdr:nvPicPr>
        <xdr:cNvPr id="25" name="Kép 24" descr="CR39 1.50 rgb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28327350"/>
          <a:ext cx="655617" cy="472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470869</xdr:colOff>
      <xdr:row>63</xdr:row>
      <xdr:rowOff>448236</xdr:rowOff>
    </xdr:from>
    <xdr:ext cx="992886" cy="549397"/>
    <xdr:pic>
      <xdr:nvPicPr>
        <xdr:cNvPr id="26" name="Kép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69" y="25851971"/>
          <a:ext cx="992886" cy="549397"/>
        </a:xfrm>
        <a:prstGeom prst="rect">
          <a:avLst/>
        </a:prstGeom>
      </xdr:spPr>
    </xdr:pic>
    <xdr:clientData/>
  </xdr:oneCellAnchor>
  <xdr:twoCellAnchor editAs="oneCell">
    <xdr:from>
      <xdr:col>0</xdr:col>
      <xdr:colOff>273067</xdr:colOff>
      <xdr:row>58</xdr:row>
      <xdr:rowOff>0</xdr:rowOff>
    </xdr:from>
    <xdr:to>
      <xdr:col>0</xdr:col>
      <xdr:colOff>1868148</xdr:colOff>
      <xdr:row>60</xdr:row>
      <xdr:rowOff>50988</xdr:rowOff>
    </xdr:to>
    <xdr:pic>
      <xdr:nvPicPr>
        <xdr:cNvPr id="28" name="Kép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73067" y="25784175"/>
          <a:ext cx="1595081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61</xdr:row>
      <xdr:rowOff>62021</xdr:rowOff>
    </xdr:from>
    <xdr:to>
      <xdr:col>0</xdr:col>
      <xdr:colOff>1743075</xdr:colOff>
      <xdr:row>62</xdr:row>
      <xdr:rowOff>7027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04826" y="28265546"/>
          <a:ext cx="1238249" cy="630806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134470</xdr:colOff>
      <xdr:row>20</xdr:row>
      <xdr:rowOff>179297</xdr:rowOff>
    </xdr:from>
    <xdr:to>
      <xdr:col>1</xdr:col>
      <xdr:colOff>887671</xdr:colOff>
      <xdr:row>20</xdr:row>
      <xdr:rowOff>706083</xdr:rowOff>
    </xdr:to>
    <xdr:pic>
      <xdr:nvPicPr>
        <xdr:cNvPr id="31" name="Kép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296645" y="8504147"/>
          <a:ext cx="753201" cy="526786"/>
        </a:xfrm>
        <a:prstGeom prst="rect">
          <a:avLst/>
        </a:prstGeom>
      </xdr:spPr>
    </xdr:pic>
    <xdr:clientData/>
  </xdr:twoCellAnchor>
  <xdr:twoCellAnchor editAs="oneCell">
    <xdr:from>
      <xdr:col>1</xdr:col>
      <xdr:colOff>123266</xdr:colOff>
      <xdr:row>35</xdr:row>
      <xdr:rowOff>44824</xdr:rowOff>
    </xdr:from>
    <xdr:to>
      <xdr:col>1</xdr:col>
      <xdr:colOff>876467</xdr:colOff>
      <xdr:row>36</xdr:row>
      <xdr:rowOff>0</xdr:rowOff>
    </xdr:to>
    <xdr:pic>
      <xdr:nvPicPr>
        <xdr:cNvPr id="32" name="Kép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285441" y="16684999"/>
          <a:ext cx="753201" cy="526786"/>
        </a:xfrm>
        <a:prstGeom prst="rect">
          <a:avLst/>
        </a:prstGeom>
      </xdr:spPr>
    </xdr:pic>
    <xdr:clientData/>
  </xdr:twoCellAnchor>
  <xdr:twoCellAnchor editAs="oneCell">
    <xdr:from>
      <xdr:col>1</xdr:col>
      <xdr:colOff>145677</xdr:colOff>
      <xdr:row>63</xdr:row>
      <xdr:rowOff>89647</xdr:rowOff>
    </xdr:from>
    <xdr:to>
      <xdr:col>1</xdr:col>
      <xdr:colOff>898878</xdr:colOff>
      <xdr:row>63</xdr:row>
      <xdr:rowOff>616433</xdr:rowOff>
    </xdr:to>
    <xdr:pic>
      <xdr:nvPicPr>
        <xdr:cNvPr id="33" name="Kép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07852" y="29188522"/>
          <a:ext cx="753201" cy="526786"/>
        </a:xfrm>
        <a:prstGeom prst="rect">
          <a:avLst/>
        </a:prstGeom>
      </xdr:spPr>
    </xdr:pic>
    <xdr:clientData/>
  </xdr:twoCellAnchor>
  <xdr:twoCellAnchor>
    <xdr:from>
      <xdr:col>1</xdr:col>
      <xdr:colOff>185701</xdr:colOff>
      <xdr:row>78</xdr:row>
      <xdr:rowOff>129749</xdr:rowOff>
    </xdr:from>
    <xdr:to>
      <xdr:col>1</xdr:col>
      <xdr:colOff>841318</xdr:colOff>
      <xdr:row>78</xdr:row>
      <xdr:rowOff>612480</xdr:rowOff>
    </xdr:to>
    <xdr:pic>
      <xdr:nvPicPr>
        <xdr:cNvPr id="34" name="Kép 33" descr="CR39 1.50 rgb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7462" y="31214379"/>
          <a:ext cx="655617" cy="482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210671</xdr:colOff>
      <xdr:row>64</xdr:row>
      <xdr:rowOff>133510</xdr:rowOff>
    </xdr:from>
    <xdr:to>
      <xdr:col>1</xdr:col>
      <xdr:colOff>866288</xdr:colOff>
      <xdr:row>64</xdr:row>
      <xdr:rowOff>617924</xdr:rowOff>
    </xdr:to>
    <xdr:pic>
      <xdr:nvPicPr>
        <xdr:cNvPr id="35" name="Kép 34" descr="CR39 1.50 rgb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07" y="22748581"/>
          <a:ext cx="655617" cy="484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176333</xdr:colOff>
      <xdr:row>21</xdr:row>
      <xdr:rowOff>50266</xdr:rowOff>
    </xdr:from>
    <xdr:to>
      <xdr:col>1</xdr:col>
      <xdr:colOff>831950</xdr:colOff>
      <xdr:row>21</xdr:row>
      <xdr:rowOff>524194</xdr:rowOff>
    </xdr:to>
    <xdr:pic>
      <xdr:nvPicPr>
        <xdr:cNvPr id="37" name="Kép 36" descr="PNX 1.53 rgb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869" y="8405052"/>
          <a:ext cx="655617" cy="473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178735</xdr:colOff>
      <xdr:row>22</xdr:row>
      <xdr:rowOff>91168</xdr:rowOff>
    </xdr:from>
    <xdr:to>
      <xdr:col>1</xdr:col>
      <xdr:colOff>834352</xdr:colOff>
      <xdr:row>22</xdr:row>
      <xdr:rowOff>581906</xdr:rowOff>
    </xdr:to>
    <xdr:pic>
      <xdr:nvPicPr>
        <xdr:cNvPr id="38" name="Kép 37" descr="CR39 1.50 rgb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2271" y="7330168"/>
          <a:ext cx="655617" cy="490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400051</xdr:colOff>
      <xdr:row>65</xdr:row>
      <xdr:rowOff>145677</xdr:rowOff>
    </xdr:from>
    <xdr:to>
      <xdr:col>0</xdr:col>
      <xdr:colOff>1513255</xdr:colOff>
      <xdr:row>65</xdr:row>
      <xdr:rowOff>820590</xdr:rowOff>
    </xdr:to>
    <xdr:pic>
      <xdr:nvPicPr>
        <xdr:cNvPr id="40" name="Kép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00051" y="27006177"/>
          <a:ext cx="1113204" cy="674913"/>
        </a:xfrm>
        <a:prstGeom prst="rect">
          <a:avLst/>
        </a:prstGeom>
      </xdr:spPr>
    </xdr:pic>
    <xdr:clientData/>
  </xdr:twoCellAnchor>
  <xdr:twoCellAnchor>
    <xdr:from>
      <xdr:col>1</xdr:col>
      <xdr:colOff>176332</xdr:colOff>
      <xdr:row>77</xdr:row>
      <xdr:rowOff>67237</xdr:rowOff>
    </xdr:from>
    <xdr:to>
      <xdr:col>1</xdr:col>
      <xdr:colOff>831948</xdr:colOff>
      <xdr:row>77</xdr:row>
      <xdr:rowOff>526678</xdr:rowOff>
    </xdr:to>
    <xdr:pic>
      <xdr:nvPicPr>
        <xdr:cNvPr id="41" name="Kép 40" descr="EYAS 1.60 rgb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067" y="30704119"/>
          <a:ext cx="655616" cy="459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144879</xdr:colOff>
      <xdr:row>81</xdr:row>
      <xdr:rowOff>238607</xdr:rowOff>
    </xdr:from>
    <xdr:to>
      <xdr:col>1</xdr:col>
      <xdr:colOff>800496</xdr:colOff>
      <xdr:row>83</xdr:row>
      <xdr:rowOff>95410</xdr:rowOff>
    </xdr:to>
    <xdr:pic>
      <xdr:nvPicPr>
        <xdr:cNvPr id="36" name="Kép 33" descr="CR39 1.50 rgb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8415" y="33317571"/>
          <a:ext cx="655617" cy="5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149678</xdr:colOff>
      <xdr:row>80</xdr:row>
      <xdr:rowOff>68035</xdr:rowOff>
    </xdr:from>
    <xdr:to>
      <xdr:col>1</xdr:col>
      <xdr:colOff>802007</xdr:colOff>
      <xdr:row>81</xdr:row>
      <xdr:rowOff>191192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313214" y="32806821"/>
          <a:ext cx="652329" cy="463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9</xdr:row>
      <xdr:rowOff>19050</xdr:rowOff>
    </xdr:from>
    <xdr:to>
      <xdr:col>9</xdr:col>
      <xdr:colOff>1000125</xdr:colOff>
      <xdr:row>11</xdr:row>
      <xdr:rowOff>104775</xdr:rowOff>
    </xdr:to>
    <xdr:pic>
      <xdr:nvPicPr>
        <xdr:cNvPr id="2" name="Kép 1" descr="CR39 1.50 rgb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375" y="211455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333375</xdr:colOff>
      <xdr:row>9</xdr:row>
      <xdr:rowOff>19050</xdr:rowOff>
    </xdr:from>
    <xdr:to>
      <xdr:col>8</xdr:col>
      <xdr:colOff>1000125</xdr:colOff>
      <xdr:row>11</xdr:row>
      <xdr:rowOff>104775</xdr:rowOff>
    </xdr:to>
    <xdr:pic>
      <xdr:nvPicPr>
        <xdr:cNvPr id="3" name="Kép 2" descr="PNX 1.53 rgb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5" y="211455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666750</xdr:colOff>
      <xdr:row>9</xdr:row>
      <xdr:rowOff>19050</xdr:rowOff>
    </xdr:from>
    <xdr:to>
      <xdr:col>7</xdr:col>
      <xdr:colOff>1333500</xdr:colOff>
      <xdr:row>11</xdr:row>
      <xdr:rowOff>104775</xdr:rowOff>
    </xdr:to>
    <xdr:pic>
      <xdr:nvPicPr>
        <xdr:cNvPr id="4" name="Kép 3" descr="EYAS 1.60 rgb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6050" y="211455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682625</xdr:colOff>
      <xdr:row>9</xdr:row>
      <xdr:rowOff>19050</xdr:rowOff>
    </xdr:from>
    <xdr:to>
      <xdr:col>6</xdr:col>
      <xdr:colOff>1349375</xdr:colOff>
      <xdr:row>11</xdr:row>
      <xdr:rowOff>104775</xdr:rowOff>
    </xdr:to>
    <xdr:pic>
      <xdr:nvPicPr>
        <xdr:cNvPr id="5" name="Kép 4" descr="EYNOA 1.67 rgb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3575" y="211455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730250</xdr:colOff>
      <xdr:row>9</xdr:row>
      <xdr:rowOff>19050</xdr:rowOff>
    </xdr:from>
    <xdr:to>
      <xdr:col>5</xdr:col>
      <xdr:colOff>1397000</xdr:colOff>
      <xdr:row>11</xdr:row>
      <xdr:rowOff>104775</xdr:rowOff>
    </xdr:to>
    <xdr:pic>
      <xdr:nvPicPr>
        <xdr:cNvPr id="6" name="Kép 5" descr="EYVIA 1.74 rgb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4725" y="211455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148781</xdr:colOff>
      <xdr:row>13</xdr:row>
      <xdr:rowOff>228599</xdr:rowOff>
    </xdr:from>
    <xdr:to>
      <xdr:col>0</xdr:col>
      <xdr:colOff>1668207</xdr:colOff>
      <xdr:row>17</xdr:row>
      <xdr:rowOff>128438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81" y="3076574"/>
          <a:ext cx="1519426" cy="757089"/>
        </a:xfrm>
        <a:prstGeom prst="rect">
          <a:avLst/>
        </a:prstGeom>
      </xdr:spPr>
    </xdr:pic>
    <xdr:clientData/>
  </xdr:twoCellAnchor>
  <xdr:oneCellAnchor>
    <xdr:from>
      <xdr:col>0</xdr:col>
      <xdr:colOff>156019</xdr:colOff>
      <xdr:row>63</xdr:row>
      <xdr:rowOff>95249</xdr:rowOff>
    </xdr:from>
    <xdr:ext cx="1504950" cy="742106"/>
    <xdr:pic>
      <xdr:nvPicPr>
        <xdr:cNvPr id="8" name="Kép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19" y="13592174"/>
          <a:ext cx="1504950" cy="742106"/>
        </a:xfrm>
        <a:prstGeom prst="rect">
          <a:avLst/>
        </a:prstGeom>
      </xdr:spPr>
    </xdr:pic>
    <xdr:clientData/>
  </xdr:oneCellAnchor>
  <xdr:oneCellAnchor>
    <xdr:from>
      <xdr:col>0</xdr:col>
      <xdr:colOff>408432</xdr:colOff>
      <xdr:row>107</xdr:row>
      <xdr:rowOff>68036</xdr:rowOff>
    </xdr:from>
    <xdr:ext cx="1152525" cy="444865"/>
    <xdr:pic>
      <xdr:nvPicPr>
        <xdr:cNvPr id="9" name="Kép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432" y="23366186"/>
          <a:ext cx="1152525" cy="444865"/>
        </a:xfrm>
        <a:prstGeom prst="rect">
          <a:avLst/>
        </a:prstGeom>
      </xdr:spPr>
    </xdr:pic>
    <xdr:clientData/>
  </xdr:oneCellAnchor>
  <xdr:oneCellAnchor>
    <xdr:from>
      <xdr:col>0</xdr:col>
      <xdr:colOff>502662</xdr:colOff>
      <xdr:row>250</xdr:row>
      <xdr:rowOff>58922</xdr:rowOff>
    </xdr:from>
    <xdr:ext cx="790173" cy="480012"/>
    <xdr:pic>
      <xdr:nvPicPr>
        <xdr:cNvPr id="10" name="Kép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662" y="52024601"/>
          <a:ext cx="790173" cy="480012"/>
        </a:xfrm>
        <a:prstGeom prst="rect">
          <a:avLst/>
        </a:prstGeom>
      </xdr:spPr>
    </xdr:pic>
    <xdr:clientData/>
  </xdr:oneCellAnchor>
  <xdr:twoCellAnchor>
    <xdr:from>
      <xdr:col>9</xdr:col>
      <xdr:colOff>547408</xdr:colOff>
      <xdr:row>229</xdr:row>
      <xdr:rowOff>9525</xdr:rowOff>
    </xdr:from>
    <xdr:to>
      <xdr:col>9</xdr:col>
      <xdr:colOff>1214158</xdr:colOff>
      <xdr:row>231</xdr:row>
      <xdr:rowOff>95250</xdr:rowOff>
    </xdr:to>
    <xdr:pic>
      <xdr:nvPicPr>
        <xdr:cNvPr id="11" name="Kép 10" descr="CR39 1.50 rgb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3408" y="4842510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524997</xdr:colOff>
      <xdr:row>229</xdr:row>
      <xdr:rowOff>9525</xdr:rowOff>
    </xdr:from>
    <xdr:to>
      <xdr:col>7</xdr:col>
      <xdr:colOff>1191747</xdr:colOff>
      <xdr:row>231</xdr:row>
      <xdr:rowOff>95250</xdr:rowOff>
    </xdr:to>
    <xdr:pic>
      <xdr:nvPicPr>
        <xdr:cNvPr id="12" name="Kép 11" descr="EYAS 1.60 rgb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4297" y="4842510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407897</xdr:colOff>
      <xdr:row>147</xdr:row>
      <xdr:rowOff>37837</xdr:rowOff>
    </xdr:from>
    <xdr:ext cx="1086360" cy="444865"/>
    <xdr:pic>
      <xdr:nvPicPr>
        <xdr:cNvPr id="13" name="Ké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897" y="31460812"/>
          <a:ext cx="1086360" cy="444865"/>
        </a:xfrm>
        <a:prstGeom prst="rect">
          <a:avLst/>
        </a:prstGeom>
      </xdr:spPr>
    </xdr:pic>
    <xdr:clientData/>
  </xdr:oneCellAnchor>
  <xdr:oneCellAnchor>
    <xdr:from>
      <xdr:col>0</xdr:col>
      <xdr:colOff>415252</xdr:colOff>
      <xdr:row>188</xdr:row>
      <xdr:rowOff>84044</xdr:rowOff>
    </xdr:from>
    <xdr:ext cx="757884" cy="444865"/>
    <xdr:pic>
      <xdr:nvPicPr>
        <xdr:cNvPr id="14" name="Kép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52" y="39431819"/>
          <a:ext cx="757884" cy="444865"/>
        </a:xfrm>
        <a:prstGeom prst="rect">
          <a:avLst/>
        </a:prstGeom>
      </xdr:spPr>
    </xdr:pic>
    <xdr:clientData/>
  </xdr:oneCellAnchor>
  <xdr:twoCellAnchor>
    <xdr:from>
      <xdr:col>9</xdr:col>
      <xdr:colOff>390525</xdr:colOff>
      <xdr:row>309</xdr:row>
      <xdr:rowOff>9525</xdr:rowOff>
    </xdr:from>
    <xdr:to>
      <xdr:col>9</xdr:col>
      <xdr:colOff>1057275</xdr:colOff>
      <xdr:row>311</xdr:row>
      <xdr:rowOff>95250</xdr:rowOff>
    </xdr:to>
    <xdr:pic>
      <xdr:nvPicPr>
        <xdr:cNvPr id="15" name="Kép 14" descr="CR39 1.50 rgb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6525" y="6393180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390525</xdr:colOff>
      <xdr:row>309</xdr:row>
      <xdr:rowOff>9525</xdr:rowOff>
    </xdr:from>
    <xdr:to>
      <xdr:col>7</xdr:col>
      <xdr:colOff>1057275</xdr:colOff>
      <xdr:row>311</xdr:row>
      <xdr:rowOff>95250</xdr:rowOff>
    </xdr:to>
    <xdr:pic>
      <xdr:nvPicPr>
        <xdr:cNvPr id="16" name="Kép 15" descr="EYAS 1.60 rgb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6393180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390525</xdr:colOff>
      <xdr:row>309</xdr:row>
      <xdr:rowOff>9525</xdr:rowOff>
    </xdr:from>
    <xdr:to>
      <xdr:col>6</xdr:col>
      <xdr:colOff>1057275</xdr:colOff>
      <xdr:row>311</xdr:row>
      <xdr:rowOff>95250</xdr:rowOff>
    </xdr:to>
    <xdr:pic>
      <xdr:nvPicPr>
        <xdr:cNvPr id="17" name="Kép 16" descr="EYNOA 1.67 rgb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6393180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390525</xdr:colOff>
      <xdr:row>309</xdr:row>
      <xdr:rowOff>9525</xdr:rowOff>
    </xdr:from>
    <xdr:to>
      <xdr:col>5</xdr:col>
      <xdr:colOff>1057275</xdr:colOff>
      <xdr:row>311</xdr:row>
      <xdr:rowOff>95250</xdr:rowOff>
    </xdr:to>
    <xdr:pic>
      <xdr:nvPicPr>
        <xdr:cNvPr id="18" name="Kép 17" descr="EYVIA 1.74 rgb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6393180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313951</xdr:colOff>
      <xdr:row>360</xdr:row>
      <xdr:rowOff>44105</xdr:rowOff>
    </xdr:from>
    <xdr:ext cx="992888" cy="549397"/>
    <xdr:pic>
      <xdr:nvPicPr>
        <xdr:cNvPr id="19" name="Kép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51" y="80006480"/>
          <a:ext cx="992888" cy="549397"/>
        </a:xfrm>
        <a:prstGeom prst="rect">
          <a:avLst/>
        </a:prstGeom>
      </xdr:spPr>
    </xdr:pic>
    <xdr:clientData/>
  </xdr:oneCellAnchor>
  <xdr:oneCellAnchor>
    <xdr:from>
      <xdr:col>0</xdr:col>
      <xdr:colOff>380628</xdr:colOff>
      <xdr:row>338</xdr:row>
      <xdr:rowOff>31034</xdr:rowOff>
    </xdr:from>
    <xdr:ext cx="992885" cy="495448"/>
    <xdr:pic>
      <xdr:nvPicPr>
        <xdr:cNvPr id="21" name="Kép 2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628" y="75707159"/>
          <a:ext cx="992885" cy="495448"/>
        </a:xfrm>
        <a:prstGeom prst="rect">
          <a:avLst/>
        </a:prstGeom>
      </xdr:spPr>
    </xdr:pic>
    <xdr:clientData/>
  </xdr:oneCellAnchor>
  <xdr:oneCellAnchor>
    <xdr:from>
      <xdr:col>0</xdr:col>
      <xdr:colOff>432630</xdr:colOff>
      <xdr:row>264</xdr:row>
      <xdr:rowOff>185058</xdr:rowOff>
    </xdr:from>
    <xdr:ext cx="649435" cy="381206"/>
    <xdr:pic>
      <xdr:nvPicPr>
        <xdr:cNvPr id="22" name="Kép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630" y="55439583"/>
          <a:ext cx="649435" cy="381206"/>
        </a:xfrm>
        <a:prstGeom prst="rect">
          <a:avLst/>
        </a:prstGeom>
      </xdr:spPr>
    </xdr:pic>
    <xdr:clientData/>
  </xdr:oneCellAnchor>
  <xdr:oneCellAnchor>
    <xdr:from>
      <xdr:col>0</xdr:col>
      <xdr:colOff>432631</xdr:colOff>
      <xdr:row>292</xdr:row>
      <xdr:rowOff>291282</xdr:rowOff>
    </xdr:from>
    <xdr:ext cx="649433" cy="381206"/>
    <xdr:pic>
      <xdr:nvPicPr>
        <xdr:cNvPr id="23" name="Kép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631" y="60870282"/>
          <a:ext cx="649433" cy="381206"/>
        </a:xfrm>
        <a:prstGeom prst="rect">
          <a:avLst/>
        </a:prstGeom>
      </xdr:spPr>
    </xdr:pic>
    <xdr:clientData/>
  </xdr:oneCellAnchor>
  <xdr:oneCellAnchor>
    <xdr:from>
      <xdr:col>0</xdr:col>
      <xdr:colOff>430743</xdr:colOff>
      <xdr:row>454</xdr:row>
      <xdr:rowOff>35685</xdr:rowOff>
    </xdr:from>
    <xdr:ext cx="902758" cy="499526"/>
    <xdr:pic>
      <xdr:nvPicPr>
        <xdr:cNvPr id="24" name="Kép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743" y="100791135"/>
          <a:ext cx="902758" cy="499526"/>
        </a:xfrm>
        <a:prstGeom prst="rect">
          <a:avLst/>
        </a:prstGeom>
      </xdr:spPr>
    </xdr:pic>
    <xdr:clientData/>
  </xdr:oneCellAnchor>
  <xdr:oneCellAnchor>
    <xdr:from>
      <xdr:col>0</xdr:col>
      <xdr:colOff>430745</xdr:colOff>
      <xdr:row>490</xdr:row>
      <xdr:rowOff>20670</xdr:rowOff>
    </xdr:from>
    <xdr:ext cx="902754" cy="499524"/>
    <xdr:pic>
      <xdr:nvPicPr>
        <xdr:cNvPr id="25" name="Kép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745" y="107900820"/>
          <a:ext cx="902754" cy="499524"/>
        </a:xfrm>
        <a:prstGeom prst="rect">
          <a:avLst/>
        </a:prstGeom>
      </xdr:spPr>
    </xdr:pic>
    <xdr:clientData/>
  </xdr:oneCellAnchor>
  <xdr:twoCellAnchor>
    <xdr:from>
      <xdr:col>9</xdr:col>
      <xdr:colOff>569819</xdr:colOff>
      <xdr:row>449</xdr:row>
      <xdr:rowOff>9525</xdr:rowOff>
    </xdr:from>
    <xdr:to>
      <xdr:col>9</xdr:col>
      <xdr:colOff>1236569</xdr:colOff>
      <xdr:row>451</xdr:row>
      <xdr:rowOff>95250</xdr:rowOff>
    </xdr:to>
    <xdr:pic>
      <xdr:nvPicPr>
        <xdr:cNvPr id="26" name="Kép 25" descr="CR39 1.50 rgb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5819" y="99774375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491378</xdr:colOff>
      <xdr:row>449</xdr:row>
      <xdr:rowOff>9525</xdr:rowOff>
    </xdr:from>
    <xdr:to>
      <xdr:col>7</xdr:col>
      <xdr:colOff>1158128</xdr:colOff>
      <xdr:row>451</xdr:row>
      <xdr:rowOff>95250</xdr:rowOff>
    </xdr:to>
    <xdr:pic>
      <xdr:nvPicPr>
        <xdr:cNvPr id="27" name="Kép 26" descr="EYAS 1.60 rgb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0678" y="99774375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168940</xdr:colOff>
      <xdr:row>0</xdr:row>
      <xdr:rowOff>79562</xdr:rowOff>
    </xdr:from>
    <xdr:to>
      <xdr:col>2</xdr:col>
      <xdr:colOff>240206</xdr:colOff>
      <xdr:row>3</xdr:row>
      <xdr:rowOff>158003</xdr:rowOff>
    </xdr:to>
    <xdr:pic>
      <xdr:nvPicPr>
        <xdr:cNvPr id="28" name="Kép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40" y="460562"/>
          <a:ext cx="2901552" cy="649941"/>
        </a:xfrm>
        <a:prstGeom prst="rect">
          <a:avLst/>
        </a:prstGeom>
      </xdr:spPr>
    </xdr:pic>
    <xdr:clientData/>
  </xdr:twoCellAnchor>
  <xdr:oneCellAnchor>
    <xdr:from>
      <xdr:col>0</xdr:col>
      <xdr:colOff>323476</xdr:colOff>
      <xdr:row>399</xdr:row>
      <xdr:rowOff>43543</xdr:rowOff>
    </xdr:from>
    <xdr:ext cx="992888" cy="549397"/>
    <xdr:pic>
      <xdr:nvPicPr>
        <xdr:cNvPr id="29" name="Kép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76" y="88302193"/>
          <a:ext cx="992888" cy="549397"/>
        </a:xfrm>
        <a:prstGeom prst="rect">
          <a:avLst/>
        </a:prstGeom>
      </xdr:spPr>
    </xdr:pic>
    <xdr:clientData/>
  </xdr:oneCellAnchor>
  <xdr:twoCellAnchor>
    <xdr:from>
      <xdr:col>9</xdr:col>
      <xdr:colOff>368113</xdr:colOff>
      <xdr:row>527</xdr:row>
      <xdr:rowOff>0</xdr:rowOff>
    </xdr:from>
    <xdr:to>
      <xdr:col>9</xdr:col>
      <xdr:colOff>1034863</xdr:colOff>
      <xdr:row>529</xdr:row>
      <xdr:rowOff>84044</xdr:rowOff>
    </xdr:to>
    <xdr:pic>
      <xdr:nvPicPr>
        <xdr:cNvPr id="30" name="Kép 29" descr="CR39 1.50 rgb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4113" y="115138200"/>
          <a:ext cx="666750" cy="465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390525</xdr:colOff>
      <xdr:row>527</xdr:row>
      <xdr:rowOff>9525</xdr:rowOff>
    </xdr:from>
    <xdr:to>
      <xdr:col>7</xdr:col>
      <xdr:colOff>1057275</xdr:colOff>
      <xdr:row>529</xdr:row>
      <xdr:rowOff>95250</xdr:rowOff>
    </xdr:to>
    <xdr:pic>
      <xdr:nvPicPr>
        <xdr:cNvPr id="31" name="Kép 30" descr="EYAS 1.60 rgb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115147725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459765</xdr:colOff>
      <xdr:row>533</xdr:row>
      <xdr:rowOff>34019</xdr:rowOff>
    </xdr:from>
    <xdr:ext cx="849923" cy="470290"/>
    <xdr:pic>
      <xdr:nvPicPr>
        <xdr:cNvPr id="32" name="Kép 3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765" y="116439044"/>
          <a:ext cx="849923" cy="470290"/>
        </a:xfrm>
        <a:prstGeom prst="rect">
          <a:avLst/>
        </a:prstGeom>
      </xdr:spPr>
    </xdr:pic>
    <xdr:clientData/>
  </xdr:oneCellAnchor>
  <xdr:oneCellAnchor>
    <xdr:from>
      <xdr:col>0</xdr:col>
      <xdr:colOff>383628</xdr:colOff>
      <xdr:row>556</xdr:row>
      <xdr:rowOff>21980</xdr:rowOff>
    </xdr:from>
    <xdr:ext cx="1152525" cy="444865"/>
    <xdr:pic>
      <xdr:nvPicPr>
        <xdr:cNvPr id="33" name="Kép 32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628" y="121275230"/>
          <a:ext cx="1152525" cy="444865"/>
        </a:xfrm>
        <a:prstGeom prst="rect">
          <a:avLst/>
        </a:prstGeom>
      </xdr:spPr>
    </xdr:pic>
    <xdr:clientData/>
  </xdr:oneCellAnchor>
  <xdr:oneCellAnchor>
    <xdr:from>
      <xdr:col>0</xdr:col>
      <xdr:colOff>442783</xdr:colOff>
      <xdr:row>582</xdr:row>
      <xdr:rowOff>39945</xdr:rowOff>
    </xdr:from>
    <xdr:ext cx="757884" cy="444865"/>
    <xdr:pic>
      <xdr:nvPicPr>
        <xdr:cNvPr id="34" name="Kép 3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83" y="126874845"/>
          <a:ext cx="757884" cy="444865"/>
        </a:xfrm>
        <a:prstGeom prst="rect">
          <a:avLst/>
        </a:prstGeom>
      </xdr:spPr>
    </xdr:pic>
    <xdr:clientData/>
  </xdr:oneCellAnchor>
  <xdr:oneCellAnchor>
    <xdr:from>
      <xdr:col>0</xdr:col>
      <xdr:colOff>459765</xdr:colOff>
      <xdr:row>544</xdr:row>
      <xdr:rowOff>81644</xdr:rowOff>
    </xdr:from>
    <xdr:ext cx="849923" cy="470290"/>
    <xdr:pic>
      <xdr:nvPicPr>
        <xdr:cNvPr id="35" name="Kép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765" y="118772669"/>
          <a:ext cx="849923" cy="470290"/>
        </a:xfrm>
        <a:prstGeom prst="rect">
          <a:avLst/>
        </a:prstGeom>
      </xdr:spPr>
    </xdr:pic>
    <xdr:clientData/>
  </xdr:oneCellAnchor>
  <xdr:oneCellAnchor>
    <xdr:from>
      <xdr:col>0</xdr:col>
      <xdr:colOff>383093</xdr:colOff>
      <xdr:row>569</xdr:row>
      <xdr:rowOff>58319</xdr:rowOff>
    </xdr:from>
    <xdr:ext cx="1086360" cy="444865"/>
    <xdr:pic>
      <xdr:nvPicPr>
        <xdr:cNvPr id="36" name="Kép 35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93" y="124102394"/>
          <a:ext cx="1086360" cy="444865"/>
        </a:xfrm>
        <a:prstGeom prst="rect">
          <a:avLst/>
        </a:prstGeom>
      </xdr:spPr>
    </xdr:pic>
    <xdr:clientData/>
  </xdr:oneCellAnchor>
  <xdr:oneCellAnchor>
    <xdr:from>
      <xdr:col>0</xdr:col>
      <xdr:colOff>442783</xdr:colOff>
      <xdr:row>595</xdr:row>
      <xdr:rowOff>26339</xdr:rowOff>
    </xdr:from>
    <xdr:ext cx="757884" cy="444865"/>
    <xdr:pic>
      <xdr:nvPicPr>
        <xdr:cNvPr id="37" name="Kép 36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83" y="129652064"/>
          <a:ext cx="757884" cy="444865"/>
        </a:xfrm>
        <a:prstGeom prst="rect">
          <a:avLst/>
        </a:prstGeom>
      </xdr:spPr>
    </xdr:pic>
    <xdr:clientData/>
  </xdr:oneCellAnchor>
  <xdr:twoCellAnchor>
    <xdr:from>
      <xdr:col>7</xdr:col>
      <xdr:colOff>703443</xdr:colOff>
      <xdr:row>606</xdr:row>
      <xdr:rowOff>9525</xdr:rowOff>
    </xdr:from>
    <xdr:to>
      <xdr:col>7</xdr:col>
      <xdr:colOff>1370193</xdr:colOff>
      <xdr:row>608</xdr:row>
      <xdr:rowOff>95250</xdr:rowOff>
    </xdr:to>
    <xdr:pic>
      <xdr:nvPicPr>
        <xdr:cNvPr id="38" name="Kép 37" descr="EYAS 1.60 rgb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2743" y="13232130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703443</xdr:colOff>
      <xdr:row>606</xdr:row>
      <xdr:rowOff>9525</xdr:rowOff>
    </xdr:from>
    <xdr:to>
      <xdr:col>9</xdr:col>
      <xdr:colOff>1370193</xdr:colOff>
      <xdr:row>608</xdr:row>
      <xdr:rowOff>95250</xdr:rowOff>
    </xdr:to>
    <xdr:pic>
      <xdr:nvPicPr>
        <xdr:cNvPr id="39" name="Kép 38" descr="CR39 1.50 rgb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9443" y="13232130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703443</xdr:colOff>
      <xdr:row>606</xdr:row>
      <xdr:rowOff>9525</xdr:rowOff>
    </xdr:from>
    <xdr:to>
      <xdr:col>8</xdr:col>
      <xdr:colOff>1370193</xdr:colOff>
      <xdr:row>608</xdr:row>
      <xdr:rowOff>95250</xdr:rowOff>
    </xdr:to>
    <xdr:pic>
      <xdr:nvPicPr>
        <xdr:cNvPr id="40" name="Kép 39" descr="PNX 1.53 rgb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1093" y="13232130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432631</xdr:colOff>
      <xdr:row>279</xdr:row>
      <xdr:rowOff>1449</xdr:rowOff>
    </xdr:from>
    <xdr:ext cx="649433" cy="381205"/>
    <xdr:pic>
      <xdr:nvPicPr>
        <xdr:cNvPr id="41" name="Kép 40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631" y="58170624"/>
          <a:ext cx="649433" cy="381205"/>
        </a:xfrm>
        <a:prstGeom prst="rect">
          <a:avLst/>
        </a:prstGeom>
      </xdr:spPr>
    </xdr:pic>
    <xdr:clientData/>
  </xdr:oneCellAnchor>
  <xdr:oneCellAnchor>
    <xdr:from>
      <xdr:col>0</xdr:col>
      <xdr:colOff>283552</xdr:colOff>
      <xdr:row>546</xdr:row>
      <xdr:rowOff>195707</xdr:rowOff>
    </xdr:from>
    <xdr:ext cx="1602398" cy="118618"/>
    <xdr:pic>
      <xdr:nvPicPr>
        <xdr:cNvPr id="42" name="Kép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552" y="119305832"/>
          <a:ext cx="1602398" cy="118618"/>
        </a:xfrm>
        <a:prstGeom prst="rect">
          <a:avLst/>
        </a:prstGeom>
      </xdr:spPr>
    </xdr:pic>
    <xdr:clientData/>
  </xdr:oneCellAnchor>
  <xdr:twoCellAnchor>
    <xdr:from>
      <xdr:col>6</xdr:col>
      <xdr:colOff>513792</xdr:colOff>
      <xdr:row>228</xdr:row>
      <xdr:rowOff>188819</xdr:rowOff>
    </xdr:from>
    <xdr:to>
      <xdr:col>6</xdr:col>
      <xdr:colOff>1180542</xdr:colOff>
      <xdr:row>231</xdr:row>
      <xdr:rowOff>84044</xdr:rowOff>
    </xdr:to>
    <xdr:pic>
      <xdr:nvPicPr>
        <xdr:cNvPr id="43" name="Kép 42" descr="EYNOA 1.67 rgb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742" y="48413894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549088</xdr:colOff>
      <xdr:row>309</xdr:row>
      <xdr:rowOff>11206</xdr:rowOff>
    </xdr:from>
    <xdr:to>
      <xdr:col>8</xdr:col>
      <xdr:colOff>1215838</xdr:colOff>
      <xdr:row>311</xdr:row>
      <xdr:rowOff>96931</xdr:rowOff>
    </xdr:to>
    <xdr:pic>
      <xdr:nvPicPr>
        <xdr:cNvPr id="44" name="Kép 43" descr="PNX 1.53 rgb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6738" y="63933481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312591</xdr:colOff>
      <xdr:row>315</xdr:row>
      <xdr:rowOff>4044</xdr:rowOff>
    </xdr:from>
    <xdr:ext cx="1481903" cy="730742"/>
    <xdr:pic>
      <xdr:nvPicPr>
        <xdr:cNvPr id="45" name="Kép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591" y="65005365"/>
          <a:ext cx="1481903" cy="730742"/>
        </a:xfrm>
        <a:prstGeom prst="rect">
          <a:avLst/>
        </a:prstGeom>
      </xdr:spPr>
    </xdr:pic>
    <xdr:clientData/>
  </xdr:oneCellAnchor>
  <xdr:oneCellAnchor>
    <xdr:from>
      <xdr:col>0</xdr:col>
      <xdr:colOff>365736</xdr:colOff>
      <xdr:row>235</xdr:row>
      <xdr:rowOff>34711</xdr:rowOff>
    </xdr:from>
    <xdr:ext cx="1143771" cy="564004"/>
    <xdr:pic>
      <xdr:nvPicPr>
        <xdr:cNvPr id="46" name="Kép 45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36" y="49034032"/>
          <a:ext cx="1143771" cy="564004"/>
        </a:xfrm>
        <a:prstGeom prst="rect">
          <a:avLst/>
        </a:prstGeom>
      </xdr:spPr>
    </xdr:pic>
    <xdr:clientData/>
  </xdr:oneCellAnchor>
  <xdr:oneCellAnchor>
    <xdr:from>
      <xdr:col>0</xdr:col>
      <xdr:colOff>224056</xdr:colOff>
      <xdr:row>38</xdr:row>
      <xdr:rowOff>93889</xdr:rowOff>
    </xdr:from>
    <xdr:ext cx="1504948" cy="742106"/>
    <xdr:pic>
      <xdr:nvPicPr>
        <xdr:cNvPr id="47" name="Kép 46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56" y="8271782"/>
          <a:ext cx="1504948" cy="742106"/>
        </a:xfrm>
        <a:prstGeom prst="rect">
          <a:avLst/>
        </a:prstGeom>
      </xdr:spPr>
    </xdr:pic>
    <xdr:clientData/>
  </xdr:oneCellAnchor>
  <xdr:twoCellAnchor editAs="oneCell">
    <xdr:from>
      <xdr:col>0</xdr:col>
      <xdr:colOff>206206</xdr:colOff>
      <xdr:row>611</xdr:row>
      <xdr:rowOff>47625</xdr:rowOff>
    </xdr:from>
    <xdr:to>
      <xdr:col>0</xdr:col>
      <xdr:colOff>1534472</xdr:colOff>
      <xdr:row>614</xdr:row>
      <xdr:rowOff>80815</xdr:rowOff>
    </xdr:to>
    <xdr:pic>
      <xdr:nvPicPr>
        <xdr:cNvPr id="49" name="Kép 48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206" y="132530850"/>
          <a:ext cx="1328266" cy="661839"/>
        </a:xfrm>
        <a:prstGeom prst="rect">
          <a:avLst/>
        </a:prstGeom>
      </xdr:spPr>
    </xdr:pic>
    <xdr:clientData/>
  </xdr:twoCellAnchor>
  <xdr:oneCellAnchor>
    <xdr:from>
      <xdr:col>0</xdr:col>
      <xdr:colOff>204788</xdr:colOff>
      <xdr:row>619</xdr:row>
      <xdr:rowOff>171449</xdr:rowOff>
    </xdr:from>
    <xdr:ext cx="1331103" cy="656381"/>
    <xdr:pic>
      <xdr:nvPicPr>
        <xdr:cNvPr id="50" name="Kép 49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8" y="134331074"/>
          <a:ext cx="1331103" cy="656381"/>
        </a:xfrm>
        <a:prstGeom prst="rect">
          <a:avLst/>
        </a:prstGeom>
      </xdr:spPr>
    </xdr:pic>
    <xdr:clientData/>
  </xdr:oneCellAnchor>
  <xdr:oneCellAnchor>
    <xdr:from>
      <xdr:col>0</xdr:col>
      <xdr:colOff>232164</xdr:colOff>
      <xdr:row>629</xdr:row>
      <xdr:rowOff>55574</xdr:rowOff>
    </xdr:from>
    <xdr:ext cx="1276350" cy="629381"/>
    <xdr:pic>
      <xdr:nvPicPr>
        <xdr:cNvPr id="51" name="Kép 50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64" y="136310699"/>
          <a:ext cx="1276350" cy="629381"/>
        </a:xfrm>
        <a:prstGeom prst="rect">
          <a:avLst/>
        </a:prstGeom>
      </xdr:spPr>
    </xdr:pic>
    <xdr:clientData/>
  </xdr:oneCellAnchor>
  <xdr:oneCellAnchor>
    <xdr:from>
      <xdr:col>0</xdr:col>
      <xdr:colOff>294077</xdr:colOff>
      <xdr:row>637</xdr:row>
      <xdr:rowOff>104775</xdr:rowOff>
    </xdr:from>
    <xdr:ext cx="1152525" cy="444865"/>
    <xdr:pic>
      <xdr:nvPicPr>
        <xdr:cNvPr id="52" name="Kép 51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77" y="138036300"/>
          <a:ext cx="1152525" cy="444865"/>
        </a:xfrm>
        <a:prstGeom prst="rect">
          <a:avLst/>
        </a:prstGeom>
      </xdr:spPr>
    </xdr:pic>
    <xdr:clientData/>
  </xdr:oneCellAnchor>
  <xdr:oneCellAnchor>
    <xdr:from>
      <xdr:col>0</xdr:col>
      <xdr:colOff>327159</xdr:colOff>
      <xdr:row>647</xdr:row>
      <xdr:rowOff>96419</xdr:rowOff>
    </xdr:from>
    <xdr:ext cx="1086360" cy="444865"/>
    <xdr:pic>
      <xdr:nvPicPr>
        <xdr:cNvPr id="53" name="Kép 52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59" y="140123444"/>
          <a:ext cx="1086360" cy="444865"/>
        </a:xfrm>
        <a:prstGeom prst="rect">
          <a:avLst/>
        </a:prstGeom>
      </xdr:spPr>
    </xdr:pic>
    <xdr:clientData/>
  </xdr:oneCellAnchor>
  <xdr:oneCellAnchor>
    <xdr:from>
      <xdr:col>0</xdr:col>
      <xdr:colOff>442751</xdr:colOff>
      <xdr:row>656</xdr:row>
      <xdr:rowOff>114300</xdr:rowOff>
    </xdr:from>
    <xdr:ext cx="757884" cy="444865"/>
    <xdr:pic>
      <xdr:nvPicPr>
        <xdr:cNvPr id="54" name="Kép 5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51" y="142236825"/>
          <a:ext cx="757884" cy="444865"/>
        </a:xfrm>
        <a:prstGeom prst="rect">
          <a:avLst/>
        </a:prstGeom>
      </xdr:spPr>
    </xdr:pic>
    <xdr:clientData/>
  </xdr:oneCellAnchor>
  <xdr:oneCellAnchor>
    <xdr:from>
      <xdr:col>0</xdr:col>
      <xdr:colOff>442751</xdr:colOff>
      <xdr:row>669</xdr:row>
      <xdr:rowOff>82852</xdr:rowOff>
    </xdr:from>
    <xdr:ext cx="866777" cy="479616"/>
    <xdr:pic>
      <xdr:nvPicPr>
        <xdr:cNvPr id="56" name="Kép 55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51" y="146815477"/>
          <a:ext cx="866777" cy="479616"/>
        </a:xfrm>
        <a:prstGeom prst="rect">
          <a:avLst/>
        </a:prstGeom>
      </xdr:spPr>
    </xdr:pic>
    <xdr:clientData/>
  </xdr:oneCellAnchor>
  <xdr:oneCellAnchor>
    <xdr:from>
      <xdr:col>0</xdr:col>
      <xdr:colOff>436953</xdr:colOff>
      <xdr:row>663</xdr:row>
      <xdr:rowOff>177229</xdr:rowOff>
    </xdr:from>
    <xdr:ext cx="961918" cy="479995"/>
    <xdr:pic>
      <xdr:nvPicPr>
        <xdr:cNvPr id="57" name="Kép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953" y="145652554"/>
          <a:ext cx="961918" cy="479995"/>
        </a:xfrm>
        <a:prstGeom prst="rect">
          <a:avLst/>
        </a:prstGeom>
      </xdr:spPr>
    </xdr:pic>
    <xdr:clientData/>
  </xdr:oneCellAnchor>
  <xdr:oneCellAnchor>
    <xdr:from>
      <xdr:col>0</xdr:col>
      <xdr:colOff>447675</xdr:colOff>
      <xdr:row>678</xdr:row>
      <xdr:rowOff>82290</xdr:rowOff>
    </xdr:from>
    <xdr:ext cx="866777" cy="479616"/>
    <xdr:pic>
      <xdr:nvPicPr>
        <xdr:cNvPr id="58" name="Kép 57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48700865"/>
          <a:ext cx="866777" cy="479616"/>
        </a:xfrm>
        <a:prstGeom prst="rect">
          <a:avLst/>
        </a:prstGeom>
      </xdr:spPr>
    </xdr:pic>
    <xdr:clientData/>
  </xdr:oneCellAnchor>
  <xdr:oneCellAnchor>
    <xdr:from>
      <xdr:col>0</xdr:col>
      <xdr:colOff>447675</xdr:colOff>
      <xdr:row>686</xdr:row>
      <xdr:rowOff>196590</xdr:rowOff>
    </xdr:from>
    <xdr:ext cx="866776" cy="479616"/>
    <xdr:pic>
      <xdr:nvPicPr>
        <xdr:cNvPr id="59" name="Kép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50491565"/>
          <a:ext cx="866776" cy="47961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181954</xdr:colOff>
      <xdr:row>28</xdr:row>
      <xdr:rowOff>214313</xdr:rowOff>
    </xdr:from>
    <xdr:ext cx="724218" cy="400734"/>
    <xdr:pic>
      <xdr:nvPicPr>
        <xdr:cNvPr id="36" name="Kép 1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54" y="1535907"/>
          <a:ext cx="724218" cy="400734"/>
        </a:xfrm>
        <a:prstGeom prst="rect">
          <a:avLst/>
        </a:prstGeom>
      </xdr:spPr>
    </xdr:pic>
    <xdr:clientData/>
  </xdr:oneCellAnchor>
  <xdr:oneCellAnchor>
    <xdr:from>
      <xdr:col>0</xdr:col>
      <xdr:colOff>1153207</xdr:colOff>
      <xdr:row>28</xdr:row>
      <xdr:rowOff>234155</xdr:rowOff>
    </xdr:from>
    <xdr:ext cx="661546" cy="350917"/>
    <xdr:pic>
      <xdr:nvPicPr>
        <xdr:cNvPr id="37" name="Kép 2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207" y="1555749"/>
          <a:ext cx="661546" cy="350917"/>
        </a:xfrm>
        <a:prstGeom prst="rect">
          <a:avLst/>
        </a:prstGeom>
      </xdr:spPr>
    </xdr:pic>
    <xdr:clientData/>
  </xdr:oneCellAnchor>
  <xdr:oneCellAnchor>
    <xdr:from>
      <xdr:col>0</xdr:col>
      <xdr:colOff>1047751</xdr:colOff>
      <xdr:row>4</xdr:row>
      <xdr:rowOff>123592</xdr:rowOff>
    </xdr:from>
    <xdr:ext cx="1041600" cy="576352"/>
    <xdr:pic>
      <xdr:nvPicPr>
        <xdr:cNvPr id="38" name="Kép 3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1" y="5489342"/>
          <a:ext cx="1041600" cy="576352"/>
        </a:xfrm>
        <a:prstGeom prst="rect">
          <a:avLst/>
        </a:prstGeom>
      </xdr:spPr>
    </xdr:pic>
    <xdr:clientData/>
  </xdr:oneCellAnchor>
  <xdr:twoCellAnchor>
    <xdr:from>
      <xdr:col>0</xdr:col>
      <xdr:colOff>265619</xdr:colOff>
      <xdr:row>24</xdr:row>
      <xdr:rowOff>86179</xdr:rowOff>
    </xdr:from>
    <xdr:to>
      <xdr:col>0</xdr:col>
      <xdr:colOff>1184407</xdr:colOff>
      <xdr:row>24</xdr:row>
      <xdr:rowOff>658813</xdr:rowOff>
    </xdr:to>
    <xdr:pic>
      <xdr:nvPicPr>
        <xdr:cNvPr id="39" name="Kép 4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619" y="17028773"/>
          <a:ext cx="918788" cy="572634"/>
        </a:xfrm>
        <a:prstGeom prst="rect">
          <a:avLst/>
        </a:prstGeom>
      </xdr:spPr>
    </xdr:pic>
    <xdr:clientData/>
  </xdr:twoCellAnchor>
  <xdr:twoCellAnchor>
    <xdr:from>
      <xdr:col>1</xdr:col>
      <xdr:colOff>148771</xdr:colOff>
      <xdr:row>12</xdr:row>
      <xdr:rowOff>69851</xdr:rowOff>
    </xdr:from>
    <xdr:to>
      <xdr:col>1</xdr:col>
      <xdr:colOff>842674</xdr:colOff>
      <xdr:row>13</xdr:row>
      <xdr:rowOff>171451</xdr:rowOff>
    </xdr:to>
    <xdr:pic>
      <xdr:nvPicPr>
        <xdr:cNvPr id="40" name="Kép 13" descr="CR39 1.50 rgb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946" y="6451601"/>
          <a:ext cx="693903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293324</xdr:colOff>
      <xdr:row>21</xdr:row>
      <xdr:rowOff>74839</xdr:rowOff>
    </xdr:from>
    <xdr:ext cx="1012155" cy="594117"/>
    <xdr:pic>
      <xdr:nvPicPr>
        <xdr:cNvPr id="41" name="Kép 16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24" y="15517245"/>
          <a:ext cx="1012155" cy="594117"/>
        </a:xfrm>
        <a:prstGeom prst="rect">
          <a:avLst/>
        </a:prstGeom>
      </xdr:spPr>
    </xdr:pic>
    <xdr:clientData/>
  </xdr:oneCellAnchor>
  <xdr:twoCellAnchor>
    <xdr:from>
      <xdr:col>1</xdr:col>
      <xdr:colOff>241208</xdr:colOff>
      <xdr:row>19</xdr:row>
      <xdr:rowOff>440765</xdr:rowOff>
    </xdr:from>
    <xdr:to>
      <xdr:col>1</xdr:col>
      <xdr:colOff>856763</xdr:colOff>
      <xdr:row>20</xdr:row>
      <xdr:rowOff>186766</xdr:rowOff>
    </xdr:to>
    <xdr:pic>
      <xdr:nvPicPr>
        <xdr:cNvPr id="43" name="Kép 21" descr="CR39 1.50 rgb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4796" y="10526059"/>
          <a:ext cx="615555" cy="485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67470</xdr:colOff>
      <xdr:row>17</xdr:row>
      <xdr:rowOff>130968</xdr:rowOff>
    </xdr:from>
    <xdr:to>
      <xdr:col>0</xdr:col>
      <xdr:colOff>1079294</xdr:colOff>
      <xdr:row>17</xdr:row>
      <xdr:rowOff>666750</xdr:rowOff>
    </xdr:to>
    <xdr:pic>
      <xdr:nvPicPr>
        <xdr:cNvPr id="44" name="Kép 24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470" y="13334999"/>
          <a:ext cx="1011824" cy="535782"/>
        </a:xfrm>
        <a:prstGeom prst="rect">
          <a:avLst/>
        </a:prstGeom>
      </xdr:spPr>
    </xdr:pic>
    <xdr:clientData/>
  </xdr:twoCellAnchor>
  <xdr:twoCellAnchor editAs="oneCell">
    <xdr:from>
      <xdr:col>0</xdr:col>
      <xdr:colOff>1673414</xdr:colOff>
      <xdr:row>20</xdr:row>
      <xdr:rowOff>120583</xdr:rowOff>
    </xdr:from>
    <xdr:to>
      <xdr:col>0</xdr:col>
      <xdr:colOff>2160870</xdr:colOff>
      <xdr:row>20</xdr:row>
      <xdr:rowOff>406165</xdr:rowOff>
    </xdr:to>
    <xdr:pic>
      <xdr:nvPicPr>
        <xdr:cNvPr id="45" name="Kép 25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73414" y="10758701"/>
          <a:ext cx="582706" cy="285582"/>
        </a:xfrm>
        <a:prstGeom prst="rect">
          <a:avLst/>
        </a:prstGeom>
      </xdr:spPr>
    </xdr:pic>
    <xdr:clientData/>
  </xdr:twoCellAnchor>
  <xdr:twoCellAnchor editAs="oneCell">
    <xdr:from>
      <xdr:col>1</xdr:col>
      <xdr:colOff>217020</xdr:colOff>
      <xdr:row>33</xdr:row>
      <xdr:rowOff>37558</xdr:rowOff>
    </xdr:from>
    <xdr:to>
      <xdr:col>1</xdr:col>
      <xdr:colOff>837085</xdr:colOff>
      <xdr:row>33</xdr:row>
      <xdr:rowOff>476250</xdr:rowOff>
    </xdr:to>
    <xdr:pic>
      <xdr:nvPicPr>
        <xdr:cNvPr id="46" name="Kép 27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79195" y="17982658"/>
          <a:ext cx="620065" cy="438692"/>
        </a:xfrm>
        <a:prstGeom prst="rect">
          <a:avLst/>
        </a:prstGeom>
      </xdr:spPr>
    </xdr:pic>
    <xdr:clientData/>
  </xdr:twoCellAnchor>
  <xdr:twoCellAnchor editAs="oneCell">
    <xdr:from>
      <xdr:col>1</xdr:col>
      <xdr:colOff>165222</xdr:colOff>
      <xdr:row>8</xdr:row>
      <xdr:rowOff>44825</xdr:rowOff>
    </xdr:from>
    <xdr:to>
      <xdr:col>1</xdr:col>
      <xdr:colOff>849314</xdr:colOff>
      <xdr:row>8</xdr:row>
      <xdr:rowOff>523176</xdr:rowOff>
    </xdr:to>
    <xdr:pic>
      <xdr:nvPicPr>
        <xdr:cNvPr id="47" name="Kép 28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35347" y="8728450"/>
          <a:ext cx="684092" cy="478351"/>
        </a:xfrm>
        <a:prstGeom prst="rect">
          <a:avLst/>
        </a:prstGeom>
      </xdr:spPr>
    </xdr:pic>
    <xdr:clientData/>
  </xdr:twoCellAnchor>
  <xdr:twoCellAnchor>
    <xdr:from>
      <xdr:col>1</xdr:col>
      <xdr:colOff>217487</xdr:colOff>
      <xdr:row>27</xdr:row>
      <xdr:rowOff>90487</xdr:rowOff>
    </xdr:from>
    <xdr:to>
      <xdr:col>1</xdr:col>
      <xdr:colOff>806416</xdr:colOff>
      <xdr:row>27</xdr:row>
      <xdr:rowOff>523875</xdr:rowOff>
    </xdr:to>
    <xdr:pic>
      <xdr:nvPicPr>
        <xdr:cNvPr id="48" name="Kép 30" descr="CR39 1.50 rgb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9662" y="14063662"/>
          <a:ext cx="588929" cy="433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216466</xdr:colOff>
      <xdr:row>25</xdr:row>
      <xdr:rowOff>84138</xdr:rowOff>
    </xdr:from>
    <xdr:to>
      <xdr:col>1</xdr:col>
      <xdr:colOff>774339</xdr:colOff>
      <xdr:row>26</xdr:row>
      <xdr:rowOff>195261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78641" y="13409613"/>
          <a:ext cx="557873" cy="434974"/>
        </a:xfrm>
        <a:prstGeom prst="rect">
          <a:avLst/>
        </a:prstGeom>
      </xdr:spPr>
    </xdr:pic>
    <xdr:clientData/>
  </xdr:twoCellAnchor>
  <xdr:twoCellAnchor>
    <xdr:from>
      <xdr:col>1</xdr:col>
      <xdr:colOff>228035</xdr:colOff>
      <xdr:row>16</xdr:row>
      <xdr:rowOff>63500</xdr:rowOff>
    </xdr:from>
    <xdr:to>
      <xdr:col>1</xdr:col>
      <xdr:colOff>806429</xdr:colOff>
      <xdr:row>16</xdr:row>
      <xdr:rowOff>479652</xdr:rowOff>
    </xdr:to>
    <xdr:pic>
      <xdr:nvPicPr>
        <xdr:cNvPr id="51" name="Kép 13" descr="CR39 1.50 rgb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8160" y="12509500"/>
          <a:ext cx="578394" cy="41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183129</xdr:colOff>
      <xdr:row>15</xdr:row>
      <xdr:rowOff>124822</xdr:rowOff>
    </xdr:from>
    <xdr:ext cx="861786" cy="476856"/>
    <xdr:pic>
      <xdr:nvPicPr>
        <xdr:cNvPr id="52" name="Kép 3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29" y="12150135"/>
          <a:ext cx="861786" cy="476856"/>
        </a:xfrm>
        <a:prstGeom prst="rect">
          <a:avLst/>
        </a:prstGeom>
      </xdr:spPr>
    </xdr:pic>
    <xdr:clientData/>
  </xdr:oneCellAnchor>
  <xdr:twoCellAnchor>
    <xdr:from>
      <xdr:col>1</xdr:col>
      <xdr:colOff>198438</xdr:colOff>
      <xdr:row>9</xdr:row>
      <xdr:rowOff>338137</xdr:rowOff>
    </xdr:from>
    <xdr:to>
      <xdr:col>1</xdr:col>
      <xdr:colOff>819149</xdr:colOff>
      <xdr:row>10</xdr:row>
      <xdr:rowOff>219248</xdr:rowOff>
    </xdr:to>
    <xdr:pic>
      <xdr:nvPicPr>
        <xdr:cNvPr id="53" name="Kép 12" descr="PNX 1.53 rgb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0613" y="5157787"/>
          <a:ext cx="620711" cy="452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235324</xdr:colOff>
      <xdr:row>0</xdr:row>
      <xdr:rowOff>103654</xdr:rowOff>
    </xdr:from>
    <xdr:to>
      <xdr:col>0</xdr:col>
      <xdr:colOff>1703294</xdr:colOff>
      <xdr:row>0</xdr:row>
      <xdr:rowOff>466109</xdr:rowOff>
    </xdr:to>
    <xdr:pic>
      <xdr:nvPicPr>
        <xdr:cNvPr id="55" name="Рисунок 54" descr="https://www.hoya.eu/_media/347d78f415584da8d912ad78175bc394/37e37b84b67623a5f0cf50c04d5592fb29e468fb097a5a3d710ff1631936ad3c/HOYA_corrective_lenses_logo.png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4" y="103654"/>
          <a:ext cx="1467970" cy="362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285752</xdr:colOff>
      <xdr:row>29</xdr:row>
      <xdr:rowOff>436562</xdr:rowOff>
    </xdr:from>
    <xdr:to>
      <xdr:col>1</xdr:col>
      <xdr:colOff>766926</xdr:colOff>
      <xdr:row>30</xdr:row>
      <xdr:rowOff>238124</xdr:rowOff>
    </xdr:to>
    <xdr:pic>
      <xdr:nvPicPr>
        <xdr:cNvPr id="58" name="Kép 10" descr="EYNOA 1.67 rgb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877" y="3071812"/>
          <a:ext cx="481174" cy="35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217487</xdr:colOff>
      <xdr:row>34</xdr:row>
      <xdr:rowOff>80547</xdr:rowOff>
    </xdr:from>
    <xdr:to>
      <xdr:col>1</xdr:col>
      <xdr:colOff>797477</xdr:colOff>
      <xdr:row>34</xdr:row>
      <xdr:rowOff>476250</xdr:rowOff>
    </xdr:to>
    <xdr:pic>
      <xdr:nvPicPr>
        <xdr:cNvPr id="59" name="Kép 13" descr="CR39 1.50 rgb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9662" y="18597147"/>
          <a:ext cx="579990" cy="395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261937</xdr:colOff>
      <xdr:row>31</xdr:row>
      <xdr:rowOff>381000</xdr:rowOff>
    </xdr:from>
    <xdr:to>
      <xdr:col>1</xdr:col>
      <xdr:colOff>799636</xdr:colOff>
      <xdr:row>32</xdr:row>
      <xdr:rowOff>198437</xdr:rowOff>
    </xdr:to>
    <xdr:pic>
      <xdr:nvPicPr>
        <xdr:cNvPr id="61" name="Kép 11" descr="EYAS 1.60 rgb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2062" y="4310063"/>
          <a:ext cx="537699" cy="373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5</xdr:row>
      <xdr:rowOff>515938</xdr:rowOff>
    </xdr:from>
    <xdr:to>
      <xdr:col>1</xdr:col>
      <xdr:colOff>786960</xdr:colOff>
      <xdr:row>6</xdr:row>
      <xdr:rowOff>206375</xdr:rowOff>
    </xdr:to>
    <xdr:pic>
      <xdr:nvPicPr>
        <xdr:cNvPr id="62" name="Kép 10" descr="EYNOA 1.67 rgb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2592388"/>
          <a:ext cx="577410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261938</xdr:colOff>
      <xdr:row>7</xdr:row>
      <xdr:rowOff>31751</xdr:rowOff>
    </xdr:from>
    <xdr:to>
      <xdr:col>1</xdr:col>
      <xdr:colOff>799637</xdr:colOff>
      <xdr:row>7</xdr:row>
      <xdr:rowOff>412751</xdr:rowOff>
    </xdr:to>
    <xdr:pic>
      <xdr:nvPicPr>
        <xdr:cNvPr id="63" name="Kép 11" descr="EYAS 1.60 rgb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2063" y="8286751"/>
          <a:ext cx="537699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247650</xdr:colOff>
      <xdr:row>18</xdr:row>
      <xdr:rowOff>65088</xdr:rowOff>
    </xdr:from>
    <xdr:to>
      <xdr:col>1</xdr:col>
      <xdr:colOff>785349</xdr:colOff>
      <xdr:row>18</xdr:row>
      <xdr:rowOff>438150</xdr:rowOff>
    </xdr:to>
    <xdr:pic>
      <xdr:nvPicPr>
        <xdr:cNvPr id="64" name="Kép 11" descr="EYAS 1.60 rgb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9723438"/>
          <a:ext cx="537699" cy="373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182562</xdr:colOff>
      <xdr:row>22</xdr:row>
      <xdr:rowOff>149605</xdr:rowOff>
    </xdr:from>
    <xdr:to>
      <xdr:col>1</xdr:col>
      <xdr:colOff>742929</xdr:colOff>
      <xdr:row>23</xdr:row>
      <xdr:rowOff>245274</xdr:rowOff>
    </xdr:to>
    <xdr:pic>
      <xdr:nvPicPr>
        <xdr:cNvPr id="65" name="Kép 17" descr="CR39 1.50 rgb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737" y="12008230"/>
          <a:ext cx="560367" cy="419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206376</xdr:colOff>
      <xdr:row>35</xdr:row>
      <xdr:rowOff>76198</xdr:rowOff>
    </xdr:from>
    <xdr:to>
      <xdr:col>1</xdr:col>
      <xdr:colOff>804004</xdr:colOff>
      <xdr:row>35</xdr:row>
      <xdr:rowOff>476249</xdr:rowOff>
    </xdr:to>
    <xdr:pic>
      <xdr:nvPicPr>
        <xdr:cNvPr id="67" name="Kép 13" descr="CR39 1.50 rgb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8551" y="19164298"/>
          <a:ext cx="597628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1150470</xdr:colOff>
      <xdr:row>17</xdr:row>
      <xdr:rowOff>149410</xdr:rowOff>
    </xdr:from>
    <xdr:to>
      <xdr:col>0</xdr:col>
      <xdr:colOff>2162232</xdr:colOff>
      <xdr:row>17</xdr:row>
      <xdr:rowOff>649939</xdr:rowOff>
    </xdr:to>
    <xdr:pic>
      <xdr:nvPicPr>
        <xdr:cNvPr id="29" name="Kép 25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50470" y="8733116"/>
          <a:ext cx="1021287" cy="500529"/>
        </a:xfrm>
        <a:prstGeom prst="rect">
          <a:avLst/>
        </a:prstGeom>
      </xdr:spPr>
    </xdr:pic>
    <xdr:clientData/>
  </xdr:twoCellAnchor>
  <xdr:twoCellAnchor editAs="oneCell">
    <xdr:from>
      <xdr:col>0</xdr:col>
      <xdr:colOff>1630222</xdr:colOff>
      <xdr:row>19</xdr:row>
      <xdr:rowOff>406565</xdr:rowOff>
    </xdr:from>
    <xdr:to>
      <xdr:col>0</xdr:col>
      <xdr:colOff>2123774</xdr:colOff>
      <xdr:row>19</xdr:row>
      <xdr:rowOff>693130</xdr:rowOff>
    </xdr:to>
    <xdr:pic>
      <xdr:nvPicPr>
        <xdr:cNvPr id="30" name="Kép 24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0222" y="10491159"/>
          <a:ext cx="493552" cy="286565"/>
        </a:xfrm>
        <a:prstGeom prst="rect">
          <a:avLst/>
        </a:prstGeom>
      </xdr:spPr>
    </xdr:pic>
    <xdr:clientData/>
  </xdr:twoCellAnchor>
  <xdr:twoCellAnchor editAs="oneCell">
    <xdr:from>
      <xdr:col>0</xdr:col>
      <xdr:colOff>1575127</xdr:colOff>
      <xdr:row>18</xdr:row>
      <xdr:rowOff>302791</xdr:rowOff>
    </xdr:from>
    <xdr:to>
      <xdr:col>0</xdr:col>
      <xdr:colOff>2078204</xdr:colOff>
      <xdr:row>19</xdr:row>
      <xdr:rowOff>5950</xdr:rowOff>
    </xdr:to>
    <xdr:pic>
      <xdr:nvPicPr>
        <xdr:cNvPr id="31" name="Kép 24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75127" y="9803979"/>
          <a:ext cx="503077" cy="286565"/>
        </a:xfrm>
        <a:prstGeom prst="rect">
          <a:avLst/>
        </a:prstGeom>
      </xdr:spPr>
    </xdr:pic>
    <xdr:clientData/>
  </xdr:twoCellAnchor>
  <xdr:twoCellAnchor editAs="oneCell">
    <xdr:from>
      <xdr:col>0</xdr:col>
      <xdr:colOff>1299881</xdr:colOff>
      <xdr:row>16</xdr:row>
      <xdr:rowOff>113582</xdr:rowOff>
    </xdr:from>
    <xdr:to>
      <xdr:col>0</xdr:col>
      <xdr:colOff>2071970</xdr:colOff>
      <xdr:row>16</xdr:row>
      <xdr:rowOff>474381</xdr:rowOff>
    </xdr:to>
    <xdr:pic>
      <xdr:nvPicPr>
        <xdr:cNvPr id="34" name="Рисунок 33" descr="http://data_poinx.s3.amazonaws.com/dati/poinx_ottica-kadorina-eyes/products/39B.png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881" y="8237847"/>
          <a:ext cx="772089" cy="360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78441</xdr:rowOff>
    </xdr:from>
    <xdr:to>
      <xdr:col>4</xdr:col>
      <xdr:colOff>1463116</xdr:colOff>
      <xdr:row>65</xdr:row>
      <xdr:rowOff>78441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D4E77C61-61A8-427B-90AD-A93C191E05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-1159"/>
        <a:stretch/>
      </xdr:blipFill>
      <xdr:spPr>
        <a:xfrm>
          <a:off x="0" y="24260735"/>
          <a:ext cx="7533203" cy="3619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4</xdr:row>
      <xdr:rowOff>19050</xdr:rowOff>
    </xdr:from>
    <xdr:to>
      <xdr:col>9</xdr:col>
      <xdr:colOff>1000125</xdr:colOff>
      <xdr:row>6</xdr:row>
      <xdr:rowOff>104775</xdr:rowOff>
    </xdr:to>
    <xdr:pic>
      <xdr:nvPicPr>
        <xdr:cNvPr id="2" name="Kép 1" descr="CR39 1.50 rgb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375" y="230505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333375</xdr:colOff>
      <xdr:row>4</xdr:row>
      <xdr:rowOff>19050</xdr:rowOff>
    </xdr:from>
    <xdr:to>
      <xdr:col>8</xdr:col>
      <xdr:colOff>1000125</xdr:colOff>
      <xdr:row>6</xdr:row>
      <xdr:rowOff>104775</xdr:rowOff>
    </xdr:to>
    <xdr:pic>
      <xdr:nvPicPr>
        <xdr:cNvPr id="3" name="Kép 2" descr="PNX 1.53 rgb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5" y="230505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666750</xdr:colOff>
      <xdr:row>4</xdr:row>
      <xdr:rowOff>19050</xdr:rowOff>
    </xdr:from>
    <xdr:to>
      <xdr:col>7</xdr:col>
      <xdr:colOff>1333500</xdr:colOff>
      <xdr:row>6</xdr:row>
      <xdr:rowOff>104775</xdr:rowOff>
    </xdr:to>
    <xdr:pic>
      <xdr:nvPicPr>
        <xdr:cNvPr id="4" name="Kép 3" descr="EYAS 1.60 rgb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6050" y="230505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682625</xdr:colOff>
      <xdr:row>4</xdr:row>
      <xdr:rowOff>19050</xdr:rowOff>
    </xdr:from>
    <xdr:to>
      <xdr:col>6</xdr:col>
      <xdr:colOff>1349375</xdr:colOff>
      <xdr:row>6</xdr:row>
      <xdr:rowOff>104775</xdr:rowOff>
    </xdr:to>
    <xdr:pic>
      <xdr:nvPicPr>
        <xdr:cNvPr id="5" name="Kép 4" descr="EYNOA 1.67 rgb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3575" y="230505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730250</xdr:colOff>
      <xdr:row>4</xdr:row>
      <xdr:rowOff>19050</xdr:rowOff>
    </xdr:from>
    <xdr:to>
      <xdr:col>5</xdr:col>
      <xdr:colOff>1397000</xdr:colOff>
      <xdr:row>6</xdr:row>
      <xdr:rowOff>104775</xdr:rowOff>
    </xdr:to>
    <xdr:pic>
      <xdr:nvPicPr>
        <xdr:cNvPr id="6" name="Kép 5" descr="EYVIA 1.74 rgb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4725" y="230505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148781</xdr:colOff>
      <xdr:row>8</xdr:row>
      <xdr:rowOff>228599</xdr:rowOff>
    </xdr:from>
    <xdr:to>
      <xdr:col>0</xdr:col>
      <xdr:colOff>1668207</xdr:colOff>
      <xdr:row>12</xdr:row>
      <xdr:rowOff>128439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81" y="3267074"/>
          <a:ext cx="1519426" cy="757089"/>
        </a:xfrm>
        <a:prstGeom prst="rect">
          <a:avLst/>
        </a:prstGeom>
      </xdr:spPr>
    </xdr:pic>
    <xdr:clientData/>
  </xdr:twoCellAnchor>
  <xdr:oneCellAnchor>
    <xdr:from>
      <xdr:col>0</xdr:col>
      <xdr:colOff>156019</xdr:colOff>
      <xdr:row>58</xdr:row>
      <xdr:rowOff>95249</xdr:rowOff>
    </xdr:from>
    <xdr:ext cx="1504950" cy="742106"/>
    <xdr:pic>
      <xdr:nvPicPr>
        <xdr:cNvPr id="8" name="Kép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19" y="13792199"/>
          <a:ext cx="1504950" cy="742106"/>
        </a:xfrm>
        <a:prstGeom prst="rect">
          <a:avLst/>
        </a:prstGeom>
      </xdr:spPr>
    </xdr:pic>
    <xdr:clientData/>
  </xdr:oneCellAnchor>
  <xdr:oneCellAnchor>
    <xdr:from>
      <xdr:col>0</xdr:col>
      <xdr:colOff>408432</xdr:colOff>
      <xdr:row>102</xdr:row>
      <xdr:rowOff>68036</xdr:rowOff>
    </xdr:from>
    <xdr:ext cx="1152525" cy="444865"/>
    <xdr:pic>
      <xdr:nvPicPr>
        <xdr:cNvPr id="9" name="Kép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432" y="23566211"/>
          <a:ext cx="1152525" cy="444865"/>
        </a:xfrm>
        <a:prstGeom prst="rect">
          <a:avLst/>
        </a:prstGeom>
      </xdr:spPr>
    </xdr:pic>
    <xdr:clientData/>
  </xdr:oneCellAnchor>
  <xdr:oneCellAnchor>
    <xdr:from>
      <xdr:col>0</xdr:col>
      <xdr:colOff>454179</xdr:colOff>
      <xdr:row>245</xdr:row>
      <xdr:rowOff>58922</xdr:rowOff>
    </xdr:from>
    <xdr:ext cx="790173" cy="480012"/>
    <xdr:pic>
      <xdr:nvPicPr>
        <xdr:cNvPr id="10" name="Kép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179" y="53113172"/>
          <a:ext cx="790173" cy="480012"/>
        </a:xfrm>
        <a:prstGeom prst="rect">
          <a:avLst/>
        </a:prstGeom>
      </xdr:spPr>
    </xdr:pic>
    <xdr:clientData/>
  </xdr:oneCellAnchor>
  <xdr:twoCellAnchor>
    <xdr:from>
      <xdr:col>9</xdr:col>
      <xdr:colOff>547408</xdr:colOff>
      <xdr:row>224</xdr:row>
      <xdr:rowOff>9525</xdr:rowOff>
    </xdr:from>
    <xdr:to>
      <xdr:col>9</xdr:col>
      <xdr:colOff>1214158</xdr:colOff>
      <xdr:row>226</xdr:row>
      <xdr:rowOff>95250</xdr:rowOff>
    </xdr:to>
    <xdr:pic>
      <xdr:nvPicPr>
        <xdr:cNvPr id="11" name="Kép 10" descr="CR39 1.50 rgb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3408" y="48625125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524997</xdr:colOff>
      <xdr:row>224</xdr:row>
      <xdr:rowOff>9525</xdr:rowOff>
    </xdr:from>
    <xdr:to>
      <xdr:col>7</xdr:col>
      <xdr:colOff>1191747</xdr:colOff>
      <xdr:row>226</xdr:row>
      <xdr:rowOff>95250</xdr:rowOff>
    </xdr:to>
    <xdr:pic>
      <xdr:nvPicPr>
        <xdr:cNvPr id="12" name="Kép 11" descr="EYAS 1.60 rgb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4297" y="48625125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407897</xdr:colOff>
      <xdr:row>142</xdr:row>
      <xdr:rowOff>37837</xdr:rowOff>
    </xdr:from>
    <xdr:ext cx="1086360" cy="444865"/>
    <xdr:pic>
      <xdr:nvPicPr>
        <xdr:cNvPr id="13" name="Kép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897" y="31660837"/>
          <a:ext cx="1086360" cy="444865"/>
        </a:xfrm>
        <a:prstGeom prst="rect">
          <a:avLst/>
        </a:prstGeom>
      </xdr:spPr>
    </xdr:pic>
    <xdr:clientData/>
  </xdr:oneCellAnchor>
  <xdr:oneCellAnchor>
    <xdr:from>
      <xdr:col>0</xdr:col>
      <xdr:colOff>415252</xdr:colOff>
      <xdr:row>183</xdr:row>
      <xdr:rowOff>84044</xdr:rowOff>
    </xdr:from>
    <xdr:ext cx="757884" cy="444865"/>
    <xdr:pic>
      <xdr:nvPicPr>
        <xdr:cNvPr id="14" name="Kép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52" y="39631844"/>
          <a:ext cx="757884" cy="444865"/>
        </a:xfrm>
        <a:prstGeom prst="rect">
          <a:avLst/>
        </a:prstGeom>
      </xdr:spPr>
    </xdr:pic>
    <xdr:clientData/>
  </xdr:oneCellAnchor>
  <xdr:twoCellAnchor>
    <xdr:from>
      <xdr:col>9</xdr:col>
      <xdr:colOff>390525</xdr:colOff>
      <xdr:row>304</xdr:row>
      <xdr:rowOff>9525</xdr:rowOff>
    </xdr:from>
    <xdr:to>
      <xdr:col>9</xdr:col>
      <xdr:colOff>1057275</xdr:colOff>
      <xdr:row>306</xdr:row>
      <xdr:rowOff>95250</xdr:rowOff>
    </xdr:to>
    <xdr:pic>
      <xdr:nvPicPr>
        <xdr:cNvPr id="15" name="Kép 14" descr="CR39 1.50 rgb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6525" y="65179575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390525</xdr:colOff>
      <xdr:row>304</xdr:row>
      <xdr:rowOff>9525</xdr:rowOff>
    </xdr:from>
    <xdr:to>
      <xdr:col>7</xdr:col>
      <xdr:colOff>1057275</xdr:colOff>
      <xdr:row>306</xdr:row>
      <xdr:rowOff>95250</xdr:rowOff>
    </xdr:to>
    <xdr:pic>
      <xdr:nvPicPr>
        <xdr:cNvPr id="16" name="Kép 15" descr="EYAS 1.60 rgb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65179575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390525</xdr:colOff>
      <xdr:row>304</xdr:row>
      <xdr:rowOff>9525</xdr:rowOff>
    </xdr:from>
    <xdr:to>
      <xdr:col>6</xdr:col>
      <xdr:colOff>1057275</xdr:colOff>
      <xdr:row>306</xdr:row>
      <xdr:rowOff>95250</xdr:rowOff>
    </xdr:to>
    <xdr:pic>
      <xdr:nvPicPr>
        <xdr:cNvPr id="17" name="Kép 16" descr="EYNOA 1.67 rgb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65179575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390525</xdr:colOff>
      <xdr:row>304</xdr:row>
      <xdr:rowOff>9525</xdr:rowOff>
    </xdr:from>
    <xdr:to>
      <xdr:col>5</xdr:col>
      <xdr:colOff>1057275</xdr:colOff>
      <xdr:row>306</xdr:row>
      <xdr:rowOff>95250</xdr:rowOff>
    </xdr:to>
    <xdr:pic>
      <xdr:nvPicPr>
        <xdr:cNvPr id="18" name="Kép 17" descr="EYVIA 1.74 rgb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65179575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313951</xdr:colOff>
      <xdr:row>355</xdr:row>
      <xdr:rowOff>44105</xdr:rowOff>
    </xdr:from>
    <xdr:ext cx="992888" cy="549397"/>
    <xdr:pic>
      <xdr:nvPicPr>
        <xdr:cNvPr id="19" name="Kép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51" y="81254255"/>
          <a:ext cx="992888" cy="549397"/>
        </a:xfrm>
        <a:prstGeom prst="rect">
          <a:avLst/>
        </a:prstGeom>
      </xdr:spPr>
    </xdr:pic>
    <xdr:clientData/>
  </xdr:oneCellAnchor>
  <xdr:oneCellAnchor>
    <xdr:from>
      <xdr:col>0</xdr:col>
      <xdr:colOff>380628</xdr:colOff>
      <xdr:row>333</xdr:row>
      <xdr:rowOff>31034</xdr:rowOff>
    </xdr:from>
    <xdr:ext cx="992885" cy="495448"/>
    <xdr:pic>
      <xdr:nvPicPr>
        <xdr:cNvPr id="21" name="Kép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628" y="76954934"/>
          <a:ext cx="992885" cy="495448"/>
        </a:xfrm>
        <a:prstGeom prst="rect">
          <a:avLst/>
        </a:prstGeom>
      </xdr:spPr>
    </xdr:pic>
    <xdr:clientData/>
  </xdr:oneCellAnchor>
  <xdr:oneCellAnchor>
    <xdr:from>
      <xdr:col>0</xdr:col>
      <xdr:colOff>432630</xdr:colOff>
      <xdr:row>259</xdr:row>
      <xdr:rowOff>185058</xdr:rowOff>
    </xdr:from>
    <xdr:ext cx="649435" cy="381206"/>
    <xdr:pic>
      <xdr:nvPicPr>
        <xdr:cNvPr id="22" name="Kép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630" y="56058708"/>
          <a:ext cx="649435" cy="381206"/>
        </a:xfrm>
        <a:prstGeom prst="rect">
          <a:avLst/>
        </a:prstGeom>
      </xdr:spPr>
    </xdr:pic>
    <xdr:clientData/>
  </xdr:oneCellAnchor>
  <xdr:oneCellAnchor>
    <xdr:from>
      <xdr:col>0</xdr:col>
      <xdr:colOff>432631</xdr:colOff>
      <xdr:row>287</xdr:row>
      <xdr:rowOff>291282</xdr:rowOff>
    </xdr:from>
    <xdr:ext cx="649433" cy="381206"/>
    <xdr:pic>
      <xdr:nvPicPr>
        <xdr:cNvPr id="23" name="Kép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631" y="61908507"/>
          <a:ext cx="649433" cy="381206"/>
        </a:xfrm>
        <a:prstGeom prst="rect">
          <a:avLst/>
        </a:prstGeom>
      </xdr:spPr>
    </xdr:pic>
    <xdr:clientData/>
  </xdr:oneCellAnchor>
  <xdr:oneCellAnchor>
    <xdr:from>
      <xdr:col>0</xdr:col>
      <xdr:colOff>430743</xdr:colOff>
      <xdr:row>449</xdr:row>
      <xdr:rowOff>35685</xdr:rowOff>
    </xdr:from>
    <xdr:ext cx="902758" cy="499526"/>
    <xdr:pic>
      <xdr:nvPicPr>
        <xdr:cNvPr id="24" name="Kép 23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743" y="102277035"/>
          <a:ext cx="902758" cy="499526"/>
        </a:xfrm>
        <a:prstGeom prst="rect">
          <a:avLst/>
        </a:prstGeom>
      </xdr:spPr>
    </xdr:pic>
    <xdr:clientData/>
  </xdr:oneCellAnchor>
  <xdr:oneCellAnchor>
    <xdr:from>
      <xdr:col>0</xdr:col>
      <xdr:colOff>430745</xdr:colOff>
      <xdr:row>485</xdr:row>
      <xdr:rowOff>20670</xdr:rowOff>
    </xdr:from>
    <xdr:ext cx="902754" cy="499524"/>
    <xdr:pic>
      <xdr:nvPicPr>
        <xdr:cNvPr id="25" name="Kép 24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745" y="109596270"/>
          <a:ext cx="902754" cy="499524"/>
        </a:xfrm>
        <a:prstGeom prst="rect">
          <a:avLst/>
        </a:prstGeom>
      </xdr:spPr>
    </xdr:pic>
    <xdr:clientData/>
  </xdr:oneCellAnchor>
  <xdr:twoCellAnchor>
    <xdr:from>
      <xdr:col>9</xdr:col>
      <xdr:colOff>569819</xdr:colOff>
      <xdr:row>444</xdr:row>
      <xdr:rowOff>9525</xdr:rowOff>
    </xdr:from>
    <xdr:to>
      <xdr:col>9</xdr:col>
      <xdr:colOff>1236569</xdr:colOff>
      <xdr:row>446</xdr:row>
      <xdr:rowOff>95250</xdr:rowOff>
    </xdr:to>
    <xdr:pic>
      <xdr:nvPicPr>
        <xdr:cNvPr id="26" name="Kép 25" descr="CR39 1.50 rgb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5819" y="101260275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491378</xdr:colOff>
      <xdr:row>444</xdr:row>
      <xdr:rowOff>9525</xdr:rowOff>
    </xdr:from>
    <xdr:to>
      <xdr:col>7</xdr:col>
      <xdr:colOff>1158128</xdr:colOff>
      <xdr:row>446</xdr:row>
      <xdr:rowOff>95250</xdr:rowOff>
    </xdr:to>
    <xdr:pic>
      <xdr:nvPicPr>
        <xdr:cNvPr id="27" name="Kép 26" descr="EYAS 1.60 rgb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0678" y="101260275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323476</xdr:colOff>
      <xdr:row>394</xdr:row>
      <xdr:rowOff>43543</xdr:rowOff>
    </xdr:from>
    <xdr:ext cx="992888" cy="549397"/>
    <xdr:pic>
      <xdr:nvPicPr>
        <xdr:cNvPr id="29" name="Kép 28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76" y="89549968"/>
          <a:ext cx="992888" cy="549397"/>
        </a:xfrm>
        <a:prstGeom prst="rect">
          <a:avLst/>
        </a:prstGeom>
      </xdr:spPr>
    </xdr:pic>
    <xdr:clientData/>
  </xdr:oneCellAnchor>
  <xdr:twoCellAnchor>
    <xdr:from>
      <xdr:col>9</xdr:col>
      <xdr:colOff>368113</xdr:colOff>
      <xdr:row>522</xdr:row>
      <xdr:rowOff>0</xdr:rowOff>
    </xdr:from>
    <xdr:to>
      <xdr:col>9</xdr:col>
      <xdr:colOff>1034863</xdr:colOff>
      <xdr:row>524</xdr:row>
      <xdr:rowOff>84044</xdr:rowOff>
    </xdr:to>
    <xdr:pic>
      <xdr:nvPicPr>
        <xdr:cNvPr id="30" name="Kép 29" descr="CR39 1.50 rgb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4113" y="117043200"/>
          <a:ext cx="666750" cy="465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390525</xdr:colOff>
      <xdr:row>522</xdr:row>
      <xdr:rowOff>9525</xdr:rowOff>
    </xdr:from>
    <xdr:to>
      <xdr:col>7</xdr:col>
      <xdr:colOff>1057275</xdr:colOff>
      <xdr:row>524</xdr:row>
      <xdr:rowOff>95250</xdr:rowOff>
    </xdr:to>
    <xdr:pic>
      <xdr:nvPicPr>
        <xdr:cNvPr id="31" name="Kép 30" descr="EYAS 1.60 rgb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117052725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459765</xdr:colOff>
      <xdr:row>528</xdr:row>
      <xdr:rowOff>34019</xdr:rowOff>
    </xdr:from>
    <xdr:ext cx="849923" cy="470290"/>
    <xdr:pic>
      <xdr:nvPicPr>
        <xdr:cNvPr id="32" name="Kép 31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765" y="118344044"/>
          <a:ext cx="849923" cy="470290"/>
        </a:xfrm>
        <a:prstGeom prst="rect">
          <a:avLst/>
        </a:prstGeom>
      </xdr:spPr>
    </xdr:pic>
    <xdr:clientData/>
  </xdr:oneCellAnchor>
  <xdr:oneCellAnchor>
    <xdr:from>
      <xdr:col>0</xdr:col>
      <xdr:colOff>383628</xdr:colOff>
      <xdr:row>551</xdr:row>
      <xdr:rowOff>21980</xdr:rowOff>
    </xdr:from>
    <xdr:ext cx="1152525" cy="444865"/>
    <xdr:pic>
      <xdr:nvPicPr>
        <xdr:cNvPr id="33" name="Kép 32">
          <a:extLst>
            <a:ext uri="{FF2B5EF4-FFF2-40B4-BE49-F238E27FC236}">
              <a16:creationId xmlns:a16="http://schemas.microsoft.com/office/drawing/2014/main" xmlns="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628" y="123180230"/>
          <a:ext cx="1152525" cy="444865"/>
        </a:xfrm>
        <a:prstGeom prst="rect">
          <a:avLst/>
        </a:prstGeom>
      </xdr:spPr>
    </xdr:pic>
    <xdr:clientData/>
  </xdr:oneCellAnchor>
  <xdr:oneCellAnchor>
    <xdr:from>
      <xdr:col>0</xdr:col>
      <xdr:colOff>442783</xdr:colOff>
      <xdr:row>577</xdr:row>
      <xdr:rowOff>39945</xdr:rowOff>
    </xdr:from>
    <xdr:ext cx="757884" cy="444865"/>
    <xdr:pic>
      <xdr:nvPicPr>
        <xdr:cNvPr id="34" name="Kép 33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83" y="128779845"/>
          <a:ext cx="757884" cy="444865"/>
        </a:xfrm>
        <a:prstGeom prst="rect">
          <a:avLst/>
        </a:prstGeom>
      </xdr:spPr>
    </xdr:pic>
    <xdr:clientData/>
  </xdr:oneCellAnchor>
  <xdr:oneCellAnchor>
    <xdr:from>
      <xdr:col>0</xdr:col>
      <xdr:colOff>459765</xdr:colOff>
      <xdr:row>539</xdr:row>
      <xdr:rowOff>81644</xdr:rowOff>
    </xdr:from>
    <xdr:ext cx="849923" cy="470290"/>
    <xdr:pic>
      <xdr:nvPicPr>
        <xdr:cNvPr id="35" name="Kép 34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765" y="120677669"/>
          <a:ext cx="849923" cy="470290"/>
        </a:xfrm>
        <a:prstGeom prst="rect">
          <a:avLst/>
        </a:prstGeom>
      </xdr:spPr>
    </xdr:pic>
    <xdr:clientData/>
  </xdr:oneCellAnchor>
  <xdr:oneCellAnchor>
    <xdr:from>
      <xdr:col>0</xdr:col>
      <xdr:colOff>383093</xdr:colOff>
      <xdr:row>564</xdr:row>
      <xdr:rowOff>58319</xdr:rowOff>
    </xdr:from>
    <xdr:ext cx="1086360" cy="444865"/>
    <xdr:pic>
      <xdr:nvPicPr>
        <xdr:cNvPr id="36" name="Kép 35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93" y="126007394"/>
          <a:ext cx="1086360" cy="444865"/>
        </a:xfrm>
        <a:prstGeom prst="rect">
          <a:avLst/>
        </a:prstGeom>
      </xdr:spPr>
    </xdr:pic>
    <xdr:clientData/>
  </xdr:oneCellAnchor>
  <xdr:oneCellAnchor>
    <xdr:from>
      <xdr:col>0</xdr:col>
      <xdr:colOff>442783</xdr:colOff>
      <xdr:row>590</xdr:row>
      <xdr:rowOff>26339</xdr:rowOff>
    </xdr:from>
    <xdr:ext cx="757884" cy="444865"/>
    <xdr:pic>
      <xdr:nvPicPr>
        <xdr:cNvPr id="37" name="Kép 36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83" y="131557064"/>
          <a:ext cx="757884" cy="444865"/>
        </a:xfrm>
        <a:prstGeom prst="rect">
          <a:avLst/>
        </a:prstGeom>
      </xdr:spPr>
    </xdr:pic>
    <xdr:clientData/>
  </xdr:oneCellAnchor>
  <xdr:twoCellAnchor>
    <xdr:from>
      <xdr:col>7</xdr:col>
      <xdr:colOff>703443</xdr:colOff>
      <xdr:row>601</xdr:row>
      <xdr:rowOff>9525</xdr:rowOff>
    </xdr:from>
    <xdr:to>
      <xdr:col>7</xdr:col>
      <xdr:colOff>1370193</xdr:colOff>
      <xdr:row>603</xdr:row>
      <xdr:rowOff>95250</xdr:rowOff>
    </xdr:to>
    <xdr:pic>
      <xdr:nvPicPr>
        <xdr:cNvPr id="38" name="Kép 37" descr="EYAS 1.60 rgb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2743" y="13422630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703443</xdr:colOff>
      <xdr:row>601</xdr:row>
      <xdr:rowOff>9525</xdr:rowOff>
    </xdr:from>
    <xdr:to>
      <xdr:col>9</xdr:col>
      <xdr:colOff>1370193</xdr:colOff>
      <xdr:row>603</xdr:row>
      <xdr:rowOff>95250</xdr:rowOff>
    </xdr:to>
    <xdr:pic>
      <xdr:nvPicPr>
        <xdr:cNvPr id="39" name="Kép 38" descr="CR39 1.50 rgb"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9443" y="13422630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703443</xdr:colOff>
      <xdr:row>601</xdr:row>
      <xdr:rowOff>9525</xdr:rowOff>
    </xdr:from>
    <xdr:to>
      <xdr:col>8</xdr:col>
      <xdr:colOff>1370193</xdr:colOff>
      <xdr:row>603</xdr:row>
      <xdr:rowOff>95250</xdr:rowOff>
    </xdr:to>
    <xdr:pic>
      <xdr:nvPicPr>
        <xdr:cNvPr id="40" name="Kép 39" descr="PNX 1.53 rgb">
          <a:extLst>
            <a:ext uri="{FF2B5EF4-FFF2-40B4-BE49-F238E27FC236}">
              <a16:creationId xmlns:a16="http://schemas.microsoft.com/office/drawing/2014/main" xmlns="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1093" y="13422630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432631</xdr:colOff>
      <xdr:row>274</xdr:row>
      <xdr:rowOff>1449</xdr:rowOff>
    </xdr:from>
    <xdr:ext cx="649433" cy="381205"/>
    <xdr:pic>
      <xdr:nvPicPr>
        <xdr:cNvPr id="41" name="Kép 40">
          <a:extLst>
            <a:ext uri="{FF2B5EF4-FFF2-40B4-BE49-F238E27FC236}">
              <a16:creationId xmlns:a16="http://schemas.microsoft.com/office/drawing/2014/main" xmlns="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631" y="58999299"/>
          <a:ext cx="649433" cy="381205"/>
        </a:xfrm>
        <a:prstGeom prst="rect">
          <a:avLst/>
        </a:prstGeom>
      </xdr:spPr>
    </xdr:pic>
    <xdr:clientData/>
  </xdr:oneCellAnchor>
  <xdr:oneCellAnchor>
    <xdr:from>
      <xdr:col>0</xdr:col>
      <xdr:colOff>283552</xdr:colOff>
      <xdr:row>541</xdr:row>
      <xdr:rowOff>195707</xdr:rowOff>
    </xdr:from>
    <xdr:ext cx="1602398" cy="118618"/>
    <xdr:pic>
      <xdr:nvPicPr>
        <xdr:cNvPr id="42" name="Kép 41">
          <a:extLst>
            <a:ext uri="{FF2B5EF4-FFF2-40B4-BE49-F238E27FC236}">
              <a16:creationId xmlns:a16="http://schemas.microsoft.com/office/drawing/2014/main" xmlns="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552" y="121210832"/>
          <a:ext cx="1602398" cy="118618"/>
        </a:xfrm>
        <a:prstGeom prst="rect">
          <a:avLst/>
        </a:prstGeom>
      </xdr:spPr>
    </xdr:pic>
    <xdr:clientData/>
  </xdr:oneCellAnchor>
  <xdr:twoCellAnchor>
    <xdr:from>
      <xdr:col>6</xdr:col>
      <xdr:colOff>513792</xdr:colOff>
      <xdr:row>223</xdr:row>
      <xdr:rowOff>188819</xdr:rowOff>
    </xdr:from>
    <xdr:to>
      <xdr:col>6</xdr:col>
      <xdr:colOff>1180542</xdr:colOff>
      <xdr:row>226</xdr:row>
      <xdr:rowOff>84044</xdr:rowOff>
    </xdr:to>
    <xdr:pic>
      <xdr:nvPicPr>
        <xdr:cNvPr id="43" name="Kép 42" descr="EYNOA 1.67 rgb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742" y="48613919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549088</xdr:colOff>
      <xdr:row>304</xdr:row>
      <xdr:rowOff>11206</xdr:rowOff>
    </xdr:from>
    <xdr:to>
      <xdr:col>8</xdr:col>
      <xdr:colOff>1215838</xdr:colOff>
      <xdr:row>306</xdr:row>
      <xdr:rowOff>96931</xdr:rowOff>
    </xdr:to>
    <xdr:pic>
      <xdr:nvPicPr>
        <xdr:cNvPr id="44" name="Kép 43" descr="PNX 1.53 rgb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9588" y="60113956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258535</xdr:colOff>
      <xdr:row>309</xdr:row>
      <xdr:rowOff>13608</xdr:rowOff>
    </xdr:from>
    <xdr:ext cx="1481903" cy="730742"/>
    <xdr:pic>
      <xdr:nvPicPr>
        <xdr:cNvPr id="48" name="Kép 44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35" y="64280144"/>
          <a:ext cx="1481903" cy="730742"/>
        </a:xfrm>
        <a:prstGeom prst="rect">
          <a:avLst/>
        </a:prstGeom>
      </xdr:spPr>
    </xdr:pic>
    <xdr:clientData/>
  </xdr:oneCellAnchor>
  <xdr:oneCellAnchor>
    <xdr:from>
      <xdr:col>0</xdr:col>
      <xdr:colOff>468439</xdr:colOff>
      <xdr:row>663</xdr:row>
      <xdr:rowOff>191379</xdr:rowOff>
    </xdr:from>
    <xdr:ext cx="866777" cy="479616"/>
    <xdr:pic>
      <xdr:nvPicPr>
        <xdr:cNvPr id="49" name="Kép 55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39" y="139923129"/>
          <a:ext cx="866777" cy="479616"/>
        </a:xfrm>
        <a:prstGeom prst="rect">
          <a:avLst/>
        </a:prstGeom>
      </xdr:spPr>
    </xdr:pic>
    <xdr:clientData/>
  </xdr:oneCellAnchor>
  <xdr:oneCellAnchor>
    <xdr:from>
      <xdr:col>0</xdr:col>
      <xdr:colOff>435427</xdr:colOff>
      <xdr:row>658</xdr:row>
      <xdr:rowOff>108863</xdr:rowOff>
    </xdr:from>
    <xdr:ext cx="961918" cy="479995"/>
    <xdr:pic>
      <xdr:nvPicPr>
        <xdr:cNvPr id="50" name="Kép 56">
          <a:extLst>
            <a:ext uri="{FF2B5EF4-FFF2-40B4-BE49-F238E27FC236}">
              <a16:creationId xmlns:a16="http://schemas.microsoft.com/office/drawing/2014/main" xmlns="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7" y="138602363"/>
          <a:ext cx="961918" cy="479995"/>
        </a:xfrm>
        <a:prstGeom prst="rect">
          <a:avLst/>
        </a:prstGeom>
      </xdr:spPr>
    </xdr:pic>
    <xdr:clientData/>
  </xdr:oneCellAnchor>
  <xdr:oneCellAnchor>
    <xdr:from>
      <xdr:col>0</xdr:col>
      <xdr:colOff>405327</xdr:colOff>
      <xdr:row>672</xdr:row>
      <xdr:rowOff>149995</xdr:rowOff>
    </xdr:from>
    <xdr:ext cx="866777" cy="479616"/>
    <xdr:pic>
      <xdr:nvPicPr>
        <xdr:cNvPr id="51" name="Kép 57">
          <a:extLst>
            <a:ext uri="{FF2B5EF4-FFF2-40B4-BE49-F238E27FC236}">
              <a16:creationId xmlns:a16="http://schemas.microsoft.com/office/drawing/2014/main" xmlns="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327" y="141936424"/>
          <a:ext cx="866777" cy="479616"/>
        </a:xfrm>
        <a:prstGeom prst="rect">
          <a:avLst/>
        </a:prstGeom>
      </xdr:spPr>
    </xdr:pic>
    <xdr:clientData/>
  </xdr:oneCellAnchor>
  <xdr:oneCellAnchor>
    <xdr:from>
      <xdr:col>0</xdr:col>
      <xdr:colOff>418934</xdr:colOff>
      <xdr:row>681</xdr:row>
      <xdr:rowOff>114617</xdr:rowOff>
    </xdr:from>
    <xdr:ext cx="866776" cy="479616"/>
    <xdr:pic>
      <xdr:nvPicPr>
        <xdr:cNvPr id="52" name="Kép 58">
          <a:extLst>
            <a:ext uri="{FF2B5EF4-FFF2-40B4-BE49-F238E27FC236}">
              <a16:creationId xmlns:a16="http://schemas.microsoft.com/office/drawing/2014/main" xmlns="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934" y="143955724"/>
          <a:ext cx="866776" cy="479616"/>
        </a:xfrm>
        <a:prstGeom prst="rect">
          <a:avLst/>
        </a:prstGeom>
      </xdr:spPr>
    </xdr:pic>
    <xdr:clientData/>
  </xdr:oneCellAnchor>
  <xdr:twoCellAnchor editAs="oneCell">
    <xdr:from>
      <xdr:col>0</xdr:col>
      <xdr:colOff>259958</xdr:colOff>
      <xdr:row>606</xdr:row>
      <xdr:rowOff>31</xdr:rowOff>
    </xdr:from>
    <xdr:to>
      <xdr:col>0</xdr:col>
      <xdr:colOff>1588224</xdr:colOff>
      <xdr:row>609</xdr:row>
      <xdr:rowOff>27227</xdr:rowOff>
    </xdr:to>
    <xdr:pic>
      <xdr:nvPicPr>
        <xdr:cNvPr id="53" name="Kép 48">
          <a:extLst>
            <a:ext uri="{FF2B5EF4-FFF2-40B4-BE49-F238E27FC236}">
              <a16:creationId xmlns:a16="http://schemas.microsoft.com/office/drawing/2014/main" xmlns="" id="{00000000-0008-0000-0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958" y="126968281"/>
          <a:ext cx="1328266" cy="639517"/>
        </a:xfrm>
        <a:prstGeom prst="rect">
          <a:avLst/>
        </a:prstGeom>
      </xdr:spPr>
    </xdr:pic>
    <xdr:clientData/>
  </xdr:twoCellAnchor>
  <xdr:oneCellAnchor>
    <xdr:from>
      <xdr:col>0</xdr:col>
      <xdr:colOff>258540</xdr:colOff>
      <xdr:row>614</xdr:row>
      <xdr:rowOff>176895</xdr:rowOff>
    </xdr:from>
    <xdr:ext cx="1331103" cy="656381"/>
    <xdr:pic>
      <xdr:nvPicPr>
        <xdr:cNvPr id="54" name="Kép 49">
          <a:extLst>
            <a:ext uri="{FF2B5EF4-FFF2-40B4-BE49-F238E27FC236}">
              <a16:creationId xmlns:a16="http://schemas.microsoft.com/office/drawing/2014/main" xmlns="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40" y="128791609"/>
          <a:ext cx="1331103" cy="656381"/>
        </a:xfrm>
        <a:prstGeom prst="rect">
          <a:avLst/>
        </a:prstGeom>
      </xdr:spPr>
    </xdr:pic>
    <xdr:clientData/>
  </xdr:oneCellAnchor>
  <xdr:oneCellAnchor>
    <xdr:from>
      <xdr:col>0</xdr:col>
      <xdr:colOff>299523</xdr:colOff>
      <xdr:row>623</xdr:row>
      <xdr:rowOff>171265</xdr:rowOff>
    </xdr:from>
    <xdr:ext cx="1276350" cy="629381"/>
    <xdr:pic>
      <xdr:nvPicPr>
        <xdr:cNvPr id="55" name="Kép 50">
          <a:extLst>
            <a:ext uri="{FF2B5EF4-FFF2-40B4-BE49-F238E27FC236}">
              <a16:creationId xmlns:a16="http://schemas.microsoft.com/office/drawing/2014/main" xmlns="" id="{00000000-0008-0000-0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23" y="130636551"/>
          <a:ext cx="1276350" cy="629381"/>
        </a:xfrm>
        <a:prstGeom prst="rect">
          <a:avLst/>
        </a:prstGeom>
      </xdr:spPr>
    </xdr:pic>
    <xdr:clientData/>
  </xdr:oneCellAnchor>
  <xdr:oneCellAnchor>
    <xdr:from>
      <xdr:col>0</xdr:col>
      <xdr:colOff>334222</xdr:colOff>
      <xdr:row>632</xdr:row>
      <xdr:rowOff>16359</xdr:rowOff>
    </xdr:from>
    <xdr:ext cx="1152525" cy="444865"/>
    <xdr:pic>
      <xdr:nvPicPr>
        <xdr:cNvPr id="56" name="Kép 51">
          <a:extLst>
            <a:ext uri="{FF2B5EF4-FFF2-40B4-BE49-F238E27FC236}">
              <a16:creationId xmlns:a16="http://schemas.microsoft.com/office/drawing/2014/main" xmlns="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222" y="132536323"/>
          <a:ext cx="1152525" cy="444865"/>
        </a:xfrm>
        <a:prstGeom prst="rect">
          <a:avLst/>
        </a:prstGeom>
      </xdr:spPr>
    </xdr:pic>
    <xdr:clientData/>
  </xdr:oneCellAnchor>
  <xdr:oneCellAnchor>
    <xdr:from>
      <xdr:col>0</xdr:col>
      <xdr:colOff>380911</xdr:colOff>
      <xdr:row>641</xdr:row>
      <xdr:rowOff>198503</xdr:rowOff>
    </xdr:from>
    <xdr:ext cx="1086360" cy="444865"/>
    <xdr:pic>
      <xdr:nvPicPr>
        <xdr:cNvPr id="57" name="Kép 52">
          <a:extLst>
            <a:ext uri="{FF2B5EF4-FFF2-40B4-BE49-F238E27FC236}">
              <a16:creationId xmlns:a16="http://schemas.microsoft.com/office/drawing/2014/main" xmlns="" id="{00000000-0008-0000-0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11" y="134786753"/>
          <a:ext cx="1086360" cy="444865"/>
        </a:xfrm>
        <a:prstGeom prst="rect">
          <a:avLst/>
        </a:prstGeom>
      </xdr:spPr>
    </xdr:pic>
    <xdr:clientData/>
  </xdr:oneCellAnchor>
  <xdr:oneCellAnchor>
    <xdr:from>
      <xdr:col>0</xdr:col>
      <xdr:colOff>496503</xdr:colOff>
      <xdr:row>651</xdr:row>
      <xdr:rowOff>12277</xdr:rowOff>
    </xdr:from>
    <xdr:ext cx="757884" cy="444865"/>
    <xdr:pic>
      <xdr:nvPicPr>
        <xdr:cNvPr id="58" name="Kép 53">
          <a:extLst>
            <a:ext uri="{FF2B5EF4-FFF2-40B4-BE49-F238E27FC236}">
              <a16:creationId xmlns:a16="http://schemas.microsoft.com/office/drawing/2014/main" xmlns="" id="{00000000-0008-0000-0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03" y="136859313"/>
          <a:ext cx="757884" cy="44486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17</xdr:row>
      <xdr:rowOff>19050</xdr:rowOff>
    </xdr:from>
    <xdr:to>
      <xdr:col>1</xdr:col>
      <xdr:colOff>323849</xdr:colOff>
      <xdr:row>17</xdr:row>
      <xdr:rowOff>504826</xdr:rowOff>
    </xdr:to>
    <xdr:sp macro="" textlink="">
      <xdr:nvSpPr>
        <xdr:cNvPr id="2" name="Стрелка вправо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5400" y="4457700"/>
          <a:ext cx="990599" cy="48577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aseline="0"/>
            <a:t>   НОВИНКА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view="pageBreakPreview" topLeftCell="A6" zoomScale="70" zoomScaleNormal="70" zoomScaleSheetLayoutView="70" workbookViewId="0">
      <selection activeCell="Q12" sqref="Q12"/>
    </sheetView>
  </sheetViews>
  <sheetFormatPr defaultColWidth="9.140625" defaultRowHeight="16.5" x14ac:dyDescent="0.3"/>
  <cols>
    <col min="1" max="1" width="32.42578125" customWidth="1"/>
    <col min="2" max="2" width="15.28515625" customWidth="1"/>
    <col min="3" max="3" width="10.140625" style="301" customWidth="1"/>
    <col min="4" max="4" width="25" style="45" hidden="1" customWidth="1"/>
    <col min="5" max="5" width="16.28515625" customWidth="1"/>
    <col min="6" max="6" width="27.28515625" customWidth="1"/>
    <col min="7" max="9" width="21.7109375" customWidth="1"/>
    <col min="10" max="10" width="13.5703125" bestFit="1" customWidth="1"/>
    <col min="11" max="11" width="23.42578125" bestFit="1" customWidth="1"/>
    <col min="12" max="12" width="14.140625" bestFit="1" customWidth="1"/>
    <col min="13" max="13" width="14.140625" style="177" hidden="1" customWidth="1"/>
    <col min="14" max="14" width="31.140625" hidden="1" customWidth="1"/>
    <col min="16" max="16" width="15.28515625" customWidth="1"/>
    <col min="17" max="17" width="11" customWidth="1"/>
  </cols>
  <sheetData>
    <row r="1" spans="1:17" ht="15" hidden="1" x14ac:dyDescent="0.25">
      <c r="A1" s="611"/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/>
    </row>
    <row r="2" spans="1:17" ht="15" hidden="1" x14ac:dyDescent="0.25">
      <c r="A2" s="611"/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/>
    </row>
    <row r="3" spans="1:17" ht="15" hidden="1" x14ac:dyDescent="0.25">
      <c r="A3" s="611"/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/>
    </row>
    <row r="4" spans="1:17" ht="15" hidden="1" x14ac:dyDescent="0.25">
      <c r="A4" s="611"/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/>
    </row>
    <row r="5" spans="1:17" ht="15" hidden="1" x14ac:dyDescent="0.25">
      <c r="A5" s="611"/>
      <c r="B5" s="611"/>
      <c r="C5" s="611"/>
      <c r="D5" s="611"/>
      <c r="E5" s="611"/>
      <c r="F5" s="611"/>
      <c r="G5" s="611"/>
      <c r="H5" s="611"/>
      <c r="I5" s="611"/>
      <c r="J5" s="611"/>
      <c r="K5" s="611"/>
      <c r="L5" s="611"/>
      <c r="M5"/>
      <c r="P5" s="539" t="s">
        <v>566</v>
      </c>
      <c r="Q5" s="539"/>
    </row>
    <row r="6" spans="1:17" ht="15" customHeight="1" x14ac:dyDescent="0.25">
      <c r="A6" s="552" t="s">
        <v>396</v>
      </c>
      <c r="B6" s="552"/>
      <c r="C6" s="552"/>
      <c r="D6" s="552"/>
      <c r="E6" s="552"/>
      <c r="F6" s="552"/>
      <c r="G6" s="552"/>
      <c r="H6" s="552"/>
      <c r="I6" s="552"/>
      <c r="J6" s="552"/>
      <c r="K6" s="552"/>
      <c r="L6" s="552"/>
      <c r="M6" s="552"/>
      <c r="N6" s="552"/>
      <c r="O6" s="114"/>
      <c r="P6" s="539"/>
      <c r="Q6" s="539"/>
    </row>
    <row r="7" spans="1:17" ht="15" customHeight="1" x14ac:dyDescent="0.25">
      <c r="A7" s="552"/>
      <c r="B7" s="552"/>
      <c r="C7" s="552"/>
      <c r="D7" s="552"/>
      <c r="E7" s="552"/>
      <c r="F7" s="552"/>
      <c r="G7" s="552"/>
      <c r="H7" s="552"/>
      <c r="I7" s="552"/>
      <c r="J7" s="552"/>
      <c r="K7" s="552"/>
      <c r="L7" s="552"/>
      <c r="M7" s="552"/>
      <c r="N7" s="552"/>
      <c r="O7" s="114"/>
      <c r="P7" s="540"/>
      <c r="Q7" s="540"/>
    </row>
    <row r="8" spans="1:17" ht="19.5" customHeight="1" x14ac:dyDescent="0.25">
      <c r="A8" s="553"/>
      <c r="B8" s="553"/>
      <c r="C8" s="553"/>
      <c r="D8" s="553"/>
      <c r="E8" s="553"/>
      <c r="F8" s="553"/>
      <c r="G8" s="553"/>
      <c r="H8" s="553"/>
      <c r="I8" s="553"/>
      <c r="J8" s="553"/>
      <c r="K8" s="553"/>
      <c r="L8" s="553"/>
      <c r="M8" s="553"/>
      <c r="N8" s="553"/>
      <c r="O8" s="114"/>
      <c r="P8" s="391" t="s">
        <v>567</v>
      </c>
      <c r="Q8" s="390">
        <v>65.8</v>
      </c>
    </row>
    <row r="9" spans="1:17" ht="15" customHeight="1" x14ac:dyDescent="0.3">
      <c r="A9" s="554" t="s">
        <v>563</v>
      </c>
      <c r="B9" s="556" t="s">
        <v>521</v>
      </c>
      <c r="C9" s="556"/>
      <c r="D9" s="558" t="s">
        <v>397</v>
      </c>
      <c r="E9" s="560" t="s">
        <v>522</v>
      </c>
      <c r="F9" s="547" t="s">
        <v>520</v>
      </c>
      <c r="G9" s="554" t="s">
        <v>527</v>
      </c>
      <c r="H9" s="554"/>
      <c r="I9" s="562" t="s">
        <v>342</v>
      </c>
      <c r="J9" s="563"/>
      <c r="K9" s="563"/>
      <c r="L9" s="564"/>
      <c r="M9" s="555" t="s">
        <v>528</v>
      </c>
      <c r="N9" s="547" t="s">
        <v>520</v>
      </c>
    </row>
    <row r="10" spans="1:17" ht="15" customHeight="1" x14ac:dyDescent="0.25">
      <c r="A10" s="554"/>
      <c r="B10" s="556"/>
      <c r="C10" s="556"/>
      <c r="D10" s="558"/>
      <c r="E10" s="560"/>
      <c r="F10" s="547"/>
      <c r="G10" s="554"/>
      <c r="H10" s="554"/>
      <c r="I10" s="570" t="s">
        <v>526</v>
      </c>
      <c r="J10" s="570"/>
      <c r="K10" s="571" t="s">
        <v>525</v>
      </c>
      <c r="L10" s="571"/>
      <c r="M10" s="628"/>
      <c r="N10" s="547"/>
    </row>
    <row r="11" spans="1:17" ht="16.5" customHeight="1" x14ac:dyDescent="0.25">
      <c r="A11" s="555"/>
      <c r="B11" s="557"/>
      <c r="C11" s="557"/>
      <c r="D11" s="559"/>
      <c r="E11" s="561"/>
      <c r="F11" s="548"/>
      <c r="G11" s="191" t="s">
        <v>621</v>
      </c>
      <c r="H11" s="191" t="s">
        <v>564</v>
      </c>
      <c r="I11" s="115" t="s">
        <v>400</v>
      </c>
      <c r="J11" s="115" t="s">
        <v>149</v>
      </c>
      <c r="K11" s="192" t="s">
        <v>400</v>
      </c>
      <c r="L11" s="192" t="s">
        <v>149</v>
      </c>
      <c r="M11" s="629"/>
      <c r="N11" s="548"/>
    </row>
    <row r="12" spans="1:17" ht="21" customHeight="1" x14ac:dyDescent="0.25">
      <c r="A12" s="395" t="s">
        <v>146</v>
      </c>
      <c r="B12" s="126"/>
      <c r="C12" s="300"/>
      <c r="D12" s="197"/>
      <c r="E12" s="126"/>
      <c r="F12" s="126"/>
      <c r="G12" s="392"/>
      <c r="H12" s="392"/>
      <c r="I12" s="126"/>
      <c r="J12" s="126"/>
      <c r="K12" s="126"/>
      <c r="L12" s="126"/>
      <c r="M12" s="126"/>
      <c r="N12" s="127"/>
    </row>
    <row r="13" spans="1:17" ht="45" customHeight="1" x14ac:dyDescent="0.25">
      <c r="B13" s="572"/>
      <c r="C13" s="574" t="s">
        <v>589</v>
      </c>
      <c r="D13" s="200" t="s">
        <v>263</v>
      </c>
      <c r="E13" s="125" t="s">
        <v>561</v>
      </c>
      <c r="F13" s="124" t="s">
        <v>395</v>
      </c>
      <c r="G13" s="359">
        <v>34</v>
      </c>
      <c r="H13" s="359">
        <f t="shared" ref="H13:H54" si="0">IF(G13="смотрите раздел рецептурных линз","-",G13*$Q$8)</f>
        <v>2237.1999999999998</v>
      </c>
      <c r="I13" s="279" t="s">
        <v>174</v>
      </c>
      <c r="J13" s="121" t="s">
        <v>398</v>
      </c>
      <c r="K13" s="283" t="s">
        <v>5</v>
      </c>
      <c r="L13" s="283" t="s">
        <v>5</v>
      </c>
      <c r="M13" s="288"/>
      <c r="N13" s="116" t="s">
        <v>395</v>
      </c>
    </row>
    <row r="14" spans="1:17" ht="45" x14ac:dyDescent="0.25">
      <c r="A14" s="113"/>
      <c r="B14" s="573"/>
      <c r="C14" s="574"/>
      <c r="D14" s="199" t="s">
        <v>176</v>
      </c>
      <c r="E14" s="123" t="s">
        <v>21</v>
      </c>
      <c r="F14" s="122" t="s">
        <v>117</v>
      </c>
      <c r="G14" s="357">
        <v>24</v>
      </c>
      <c r="H14" s="357">
        <f t="shared" si="0"/>
        <v>1579.1999999999998</v>
      </c>
      <c r="I14" s="278" t="s">
        <v>174</v>
      </c>
      <c r="J14" s="393" t="s">
        <v>565</v>
      </c>
      <c r="K14" s="186" t="s">
        <v>173</v>
      </c>
      <c r="L14" s="394" t="s">
        <v>565</v>
      </c>
      <c r="M14" s="185"/>
      <c r="N14" s="122" t="s">
        <v>117</v>
      </c>
    </row>
    <row r="15" spans="1:17" ht="21" customHeight="1" x14ac:dyDescent="0.25">
      <c r="A15" s="395" t="s">
        <v>145</v>
      </c>
      <c r="B15" s="126"/>
      <c r="C15" s="300"/>
      <c r="D15" s="197"/>
      <c r="E15" s="126"/>
      <c r="F15" s="126"/>
      <c r="G15" s="358"/>
      <c r="H15" s="375"/>
      <c r="I15" s="126"/>
      <c r="J15" s="126"/>
      <c r="K15" s="126"/>
      <c r="L15" s="126"/>
      <c r="M15" s="126"/>
      <c r="N15" s="126"/>
    </row>
    <row r="16" spans="1:17" ht="62.25" customHeight="1" x14ac:dyDescent="0.25">
      <c r="A16" s="104"/>
      <c r="B16" s="368"/>
      <c r="C16" s="565" t="s">
        <v>589</v>
      </c>
      <c r="D16" s="200" t="s">
        <v>115</v>
      </c>
      <c r="E16" s="125" t="s">
        <v>22</v>
      </c>
      <c r="F16" s="124" t="s">
        <v>115</v>
      </c>
      <c r="G16" s="423">
        <v>54</v>
      </c>
      <c r="H16" s="424">
        <f t="shared" si="0"/>
        <v>3553.2</v>
      </c>
      <c r="I16" s="279" t="s">
        <v>175</v>
      </c>
      <c r="J16" s="121" t="s">
        <v>151</v>
      </c>
      <c r="K16" s="283" t="s">
        <v>5</v>
      </c>
      <c r="L16" s="283" t="s">
        <v>5</v>
      </c>
      <c r="M16" s="174"/>
      <c r="N16" s="124" t="s">
        <v>115</v>
      </c>
    </row>
    <row r="17" spans="1:15" ht="45" x14ac:dyDescent="0.25">
      <c r="A17" s="104"/>
      <c r="B17" s="567"/>
      <c r="C17" s="565"/>
      <c r="D17" s="198" t="s">
        <v>116</v>
      </c>
      <c r="E17" s="50" t="s">
        <v>22</v>
      </c>
      <c r="F17" s="116" t="s">
        <v>116</v>
      </c>
      <c r="G17" s="425">
        <v>36</v>
      </c>
      <c r="H17" s="426">
        <f t="shared" si="0"/>
        <v>2368.7999999999997</v>
      </c>
      <c r="I17" s="284" t="s">
        <v>153</v>
      </c>
      <c r="J17" s="285" t="s">
        <v>151</v>
      </c>
      <c r="K17" s="187" t="s">
        <v>153</v>
      </c>
      <c r="L17" s="187" t="s">
        <v>568</v>
      </c>
      <c r="M17" s="150"/>
      <c r="N17" s="116" t="s">
        <v>116</v>
      </c>
    </row>
    <row r="18" spans="1:15" ht="60" x14ac:dyDescent="0.25">
      <c r="A18" s="112"/>
      <c r="B18" s="567"/>
      <c r="C18" s="565"/>
      <c r="D18" s="198" t="s">
        <v>118</v>
      </c>
      <c r="E18" s="50" t="s">
        <v>21</v>
      </c>
      <c r="F18" s="116" t="s">
        <v>118</v>
      </c>
      <c r="G18" s="425">
        <v>28</v>
      </c>
      <c r="H18" s="426">
        <f t="shared" si="0"/>
        <v>1842.3999999999999</v>
      </c>
      <c r="I18" s="284" t="s">
        <v>153</v>
      </c>
      <c r="J18" s="285" t="s">
        <v>152</v>
      </c>
      <c r="K18" s="188" t="s">
        <v>167</v>
      </c>
      <c r="L18" s="394" t="s">
        <v>565</v>
      </c>
      <c r="M18" s="174"/>
      <c r="N18" s="116" t="s">
        <v>118</v>
      </c>
    </row>
    <row r="19" spans="1:15" ht="45" x14ac:dyDescent="0.25">
      <c r="A19" s="112"/>
      <c r="B19" s="568"/>
      <c r="C19" s="565"/>
      <c r="D19" s="198" t="s">
        <v>119</v>
      </c>
      <c r="E19" s="50" t="s">
        <v>22</v>
      </c>
      <c r="F19" s="116" t="s">
        <v>119</v>
      </c>
      <c r="G19" s="425">
        <v>28</v>
      </c>
      <c r="H19" s="426">
        <f t="shared" si="0"/>
        <v>1842.3999999999999</v>
      </c>
      <c r="I19" s="284" t="s">
        <v>154</v>
      </c>
      <c r="J19" s="285" t="s">
        <v>151</v>
      </c>
      <c r="K19" s="187" t="s">
        <v>154</v>
      </c>
      <c r="L19" s="187" t="s">
        <v>569</v>
      </c>
      <c r="M19" s="150"/>
      <c r="N19" s="116" t="s">
        <v>119</v>
      </c>
    </row>
    <row r="20" spans="1:15" ht="45" x14ac:dyDescent="0.25">
      <c r="A20" s="112"/>
      <c r="B20" s="569"/>
      <c r="C20" s="565"/>
      <c r="D20" s="198" t="s">
        <v>120</v>
      </c>
      <c r="E20" s="50" t="s">
        <v>21</v>
      </c>
      <c r="F20" s="116" t="s">
        <v>120</v>
      </c>
      <c r="G20" s="425">
        <v>20</v>
      </c>
      <c r="H20" s="426">
        <f t="shared" si="0"/>
        <v>1316</v>
      </c>
      <c r="I20" s="284" t="s">
        <v>154</v>
      </c>
      <c r="J20" s="285" t="s">
        <v>151</v>
      </c>
      <c r="K20" s="188" t="s">
        <v>154</v>
      </c>
      <c r="L20" s="188" t="s">
        <v>570</v>
      </c>
      <c r="M20" s="92"/>
      <c r="N20" s="116" t="s">
        <v>120</v>
      </c>
    </row>
    <row r="21" spans="1:15" ht="71.25" customHeight="1" x14ac:dyDescent="0.25">
      <c r="A21" s="52"/>
      <c r="B21" s="208"/>
      <c r="C21" s="565"/>
      <c r="D21" s="198" t="s">
        <v>121</v>
      </c>
      <c r="E21" s="50" t="s">
        <v>20</v>
      </c>
      <c r="F21" s="116" t="s">
        <v>121</v>
      </c>
      <c r="G21" s="427">
        <v>8.5</v>
      </c>
      <c r="H21" s="426">
        <f t="shared" si="0"/>
        <v>559.29999999999995</v>
      </c>
      <c r="I21" s="119" t="s">
        <v>5</v>
      </c>
      <c r="J21" s="118" t="s">
        <v>5</v>
      </c>
      <c r="K21" s="187" t="s">
        <v>154</v>
      </c>
      <c r="L21" s="286" t="s">
        <v>151</v>
      </c>
      <c r="M21" s="174"/>
      <c r="N21" s="116" t="s">
        <v>121</v>
      </c>
    </row>
    <row r="22" spans="1:15" ht="45" customHeight="1" x14ac:dyDescent="0.25">
      <c r="A22" s="52"/>
      <c r="B22" s="369"/>
      <c r="C22" s="565"/>
      <c r="D22" s="198" t="s">
        <v>122</v>
      </c>
      <c r="E22" s="50" t="s">
        <v>20</v>
      </c>
      <c r="F22" s="116" t="s">
        <v>122</v>
      </c>
      <c r="G22" s="425">
        <v>16</v>
      </c>
      <c r="H22" s="426">
        <f t="shared" si="0"/>
        <v>1052.8</v>
      </c>
      <c r="I22" s="284" t="s">
        <v>155</v>
      </c>
      <c r="J22" s="285" t="s">
        <v>151</v>
      </c>
      <c r="K22" s="286" t="s">
        <v>5</v>
      </c>
      <c r="L22" s="286" t="s">
        <v>5</v>
      </c>
      <c r="M22" s="174"/>
      <c r="N22" s="116" t="s">
        <v>122</v>
      </c>
    </row>
    <row r="23" spans="1:15" ht="48.75" customHeight="1" x14ac:dyDescent="0.25">
      <c r="A23" s="53"/>
      <c r="B23" s="367"/>
      <c r="C23" s="566"/>
      <c r="D23" s="198" t="s">
        <v>123</v>
      </c>
      <c r="E23" s="123" t="s">
        <v>20</v>
      </c>
      <c r="F23" s="116" t="s">
        <v>123</v>
      </c>
      <c r="G23" s="428">
        <v>7.5</v>
      </c>
      <c r="H23" s="429">
        <f t="shared" si="0"/>
        <v>493.5</v>
      </c>
      <c r="I23" s="118" t="s">
        <v>5</v>
      </c>
      <c r="J23" s="118" t="s">
        <v>5</v>
      </c>
      <c r="K23" s="189" t="s">
        <v>168</v>
      </c>
      <c r="L23" s="394" t="s">
        <v>565</v>
      </c>
      <c r="M23" s="150"/>
      <c r="N23" s="116" t="s">
        <v>123</v>
      </c>
    </row>
    <row r="24" spans="1:15" ht="21" customHeight="1" x14ac:dyDescent="0.25">
      <c r="A24" s="395" t="s">
        <v>147</v>
      </c>
      <c r="B24" s="128"/>
      <c r="C24" s="300"/>
      <c r="D24" s="197"/>
      <c r="E24" s="126"/>
      <c r="F24" s="126"/>
      <c r="G24" s="360"/>
      <c r="H24" s="375"/>
      <c r="I24" s="126"/>
      <c r="J24" s="126"/>
      <c r="K24" s="126"/>
      <c r="L24" s="126"/>
      <c r="M24" s="126"/>
      <c r="N24" s="126"/>
    </row>
    <row r="25" spans="1:15" ht="60" x14ac:dyDescent="0.25">
      <c r="A25" s="104"/>
      <c r="B25" s="591"/>
      <c r="C25" s="589" t="s">
        <v>589</v>
      </c>
      <c r="D25" s="198" t="s">
        <v>124</v>
      </c>
      <c r="E25" s="125" t="s">
        <v>22</v>
      </c>
      <c r="F25" s="116" t="s">
        <v>124</v>
      </c>
      <c r="G25" s="423">
        <v>33</v>
      </c>
      <c r="H25" s="424">
        <f t="shared" si="0"/>
        <v>2171.4</v>
      </c>
      <c r="I25" s="284" t="s">
        <v>156</v>
      </c>
      <c r="J25" s="285" t="s">
        <v>151</v>
      </c>
      <c r="K25" s="187" t="s">
        <v>156</v>
      </c>
      <c r="L25" s="187" t="s">
        <v>571</v>
      </c>
      <c r="M25" s="150"/>
      <c r="N25" s="116" t="s">
        <v>124</v>
      </c>
    </row>
    <row r="26" spans="1:15" ht="60" x14ac:dyDescent="0.25">
      <c r="A26" s="104"/>
      <c r="B26" s="592"/>
      <c r="C26" s="589"/>
      <c r="D26" s="198" t="s">
        <v>125</v>
      </c>
      <c r="E26" s="50" t="s">
        <v>21</v>
      </c>
      <c r="F26" s="116" t="s">
        <v>125</v>
      </c>
      <c r="G26" s="425">
        <v>25</v>
      </c>
      <c r="H26" s="426">
        <f t="shared" si="0"/>
        <v>1645</v>
      </c>
      <c r="I26" s="284" t="s">
        <v>156</v>
      </c>
      <c r="J26" s="285" t="s">
        <v>152</v>
      </c>
      <c r="K26" s="188" t="s">
        <v>169</v>
      </c>
      <c r="L26" s="189" t="s">
        <v>151</v>
      </c>
      <c r="M26" s="175"/>
      <c r="N26" s="116" t="s">
        <v>125</v>
      </c>
    </row>
    <row r="27" spans="1:15" ht="30" x14ac:dyDescent="0.25">
      <c r="A27" s="52"/>
      <c r="B27" s="591"/>
      <c r="C27" s="589"/>
      <c r="D27" s="198" t="s">
        <v>286</v>
      </c>
      <c r="E27" s="50" t="s">
        <v>561</v>
      </c>
      <c r="F27" s="116" t="s">
        <v>126</v>
      </c>
      <c r="G27" s="425">
        <v>36</v>
      </c>
      <c r="H27" s="426">
        <f t="shared" si="0"/>
        <v>2368.7999999999997</v>
      </c>
      <c r="I27" s="284" t="s">
        <v>157</v>
      </c>
      <c r="J27" s="285" t="s">
        <v>151</v>
      </c>
      <c r="K27" s="286" t="s">
        <v>5</v>
      </c>
      <c r="L27" s="286" t="s">
        <v>5</v>
      </c>
      <c r="M27" s="174"/>
      <c r="N27" s="116" t="s">
        <v>126</v>
      </c>
      <c r="O27" s="210" t="s">
        <v>541</v>
      </c>
    </row>
    <row r="28" spans="1:15" ht="30" x14ac:dyDescent="0.25">
      <c r="A28" s="52"/>
      <c r="B28" s="591"/>
      <c r="C28" s="589"/>
      <c r="D28" s="198" t="s">
        <v>127</v>
      </c>
      <c r="E28" s="50" t="s">
        <v>22</v>
      </c>
      <c r="F28" s="116" t="s">
        <v>127</v>
      </c>
      <c r="G28" s="425">
        <v>24</v>
      </c>
      <c r="H28" s="426">
        <f t="shared" si="0"/>
        <v>1579.1999999999998</v>
      </c>
      <c r="I28" s="284" t="s">
        <v>158</v>
      </c>
      <c r="J28" s="285" t="s">
        <v>151</v>
      </c>
      <c r="K28" s="286" t="s">
        <v>5</v>
      </c>
      <c r="L28" s="286" t="s">
        <v>5</v>
      </c>
      <c r="M28" s="174"/>
      <c r="N28" s="116" t="s">
        <v>127</v>
      </c>
      <c r="O28" s="210"/>
    </row>
    <row r="29" spans="1:15" ht="45" x14ac:dyDescent="0.25">
      <c r="A29" s="52"/>
      <c r="B29" s="591"/>
      <c r="C29" s="589"/>
      <c r="D29" s="198" t="s">
        <v>128</v>
      </c>
      <c r="E29" s="50" t="s">
        <v>21</v>
      </c>
      <c r="F29" s="116" t="s">
        <v>128</v>
      </c>
      <c r="G29" s="425">
        <v>16</v>
      </c>
      <c r="H29" s="426">
        <f t="shared" si="0"/>
        <v>1052.8</v>
      </c>
      <c r="I29" s="284" t="s">
        <v>159</v>
      </c>
      <c r="J29" s="285" t="s">
        <v>151</v>
      </c>
      <c r="K29" s="188" t="s">
        <v>170</v>
      </c>
      <c r="L29" s="189" t="s">
        <v>151</v>
      </c>
      <c r="M29" s="175"/>
      <c r="N29" s="116" t="s">
        <v>128</v>
      </c>
      <c r="O29" s="210"/>
    </row>
    <row r="30" spans="1:15" ht="25.5" x14ac:dyDescent="0.25">
      <c r="A30" s="52"/>
      <c r="B30" s="591"/>
      <c r="C30" s="589"/>
      <c r="D30" s="198" t="s">
        <v>284</v>
      </c>
      <c r="E30" s="412" t="s">
        <v>22</v>
      </c>
      <c r="F30" s="549" t="s">
        <v>130</v>
      </c>
      <c r="G30" s="430">
        <v>43</v>
      </c>
      <c r="H30" s="431">
        <f t="shared" si="0"/>
        <v>2829.4</v>
      </c>
      <c r="I30" s="594" t="s">
        <v>160</v>
      </c>
      <c r="J30" s="626" t="s">
        <v>152</v>
      </c>
      <c r="K30" s="627" t="s">
        <v>5</v>
      </c>
      <c r="L30" s="627" t="s">
        <v>5</v>
      </c>
      <c r="M30" s="575"/>
      <c r="N30" s="623" t="s">
        <v>130</v>
      </c>
      <c r="O30" s="210"/>
    </row>
    <row r="31" spans="1:15" ht="25.5" x14ac:dyDescent="0.25">
      <c r="A31" s="52"/>
      <c r="B31" s="591"/>
      <c r="C31" s="589"/>
      <c r="D31" s="198" t="s">
        <v>281</v>
      </c>
      <c r="E31" s="412" t="s">
        <v>574</v>
      </c>
      <c r="F31" s="550"/>
      <c r="G31" s="430">
        <v>50</v>
      </c>
      <c r="H31" s="431">
        <f t="shared" si="0"/>
        <v>3290</v>
      </c>
      <c r="I31" s="594"/>
      <c r="J31" s="626"/>
      <c r="K31" s="627"/>
      <c r="L31" s="627"/>
      <c r="M31" s="575"/>
      <c r="N31" s="624"/>
      <c r="O31" s="210"/>
    </row>
    <row r="32" spans="1:15" ht="25.5" x14ac:dyDescent="0.25">
      <c r="A32" s="52"/>
      <c r="B32" s="591"/>
      <c r="C32" s="589"/>
      <c r="D32" s="198" t="s">
        <v>285</v>
      </c>
      <c r="E32" s="412" t="s">
        <v>21</v>
      </c>
      <c r="F32" s="550"/>
      <c r="G32" s="430">
        <v>35</v>
      </c>
      <c r="H32" s="431">
        <f t="shared" si="0"/>
        <v>2303</v>
      </c>
      <c r="I32" s="594"/>
      <c r="J32" s="626"/>
      <c r="K32" s="627"/>
      <c r="L32" s="627"/>
      <c r="M32" s="575"/>
      <c r="N32" s="624"/>
      <c r="O32" s="210"/>
    </row>
    <row r="33" spans="1:15" ht="25.5" x14ac:dyDescent="0.25">
      <c r="A33" s="52"/>
      <c r="B33" s="591"/>
      <c r="C33" s="589"/>
      <c r="D33" s="198" t="s">
        <v>282</v>
      </c>
      <c r="E33" s="412" t="s">
        <v>575</v>
      </c>
      <c r="F33" s="550"/>
      <c r="G33" s="430">
        <v>42</v>
      </c>
      <c r="H33" s="431">
        <f t="shared" si="0"/>
        <v>2763.6</v>
      </c>
      <c r="I33" s="594"/>
      <c r="J33" s="626"/>
      <c r="K33" s="627"/>
      <c r="L33" s="627"/>
      <c r="M33" s="575"/>
      <c r="N33" s="624"/>
      <c r="O33" s="210"/>
    </row>
    <row r="34" spans="1:15" ht="25.5" x14ac:dyDescent="0.25">
      <c r="A34" s="52"/>
      <c r="B34" s="591"/>
      <c r="C34" s="589"/>
      <c r="D34" s="198" t="s">
        <v>283</v>
      </c>
      <c r="E34" s="412" t="s">
        <v>20</v>
      </c>
      <c r="F34" s="550"/>
      <c r="G34" s="430">
        <v>29</v>
      </c>
      <c r="H34" s="431">
        <f t="shared" si="0"/>
        <v>1908.1999999999998</v>
      </c>
      <c r="I34" s="594"/>
      <c r="J34" s="626"/>
      <c r="K34" s="627"/>
      <c r="L34" s="627"/>
      <c r="M34" s="575"/>
      <c r="N34" s="624"/>
      <c r="O34" s="210"/>
    </row>
    <row r="35" spans="1:15" ht="25.5" x14ac:dyDescent="0.25">
      <c r="A35" s="52"/>
      <c r="B35" s="592"/>
      <c r="C35" s="589"/>
      <c r="D35" s="198" t="s">
        <v>280</v>
      </c>
      <c r="E35" s="412" t="s">
        <v>576</v>
      </c>
      <c r="F35" s="551"/>
      <c r="G35" s="430">
        <v>36</v>
      </c>
      <c r="H35" s="431">
        <f t="shared" si="0"/>
        <v>2368.7999999999997</v>
      </c>
      <c r="I35" s="594"/>
      <c r="J35" s="626"/>
      <c r="K35" s="627"/>
      <c r="L35" s="627"/>
      <c r="M35" s="575"/>
      <c r="N35" s="625"/>
      <c r="O35" s="210"/>
    </row>
    <row r="36" spans="1:15" ht="45" x14ac:dyDescent="0.25">
      <c r="A36" s="52"/>
      <c r="B36" s="179"/>
      <c r="C36" s="589"/>
      <c r="D36" s="198" t="s">
        <v>129</v>
      </c>
      <c r="E36" s="50" t="s">
        <v>20</v>
      </c>
      <c r="F36" s="116" t="s">
        <v>129</v>
      </c>
      <c r="G36" s="425">
        <v>8</v>
      </c>
      <c r="H36" s="426">
        <f t="shared" si="0"/>
        <v>526.4</v>
      </c>
      <c r="I36" s="118" t="s">
        <v>5</v>
      </c>
      <c r="J36" s="118" t="s">
        <v>5</v>
      </c>
      <c r="K36" s="188" t="s">
        <v>171</v>
      </c>
      <c r="L36" s="188" t="s">
        <v>569</v>
      </c>
      <c r="M36" s="92"/>
      <c r="N36" s="116" t="s">
        <v>129</v>
      </c>
      <c r="O36" s="210"/>
    </row>
    <row r="37" spans="1:15" ht="30" x14ac:dyDescent="0.25">
      <c r="A37" s="112"/>
      <c r="B37" s="581"/>
      <c r="C37" s="589"/>
      <c r="D37" s="198" t="s">
        <v>131</v>
      </c>
      <c r="E37" s="50" t="s">
        <v>22</v>
      </c>
      <c r="F37" s="116" t="s">
        <v>131</v>
      </c>
      <c r="G37" s="425">
        <v>26</v>
      </c>
      <c r="H37" s="426">
        <f t="shared" si="0"/>
        <v>1710.8</v>
      </c>
      <c r="I37" s="284" t="s">
        <v>161</v>
      </c>
      <c r="J37" s="285" t="s">
        <v>151</v>
      </c>
      <c r="K37" s="286" t="s">
        <v>5</v>
      </c>
      <c r="L37" s="286" t="s">
        <v>5</v>
      </c>
      <c r="M37" s="174"/>
      <c r="N37" s="116" t="s">
        <v>131</v>
      </c>
      <c r="O37" s="210"/>
    </row>
    <row r="38" spans="1:15" ht="45" x14ac:dyDescent="0.25">
      <c r="A38" s="112"/>
      <c r="B38" s="581"/>
      <c r="C38" s="589"/>
      <c r="D38" s="198" t="s">
        <v>132</v>
      </c>
      <c r="E38" s="50" t="s">
        <v>21</v>
      </c>
      <c r="F38" s="116" t="s">
        <v>132</v>
      </c>
      <c r="G38" s="425">
        <v>17</v>
      </c>
      <c r="H38" s="426">
        <f t="shared" si="0"/>
        <v>1118.5999999999999</v>
      </c>
      <c r="I38" s="284" t="s">
        <v>162</v>
      </c>
      <c r="J38" s="285" t="s">
        <v>151</v>
      </c>
      <c r="K38" s="187" t="s">
        <v>401</v>
      </c>
      <c r="L38" s="188" t="s">
        <v>569</v>
      </c>
      <c r="M38" s="92"/>
      <c r="N38" s="116" t="s">
        <v>132</v>
      </c>
      <c r="O38" s="210"/>
    </row>
    <row r="39" spans="1:15" ht="45" x14ac:dyDescent="0.25">
      <c r="A39" s="112"/>
      <c r="B39" s="593"/>
      <c r="C39" s="589"/>
      <c r="D39" s="198" t="s">
        <v>133</v>
      </c>
      <c r="E39" s="50" t="s">
        <v>20</v>
      </c>
      <c r="F39" s="116" t="s">
        <v>133</v>
      </c>
      <c r="G39" s="425">
        <v>10</v>
      </c>
      <c r="H39" s="426">
        <f t="shared" si="0"/>
        <v>658</v>
      </c>
      <c r="I39" s="284" t="s">
        <v>622</v>
      </c>
      <c r="J39" s="285" t="s">
        <v>151</v>
      </c>
      <c r="K39" s="187" t="s">
        <v>401</v>
      </c>
      <c r="L39" s="188" t="s">
        <v>569</v>
      </c>
      <c r="M39" s="92"/>
      <c r="N39" s="116" t="s">
        <v>133</v>
      </c>
      <c r="O39" s="210"/>
    </row>
    <row r="40" spans="1:15" ht="30" x14ac:dyDescent="0.25">
      <c r="A40" s="112"/>
      <c r="B40" s="581"/>
      <c r="C40" s="589"/>
      <c r="D40" s="198" t="s">
        <v>134</v>
      </c>
      <c r="E40" s="50" t="s">
        <v>561</v>
      </c>
      <c r="F40" s="116" t="s">
        <v>134</v>
      </c>
      <c r="G40" s="425">
        <v>20</v>
      </c>
      <c r="H40" s="426">
        <f t="shared" si="0"/>
        <v>1316</v>
      </c>
      <c r="I40" s="284" t="s">
        <v>157</v>
      </c>
      <c r="J40" s="285" t="s">
        <v>151</v>
      </c>
      <c r="K40" s="187" t="s">
        <v>402</v>
      </c>
      <c r="L40" s="286" t="s">
        <v>151</v>
      </c>
      <c r="M40" s="174"/>
      <c r="N40" s="116" t="s">
        <v>134</v>
      </c>
      <c r="O40" s="210"/>
    </row>
    <row r="41" spans="1:15" ht="45" x14ac:dyDescent="0.25">
      <c r="A41" s="112"/>
      <c r="B41" s="581"/>
      <c r="C41" s="589"/>
      <c r="D41" s="198" t="s">
        <v>135</v>
      </c>
      <c r="E41" s="50" t="s">
        <v>22</v>
      </c>
      <c r="F41" s="116" t="s">
        <v>135</v>
      </c>
      <c r="G41" s="425">
        <v>17</v>
      </c>
      <c r="H41" s="426">
        <f t="shared" si="0"/>
        <v>1118.5999999999999</v>
      </c>
      <c r="I41" s="284" t="s">
        <v>163</v>
      </c>
      <c r="J41" s="285" t="s">
        <v>151</v>
      </c>
      <c r="K41" s="187" t="s">
        <v>403</v>
      </c>
      <c r="L41" s="286" t="s">
        <v>151</v>
      </c>
      <c r="M41" s="174"/>
      <c r="N41" s="116" t="s">
        <v>135</v>
      </c>
      <c r="O41" s="210"/>
    </row>
    <row r="42" spans="1:15" ht="45" x14ac:dyDescent="0.25">
      <c r="A42" s="112"/>
      <c r="B42" s="581"/>
      <c r="C42" s="589"/>
      <c r="D42" s="198" t="s">
        <v>136</v>
      </c>
      <c r="E42" s="50" t="s">
        <v>21</v>
      </c>
      <c r="F42" s="116" t="s">
        <v>136</v>
      </c>
      <c r="G42" s="425">
        <v>9</v>
      </c>
      <c r="H42" s="426">
        <f t="shared" si="0"/>
        <v>592.19999999999993</v>
      </c>
      <c r="I42" s="284" t="s">
        <v>164</v>
      </c>
      <c r="J42" s="285" t="s">
        <v>151</v>
      </c>
      <c r="K42" s="188" t="s">
        <v>172</v>
      </c>
      <c r="L42" s="189" t="s">
        <v>151</v>
      </c>
      <c r="M42" s="175"/>
      <c r="N42" s="116" t="s">
        <v>136</v>
      </c>
      <c r="O42" s="210"/>
    </row>
    <row r="43" spans="1:15" ht="45" x14ac:dyDescent="0.25">
      <c r="A43" s="112"/>
      <c r="B43" s="581"/>
      <c r="C43" s="589"/>
      <c r="D43" s="198" t="s">
        <v>140</v>
      </c>
      <c r="E43" s="50" t="s">
        <v>20</v>
      </c>
      <c r="F43" s="116" t="s">
        <v>140</v>
      </c>
      <c r="G43" s="425">
        <v>4.2</v>
      </c>
      <c r="H43" s="426">
        <f t="shared" si="0"/>
        <v>276.36</v>
      </c>
      <c r="I43" s="284" t="s">
        <v>164</v>
      </c>
      <c r="J43" s="285" t="s">
        <v>151</v>
      </c>
      <c r="K43" s="188" t="s">
        <v>172</v>
      </c>
      <c r="L43" s="188" t="s">
        <v>572</v>
      </c>
      <c r="M43" s="92"/>
      <c r="N43" s="116" t="s">
        <v>140</v>
      </c>
      <c r="O43" s="210"/>
    </row>
    <row r="44" spans="1:15" ht="25.5" x14ac:dyDescent="0.25">
      <c r="A44" s="112"/>
      <c r="B44" s="581"/>
      <c r="C44" s="589"/>
      <c r="D44" s="198" t="s">
        <v>141</v>
      </c>
      <c r="E44" s="50" t="s">
        <v>148</v>
      </c>
      <c r="F44" s="116" t="s">
        <v>141</v>
      </c>
      <c r="G44" s="425">
        <v>2.5</v>
      </c>
      <c r="H44" s="426">
        <f t="shared" si="0"/>
        <v>164.5</v>
      </c>
      <c r="I44" s="119" t="s">
        <v>5</v>
      </c>
      <c r="J44" s="118" t="s">
        <v>5</v>
      </c>
      <c r="K44" s="188" t="s">
        <v>165</v>
      </c>
      <c r="L44" s="189" t="s">
        <v>573</v>
      </c>
      <c r="M44" s="175"/>
      <c r="N44" s="116" t="s">
        <v>141</v>
      </c>
      <c r="O44" s="210"/>
    </row>
    <row r="45" spans="1:15" ht="25.5" x14ac:dyDescent="0.25">
      <c r="A45" s="112"/>
      <c r="B45" s="581"/>
      <c r="C45" s="589"/>
      <c r="D45" s="198" t="s">
        <v>150</v>
      </c>
      <c r="E45" s="50" t="s">
        <v>616</v>
      </c>
      <c r="F45" s="116" t="s">
        <v>150</v>
      </c>
      <c r="G45" s="425">
        <v>2</v>
      </c>
      <c r="H45" s="426">
        <f t="shared" si="0"/>
        <v>131.6</v>
      </c>
      <c r="I45" s="119" t="s">
        <v>5</v>
      </c>
      <c r="J45" s="118" t="s">
        <v>5</v>
      </c>
      <c r="K45" s="188" t="s">
        <v>165</v>
      </c>
      <c r="L45" s="189" t="s">
        <v>151</v>
      </c>
      <c r="M45" s="175"/>
      <c r="N45" s="116" t="s">
        <v>150</v>
      </c>
      <c r="O45" s="210"/>
    </row>
    <row r="46" spans="1:15" ht="27" customHeight="1" x14ac:dyDescent="0.25">
      <c r="A46" s="112"/>
      <c r="B46" s="581"/>
      <c r="C46" s="589"/>
      <c r="D46" s="199" t="s">
        <v>278</v>
      </c>
      <c r="E46" s="412" t="s">
        <v>22</v>
      </c>
      <c r="F46" s="549" t="s">
        <v>142</v>
      </c>
      <c r="G46" s="430">
        <v>19</v>
      </c>
      <c r="H46" s="431">
        <f t="shared" si="0"/>
        <v>1250.2</v>
      </c>
      <c r="I46" s="583" t="s">
        <v>404</v>
      </c>
      <c r="J46" s="583" t="s">
        <v>405</v>
      </c>
      <c r="K46" s="586" t="s">
        <v>5</v>
      </c>
      <c r="L46" s="586" t="s">
        <v>5</v>
      </c>
      <c r="M46" s="575"/>
      <c r="N46" s="623" t="s">
        <v>142</v>
      </c>
      <c r="O46" s="210"/>
    </row>
    <row r="47" spans="1:15" ht="25.5" x14ac:dyDescent="0.25">
      <c r="A47" s="112"/>
      <c r="B47" s="581"/>
      <c r="C47" s="589"/>
      <c r="D47" s="199" t="s">
        <v>274</v>
      </c>
      <c r="E47" s="412" t="s">
        <v>574</v>
      </c>
      <c r="F47" s="550"/>
      <c r="G47" s="430">
        <v>26</v>
      </c>
      <c r="H47" s="431">
        <f t="shared" si="0"/>
        <v>1710.8</v>
      </c>
      <c r="I47" s="584"/>
      <c r="J47" s="584"/>
      <c r="K47" s="587"/>
      <c r="L47" s="587"/>
      <c r="M47" s="575"/>
      <c r="N47" s="624"/>
      <c r="O47" s="210"/>
    </row>
    <row r="48" spans="1:15" ht="25.5" x14ac:dyDescent="0.25">
      <c r="A48" s="112"/>
      <c r="B48" s="581"/>
      <c r="C48" s="589"/>
      <c r="D48" s="199" t="s">
        <v>279</v>
      </c>
      <c r="E48" s="412" t="s">
        <v>21</v>
      </c>
      <c r="F48" s="550"/>
      <c r="G48" s="430">
        <v>14</v>
      </c>
      <c r="H48" s="431">
        <f t="shared" si="0"/>
        <v>921.19999999999993</v>
      </c>
      <c r="I48" s="584"/>
      <c r="J48" s="584"/>
      <c r="K48" s="587"/>
      <c r="L48" s="587"/>
      <c r="M48" s="575"/>
      <c r="N48" s="624"/>
      <c r="O48" s="210"/>
    </row>
    <row r="49" spans="1:15" ht="25.5" x14ac:dyDescent="0.25">
      <c r="A49" s="112"/>
      <c r="B49" s="581"/>
      <c r="C49" s="589"/>
      <c r="D49" s="199" t="s">
        <v>275</v>
      </c>
      <c r="E49" s="412" t="s">
        <v>575</v>
      </c>
      <c r="F49" s="550"/>
      <c r="G49" s="430">
        <v>21</v>
      </c>
      <c r="H49" s="431">
        <f t="shared" si="0"/>
        <v>1381.8</v>
      </c>
      <c r="I49" s="584"/>
      <c r="J49" s="584"/>
      <c r="K49" s="587"/>
      <c r="L49" s="587"/>
      <c r="M49" s="575"/>
      <c r="N49" s="624"/>
      <c r="O49" s="210"/>
    </row>
    <row r="50" spans="1:15" ht="25.5" x14ac:dyDescent="0.25">
      <c r="A50" s="112"/>
      <c r="B50" s="581"/>
      <c r="C50" s="589"/>
      <c r="D50" s="199" t="s">
        <v>276</v>
      </c>
      <c r="E50" s="412" t="s">
        <v>20</v>
      </c>
      <c r="F50" s="550"/>
      <c r="G50" s="430">
        <v>7</v>
      </c>
      <c r="H50" s="431">
        <f t="shared" si="0"/>
        <v>460.59999999999997</v>
      </c>
      <c r="I50" s="584"/>
      <c r="J50" s="584"/>
      <c r="K50" s="587"/>
      <c r="L50" s="587"/>
      <c r="M50" s="575"/>
      <c r="N50" s="624"/>
      <c r="O50" s="210"/>
    </row>
    <row r="51" spans="1:15" ht="25.5" x14ac:dyDescent="0.25">
      <c r="A51" s="112"/>
      <c r="B51" s="581"/>
      <c r="C51" s="589"/>
      <c r="D51" s="199" t="s">
        <v>272</v>
      </c>
      <c r="E51" s="412" t="s">
        <v>576</v>
      </c>
      <c r="F51" s="550"/>
      <c r="G51" s="430">
        <v>14</v>
      </c>
      <c r="H51" s="431">
        <f t="shared" si="0"/>
        <v>921.19999999999993</v>
      </c>
      <c r="I51" s="584"/>
      <c r="J51" s="584"/>
      <c r="K51" s="587"/>
      <c r="L51" s="587"/>
      <c r="M51" s="575"/>
      <c r="N51" s="624"/>
      <c r="O51" s="210"/>
    </row>
    <row r="52" spans="1:15" ht="25.5" x14ac:dyDescent="0.25">
      <c r="A52" s="112"/>
      <c r="B52" s="581"/>
      <c r="C52" s="589"/>
      <c r="D52" s="199" t="s">
        <v>277</v>
      </c>
      <c r="E52" s="412" t="s">
        <v>148</v>
      </c>
      <c r="F52" s="550"/>
      <c r="G52" s="430">
        <v>5</v>
      </c>
      <c r="H52" s="431">
        <f t="shared" si="0"/>
        <v>329</v>
      </c>
      <c r="I52" s="584"/>
      <c r="J52" s="584"/>
      <c r="K52" s="587"/>
      <c r="L52" s="587"/>
      <c r="M52" s="575"/>
      <c r="N52" s="624"/>
      <c r="O52" s="210"/>
    </row>
    <row r="53" spans="1:15" ht="25.5" x14ac:dyDescent="0.25">
      <c r="A53" s="112"/>
      <c r="B53" s="581"/>
      <c r="C53" s="589"/>
      <c r="D53" s="199" t="s">
        <v>273</v>
      </c>
      <c r="E53" s="412" t="s">
        <v>577</v>
      </c>
      <c r="F53" s="550"/>
      <c r="G53" s="430">
        <v>12</v>
      </c>
      <c r="H53" s="431">
        <f t="shared" si="0"/>
        <v>789.59999999999991</v>
      </c>
      <c r="I53" s="584"/>
      <c r="J53" s="584"/>
      <c r="K53" s="587"/>
      <c r="L53" s="587"/>
      <c r="M53" s="575"/>
      <c r="N53" s="624"/>
      <c r="O53" s="210"/>
    </row>
    <row r="54" spans="1:15" ht="25.5" x14ac:dyDescent="0.25">
      <c r="A54" s="112"/>
      <c r="B54" s="581"/>
      <c r="C54" s="589"/>
      <c r="D54" s="199" t="s">
        <v>150</v>
      </c>
      <c r="E54" s="412" t="s">
        <v>616</v>
      </c>
      <c r="F54" s="550"/>
      <c r="G54" s="430">
        <v>2</v>
      </c>
      <c r="H54" s="431">
        <f t="shared" si="0"/>
        <v>131.6</v>
      </c>
      <c r="I54" s="584"/>
      <c r="J54" s="584"/>
      <c r="K54" s="587"/>
      <c r="L54" s="587"/>
      <c r="M54" s="575"/>
      <c r="N54" s="624"/>
      <c r="O54" s="210"/>
    </row>
    <row r="55" spans="1:15" ht="25.5" x14ac:dyDescent="0.25">
      <c r="A55" s="112"/>
      <c r="B55" s="582"/>
      <c r="C55" s="590"/>
      <c r="D55" s="199" t="s">
        <v>271</v>
      </c>
      <c r="E55" s="412" t="s">
        <v>617</v>
      </c>
      <c r="F55" s="551"/>
      <c r="G55" s="432">
        <v>9</v>
      </c>
      <c r="H55" s="413">
        <f t="shared" ref="H55:H79" si="1">IF(G55="смотрите раздел рецептурных линз","-",G55*$Q$8)</f>
        <v>592.19999999999993</v>
      </c>
      <c r="I55" s="585"/>
      <c r="J55" s="585"/>
      <c r="K55" s="588"/>
      <c r="L55" s="588"/>
      <c r="M55" s="576"/>
      <c r="N55" s="625"/>
      <c r="O55" s="210"/>
    </row>
    <row r="56" spans="1:15" ht="21" customHeight="1" x14ac:dyDescent="0.25">
      <c r="A56" s="396" t="s">
        <v>147</v>
      </c>
      <c r="B56" s="172"/>
      <c r="C56" s="172"/>
      <c r="D56" s="138"/>
      <c r="E56" s="172"/>
      <c r="F56" s="172"/>
      <c r="G56" s="361"/>
      <c r="H56" s="376"/>
      <c r="I56" s="172"/>
      <c r="J56" s="172"/>
      <c r="K56" s="172"/>
      <c r="L56" s="172"/>
      <c r="M56" s="172"/>
      <c r="N56" s="173"/>
      <c r="O56" s="210"/>
    </row>
    <row r="57" spans="1:15" ht="31.5" x14ac:dyDescent="0.25">
      <c r="A57" s="577"/>
      <c r="B57" s="579"/>
      <c r="C57" s="541" t="s">
        <v>607</v>
      </c>
      <c r="D57" s="117" t="s">
        <v>233</v>
      </c>
      <c r="E57" s="137" t="s">
        <v>22</v>
      </c>
      <c r="F57" s="131" t="s">
        <v>406</v>
      </c>
      <c r="G57" s="362">
        <v>65</v>
      </c>
      <c r="H57" s="362">
        <f t="shared" si="1"/>
        <v>4277</v>
      </c>
      <c r="I57" s="284" t="s">
        <v>166</v>
      </c>
      <c r="J57" s="285" t="s">
        <v>151</v>
      </c>
      <c r="K57" s="190" t="s">
        <v>5</v>
      </c>
      <c r="L57" s="190" t="s">
        <v>5</v>
      </c>
      <c r="M57" s="150"/>
      <c r="N57" s="131" t="s">
        <v>406</v>
      </c>
      <c r="O57" s="210"/>
    </row>
    <row r="58" spans="1:15" ht="33" x14ac:dyDescent="0.25">
      <c r="A58" s="578"/>
      <c r="B58" s="579"/>
      <c r="C58" s="542"/>
      <c r="D58" s="117" t="s">
        <v>234</v>
      </c>
      <c r="E58" s="51" t="s">
        <v>21</v>
      </c>
      <c r="F58" s="131" t="s">
        <v>137</v>
      </c>
      <c r="G58" s="363">
        <v>57</v>
      </c>
      <c r="H58" s="363">
        <f t="shared" si="1"/>
        <v>3750.6</v>
      </c>
      <c r="I58" s="284" t="s">
        <v>166</v>
      </c>
      <c r="J58" s="285" t="s">
        <v>151</v>
      </c>
      <c r="K58" s="190" t="s">
        <v>166</v>
      </c>
      <c r="L58" s="190" t="s">
        <v>151</v>
      </c>
      <c r="M58" s="150"/>
      <c r="N58" s="131" t="s">
        <v>137</v>
      </c>
      <c r="O58" s="210"/>
    </row>
    <row r="59" spans="1:15" ht="31.5" x14ac:dyDescent="0.25">
      <c r="A59" s="578"/>
      <c r="B59" s="579"/>
      <c r="C59" s="542"/>
      <c r="D59" s="117" t="s">
        <v>231</v>
      </c>
      <c r="E59" s="51" t="s">
        <v>22</v>
      </c>
      <c r="F59" s="131" t="s">
        <v>407</v>
      </c>
      <c r="G59" s="363">
        <v>36</v>
      </c>
      <c r="H59" s="363">
        <f t="shared" si="1"/>
        <v>2368.7999999999997</v>
      </c>
      <c r="I59" s="284" t="s">
        <v>166</v>
      </c>
      <c r="J59" s="285" t="s">
        <v>151</v>
      </c>
      <c r="K59" s="190" t="s">
        <v>5</v>
      </c>
      <c r="L59" s="190" t="s">
        <v>5</v>
      </c>
      <c r="M59" s="150"/>
      <c r="N59" s="131" t="s">
        <v>407</v>
      </c>
      <c r="O59" s="210"/>
    </row>
    <row r="60" spans="1:15" ht="33" x14ac:dyDescent="0.25">
      <c r="A60" s="578"/>
      <c r="B60" s="579"/>
      <c r="C60" s="542"/>
      <c r="D60" s="117" t="s">
        <v>232</v>
      </c>
      <c r="E60" s="51" t="s">
        <v>21</v>
      </c>
      <c r="F60" s="131" t="s">
        <v>138</v>
      </c>
      <c r="G60" s="363">
        <v>28</v>
      </c>
      <c r="H60" s="363">
        <f t="shared" si="1"/>
        <v>1842.3999999999999</v>
      </c>
      <c r="I60" s="119" t="s">
        <v>5</v>
      </c>
      <c r="J60" s="118" t="s">
        <v>5</v>
      </c>
      <c r="K60" s="190" t="s">
        <v>408</v>
      </c>
      <c r="L60" s="190" t="s">
        <v>151</v>
      </c>
      <c r="M60" s="150"/>
      <c r="N60" s="131" t="s">
        <v>138</v>
      </c>
      <c r="O60" s="210"/>
    </row>
    <row r="61" spans="1:15" ht="31.5" x14ac:dyDescent="0.25">
      <c r="A61" s="578"/>
      <c r="B61" s="580"/>
      <c r="C61" s="542"/>
      <c r="D61" s="117" t="s">
        <v>230</v>
      </c>
      <c r="E61" s="51" t="s">
        <v>20</v>
      </c>
      <c r="F61" s="131" t="s">
        <v>139</v>
      </c>
      <c r="G61" s="363">
        <v>24</v>
      </c>
      <c r="H61" s="363">
        <f t="shared" si="1"/>
        <v>1579.1999999999998</v>
      </c>
      <c r="I61" s="284" t="s">
        <v>166</v>
      </c>
      <c r="J61" s="285" t="s">
        <v>151</v>
      </c>
      <c r="K61" s="190" t="s">
        <v>5</v>
      </c>
      <c r="L61" s="190" t="s">
        <v>5</v>
      </c>
      <c r="M61" s="150"/>
      <c r="N61" s="131" t="s">
        <v>139</v>
      </c>
      <c r="O61" s="210"/>
    </row>
    <row r="62" spans="1:15" ht="54" customHeight="1" x14ac:dyDescent="0.25">
      <c r="A62" s="195"/>
      <c r="B62" s="194"/>
      <c r="C62" s="543"/>
      <c r="D62" s="134" t="s">
        <v>229</v>
      </c>
      <c r="E62" s="135" t="s">
        <v>20</v>
      </c>
      <c r="F62" s="133" t="s">
        <v>409</v>
      </c>
      <c r="G62" s="364">
        <v>18</v>
      </c>
      <c r="H62" s="364">
        <f t="shared" si="1"/>
        <v>1184.3999999999999</v>
      </c>
      <c r="I62" s="120" t="s">
        <v>5</v>
      </c>
      <c r="J62" s="280" t="s">
        <v>5</v>
      </c>
      <c r="K62" s="281" t="s">
        <v>408</v>
      </c>
      <c r="L62" s="281" t="s">
        <v>151</v>
      </c>
      <c r="M62" s="150"/>
      <c r="N62" s="133" t="s">
        <v>409</v>
      </c>
      <c r="O62" s="210"/>
    </row>
    <row r="63" spans="1:15" ht="21" customHeight="1" x14ac:dyDescent="0.25">
      <c r="A63" s="397" t="s">
        <v>523</v>
      </c>
      <c r="B63" s="180"/>
      <c r="C63" s="180"/>
      <c r="D63" s="201"/>
      <c r="E63" s="180"/>
      <c r="F63" s="180"/>
      <c r="G63" s="365"/>
      <c r="H63" s="377"/>
      <c r="I63" s="180"/>
      <c r="J63" s="180"/>
      <c r="K63" s="180"/>
      <c r="L63" s="180"/>
      <c r="M63" s="180"/>
      <c r="N63" s="181"/>
      <c r="O63" s="210"/>
    </row>
    <row r="64" spans="1:15" ht="57" customHeight="1" x14ac:dyDescent="0.25">
      <c r="A64" s="612"/>
      <c r="B64" s="207"/>
      <c r="C64" s="614" t="s">
        <v>578</v>
      </c>
      <c r="D64" s="202" t="s">
        <v>531</v>
      </c>
      <c r="E64" s="136" t="s">
        <v>562</v>
      </c>
      <c r="F64" s="182" t="s">
        <v>410</v>
      </c>
      <c r="G64" s="416">
        <v>22</v>
      </c>
      <c r="H64" s="416">
        <f t="shared" si="1"/>
        <v>1447.6</v>
      </c>
      <c r="I64" s="279" t="s">
        <v>158</v>
      </c>
      <c r="J64" s="121" t="s">
        <v>151</v>
      </c>
      <c r="K64" s="282" t="s">
        <v>5</v>
      </c>
      <c r="L64" s="282" t="s">
        <v>5</v>
      </c>
      <c r="M64" s="150"/>
      <c r="N64" s="182" t="s">
        <v>410</v>
      </c>
      <c r="O64" s="210" t="s">
        <v>542</v>
      </c>
    </row>
    <row r="65" spans="1:15" ht="57" customHeight="1" x14ac:dyDescent="0.25">
      <c r="A65" s="613"/>
      <c r="B65" s="370"/>
      <c r="C65" s="614"/>
      <c r="D65" s="203" t="s">
        <v>261</v>
      </c>
      <c r="E65" s="129" t="s">
        <v>562</v>
      </c>
      <c r="F65" s="184" t="s">
        <v>411</v>
      </c>
      <c r="G65" s="417">
        <v>16</v>
      </c>
      <c r="H65" s="417">
        <f t="shared" si="1"/>
        <v>1052.8</v>
      </c>
      <c r="I65" s="284" t="s">
        <v>413</v>
      </c>
      <c r="J65" s="285" t="s">
        <v>151</v>
      </c>
      <c r="K65" s="190" t="s">
        <v>5</v>
      </c>
      <c r="L65" s="190" t="s">
        <v>5</v>
      </c>
      <c r="M65" s="150"/>
      <c r="N65" s="184" t="s">
        <v>411</v>
      </c>
      <c r="O65" s="210" t="s">
        <v>542</v>
      </c>
    </row>
    <row r="66" spans="1:15" ht="74.25" customHeight="1" x14ac:dyDescent="0.25">
      <c r="A66" s="371"/>
      <c r="B66" s="372"/>
      <c r="C66" s="414" t="s">
        <v>606</v>
      </c>
      <c r="D66" s="204" t="s">
        <v>256</v>
      </c>
      <c r="E66" s="130" t="s">
        <v>562</v>
      </c>
      <c r="F66" s="183" t="s">
        <v>524</v>
      </c>
      <c r="G66" s="418">
        <v>17</v>
      </c>
      <c r="H66" s="418">
        <f t="shared" si="1"/>
        <v>1118.5999999999999</v>
      </c>
      <c r="I66" s="120" t="s">
        <v>412</v>
      </c>
      <c r="J66" s="393" t="s">
        <v>565</v>
      </c>
      <c r="K66" s="281" t="s">
        <v>5</v>
      </c>
      <c r="L66" s="281" t="s">
        <v>5</v>
      </c>
      <c r="M66" s="150"/>
      <c r="N66" s="183" t="s">
        <v>524</v>
      </c>
      <c r="O66" s="210" t="s">
        <v>542</v>
      </c>
    </row>
    <row r="67" spans="1:15" ht="21" customHeight="1" x14ac:dyDescent="0.25">
      <c r="A67" s="398" t="s">
        <v>608</v>
      </c>
      <c r="B67" s="171"/>
      <c r="C67" s="171"/>
      <c r="D67" s="139"/>
      <c r="E67" s="171"/>
      <c r="F67" s="171"/>
      <c r="G67" s="366"/>
      <c r="H67" s="378"/>
      <c r="I67" s="171"/>
      <c r="J67" s="171"/>
      <c r="K67" s="171"/>
      <c r="L67" s="171"/>
      <c r="M67" s="171"/>
      <c r="N67" s="171"/>
      <c r="O67" s="210"/>
    </row>
    <row r="68" spans="1:15" ht="30" customHeight="1" x14ac:dyDescent="0.25">
      <c r="A68" s="596"/>
      <c r="B68" s="600"/>
      <c r="C68" s="598"/>
      <c r="D68" s="205" t="s">
        <v>269</v>
      </c>
      <c r="E68" s="388" t="s">
        <v>561</v>
      </c>
      <c r="F68" s="287" t="s">
        <v>269</v>
      </c>
      <c r="G68" s="419">
        <v>32</v>
      </c>
      <c r="H68" s="419">
        <f t="shared" si="1"/>
        <v>2105.6</v>
      </c>
      <c r="I68" s="279" t="s">
        <v>414</v>
      </c>
      <c r="J68" s="121" t="s">
        <v>398</v>
      </c>
      <c r="K68" s="282" t="s">
        <v>5</v>
      </c>
      <c r="L68" s="282" t="s">
        <v>5</v>
      </c>
      <c r="M68" s="150"/>
      <c r="N68" s="287" t="s">
        <v>269</v>
      </c>
      <c r="O68" s="210"/>
    </row>
    <row r="69" spans="1:15" ht="30" customHeight="1" x14ac:dyDescent="0.25">
      <c r="A69" s="596"/>
      <c r="B69" s="601"/>
      <c r="C69" s="598"/>
      <c r="D69" s="206" t="s">
        <v>255</v>
      </c>
      <c r="E69" s="387" t="s">
        <v>21</v>
      </c>
      <c r="F69" s="132" t="s">
        <v>659</v>
      </c>
      <c r="G69" s="420">
        <v>22</v>
      </c>
      <c r="H69" s="420">
        <f t="shared" ref="H69" si="2">IF(G69="смотрите раздел рецептурных линз","-",G69*$Q$8)</f>
        <v>1447.6</v>
      </c>
      <c r="I69" s="284" t="s">
        <v>414</v>
      </c>
      <c r="J69" s="118" t="s">
        <v>573</v>
      </c>
      <c r="K69" s="190" t="s">
        <v>663</v>
      </c>
      <c r="L69" s="189" t="s">
        <v>573</v>
      </c>
      <c r="M69" s="150"/>
      <c r="N69" s="132" t="s">
        <v>255</v>
      </c>
      <c r="O69" s="210"/>
    </row>
    <row r="70" spans="1:15" ht="30" customHeight="1" x14ac:dyDescent="0.25">
      <c r="A70" s="596"/>
      <c r="B70" s="602"/>
      <c r="C70" s="598"/>
      <c r="D70" s="206" t="s">
        <v>255</v>
      </c>
      <c r="E70" s="387" t="s">
        <v>20</v>
      </c>
      <c r="F70" s="132" t="s">
        <v>255</v>
      </c>
      <c r="G70" s="420">
        <v>16</v>
      </c>
      <c r="H70" s="420">
        <f t="shared" si="1"/>
        <v>1052.8</v>
      </c>
      <c r="I70" s="284" t="s">
        <v>414</v>
      </c>
      <c r="J70" s="118" t="s">
        <v>573</v>
      </c>
      <c r="K70" s="190" t="s">
        <v>414</v>
      </c>
      <c r="L70" s="189" t="s">
        <v>573</v>
      </c>
      <c r="M70" s="150"/>
      <c r="N70" s="132" t="s">
        <v>255</v>
      </c>
      <c r="O70" s="210"/>
    </row>
    <row r="71" spans="1:15" ht="30" customHeight="1" x14ac:dyDescent="0.25">
      <c r="A71" s="596"/>
      <c r="B71" s="602"/>
      <c r="C71" s="598"/>
      <c r="D71" s="206" t="s">
        <v>268</v>
      </c>
      <c r="E71" s="415" t="s">
        <v>22</v>
      </c>
      <c r="F71" s="549" t="s">
        <v>415</v>
      </c>
      <c r="G71" s="421">
        <v>30</v>
      </c>
      <c r="H71" s="421">
        <f t="shared" si="1"/>
        <v>1974</v>
      </c>
      <c r="I71" s="583" t="s">
        <v>414</v>
      </c>
      <c r="J71" s="603" t="s">
        <v>623</v>
      </c>
      <c r="K71" s="606" t="s">
        <v>5</v>
      </c>
      <c r="L71" s="606" t="s">
        <v>5</v>
      </c>
      <c r="M71" s="595"/>
      <c r="N71" s="620" t="s">
        <v>415</v>
      </c>
      <c r="O71" s="210"/>
    </row>
    <row r="72" spans="1:15" ht="30" customHeight="1" x14ac:dyDescent="0.25">
      <c r="A72" s="596"/>
      <c r="B72" s="602"/>
      <c r="C72" s="598"/>
      <c r="D72" s="206" t="s">
        <v>265</v>
      </c>
      <c r="E72" s="415" t="s">
        <v>574</v>
      </c>
      <c r="F72" s="550"/>
      <c r="G72" s="421">
        <v>38</v>
      </c>
      <c r="H72" s="421">
        <f t="shared" si="1"/>
        <v>2500.4</v>
      </c>
      <c r="I72" s="584"/>
      <c r="J72" s="604"/>
      <c r="K72" s="607"/>
      <c r="L72" s="607"/>
      <c r="M72" s="595"/>
      <c r="N72" s="621"/>
      <c r="O72" s="210"/>
    </row>
    <row r="73" spans="1:15" ht="30" customHeight="1" x14ac:dyDescent="0.25">
      <c r="A73" s="596"/>
      <c r="B73" s="602"/>
      <c r="C73" s="598"/>
      <c r="D73" s="206" t="s">
        <v>270</v>
      </c>
      <c r="E73" s="415" t="s">
        <v>21</v>
      </c>
      <c r="F73" s="550"/>
      <c r="G73" s="421">
        <v>22</v>
      </c>
      <c r="H73" s="421">
        <f t="shared" si="1"/>
        <v>1447.6</v>
      </c>
      <c r="I73" s="584"/>
      <c r="J73" s="604"/>
      <c r="K73" s="607"/>
      <c r="L73" s="607"/>
      <c r="M73" s="595"/>
      <c r="N73" s="621"/>
      <c r="O73" s="210"/>
    </row>
    <row r="74" spans="1:15" ht="30" customHeight="1" x14ac:dyDescent="0.25">
      <c r="A74" s="596"/>
      <c r="B74" s="602"/>
      <c r="C74" s="598"/>
      <c r="D74" s="206" t="s">
        <v>266</v>
      </c>
      <c r="E74" s="415" t="s">
        <v>575</v>
      </c>
      <c r="F74" s="550"/>
      <c r="G74" s="421">
        <v>30</v>
      </c>
      <c r="H74" s="421">
        <f t="shared" si="1"/>
        <v>1974</v>
      </c>
      <c r="I74" s="584"/>
      <c r="J74" s="604"/>
      <c r="K74" s="607"/>
      <c r="L74" s="607"/>
      <c r="M74" s="595"/>
      <c r="N74" s="621"/>
      <c r="O74" s="210"/>
    </row>
    <row r="75" spans="1:15" ht="30" customHeight="1" x14ac:dyDescent="0.25">
      <c r="A75" s="596"/>
      <c r="B75" s="602"/>
      <c r="C75" s="598"/>
      <c r="D75" s="206" t="s">
        <v>267</v>
      </c>
      <c r="E75" s="415" t="s">
        <v>20</v>
      </c>
      <c r="F75" s="550"/>
      <c r="G75" s="421">
        <v>16</v>
      </c>
      <c r="H75" s="421">
        <f t="shared" si="1"/>
        <v>1052.8</v>
      </c>
      <c r="I75" s="584"/>
      <c r="J75" s="604"/>
      <c r="K75" s="607"/>
      <c r="L75" s="607"/>
      <c r="M75" s="595"/>
      <c r="N75" s="621"/>
      <c r="O75" s="210"/>
    </row>
    <row r="76" spans="1:15" ht="30" customHeight="1" x14ac:dyDescent="0.25">
      <c r="A76" s="596"/>
      <c r="B76" s="602"/>
      <c r="C76" s="598"/>
      <c r="D76" s="206" t="s">
        <v>264</v>
      </c>
      <c r="E76" s="415" t="s">
        <v>576</v>
      </c>
      <c r="F76" s="551"/>
      <c r="G76" s="421">
        <v>24</v>
      </c>
      <c r="H76" s="421">
        <f t="shared" si="1"/>
        <v>1579.1999999999998</v>
      </c>
      <c r="I76" s="585"/>
      <c r="J76" s="605"/>
      <c r="K76" s="608"/>
      <c r="L76" s="608"/>
      <c r="M76" s="595"/>
      <c r="N76" s="622"/>
      <c r="O76" s="210"/>
    </row>
    <row r="77" spans="1:15" ht="30" customHeight="1" x14ac:dyDescent="0.25">
      <c r="A77" s="597"/>
      <c r="B77" s="602"/>
      <c r="C77" s="599"/>
      <c r="D77" s="206" t="s">
        <v>266</v>
      </c>
      <c r="E77" s="387" t="s">
        <v>609</v>
      </c>
      <c r="F77" s="132" t="s">
        <v>416</v>
      </c>
      <c r="G77" s="420">
        <v>28</v>
      </c>
      <c r="H77" s="420">
        <f t="shared" si="1"/>
        <v>1842.3999999999999</v>
      </c>
      <c r="I77" s="284" t="s">
        <v>414</v>
      </c>
      <c r="J77" s="118" t="s">
        <v>573</v>
      </c>
      <c r="K77" s="282" t="s">
        <v>5</v>
      </c>
      <c r="L77" s="282" t="s">
        <v>5</v>
      </c>
      <c r="M77" s="150"/>
      <c r="N77" s="132" t="s">
        <v>416</v>
      </c>
      <c r="O77" s="210" t="s">
        <v>532</v>
      </c>
    </row>
    <row r="78" spans="1:15" ht="45" customHeight="1" x14ac:dyDescent="0.25">
      <c r="A78" s="618"/>
      <c r="B78" s="389"/>
      <c r="C78" s="379"/>
      <c r="D78" s="206" t="s">
        <v>529</v>
      </c>
      <c r="E78" s="193" t="s">
        <v>610</v>
      </c>
      <c r="F78" s="132" t="s">
        <v>417</v>
      </c>
      <c r="G78" s="420">
        <v>28</v>
      </c>
      <c r="H78" s="420">
        <f t="shared" si="1"/>
        <v>1842.3999999999999</v>
      </c>
      <c r="I78" s="284" t="s">
        <v>158</v>
      </c>
      <c r="J78" s="285" t="s">
        <v>151</v>
      </c>
      <c r="K78" s="282" t="s">
        <v>5</v>
      </c>
      <c r="L78" s="282" t="s">
        <v>5</v>
      </c>
      <c r="M78" s="150"/>
      <c r="N78" s="132" t="s">
        <v>417</v>
      </c>
      <c r="O78" s="210" t="s">
        <v>532</v>
      </c>
    </row>
    <row r="79" spans="1:15" ht="62.25" customHeight="1" x14ac:dyDescent="0.25">
      <c r="A79" s="619"/>
      <c r="B79" s="382"/>
      <c r="C79" s="380"/>
      <c r="D79" s="383" t="s">
        <v>530</v>
      </c>
      <c r="E79" s="384" t="s">
        <v>611</v>
      </c>
      <c r="F79" s="374" t="s">
        <v>418</v>
      </c>
      <c r="G79" s="422">
        <v>22</v>
      </c>
      <c r="H79" s="422">
        <f t="shared" si="1"/>
        <v>1447.6</v>
      </c>
      <c r="I79" s="278" t="s">
        <v>408</v>
      </c>
      <c r="J79" s="385" t="s">
        <v>151</v>
      </c>
      <c r="K79" s="373" t="s">
        <v>419</v>
      </c>
      <c r="L79" s="373" t="s">
        <v>573</v>
      </c>
      <c r="M79" s="150"/>
      <c r="N79" s="374" t="s">
        <v>418</v>
      </c>
      <c r="O79" s="210" t="s">
        <v>532</v>
      </c>
    </row>
    <row r="80" spans="1:15" ht="16.5" customHeight="1" x14ac:dyDescent="0.25">
      <c r="A80" s="615"/>
      <c r="B80" s="616"/>
      <c r="C80" s="616"/>
      <c r="D80" s="616"/>
      <c r="E80" s="616"/>
      <c r="F80" s="616"/>
      <c r="G80" s="616"/>
      <c r="H80" s="616"/>
      <c r="I80" s="616"/>
      <c r="J80" s="616"/>
      <c r="K80" s="616"/>
      <c r="L80" s="616"/>
      <c r="M80" s="616"/>
      <c r="N80" s="617"/>
      <c r="O80" s="210"/>
    </row>
    <row r="81" spans="1:14" ht="27" customHeight="1" x14ac:dyDescent="0.25">
      <c r="A81" s="544"/>
      <c r="B81" s="609"/>
      <c r="C81" s="381"/>
      <c r="D81" s="205" t="s">
        <v>143</v>
      </c>
      <c r="E81" s="50" t="s">
        <v>20</v>
      </c>
      <c r="F81" s="116" t="s">
        <v>133</v>
      </c>
      <c r="G81" s="425">
        <v>10</v>
      </c>
      <c r="H81" s="426">
        <f t="shared" ref="H81" si="3">IF(G81="смотрите раздел рецептурных линз","-",G81*$Q$8)</f>
        <v>658</v>
      </c>
      <c r="I81" s="284" t="s">
        <v>660</v>
      </c>
      <c r="J81" s="285" t="s">
        <v>151</v>
      </c>
      <c r="K81" s="286" t="s">
        <v>660</v>
      </c>
      <c r="L81" s="286" t="s">
        <v>398</v>
      </c>
      <c r="M81" s="176"/>
      <c r="N81" s="386" t="s">
        <v>143</v>
      </c>
    </row>
    <row r="82" spans="1:14" ht="27" customHeight="1" x14ac:dyDescent="0.25">
      <c r="A82" s="545"/>
      <c r="B82" s="610"/>
      <c r="C82" s="381"/>
      <c r="D82" s="206" t="s">
        <v>144</v>
      </c>
      <c r="E82" s="50" t="s">
        <v>20</v>
      </c>
      <c r="F82" s="116" t="s">
        <v>133</v>
      </c>
      <c r="G82" s="425">
        <v>10</v>
      </c>
      <c r="H82" s="426">
        <f t="shared" ref="H82:H83" si="4">IF(G82="смотрите раздел рецептурных линз","-",G82*$Q$8)</f>
        <v>658</v>
      </c>
      <c r="I82" s="284" t="s">
        <v>661</v>
      </c>
      <c r="J82" s="285" t="s">
        <v>151</v>
      </c>
      <c r="K82" s="286" t="s">
        <v>661</v>
      </c>
      <c r="L82" s="286" t="s">
        <v>573</v>
      </c>
      <c r="M82" s="176"/>
      <c r="N82" s="196" t="s">
        <v>144</v>
      </c>
    </row>
    <row r="83" spans="1:14" ht="27" customHeight="1" x14ac:dyDescent="0.25">
      <c r="A83" s="546"/>
      <c r="B83" s="459"/>
      <c r="C83" s="381"/>
      <c r="D83" s="206"/>
      <c r="E83" s="50" t="s">
        <v>20</v>
      </c>
      <c r="F83" s="116" t="s">
        <v>662</v>
      </c>
      <c r="G83" s="427">
        <v>4.2</v>
      </c>
      <c r="H83" s="426">
        <f t="shared" si="4"/>
        <v>276.36</v>
      </c>
      <c r="I83" s="284" t="s">
        <v>661</v>
      </c>
      <c r="J83" s="285" t="s">
        <v>151</v>
      </c>
      <c r="K83" s="286" t="s">
        <v>661</v>
      </c>
      <c r="L83" s="286" t="s">
        <v>398</v>
      </c>
      <c r="M83" s="150">
        <v>39</v>
      </c>
      <c r="N83" s="132" t="s">
        <v>262</v>
      </c>
    </row>
  </sheetData>
  <mergeCells count="59">
    <mergeCell ref="B81:B82"/>
    <mergeCell ref="A1:L5"/>
    <mergeCell ref="A64:A65"/>
    <mergeCell ref="C64:C65"/>
    <mergeCell ref="L71:L76"/>
    <mergeCell ref="A80:N80"/>
    <mergeCell ref="A78:A79"/>
    <mergeCell ref="N71:N76"/>
    <mergeCell ref="N46:N55"/>
    <mergeCell ref="M30:M35"/>
    <mergeCell ref="N30:N35"/>
    <mergeCell ref="J30:J35"/>
    <mergeCell ref="K30:K35"/>
    <mergeCell ref="L30:L35"/>
    <mergeCell ref="B25:B26"/>
    <mergeCell ref="M9:M11"/>
    <mergeCell ref="M71:M76"/>
    <mergeCell ref="A68:A77"/>
    <mergeCell ref="C68:C77"/>
    <mergeCell ref="B68:B77"/>
    <mergeCell ref="I71:I76"/>
    <mergeCell ref="J71:J76"/>
    <mergeCell ref="K71:K76"/>
    <mergeCell ref="M46:M55"/>
    <mergeCell ref="A57:A61"/>
    <mergeCell ref="B57:B58"/>
    <mergeCell ref="B59:B61"/>
    <mergeCell ref="B40:B55"/>
    <mergeCell ref="J46:J55"/>
    <mergeCell ref="K46:K55"/>
    <mergeCell ref="L46:L55"/>
    <mergeCell ref="C25:C55"/>
    <mergeCell ref="B27:B35"/>
    <mergeCell ref="B37:B39"/>
    <mergeCell ref="I46:I55"/>
    <mergeCell ref="I30:I35"/>
    <mergeCell ref="B17:B18"/>
    <mergeCell ref="B19:B20"/>
    <mergeCell ref="N9:N11"/>
    <mergeCell ref="I10:J10"/>
    <mergeCell ref="K10:L10"/>
    <mergeCell ref="B13:B14"/>
    <mergeCell ref="C13:C14"/>
    <mergeCell ref="P5:Q7"/>
    <mergeCell ref="C57:C62"/>
    <mergeCell ref="A81:A83"/>
    <mergeCell ref="F9:F11"/>
    <mergeCell ref="F30:F35"/>
    <mergeCell ref="F46:F55"/>
    <mergeCell ref="F71:F76"/>
    <mergeCell ref="A6:N7"/>
    <mergeCell ref="A8:N8"/>
    <mergeCell ref="A9:A11"/>
    <mergeCell ref="B9:C11"/>
    <mergeCell ref="D9:D11"/>
    <mergeCell ref="E9:E11"/>
    <mergeCell ref="G9:H10"/>
    <mergeCell ref="I9:L9"/>
    <mergeCell ref="C16:C23"/>
  </mergeCells>
  <conditionalFormatting sqref="G13:G79">
    <cfRule type="cellIs" dxfId="3" priority="4" operator="equal">
      <formula>"look at RX"</formula>
    </cfRule>
  </conditionalFormatting>
  <conditionalFormatting sqref="G81:G83">
    <cfRule type="cellIs" dxfId="2" priority="1" operator="equal">
      <formula>"look at RX"</formula>
    </cfRule>
  </conditionalFormatting>
  <printOptions horizontalCentered="1"/>
  <pageMargins left="0.23622047244094491" right="0.23622047244094491" top="1.1811023622047245" bottom="0.19685039370078741" header="0.19685039370078741" footer="0.11811023622047245"/>
  <pageSetup paperSize="9" scale="45" fitToHeight="0" orientation="portrait" r:id="rId1"/>
  <headerFooter>
    <oddHeader>&amp;L&amp;G&amp;C&amp;14ООО «Линзы Хойя Рус»
ул.Вятская 27 стр.15
Бизнес-парк «Фактория»
121471 Москва, Россия
тел. +7 499 277 0760&amp;R&amp;G</oddHeader>
  </headerFooter>
  <rowBreaks count="1" manualBreakCount="1">
    <brk id="55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4"/>
  <sheetViews>
    <sheetView view="pageBreakPreview" zoomScale="70" zoomScaleNormal="70" zoomScaleSheetLayoutView="70" zoomScalePageLayoutView="55" workbookViewId="0">
      <selection activeCell="J282" sqref="J282"/>
    </sheetView>
  </sheetViews>
  <sheetFormatPr defaultColWidth="9.140625" defaultRowHeight="15" x14ac:dyDescent="0.25"/>
  <cols>
    <col min="1" max="1" width="32.42578125" customWidth="1"/>
    <col min="2" max="2" width="10" customWidth="1"/>
    <col min="3" max="4" width="18.7109375" customWidth="1"/>
    <col min="5" max="5" width="18.7109375" hidden="1" customWidth="1"/>
    <col min="6" max="6" width="34.140625" style="1" customWidth="1"/>
    <col min="7" max="10" width="30.5703125" style="1" customWidth="1"/>
    <col min="11" max="11" width="5.85546875" customWidth="1"/>
    <col min="12" max="12" width="26.5703125" customWidth="1"/>
    <col min="13" max="13" width="8.85546875" customWidth="1"/>
    <col min="14" max="14" width="7.42578125" customWidth="1"/>
    <col min="15" max="15" width="10.7109375" customWidth="1"/>
    <col min="16" max="16" width="9.28515625" customWidth="1"/>
    <col min="17" max="17" width="3.5703125" customWidth="1"/>
    <col min="19" max="19" width="11" customWidth="1"/>
  </cols>
  <sheetData>
    <row r="1" spans="1:19" x14ac:dyDescent="0.25">
      <c r="F1"/>
      <c r="G1"/>
      <c r="H1"/>
      <c r="I1"/>
      <c r="J1"/>
    </row>
    <row r="2" spans="1:19" x14ac:dyDescent="0.25">
      <c r="F2"/>
      <c r="G2"/>
      <c r="H2"/>
      <c r="I2"/>
      <c r="J2"/>
    </row>
    <row r="3" spans="1:19" x14ac:dyDescent="0.25">
      <c r="F3"/>
      <c r="G3"/>
      <c r="H3"/>
      <c r="I3"/>
      <c r="J3"/>
    </row>
    <row r="4" spans="1:19" x14ac:dyDescent="0.25">
      <c r="F4"/>
      <c r="G4"/>
      <c r="H4"/>
      <c r="I4"/>
      <c r="J4"/>
    </row>
    <row r="5" spans="1:19" x14ac:dyDescent="0.25">
      <c r="F5"/>
      <c r="G5"/>
      <c r="H5"/>
      <c r="I5"/>
      <c r="J5"/>
    </row>
    <row r="6" spans="1:19" ht="15" customHeight="1" x14ac:dyDescent="0.25">
      <c r="A6" s="866" t="s">
        <v>595</v>
      </c>
      <c r="B6" s="866"/>
      <c r="C6" s="866"/>
      <c r="D6" s="866"/>
      <c r="E6" s="866"/>
      <c r="F6" s="866"/>
      <c r="G6" s="866"/>
      <c r="H6" s="866"/>
      <c r="I6" s="866"/>
      <c r="J6" s="866"/>
    </row>
    <row r="7" spans="1:19" ht="15" customHeight="1" x14ac:dyDescent="0.25">
      <c r="A7" s="866"/>
      <c r="B7" s="866"/>
      <c r="C7" s="866"/>
      <c r="D7" s="866"/>
      <c r="E7" s="866"/>
      <c r="F7" s="866"/>
      <c r="G7" s="866"/>
      <c r="H7" s="866"/>
      <c r="I7" s="866"/>
      <c r="J7" s="866"/>
    </row>
    <row r="8" spans="1:19" ht="15" customHeight="1" x14ac:dyDescent="0.25">
      <c r="A8" s="866"/>
      <c r="B8" s="866"/>
      <c r="C8" s="866"/>
      <c r="D8" s="866"/>
      <c r="E8" s="866"/>
      <c r="F8" s="866"/>
      <c r="G8" s="866"/>
      <c r="H8" s="866"/>
      <c r="I8" s="866"/>
      <c r="J8" s="866"/>
    </row>
    <row r="10" spans="1:19" x14ac:dyDescent="0.25">
      <c r="L10" s="289" t="s">
        <v>555</v>
      </c>
    </row>
    <row r="12" spans="1:19" x14ac:dyDescent="0.25">
      <c r="B12" s="3"/>
      <c r="C12" s="3"/>
      <c r="D12" s="3"/>
      <c r="E12" s="3"/>
      <c r="F12" s="2"/>
      <c r="G12" s="2"/>
      <c r="H12" s="2"/>
      <c r="I12" s="2"/>
      <c r="J12" s="3"/>
      <c r="L12" s="637" t="s">
        <v>557</v>
      </c>
      <c r="M12" s="637"/>
      <c r="O12" s="637" t="s">
        <v>558</v>
      </c>
      <c r="P12" s="637"/>
      <c r="R12" s="637" t="s">
        <v>559</v>
      </c>
      <c r="S12" s="637"/>
    </row>
    <row r="13" spans="1:19" ht="15.75" customHeight="1" x14ac:dyDescent="0.25">
      <c r="A13" s="399" t="s">
        <v>41</v>
      </c>
      <c r="B13" s="792" t="s">
        <v>582</v>
      </c>
      <c r="C13" s="867" t="s">
        <v>520</v>
      </c>
      <c r="D13" s="868"/>
      <c r="E13" s="26"/>
      <c r="F13" s="75" t="s">
        <v>42</v>
      </c>
      <c r="G13" s="75" t="s">
        <v>43</v>
      </c>
      <c r="H13" s="75" t="s">
        <v>44</v>
      </c>
      <c r="I13" s="75" t="s">
        <v>45</v>
      </c>
      <c r="J13" s="75" t="s">
        <v>46</v>
      </c>
      <c r="L13" s="291" t="s">
        <v>95</v>
      </c>
      <c r="M13" s="290">
        <v>18</v>
      </c>
      <c r="N13" s="291"/>
      <c r="O13" t="s">
        <v>95</v>
      </c>
      <c r="P13" s="290">
        <v>12</v>
      </c>
      <c r="Q13" s="291"/>
      <c r="R13" t="s">
        <v>95</v>
      </c>
      <c r="S13" s="290">
        <v>3</v>
      </c>
    </row>
    <row r="14" spans="1:19" ht="16.5" x14ac:dyDescent="0.25">
      <c r="B14" s="793"/>
      <c r="C14" s="797" t="s">
        <v>391</v>
      </c>
      <c r="D14" s="798"/>
      <c r="E14" s="33" t="s">
        <v>95</v>
      </c>
      <c r="F14" s="444">
        <f>F$16+$S$14</f>
        <v>213</v>
      </c>
      <c r="G14" s="444">
        <f>G$16+$S$14</f>
        <v>166</v>
      </c>
      <c r="H14" s="444">
        <f>H$17+P13</f>
        <v>155</v>
      </c>
      <c r="I14" s="444">
        <f t="shared" ref="I14:I15" si="0">I$17+$P13</f>
        <v>147</v>
      </c>
      <c r="J14" s="444">
        <f>J$17+$P13</f>
        <v>143</v>
      </c>
      <c r="L14" s="291" t="s">
        <v>94</v>
      </c>
      <c r="M14" s="290">
        <v>18</v>
      </c>
      <c r="N14" s="291"/>
      <c r="O14" s="291" t="s">
        <v>551</v>
      </c>
      <c r="P14" s="290">
        <v>12</v>
      </c>
      <c r="Q14" s="291"/>
      <c r="R14" s="291" t="s">
        <v>551</v>
      </c>
      <c r="S14" s="290">
        <v>3</v>
      </c>
    </row>
    <row r="15" spans="1:19" ht="16.5" x14ac:dyDescent="0.25">
      <c r="B15" s="793"/>
      <c r="C15" s="797" t="s">
        <v>392</v>
      </c>
      <c r="D15" s="798"/>
      <c r="E15" s="33" t="s">
        <v>94</v>
      </c>
      <c r="F15" s="444">
        <f>F$16+$S$14</f>
        <v>213</v>
      </c>
      <c r="G15" s="444">
        <f>G$16+$S$14</f>
        <v>166</v>
      </c>
      <c r="H15" s="444">
        <f>H$17+P14</f>
        <v>155</v>
      </c>
      <c r="I15" s="444">
        <f t="shared" si="0"/>
        <v>147</v>
      </c>
      <c r="J15" s="444">
        <f>J$17+$P14</f>
        <v>143</v>
      </c>
      <c r="L15" s="291" t="s">
        <v>0</v>
      </c>
      <c r="M15" s="290">
        <v>15</v>
      </c>
      <c r="N15" s="291"/>
      <c r="O15" s="291" t="s">
        <v>0</v>
      </c>
      <c r="P15" s="290">
        <v>9</v>
      </c>
      <c r="Q15" s="291"/>
      <c r="R15" s="291" t="s">
        <v>0</v>
      </c>
      <c r="S15" s="290">
        <v>0</v>
      </c>
    </row>
    <row r="16" spans="1:19" ht="16.5" x14ac:dyDescent="0.25">
      <c r="B16" s="793"/>
      <c r="C16" s="797" t="s">
        <v>22</v>
      </c>
      <c r="D16" s="798"/>
      <c r="E16" s="33" t="s">
        <v>0</v>
      </c>
      <c r="F16" s="444">
        <v>210</v>
      </c>
      <c r="G16" s="444">
        <v>163</v>
      </c>
      <c r="H16" s="444">
        <f>H$17+P15</f>
        <v>152</v>
      </c>
      <c r="I16" s="444">
        <f>I$17+$P15</f>
        <v>144</v>
      </c>
      <c r="J16" s="444">
        <f>J$17+$P15</f>
        <v>140</v>
      </c>
      <c r="L16" s="291" t="s">
        <v>1</v>
      </c>
      <c r="M16" s="290">
        <v>6</v>
      </c>
      <c r="N16" s="291"/>
      <c r="O16" s="291" t="s">
        <v>1</v>
      </c>
      <c r="P16" s="290">
        <v>0</v>
      </c>
      <c r="Q16" s="291"/>
      <c r="R16" s="292" t="s">
        <v>1</v>
      </c>
      <c r="S16" s="293"/>
    </row>
    <row r="17" spans="2:19" ht="16.5" x14ac:dyDescent="0.25">
      <c r="B17" s="793"/>
      <c r="C17" s="797" t="s">
        <v>21</v>
      </c>
      <c r="D17" s="798"/>
      <c r="E17" s="33" t="s">
        <v>1</v>
      </c>
      <c r="F17" s="444" t="s">
        <v>5</v>
      </c>
      <c r="G17" s="444" t="s">
        <v>5</v>
      </c>
      <c r="H17" s="444">
        <v>143</v>
      </c>
      <c r="I17" s="444">
        <v>135</v>
      </c>
      <c r="J17" s="444">
        <v>131</v>
      </c>
      <c r="L17" s="291" t="s">
        <v>2</v>
      </c>
      <c r="M17" s="290">
        <v>0</v>
      </c>
      <c r="N17" s="291"/>
      <c r="O17" s="292" t="s">
        <v>2</v>
      </c>
      <c r="P17" s="294"/>
      <c r="Q17" s="291"/>
      <c r="R17" s="292" t="s">
        <v>2</v>
      </c>
      <c r="S17" s="293"/>
    </row>
    <row r="18" spans="2:19" ht="16.5" x14ac:dyDescent="0.25">
      <c r="B18" s="793"/>
      <c r="C18" s="805" t="s">
        <v>579</v>
      </c>
      <c r="D18" s="854"/>
      <c r="E18" s="33"/>
      <c r="F18" s="444">
        <v>7</v>
      </c>
      <c r="G18" s="444">
        <v>7</v>
      </c>
      <c r="H18" s="444">
        <v>7</v>
      </c>
      <c r="I18" s="444">
        <v>7</v>
      </c>
      <c r="J18" s="444">
        <v>7</v>
      </c>
    </row>
    <row r="19" spans="2:19" ht="17.25" thickBot="1" x14ac:dyDescent="0.3">
      <c r="B19" s="793"/>
      <c r="C19" s="55"/>
      <c r="D19" s="55"/>
      <c r="E19" s="55"/>
      <c r="F19" s="56"/>
      <c r="G19" s="57"/>
      <c r="H19" s="58"/>
      <c r="I19" s="59"/>
      <c r="J19" s="60"/>
    </row>
    <row r="20" spans="2:19" ht="16.5" customHeight="1" thickBot="1" x14ac:dyDescent="0.3">
      <c r="B20" s="793"/>
      <c r="C20" s="799" t="s">
        <v>580</v>
      </c>
      <c r="D20" s="799" t="s">
        <v>581</v>
      </c>
      <c r="E20" s="33"/>
      <c r="F20" s="86" t="s">
        <v>186</v>
      </c>
      <c r="G20" s="86" t="s">
        <v>186</v>
      </c>
      <c r="H20" s="86" t="s">
        <v>184</v>
      </c>
      <c r="I20" s="86" t="s">
        <v>179</v>
      </c>
      <c r="J20" s="86" t="s">
        <v>183</v>
      </c>
      <c r="L20" s="295" t="s">
        <v>90</v>
      </c>
      <c r="P20" t="s">
        <v>556</v>
      </c>
    </row>
    <row r="21" spans="2:19" ht="16.5" customHeight="1" x14ac:dyDescent="0.25">
      <c r="B21" s="793"/>
      <c r="C21" s="800"/>
      <c r="D21" s="800"/>
      <c r="E21" s="33"/>
      <c r="F21" s="86" t="s">
        <v>185</v>
      </c>
      <c r="G21" s="86" t="s">
        <v>185</v>
      </c>
      <c r="H21" s="86" t="s">
        <v>178</v>
      </c>
      <c r="I21" s="86" t="s">
        <v>180</v>
      </c>
      <c r="J21" s="86" t="s">
        <v>182</v>
      </c>
      <c r="L21" s="289" t="s">
        <v>553</v>
      </c>
      <c r="M21" t="s">
        <v>90</v>
      </c>
      <c r="N21" s="296">
        <v>53</v>
      </c>
    </row>
    <row r="22" spans="2:19" ht="16.5" customHeight="1" x14ac:dyDescent="0.25">
      <c r="B22" s="793"/>
      <c r="C22" s="800"/>
      <c r="D22" s="801"/>
      <c r="E22" s="33"/>
      <c r="F22" s="86" t="s">
        <v>187</v>
      </c>
      <c r="G22" s="86"/>
      <c r="H22" s="86" t="s">
        <v>177</v>
      </c>
      <c r="I22" s="86" t="s">
        <v>181</v>
      </c>
      <c r="J22" s="86" t="s">
        <v>181</v>
      </c>
    </row>
    <row r="23" spans="2:19" ht="16.5" customHeight="1" x14ac:dyDescent="0.25">
      <c r="B23" s="793"/>
      <c r="C23" s="800"/>
      <c r="D23" s="33" t="s">
        <v>344</v>
      </c>
      <c r="E23" s="33"/>
      <c r="F23" s="844" t="s">
        <v>584</v>
      </c>
      <c r="G23" s="845"/>
      <c r="H23" s="846"/>
      <c r="I23" s="844" t="s">
        <v>587</v>
      </c>
      <c r="J23" s="846"/>
      <c r="L23" s="289" t="s">
        <v>554</v>
      </c>
      <c r="M23" t="s">
        <v>90</v>
      </c>
      <c r="N23" s="296">
        <v>65</v>
      </c>
    </row>
    <row r="24" spans="2:19" ht="16.5" customHeight="1" x14ac:dyDescent="0.25">
      <c r="B24" s="793"/>
      <c r="C24" s="800"/>
      <c r="D24" s="326" t="s">
        <v>345</v>
      </c>
      <c r="E24" s="209"/>
      <c r="F24" s="847" t="s">
        <v>346</v>
      </c>
      <c r="G24" s="848"/>
      <c r="H24" s="848"/>
      <c r="I24" s="848"/>
      <c r="J24" s="849"/>
      <c r="L24" s="289"/>
      <c r="N24" s="296"/>
    </row>
    <row r="25" spans="2:19" ht="15.75" customHeight="1" x14ac:dyDescent="0.25">
      <c r="B25" s="715" t="s">
        <v>583</v>
      </c>
      <c r="C25" s="864" t="s">
        <v>520</v>
      </c>
      <c r="D25" s="865"/>
      <c r="E25" s="165"/>
      <c r="F25" s="19"/>
      <c r="G25" s="166" t="s">
        <v>206</v>
      </c>
      <c r="H25" s="166" t="s">
        <v>207</v>
      </c>
      <c r="I25" s="166" t="s">
        <v>208</v>
      </c>
      <c r="J25" s="166" t="s">
        <v>209</v>
      </c>
      <c r="L25" s="289" t="s">
        <v>93</v>
      </c>
      <c r="N25" s="296">
        <v>6</v>
      </c>
    </row>
    <row r="26" spans="2:19" ht="16.5" x14ac:dyDescent="0.25">
      <c r="B26" s="715"/>
      <c r="C26" s="677" t="s">
        <v>391</v>
      </c>
      <c r="D26" s="678"/>
      <c r="E26" s="34" t="s">
        <v>288</v>
      </c>
      <c r="F26" s="445"/>
      <c r="G26" s="445">
        <f t="shared" ref="G26:J28" si="1">G14+$N$23</f>
        <v>231</v>
      </c>
      <c r="H26" s="445">
        <f t="shared" si="1"/>
        <v>220</v>
      </c>
      <c r="I26" s="445">
        <f t="shared" si="1"/>
        <v>212</v>
      </c>
      <c r="J26" s="445">
        <f t="shared" si="1"/>
        <v>208</v>
      </c>
    </row>
    <row r="27" spans="2:19" ht="16.5" x14ac:dyDescent="0.25">
      <c r="B27" s="715"/>
      <c r="C27" s="677" t="s">
        <v>392</v>
      </c>
      <c r="D27" s="678"/>
      <c r="E27" s="34" t="s">
        <v>289</v>
      </c>
      <c r="F27" s="445"/>
      <c r="G27" s="445">
        <f t="shared" si="1"/>
        <v>231</v>
      </c>
      <c r="H27" s="445">
        <f t="shared" si="1"/>
        <v>220</v>
      </c>
      <c r="I27" s="445">
        <f t="shared" si="1"/>
        <v>212</v>
      </c>
      <c r="J27" s="445">
        <f t="shared" si="1"/>
        <v>208</v>
      </c>
    </row>
    <row r="28" spans="2:19" ht="16.5" x14ac:dyDescent="0.25">
      <c r="B28" s="715"/>
      <c r="C28" s="677" t="s">
        <v>22</v>
      </c>
      <c r="D28" s="678"/>
      <c r="E28" s="34" t="s">
        <v>290</v>
      </c>
      <c r="F28" s="445"/>
      <c r="G28" s="445">
        <f t="shared" si="1"/>
        <v>228</v>
      </c>
      <c r="H28" s="445">
        <f t="shared" si="1"/>
        <v>217</v>
      </c>
      <c r="I28" s="445">
        <f t="shared" si="1"/>
        <v>209</v>
      </c>
      <c r="J28" s="445">
        <f t="shared" si="1"/>
        <v>205</v>
      </c>
    </row>
    <row r="29" spans="2:19" ht="17.25" customHeight="1" x14ac:dyDescent="0.25">
      <c r="B29" s="715"/>
      <c r="C29" s="677" t="s">
        <v>21</v>
      </c>
      <c r="D29" s="678"/>
      <c r="E29" s="34" t="s">
        <v>291</v>
      </c>
      <c r="F29" s="445"/>
      <c r="G29" s="445" t="s">
        <v>5</v>
      </c>
      <c r="H29" s="445">
        <f>H17+$N$23</f>
        <v>208</v>
      </c>
      <c r="I29" s="445">
        <f t="shared" ref="I29" si="2">I17+$N$23</f>
        <v>200</v>
      </c>
      <c r="J29" s="445">
        <f>J17+$N$23</f>
        <v>196</v>
      </c>
    </row>
    <row r="30" spans="2:19" ht="16.5" customHeight="1" x14ac:dyDescent="0.25">
      <c r="B30" s="715"/>
      <c r="C30" s="61"/>
      <c r="D30" s="61"/>
      <c r="E30" s="61"/>
      <c r="F30" s="61"/>
      <c r="G30" s="61"/>
      <c r="H30" s="61"/>
      <c r="I30" s="61"/>
      <c r="J30" s="62"/>
    </row>
    <row r="31" spans="2:19" ht="16.5" x14ac:dyDescent="0.25">
      <c r="B31" s="715"/>
      <c r="C31" s="807" t="s">
        <v>580</v>
      </c>
      <c r="D31" s="770" t="s">
        <v>581</v>
      </c>
      <c r="E31" s="34"/>
      <c r="F31" s="39"/>
      <c r="G31" s="39" t="s">
        <v>186</v>
      </c>
      <c r="H31" s="39" t="s">
        <v>184</v>
      </c>
      <c r="I31" s="39" t="s">
        <v>179</v>
      </c>
      <c r="J31" s="39" t="s">
        <v>183</v>
      </c>
    </row>
    <row r="32" spans="2:19" ht="16.5" x14ac:dyDescent="0.25">
      <c r="B32" s="715"/>
      <c r="C32" s="808"/>
      <c r="D32" s="771"/>
      <c r="E32" s="34"/>
      <c r="F32" s="39"/>
      <c r="G32" s="39" t="s">
        <v>185</v>
      </c>
      <c r="H32" s="39" t="s">
        <v>189</v>
      </c>
      <c r="I32" s="39" t="s">
        <v>180</v>
      </c>
      <c r="J32" s="39" t="s">
        <v>182</v>
      </c>
    </row>
    <row r="33" spans="1:10" ht="16.5" x14ac:dyDescent="0.25">
      <c r="B33" s="715"/>
      <c r="C33" s="808"/>
      <c r="D33" s="772"/>
      <c r="E33" s="34"/>
      <c r="F33" s="39"/>
      <c r="G33" s="39"/>
      <c r="H33" s="39" t="s">
        <v>177</v>
      </c>
      <c r="I33" s="39" t="s">
        <v>181</v>
      </c>
      <c r="J33" s="39" t="s">
        <v>181</v>
      </c>
    </row>
    <row r="34" spans="1:10" ht="16.5" x14ac:dyDescent="0.25">
      <c r="B34" s="715"/>
      <c r="C34" s="808"/>
      <c r="D34" s="87" t="s">
        <v>344</v>
      </c>
      <c r="E34" s="34"/>
      <c r="F34" s="39"/>
      <c r="G34" s="810" t="s">
        <v>584</v>
      </c>
      <c r="H34" s="812"/>
      <c r="I34" s="810" t="s">
        <v>587</v>
      </c>
      <c r="J34" s="812"/>
    </row>
    <row r="35" spans="1:10" ht="16.5" x14ac:dyDescent="0.25">
      <c r="B35" s="863"/>
      <c r="C35" s="808"/>
      <c r="D35" s="321" t="s">
        <v>345</v>
      </c>
      <c r="E35" s="315"/>
      <c r="F35" s="269"/>
      <c r="G35" s="850" t="s">
        <v>346</v>
      </c>
      <c r="H35" s="850"/>
      <c r="I35" s="850"/>
      <c r="J35" s="850"/>
    </row>
    <row r="36" spans="1:10" ht="31.5" x14ac:dyDescent="0.25">
      <c r="A36" s="399" t="s">
        <v>113</v>
      </c>
      <c r="B36" s="792" t="s">
        <v>582</v>
      </c>
      <c r="C36" s="855" t="s">
        <v>520</v>
      </c>
      <c r="D36" s="856"/>
      <c r="E36" s="26"/>
      <c r="F36" s="75" t="s">
        <v>296</v>
      </c>
      <c r="G36" s="75" t="s">
        <v>297</v>
      </c>
      <c r="H36" s="75" t="s">
        <v>298</v>
      </c>
      <c r="I36" s="75" t="s">
        <v>299</v>
      </c>
      <c r="J36" s="75" t="s">
        <v>300</v>
      </c>
    </row>
    <row r="37" spans="1:10" ht="16.5" hidden="1" x14ac:dyDescent="0.25">
      <c r="A37" s="71"/>
      <c r="B37" s="793"/>
      <c r="C37" s="26"/>
      <c r="D37" s="26"/>
      <c r="E37" s="26"/>
      <c r="F37" s="72" t="s">
        <v>245</v>
      </c>
      <c r="G37" s="72" t="s">
        <v>244</v>
      </c>
      <c r="H37" s="72" t="s">
        <v>243</v>
      </c>
      <c r="I37" s="72" t="s">
        <v>242</v>
      </c>
      <c r="J37" s="72" t="s">
        <v>241</v>
      </c>
    </row>
    <row r="38" spans="1:10" ht="16.5" x14ac:dyDescent="0.25">
      <c r="B38" s="793"/>
      <c r="C38" s="857" t="s">
        <v>391</v>
      </c>
      <c r="D38" s="858"/>
      <c r="E38" s="33" t="s">
        <v>95</v>
      </c>
      <c r="F38" s="444">
        <f t="shared" ref="F38:F39" si="3">F$41+$P13</f>
        <v>196</v>
      </c>
      <c r="G38" s="444">
        <f t="shared" ref="G38:J38" si="4">G$41+$P13</f>
        <v>162</v>
      </c>
      <c r="H38" s="444">
        <f t="shared" si="4"/>
        <v>139</v>
      </c>
      <c r="I38" s="444">
        <f t="shared" si="4"/>
        <v>131</v>
      </c>
      <c r="J38" s="444">
        <f t="shared" si="4"/>
        <v>126</v>
      </c>
    </row>
    <row r="39" spans="1:10" ht="16.5" x14ac:dyDescent="0.25">
      <c r="B39" s="793"/>
      <c r="C39" s="859" t="s">
        <v>392</v>
      </c>
      <c r="D39" s="860"/>
      <c r="E39" s="33" t="s">
        <v>94</v>
      </c>
      <c r="F39" s="444">
        <f t="shared" si="3"/>
        <v>196</v>
      </c>
      <c r="G39" s="444">
        <f t="shared" ref="G39:J39" si="5">G$41+$P14</f>
        <v>162</v>
      </c>
      <c r="H39" s="444">
        <f t="shared" si="5"/>
        <v>139</v>
      </c>
      <c r="I39" s="444">
        <f t="shared" si="5"/>
        <v>131</v>
      </c>
      <c r="J39" s="444">
        <f t="shared" si="5"/>
        <v>126</v>
      </c>
    </row>
    <row r="40" spans="1:10" ht="16.5" x14ac:dyDescent="0.25">
      <c r="B40" s="793"/>
      <c r="C40" s="859" t="s">
        <v>22</v>
      </c>
      <c r="D40" s="860"/>
      <c r="E40" s="33" t="s">
        <v>0</v>
      </c>
      <c r="F40" s="444">
        <f>F$41+$P15</f>
        <v>193</v>
      </c>
      <c r="G40" s="444">
        <f>G$41+$P15</f>
        <v>159</v>
      </c>
      <c r="H40" s="444">
        <f>H$41+$P15</f>
        <v>136</v>
      </c>
      <c r="I40" s="444">
        <f>I$41+$P15</f>
        <v>128</v>
      </c>
      <c r="J40" s="444">
        <f>J$41+$P15</f>
        <v>123</v>
      </c>
    </row>
    <row r="41" spans="1:10" ht="16.5" x14ac:dyDescent="0.25">
      <c r="B41" s="793"/>
      <c r="C41" s="861" t="s">
        <v>21</v>
      </c>
      <c r="D41" s="862"/>
      <c r="E41" s="33" t="s">
        <v>1</v>
      </c>
      <c r="F41" s="444">
        <v>184</v>
      </c>
      <c r="G41" s="444">
        <v>150</v>
      </c>
      <c r="H41" s="444">
        <v>127</v>
      </c>
      <c r="I41" s="444">
        <v>119</v>
      </c>
      <c r="J41" s="444">
        <v>114</v>
      </c>
    </row>
    <row r="42" spans="1:10" ht="16.5" x14ac:dyDescent="0.25">
      <c r="B42" s="793"/>
      <c r="C42" s="805" t="s">
        <v>579</v>
      </c>
      <c r="D42" s="854"/>
      <c r="E42" s="33"/>
      <c r="F42" s="444">
        <v>7</v>
      </c>
      <c r="G42" s="444">
        <v>7</v>
      </c>
      <c r="H42" s="444">
        <v>7</v>
      </c>
      <c r="I42" s="444">
        <v>7</v>
      </c>
      <c r="J42" s="444">
        <v>7</v>
      </c>
    </row>
    <row r="43" spans="1:10" ht="16.5" customHeight="1" x14ac:dyDescent="0.25">
      <c r="B43" s="793"/>
      <c r="C43" s="64"/>
      <c r="D43" s="64"/>
      <c r="E43" s="64"/>
      <c r="F43" s="64"/>
      <c r="G43" s="64"/>
      <c r="H43" s="64"/>
      <c r="I43" s="64"/>
      <c r="J43" s="64"/>
    </row>
    <row r="44" spans="1:10" ht="16.5" x14ac:dyDescent="0.25">
      <c r="B44" s="793"/>
      <c r="C44" s="799" t="s">
        <v>580</v>
      </c>
      <c r="D44" s="799" t="s">
        <v>581</v>
      </c>
      <c r="E44" s="34"/>
      <c r="F44" s="86" t="s">
        <v>186</v>
      </c>
      <c r="G44" s="86" t="s">
        <v>186</v>
      </c>
      <c r="H44" s="86" t="s">
        <v>192</v>
      </c>
      <c r="I44" s="25" t="s">
        <v>190</v>
      </c>
      <c r="J44" s="25" t="s">
        <v>190</v>
      </c>
    </row>
    <row r="45" spans="1:10" ht="16.5" x14ac:dyDescent="0.25">
      <c r="B45" s="793"/>
      <c r="C45" s="800"/>
      <c r="D45" s="800"/>
      <c r="E45" s="34"/>
      <c r="F45" s="86" t="s">
        <v>200</v>
      </c>
      <c r="G45" s="86" t="s">
        <v>201</v>
      </c>
      <c r="H45" s="86" t="s">
        <v>193</v>
      </c>
      <c r="I45" s="25" t="s">
        <v>191</v>
      </c>
      <c r="J45" s="25" t="s">
        <v>191</v>
      </c>
    </row>
    <row r="46" spans="1:10" ht="16.5" x14ac:dyDescent="0.25">
      <c r="B46" s="793"/>
      <c r="C46" s="800"/>
      <c r="D46" s="801"/>
      <c r="E46" s="34"/>
      <c r="F46" s="86" t="s">
        <v>197</v>
      </c>
      <c r="G46" s="86" t="s">
        <v>196</v>
      </c>
      <c r="H46" s="86" t="s">
        <v>194</v>
      </c>
      <c r="I46" s="25" t="s">
        <v>181</v>
      </c>
      <c r="J46" s="25" t="s">
        <v>181</v>
      </c>
    </row>
    <row r="47" spans="1:10" ht="16.5" x14ac:dyDescent="0.25">
      <c r="B47" s="793"/>
      <c r="C47" s="800"/>
      <c r="D47" s="33" t="s">
        <v>344</v>
      </c>
      <c r="E47" s="34"/>
      <c r="F47" s="844" t="s">
        <v>585</v>
      </c>
      <c r="G47" s="845"/>
      <c r="H47" s="846"/>
      <c r="I47" s="844" t="s">
        <v>587</v>
      </c>
      <c r="J47" s="846"/>
    </row>
    <row r="48" spans="1:10" ht="16.5" x14ac:dyDescent="0.25">
      <c r="B48" s="793"/>
      <c r="C48" s="800"/>
      <c r="D48" s="326" t="s">
        <v>345</v>
      </c>
      <c r="E48" s="209"/>
      <c r="F48" s="847" t="s">
        <v>346</v>
      </c>
      <c r="G48" s="848"/>
      <c r="H48" s="848"/>
      <c r="I48" s="848"/>
      <c r="J48" s="849"/>
    </row>
    <row r="49" spans="1:16" ht="31.5" x14ac:dyDescent="0.25">
      <c r="B49" s="715" t="s">
        <v>583</v>
      </c>
      <c r="C49" s="826" t="s">
        <v>520</v>
      </c>
      <c r="D49" s="827"/>
      <c r="E49" s="165"/>
      <c r="F49" s="19"/>
      <c r="G49" s="166" t="s">
        <v>547</v>
      </c>
      <c r="H49" s="166" t="s">
        <v>548</v>
      </c>
      <c r="I49" s="166" t="s">
        <v>549</v>
      </c>
      <c r="J49" s="166" t="s">
        <v>550</v>
      </c>
    </row>
    <row r="50" spans="1:16" ht="16.5" x14ac:dyDescent="0.25">
      <c r="B50" s="715"/>
      <c r="C50" s="677" t="s">
        <v>391</v>
      </c>
      <c r="D50" s="678"/>
      <c r="E50" s="34" t="s">
        <v>288</v>
      </c>
      <c r="F50" s="445"/>
      <c r="G50" s="445">
        <f>G38+$N$23</f>
        <v>227</v>
      </c>
      <c r="H50" s="445">
        <f>H38+$N$23</f>
        <v>204</v>
      </c>
      <c r="I50" s="445">
        <f>I38+$N$23</f>
        <v>196</v>
      </c>
      <c r="J50" s="445">
        <f>J38+$N$23</f>
        <v>191</v>
      </c>
    </row>
    <row r="51" spans="1:16" ht="16.5" x14ac:dyDescent="0.25">
      <c r="B51" s="715"/>
      <c r="C51" s="677" t="s">
        <v>392</v>
      </c>
      <c r="D51" s="678"/>
      <c r="E51" s="34" t="s">
        <v>289</v>
      </c>
      <c r="F51" s="445"/>
      <c r="G51" s="445">
        <f t="shared" ref="G51:H53" si="6">G39+$N$23</f>
        <v>227</v>
      </c>
      <c r="H51" s="445">
        <f t="shared" si="6"/>
        <v>204</v>
      </c>
      <c r="I51" s="445">
        <f t="shared" ref="I51:J51" si="7">I39+$N$23</f>
        <v>196</v>
      </c>
      <c r="J51" s="445">
        <f t="shared" si="7"/>
        <v>191</v>
      </c>
    </row>
    <row r="52" spans="1:16" ht="16.5" x14ac:dyDescent="0.25">
      <c r="B52" s="715"/>
      <c r="C52" s="677" t="s">
        <v>22</v>
      </c>
      <c r="D52" s="678"/>
      <c r="E52" s="34" t="s">
        <v>290</v>
      </c>
      <c r="F52" s="445"/>
      <c r="G52" s="445">
        <f t="shared" si="6"/>
        <v>224</v>
      </c>
      <c r="H52" s="445">
        <f t="shared" si="6"/>
        <v>201</v>
      </c>
      <c r="I52" s="445">
        <f t="shared" ref="I52:J52" si="8">I40+$N$23</f>
        <v>193</v>
      </c>
      <c r="J52" s="445">
        <f t="shared" si="8"/>
        <v>188</v>
      </c>
    </row>
    <row r="53" spans="1:16" ht="16.5" x14ac:dyDescent="0.25">
      <c r="B53" s="715"/>
      <c r="C53" s="677" t="s">
        <v>21</v>
      </c>
      <c r="D53" s="678"/>
      <c r="E53" s="34" t="s">
        <v>291</v>
      </c>
      <c r="F53" s="445"/>
      <c r="G53" s="445">
        <f t="shared" si="6"/>
        <v>215</v>
      </c>
      <c r="H53" s="445">
        <f t="shared" si="6"/>
        <v>192</v>
      </c>
      <c r="I53" s="445">
        <f t="shared" ref="I53:J53" si="9">I41+$N$23</f>
        <v>184</v>
      </c>
      <c r="J53" s="445">
        <f t="shared" si="9"/>
        <v>179</v>
      </c>
    </row>
    <row r="54" spans="1:16" ht="16.5" customHeight="1" x14ac:dyDescent="0.25">
      <c r="B54" s="715"/>
      <c r="C54" s="61"/>
      <c r="D54" s="61"/>
      <c r="E54" s="61"/>
      <c r="F54" s="61"/>
      <c r="G54" s="61"/>
      <c r="H54" s="61"/>
      <c r="I54" s="61"/>
      <c r="J54" s="61"/>
    </row>
    <row r="55" spans="1:16" ht="16.5" customHeight="1" x14ac:dyDescent="0.25">
      <c r="B55" s="715"/>
      <c r="C55" s="770" t="s">
        <v>580</v>
      </c>
      <c r="D55" s="770" t="s">
        <v>581</v>
      </c>
      <c r="E55" s="34"/>
      <c r="F55" s="39"/>
      <c r="G55" s="39" t="s">
        <v>186</v>
      </c>
      <c r="H55" s="39" t="s">
        <v>192</v>
      </c>
      <c r="I55" s="39" t="s">
        <v>190</v>
      </c>
      <c r="J55" s="39" t="s">
        <v>190</v>
      </c>
    </row>
    <row r="56" spans="1:16" ht="16.5" x14ac:dyDescent="0.25">
      <c r="B56" s="715"/>
      <c r="C56" s="771"/>
      <c r="D56" s="771"/>
      <c r="E56" s="34"/>
      <c r="F56" s="39"/>
      <c r="G56" s="39" t="s">
        <v>195</v>
      </c>
      <c r="H56" s="39" t="s">
        <v>193</v>
      </c>
      <c r="I56" s="39" t="s">
        <v>191</v>
      </c>
      <c r="J56" s="39" t="s">
        <v>191</v>
      </c>
    </row>
    <row r="57" spans="1:16" ht="16.5" x14ac:dyDescent="0.25">
      <c r="B57" s="715"/>
      <c r="C57" s="771"/>
      <c r="D57" s="772"/>
      <c r="E57" s="34"/>
      <c r="F57" s="39"/>
      <c r="G57" s="39" t="s">
        <v>196</v>
      </c>
      <c r="H57" s="39" t="s">
        <v>194</v>
      </c>
      <c r="I57" s="39" t="s">
        <v>181</v>
      </c>
      <c r="J57" s="39" t="s">
        <v>181</v>
      </c>
    </row>
    <row r="58" spans="1:16" ht="16.5" x14ac:dyDescent="0.25">
      <c r="B58" s="715"/>
      <c r="C58" s="771"/>
      <c r="D58" s="87" t="s">
        <v>344</v>
      </c>
      <c r="E58" s="34"/>
      <c r="F58" s="39"/>
      <c r="G58" s="810" t="s">
        <v>585</v>
      </c>
      <c r="H58" s="812"/>
      <c r="I58" s="810" t="s">
        <v>587</v>
      </c>
      <c r="J58" s="812"/>
    </row>
    <row r="59" spans="1:16" ht="16.5" x14ac:dyDescent="0.25">
      <c r="B59" s="715"/>
      <c r="C59" s="772"/>
      <c r="D59" s="87" t="s">
        <v>345</v>
      </c>
      <c r="E59" s="34"/>
      <c r="F59" s="39"/>
      <c r="G59" s="851" t="s">
        <v>346</v>
      </c>
      <c r="H59" s="852"/>
      <c r="I59" s="852"/>
      <c r="J59" s="853"/>
    </row>
    <row r="60" spans="1:16" ht="16.5" x14ac:dyDescent="0.25">
      <c r="B60" s="213"/>
      <c r="C60" s="221"/>
      <c r="D60" s="222"/>
      <c r="E60" s="90"/>
      <c r="F60" s="150"/>
      <c r="G60" s="216"/>
      <c r="H60" s="216"/>
      <c r="I60" s="216"/>
      <c r="J60" s="217"/>
    </row>
    <row r="61" spans="1:16" ht="31.5" customHeight="1" x14ac:dyDescent="0.25">
      <c r="A61" s="399" t="s">
        <v>4</v>
      </c>
      <c r="B61" s="792" t="s">
        <v>582</v>
      </c>
      <c r="C61" s="795" t="s">
        <v>520</v>
      </c>
      <c r="D61" s="796"/>
      <c r="E61" s="23"/>
      <c r="F61" s="75" t="s">
        <v>51</v>
      </c>
      <c r="G61" s="75" t="s">
        <v>50</v>
      </c>
      <c r="H61" s="75" t="s">
        <v>49</v>
      </c>
      <c r="I61" s="75" t="s">
        <v>48</v>
      </c>
      <c r="J61" s="75" t="s">
        <v>47</v>
      </c>
      <c r="L61" s="38"/>
      <c r="M61" s="38"/>
      <c r="N61" s="38"/>
      <c r="O61" s="38"/>
      <c r="P61" s="38"/>
    </row>
    <row r="62" spans="1:16" ht="16.5" hidden="1" x14ac:dyDescent="0.25">
      <c r="A62" s="71"/>
      <c r="B62" s="793"/>
      <c r="C62" s="23"/>
      <c r="D62" s="23"/>
      <c r="E62" s="23"/>
      <c r="F62" s="24" t="s">
        <v>250</v>
      </c>
      <c r="G62" s="24" t="s">
        <v>249</v>
      </c>
      <c r="H62" s="24" t="s">
        <v>248</v>
      </c>
      <c r="I62" s="24" t="s">
        <v>247</v>
      </c>
      <c r="J62" s="24" t="s">
        <v>246</v>
      </c>
      <c r="L62" s="38"/>
      <c r="M62" s="38"/>
      <c r="N62" s="38"/>
      <c r="O62" s="38"/>
      <c r="P62" s="38"/>
    </row>
    <row r="63" spans="1:16" ht="16.5" x14ac:dyDescent="0.25">
      <c r="B63" s="793"/>
      <c r="C63" s="797" t="s">
        <v>391</v>
      </c>
      <c r="D63" s="798"/>
      <c r="E63" s="33" t="s">
        <v>95</v>
      </c>
      <c r="F63" s="444">
        <f>F66+$P$13</f>
        <v>167</v>
      </c>
      <c r="G63" s="444">
        <f>G66+$P$13</f>
        <v>130</v>
      </c>
      <c r="H63" s="444">
        <f>H66+$P$13</f>
        <v>117</v>
      </c>
      <c r="I63" s="444">
        <f>I66+$P$13</f>
        <v>102</v>
      </c>
      <c r="J63" s="444">
        <f>J66+$P$13</f>
        <v>88</v>
      </c>
    </row>
    <row r="64" spans="1:16" ht="16.5" x14ac:dyDescent="0.25">
      <c r="B64" s="793"/>
      <c r="C64" s="797" t="s">
        <v>392</v>
      </c>
      <c r="D64" s="798"/>
      <c r="E64" s="33" t="s">
        <v>94</v>
      </c>
      <c r="F64" s="444">
        <f>F66+$P$14</f>
        <v>167</v>
      </c>
      <c r="G64" s="444">
        <f>G66+$P$14</f>
        <v>130</v>
      </c>
      <c r="H64" s="444">
        <f>H66+$P$14</f>
        <v>117</v>
      </c>
      <c r="I64" s="444">
        <f>I66+$P$14</f>
        <v>102</v>
      </c>
      <c r="J64" s="444">
        <f>J66+$P$14</f>
        <v>88</v>
      </c>
    </row>
    <row r="65" spans="2:15" ht="16.5" x14ac:dyDescent="0.25">
      <c r="B65" s="793"/>
      <c r="C65" s="797" t="s">
        <v>22</v>
      </c>
      <c r="D65" s="798"/>
      <c r="E65" s="33" t="s">
        <v>0</v>
      </c>
      <c r="F65" s="444">
        <f>F66+$P$15</f>
        <v>164</v>
      </c>
      <c r="G65" s="444">
        <f>G66+$P$15</f>
        <v>127</v>
      </c>
      <c r="H65" s="444">
        <f>H66+$P$15</f>
        <v>114</v>
      </c>
      <c r="I65" s="444">
        <f>I66+$P$15</f>
        <v>99</v>
      </c>
      <c r="J65" s="444">
        <f>J66+$P$15</f>
        <v>85</v>
      </c>
    </row>
    <row r="66" spans="2:15" ht="16.5" x14ac:dyDescent="0.25">
      <c r="B66" s="793"/>
      <c r="C66" s="797" t="s">
        <v>21</v>
      </c>
      <c r="D66" s="798"/>
      <c r="E66" s="33" t="s">
        <v>1</v>
      </c>
      <c r="F66" s="444">
        <v>155</v>
      </c>
      <c r="G66" s="444">
        <v>118</v>
      </c>
      <c r="H66" s="444">
        <v>105</v>
      </c>
      <c r="I66" s="444">
        <v>90</v>
      </c>
      <c r="J66" s="444">
        <v>76</v>
      </c>
    </row>
    <row r="67" spans="2:15" ht="16.5" x14ac:dyDescent="0.25">
      <c r="B67" s="793"/>
      <c r="C67" s="805" t="s">
        <v>579</v>
      </c>
      <c r="D67" s="854"/>
      <c r="E67" s="33"/>
      <c r="F67" s="444">
        <v>7</v>
      </c>
      <c r="G67" s="444">
        <v>7</v>
      </c>
      <c r="H67" s="444">
        <v>7</v>
      </c>
      <c r="I67" s="444">
        <v>7</v>
      </c>
      <c r="J67" s="444">
        <v>7</v>
      </c>
    </row>
    <row r="68" spans="2:15" ht="15.75" customHeight="1" x14ac:dyDescent="0.25">
      <c r="B68" s="793"/>
      <c r="C68" s="64"/>
      <c r="D68" s="64"/>
      <c r="E68" s="64"/>
      <c r="F68" s="64"/>
      <c r="G68" s="64"/>
      <c r="H68" s="64"/>
      <c r="I68" s="64"/>
      <c r="J68" s="64"/>
    </row>
    <row r="69" spans="2:15" ht="16.5" x14ac:dyDescent="0.25">
      <c r="B69" s="793"/>
      <c r="C69" s="799" t="s">
        <v>580</v>
      </c>
      <c r="D69" s="799" t="s">
        <v>581</v>
      </c>
      <c r="E69" s="33"/>
      <c r="F69" s="86" t="s">
        <v>186</v>
      </c>
      <c r="G69" s="86" t="s">
        <v>186</v>
      </c>
      <c r="H69" s="86" t="s">
        <v>192</v>
      </c>
      <c r="I69" s="86" t="s">
        <v>190</v>
      </c>
      <c r="J69" s="86" t="s">
        <v>190</v>
      </c>
    </row>
    <row r="70" spans="2:15" ht="16.5" x14ac:dyDescent="0.25">
      <c r="B70" s="793"/>
      <c r="C70" s="800"/>
      <c r="D70" s="800"/>
      <c r="E70" s="33"/>
      <c r="F70" s="86" t="s">
        <v>200</v>
      </c>
      <c r="G70" s="86" t="s">
        <v>200</v>
      </c>
      <c r="H70" s="86" t="s">
        <v>199</v>
      </c>
      <c r="I70" s="86" t="s">
        <v>198</v>
      </c>
      <c r="J70" s="86" t="s">
        <v>198</v>
      </c>
    </row>
    <row r="71" spans="2:15" ht="16.5" x14ac:dyDescent="0.25">
      <c r="B71" s="793"/>
      <c r="C71" s="800"/>
      <c r="D71" s="801"/>
      <c r="E71" s="33"/>
      <c r="F71" s="86" t="s">
        <v>197</v>
      </c>
      <c r="G71" s="86" t="s">
        <v>197</v>
      </c>
      <c r="H71" s="86" t="s">
        <v>194</v>
      </c>
      <c r="I71" s="86" t="s">
        <v>181</v>
      </c>
      <c r="J71" s="86" t="s">
        <v>181</v>
      </c>
    </row>
    <row r="72" spans="2:15" ht="16.5" x14ac:dyDescent="0.25">
      <c r="B72" s="793"/>
      <c r="C72" s="800"/>
      <c r="D72" s="33" t="s">
        <v>344</v>
      </c>
      <c r="E72" s="33"/>
      <c r="F72" s="844" t="s">
        <v>584</v>
      </c>
      <c r="G72" s="845"/>
      <c r="H72" s="846"/>
      <c r="I72" s="844" t="s">
        <v>587</v>
      </c>
      <c r="J72" s="846"/>
    </row>
    <row r="73" spans="2:15" ht="16.5" x14ac:dyDescent="0.25">
      <c r="B73" s="793"/>
      <c r="C73" s="800"/>
      <c r="D73" s="326" t="s">
        <v>345</v>
      </c>
      <c r="E73" s="209"/>
      <c r="F73" s="847" t="s">
        <v>346</v>
      </c>
      <c r="G73" s="848"/>
      <c r="H73" s="848"/>
      <c r="I73" s="848"/>
      <c r="J73" s="849"/>
    </row>
    <row r="74" spans="2:15" ht="31.5" x14ac:dyDescent="0.25">
      <c r="B74" s="715" t="s">
        <v>583</v>
      </c>
      <c r="C74" s="826" t="s">
        <v>520</v>
      </c>
      <c r="D74" s="827"/>
      <c r="E74" s="165"/>
      <c r="F74" s="19"/>
      <c r="G74" s="166" t="s">
        <v>203</v>
      </c>
      <c r="H74" s="166" t="s">
        <v>202</v>
      </c>
      <c r="I74" s="166" t="s">
        <v>204</v>
      </c>
      <c r="J74" s="166" t="s">
        <v>205</v>
      </c>
      <c r="L74" s="38"/>
      <c r="M74" s="38"/>
      <c r="N74" s="38"/>
      <c r="O74" s="38"/>
    </row>
    <row r="75" spans="2:15" ht="16.5" x14ac:dyDescent="0.25">
      <c r="B75" s="715"/>
      <c r="C75" s="677" t="s">
        <v>391</v>
      </c>
      <c r="D75" s="678"/>
      <c r="E75" s="54" t="s">
        <v>292</v>
      </c>
      <c r="F75" s="445"/>
      <c r="G75" s="445">
        <f>G63+$N$23</f>
        <v>195</v>
      </c>
      <c r="H75" s="445">
        <f t="shared" ref="G75:J77" si="10">H63+$N$23</f>
        <v>182</v>
      </c>
      <c r="I75" s="445">
        <f t="shared" si="10"/>
        <v>167</v>
      </c>
      <c r="J75" s="445">
        <f>J63+$N$23</f>
        <v>153</v>
      </c>
    </row>
    <row r="76" spans="2:15" ht="16.5" x14ac:dyDescent="0.25">
      <c r="B76" s="715"/>
      <c r="C76" s="677" t="s">
        <v>392</v>
      </c>
      <c r="D76" s="678"/>
      <c r="E76" s="54" t="s">
        <v>293</v>
      </c>
      <c r="F76" s="445"/>
      <c r="G76" s="445">
        <f t="shared" si="10"/>
        <v>195</v>
      </c>
      <c r="H76" s="445">
        <f>H64+$N$23</f>
        <v>182</v>
      </c>
      <c r="I76" s="445">
        <f t="shared" si="10"/>
        <v>167</v>
      </c>
      <c r="J76" s="445">
        <f t="shared" si="10"/>
        <v>153</v>
      </c>
    </row>
    <row r="77" spans="2:15" ht="16.5" x14ac:dyDescent="0.25">
      <c r="B77" s="715"/>
      <c r="C77" s="677" t="s">
        <v>22</v>
      </c>
      <c r="D77" s="678"/>
      <c r="E77" s="54" t="s">
        <v>294</v>
      </c>
      <c r="F77" s="445"/>
      <c r="G77" s="445">
        <f t="shared" si="10"/>
        <v>192</v>
      </c>
      <c r="H77" s="445">
        <f t="shared" si="10"/>
        <v>179</v>
      </c>
      <c r="I77" s="445">
        <f t="shared" si="10"/>
        <v>164</v>
      </c>
      <c r="J77" s="445">
        <f>J65+$N$23</f>
        <v>150</v>
      </c>
    </row>
    <row r="78" spans="2:15" ht="16.5" x14ac:dyDescent="0.25">
      <c r="B78" s="715"/>
      <c r="C78" s="677" t="s">
        <v>21</v>
      </c>
      <c r="D78" s="678"/>
      <c r="E78" s="54" t="s">
        <v>295</v>
      </c>
      <c r="F78" s="445"/>
      <c r="G78" s="445">
        <f>G66+$N$23</f>
        <v>183</v>
      </c>
      <c r="H78" s="445">
        <f t="shared" ref="H78:J78" si="11">H66+$N$23</f>
        <v>170</v>
      </c>
      <c r="I78" s="445">
        <f t="shared" si="11"/>
        <v>155</v>
      </c>
      <c r="J78" s="445">
        <f t="shared" si="11"/>
        <v>141</v>
      </c>
    </row>
    <row r="79" spans="2:15" ht="16.5" customHeight="1" x14ac:dyDescent="0.25">
      <c r="B79" s="715"/>
      <c r="C79" s="65"/>
      <c r="D79" s="65"/>
      <c r="E79" s="65"/>
      <c r="F79" s="65"/>
      <c r="G79" s="65"/>
      <c r="H79" s="65"/>
      <c r="I79" s="65"/>
      <c r="J79" s="65"/>
    </row>
    <row r="80" spans="2:15" ht="16.5" x14ac:dyDescent="0.25">
      <c r="B80" s="715"/>
      <c r="C80" s="807" t="s">
        <v>580</v>
      </c>
      <c r="D80" s="770" t="s">
        <v>581</v>
      </c>
      <c r="E80" s="39"/>
      <c r="F80" s="39"/>
      <c r="G80" s="39" t="s">
        <v>186</v>
      </c>
      <c r="H80" s="39" t="s">
        <v>192</v>
      </c>
      <c r="I80" s="39" t="s">
        <v>190</v>
      </c>
      <c r="J80" s="39" t="s">
        <v>190</v>
      </c>
    </row>
    <row r="81" spans="2:10" ht="16.5" x14ac:dyDescent="0.25">
      <c r="B81" s="715"/>
      <c r="C81" s="808"/>
      <c r="D81" s="771"/>
      <c r="E81" s="39"/>
      <c r="F81" s="39"/>
      <c r="G81" s="39" t="s">
        <v>200</v>
      </c>
      <c r="H81" s="39" t="s">
        <v>199</v>
      </c>
      <c r="I81" s="39" t="s">
        <v>198</v>
      </c>
      <c r="J81" s="39" t="s">
        <v>198</v>
      </c>
    </row>
    <row r="82" spans="2:10" ht="16.5" x14ac:dyDescent="0.25">
      <c r="B82" s="715"/>
      <c r="C82" s="808"/>
      <c r="D82" s="772"/>
      <c r="E82" s="39"/>
      <c r="F82" s="39"/>
      <c r="G82" s="39" t="s">
        <v>197</v>
      </c>
      <c r="H82" s="39" t="s">
        <v>194</v>
      </c>
      <c r="I82" s="39" t="s">
        <v>181</v>
      </c>
      <c r="J82" s="39" t="s">
        <v>181</v>
      </c>
    </row>
    <row r="83" spans="2:10" ht="16.5" x14ac:dyDescent="0.25">
      <c r="B83" s="715"/>
      <c r="C83" s="808"/>
      <c r="D83" s="87" t="s">
        <v>344</v>
      </c>
      <c r="E83" s="39"/>
      <c r="F83" s="39"/>
      <c r="G83" s="810" t="s">
        <v>584</v>
      </c>
      <c r="H83" s="812"/>
      <c r="I83" s="810" t="s">
        <v>587</v>
      </c>
      <c r="J83" s="812"/>
    </row>
    <row r="84" spans="2:10" ht="16.5" x14ac:dyDescent="0.25">
      <c r="B84" s="715"/>
      <c r="C84" s="808"/>
      <c r="D84" s="320" t="s">
        <v>345</v>
      </c>
      <c r="E84" s="268"/>
      <c r="F84" s="268"/>
      <c r="G84" s="822" t="s">
        <v>346</v>
      </c>
      <c r="H84" s="823"/>
      <c r="I84" s="823"/>
      <c r="J84" s="824"/>
    </row>
    <row r="85" spans="2:10" ht="63" x14ac:dyDescent="0.25">
      <c r="B85" s="841" t="s">
        <v>586</v>
      </c>
      <c r="C85" s="838" t="s">
        <v>520</v>
      </c>
      <c r="D85" s="839"/>
      <c r="E85" s="40"/>
      <c r="F85" s="41"/>
      <c r="G85" s="78" t="s">
        <v>110</v>
      </c>
      <c r="H85" s="78" t="s">
        <v>106</v>
      </c>
      <c r="I85" s="78" t="s">
        <v>107</v>
      </c>
      <c r="J85" s="78" t="s">
        <v>108</v>
      </c>
    </row>
    <row r="86" spans="2:10" ht="16.5" x14ac:dyDescent="0.25">
      <c r="B86" s="842"/>
      <c r="C86" s="667" t="s">
        <v>392</v>
      </c>
      <c r="D86" s="668"/>
      <c r="E86" s="42" t="s">
        <v>301</v>
      </c>
      <c r="F86" s="446"/>
      <c r="G86" s="446">
        <f>G64+$N$23</f>
        <v>195</v>
      </c>
      <c r="H86" s="446">
        <f t="shared" ref="H86:J88" si="12">H64+$N$23</f>
        <v>182</v>
      </c>
      <c r="I86" s="446">
        <f t="shared" si="12"/>
        <v>167</v>
      </c>
      <c r="J86" s="446">
        <f>J64+$N$23</f>
        <v>153</v>
      </c>
    </row>
    <row r="87" spans="2:10" ht="16.5" x14ac:dyDescent="0.25">
      <c r="B87" s="842"/>
      <c r="C87" s="667" t="s">
        <v>22</v>
      </c>
      <c r="D87" s="668"/>
      <c r="E87" s="42" t="s">
        <v>302</v>
      </c>
      <c r="F87" s="446"/>
      <c r="G87" s="446">
        <f>G65+$N$23</f>
        <v>192</v>
      </c>
      <c r="H87" s="446">
        <f t="shared" si="12"/>
        <v>179</v>
      </c>
      <c r="I87" s="446">
        <f t="shared" si="12"/>
        <v>164</v>
      </c>
      <c r="J87" s="446">
        <f>J65+$N$23</f>
        <v>150</v>
      </c>
    </row>
    <row r="88" spans="2:10" ht="16.5" x14ac:dyDescent="0.25">
      <c r="B88" s="842"/>
      <c r="C88" s="667" t="s">
        <v>21</v>
      </c>
      <c r="D88" s="668"/>
      <c r="E88" s="42" t="s">
        <v>303</v>
      </c>
      <c r="F88" s="446"/>
      <c r="G88" s="446">
        <f>G66+$N$23</f>
        <v>183</v>
      </c>
      <c r="H88" s="446">
        <f t="shared" si="12"/>
        <v>170</v>
      </c>
      <c r="I88" s="446">
        <f t="shared" si="12"/>
        <v>155</v>
      </c>
      <c r="J88" s="446">
        <f t="shared" si="12"/>
        <v>141</v>
      </c>
    </row>
    <row r="89" spans="2:10" ht="16.5" customHeight="1" x14ac:dyDescent="0.25">
      <c r="B89" s="842"/>
      <c r="C89" s="66"/>
      <c r="D89" s="67"/>
      <c r="E89" s="67"/>
      <c r="F89" s="67"/>
      <c r="G89" s="67"/>
      <c r="H89" s="67"/>
      <c r="I89" s="67"/>
      <c r="J89" s="68"/>
    </row>
    <row r="90" spans="2:10" ht="16.5" x14ac:dyDescent="0.25">
      <c r="B90" s="842"/>
      <c r="C90" s="815" t="s">
        <v>580</v>
      </c>
      <c r="D90" s="815" t="s">
        <v>343</v>
      </c>
      <c r="E90" s="42"/>
      <c r="F90" s="42"/>
      <c r="G90" s="89" t="s">
        <v>188</v>
      </c>
      <c r="H90" s="89" t="s">
        <v>210</v>
      </c>
      <c r="I90" s="89" t="s">
        <v>210</v>
      </c>
      <c r="J90" s="89" t="s">
        <v>210</v>
      </c>
    </row>
    <row r="91" spans="2:10" ht="16.5" x14ac:dyDescent="0.25">
      <c r="B91" s="842"/>
      <c r="C91" s="816"/>
      <c r="D91" s="816"/>
      <c r="E91" s="42"/>
      <c r="F91" s="42"/>
      <c r="G91" s="89" t="s">
        <v>216</v>
      </c>
      <c r="H91" s="89" t="s">
        <v>214</v>
      </c>
      <c r="I91" s="89" t="s">
        <v>211</v>
      </c>
      <c r="J91" s="89" t="s">
        <v>211</v>
      </c>
    </row>
    <row r="92" spans="2:10" ht="16.5" x14ac:dyDescent="0.25">
      <c r="B92" s="842"/>
      <c r="C92" s="816"/>
      <c r="D92" s="817"/>
      <c r="E92" s="42"/>
      <c r="F92" s="42"/>
      <c r="G92" s="89" t="s">
        <v>215</v>
      </c>
      <c r="H92" s="89" t="s">
        <v>213</v>
      </c>
      <c r="I92" s="89" t="s">
        <v>212</v>
      </c>
      <c r="J92" s="89" t="s">
        <v>212</v>
      </c>
    </row>
    <row r="93" spans="2:10" ht="16.5" x14ac:dyDescent="0.25">
      <c r="B93" s="842"/>
      <c r="C93" s="816"/>
      <c r="D93" s="42" t="s">
        <v>344</v>
      </c>
      <c r="E93" s="42"/>
      <c r="F93" s="42"/>
      <c r="G93" s="745" t="s">
        <v>587</v>
      </c>
      <c r="H93" s="747"/>
      <c r="I93" s="745" t="s">
        <v>587</v>
      </c>
      <c r="J93" s="747"/>
    </row>
    <row r="94" spans="2:10" ht="16.5" x14ac:dyDescent="0.25">
      <c r="B94" s="843"/>
      <c r="C94" s="817"/>
      <c r="D94" s="42" t="s">
        <v>345</v>
      </c>
      <c r="E94" s="42"/>
      <c r="F94" s="42"/>
      <c r="G94" s="745" t="s">
        <v>346</v>
      </c>
      <c r="H94" s="746"/>
      <c r="I94" s="746"/>
      <c r="J94" s="747"/>
    </row>
    <row r="95" spans="2:10" ht="3" customHeight="1" x14ac:dyDescent="0.25">
      <c r="B95" s="69"/>
      <c r="C95" s="69"/>
      <c r="D95" s="69"/>
      <c r="E95" s="69"/>
      <c r="F95" s="69"/>
      <c r="G95" s="69"/>
      <c r="H95" s="69"/>
      <c r="I95" s="69"/>
      <c r="J95" s="70"/>
    </row>
    <row r="96" spans="2:10" ht="31.5" x14ac:dyDescent="0.25">
      <c r="B96" s="835" t="s">
        <v>588</v>
      </c>
      <c r="C96" s="838" t="s">
        <v>520</v>
      </c>
      <c r="D96" s="839"/>
      <c r="E96" s="40"/>
      <c r="F96" s="41"/>
      <c r="G96" s="41"/>
      <c r="H96" s="41"/>
      <c r="I96" s="41"/>
      <c r="J96" s="78" t="s">
        <v>109</v>
      </c>
    </row>
    <row r="97" spans="1:15" ht="16.5" x14ac:dyDescent="0.25">
      <c r="B97" s="836"/>
      <c r="C97" s="667" t="s">
        <v>392</v>
      </c>
      <c r="D97" s="668"/>
      <c r="E97" s="42" t="s">
        <v>304</v>
      </c>
      <c r="F97" s="44"/>
      <c r="G97" s="44"/>
      <c r="H97" s="44"/>
      <c r="I97" s="44"/>
      <c r="J97" s="446">
        <f t="shared" ref="J97:J98" si="13">J64+$N$23</f>
        <v>153</v>
      </c>
    </row>
    <row r="98" spans="1:15" ht="16.5" x14ac:dyDescent="0.25">
      <c r="B98" s="836"/>
      <c r="C98" s="667" t="s">
        <v>22</v>
      </c>
      <c r="D98" s="668"/>
      <c r="E98" s="42" t="s">
        <v>305</v>
      </c>
      <c r="F98" s="44"/>
      <c r="G98" s="44"/>
      <c r="H98" s="44"/>
      <c r="I98" s="44"/>
      <c r="J98" s="446">
        <f t="shared" si="13"/>
        <v>150</v>
      </c>
    </row>
    <row r="99" spans="1:15" ht="16.5" x14ac:dyDescent="0.25">
      <c r="B99" s="836"/>
      <c r="C99" s="667" t="s">
        <v>21</v>
      </c>
      <c r="D99" s="668"/>
      <c r="E99" s="42" t="s">
        <v>306</v>
      </c>
      <c r="F99" s="44"/>
      <c r="G99" s="44"/>
      <c r="H99" s="44"/>
      <c r="I99" s="44"/>
      <c r="J99" s="446">
        <f>J66+$N$23</f>
        <v>141</v>
      </c>
    </row>
    <row r="100" spans="1:15" ht="16.5" customHeight="1" x14ac:dyDescent="0.25">
      <c r="B100" s="836"/>
      <c r="C100" s="66"/>
      <c r="D100" s="67"/>
      <c r="E100" s="67"/>
      <c r="F100" s="67"/>
      <c r="G100" s="67"/>
      <c r="H100" s="67"/>
      <c r="I100" s="67"/>
      <c r="J100" s="68"/>
    </row>
    <row r="101" spans="1:15" ht="16.5" x14ac:dyDescent="0.25">
      <c r="B101" s="836"/>
      <c r="C101" s="815" t="s">
        <v>580</v>
      </c>
      <c r="D101" s="91" t="s">
        <v>581</v>
      </c>
      <c r="E101" s="42"/>
      <c r="F101" s="42"/>
      <c r="G101" s="42"/>
      <c r="H101" s="42"/>
      <c r="I101" s="42"/>
      <c r="J101" s="89" t="s">
        <v>190</v>
      </c>
    </row>
    <row r="102" spans="1:15" ht="16.5" x14ac:dyDescent="0.25">
      <c r="B102" s="836"/>
      <c r="C102" s="816"/>
      <c r="D102" s="42" t="s">
        <v>344</v>
      </c>
      <c r="E102" s="42"/>
      <c r="F102" s="42"/>
      <c r="G102" s="42"/>
      <c r="H102" s="42"/>
      <c r="I102" s="42"/>
      <c r="J102" s="89" t="s">
        <v>587</v>
      </c>
    </row>
    <row r="103" spans="1:15" ht="16.5" x14ac:dyDescent="0.25">
      <c r="B103" s="837"/>
      <c r="C103" s="840"/>
      <c r="D103" s="42" t="s">
        <v>345</v>
      </c>
      <c r="E103" s="42"/>
      <c r="F103" s="42"/>
      <c r="G103" s="42"/>
      <c r="H103" s="42"/>
      <c r="I103" s="42"/>
      <c r="J103" s="89" t="s">
        <v>346</v>
      </c>
    </row>
    <row r="104" spans="1:15" ht="16.5" hidden="1" x14ac:dyDescent="0.25">
      <c r="B104" s="220"/>
      <c r="C104" s="219"/>
      <c r="D104" s="90"/>
      <c r="E104" s="90"/>
      <c r="F104" s="90"/>
      <c r="G104" s="90"/>
      <c r="H104" s="90"/>
      <c r="I104" s="90"/>
      <c r="J104" s="178"/>
    </row>
    <row r="105" spans="1:15" ht="16.5" customHeight="1" x14ac:dyDescent="0.25">
      <c r="A105" s="400" t="s">
        <v>495</v>
      </c>
      <c r="B105" s="834" t="s">
        <v>582</v>
      </c>
      <c r="C105" s="775" t="s">
        <v>520</v>
      </c>
      <c r="D105" s="776"/>
      <c r="E105" s="28"/>
      <c r="F105" s="29"/>
      <c r="G105" s="77" t="s">
        <v>226</v>
      </c>
      <c r="H105" s="77" t="s">
        <v>225</v>
      </c>
      <c r="I105" s="77" t="s">
        <v>227</v>
      </c>
      <c r="J105" s="77" t="s">
        <v>224</v>
      </c>
      <c r="M105" s="38"/>
      <c r="N105" s="38"/>
      <c r="O105" s="38"/>
    </row>
    <row r="106" spans="1:15" ht="16.5" hidden="1" x14ac:dyDescent="0.25">
      <c r="A106" s="73"/>
      <c r="B106" s="774"/>
      <c r="C106" s="28"/>
      <c r="D106" s="74"/>
      <c r="E106" s="74"/>
      <c r="F106" s="29"/>
      <c r="G106" s="29" t="s">
        <v>226</v>
      </c>
      <c r="H106" s="29" t="s">
        <v>225</v>
      </c>
      <c r="I106" s="29" t="s">
        <v>227</v>
      </c>
      <c r="J106" s="29" t="s">
        <v>224</v>
      </c>
      <c r="M106" s="38"/>
      <c r="N106" s="38"/>
      <c r="O106" s="38"/>
    </row>
    <row r="107" spans="1:15" ht="16.5" x14ac:dyDescent="0.25">
      <c r="B107" s="774"/>
      <c r="C107" s="777" t="s">
        <v>391</v>
      </c>
      <c r="D107" s="778"/>
      <c r="E107" s="35" t="s">
        <v>95</v>
      </c>
      <c r="F107" s="30"/>
      <c r="G107" s="447">
        <f>G110+$P$13</f>
        <v>116</v>
      </c>
      <c r="H107" s="447">
        <f>H110+$P$13</f>
        <v>108</v>
      </c>
      <c r="I107" s="447">
        <f>I110+$P$13</f>
        <v>84</v>
      </c>
      <c r="J107" s="447">
        <f>J110+$P$13</f>
        <v>72</v>
      </c>
    </row>
    <row r="108" spans="1:15" ht="16.5" x14ac:dyDescent="0.25">
      <c r="B108" s="774"/>
      <c r="C108" s="777" t="s">
        <v>392</v>
      </c>
      <c r="D108" s="778"/>
      <c r="E108" s="35" t="s">
        <v>94</v>
      </c>
      <c r="F108" s="30"/>
      <c r="G108" s="447">
        <f>G110+$P$14</f>
        <v>116</v>
      </c>
      <c r="H108" s="447">
        <f>H110+$P$14</f>
        <v>108</v>
      </c>
      <c r="I108" s="447">
        <f>I110+$P$14</f>
        <v>84</v>
      </c>
      <c r="J108" s="447">
        <f>J110+$P$14</f>
        <v>72</v>
      </c>
    </row>
    <row r="109" spans="1:15" ht="16.5" x14ac:dyDescent="0.25">
      <c r="B109" s="774"/>
      <c r="C109" s="777" t="s">
        <v>22</v>
      </c>
      <c r="D109" s="778"/>
      <c r="E109" s="35" t="s">
        <v>0</v>
      </c>
      <c r="F109" s="30"/>
      <c r="G109" s="447">
        <f>G110+$P$15</f>
        <v>113</v>
      </c>
      <c r="H109" s="447">
        <f>H110+$P$15</f>
        <v>105</v>
      </c>
      <c r="I109" s="447">
        <f>I110+$P$15</f>
        <v>81</v>
      </c>
      <c r="J109" s="447">
        <f>J110+$P$15</f>
        <v>69</v>
      </c>
    </row>
    <row r="110" spans="1:15" ht="16.5" x14ac:dyDescent="0.25">
      <c r="B110" s="774"/>
      <c r="C110" s="777" t="s">
        <v>21</v>
      </c>
      <c r="D110" s="778"/>
      <c r="E110" s="35" t="s">
        <v>1</v>
      </c>
      <c r="F110" s="30"/>
      <c r="G110" s="447">
        <v>104</v>
      </c>
      <c r="H110" s="447">
        <v>96</v>
      </c>
      <c r="I110" s="447">
        <v>72</v>
      </c>
      <c r="J110" s="447">
        <v>60</v>
      </c>
    </row>
    <row r="111" spans="1:15" ht="16.5" hidden="1" x14ac:dyDescent="0.25">
      <c r="B111" s="774"/>
      <c r="C111" s="777" t="s">
        <v>20</v>
      </c>
      <c r="D111" s="778"/>
      <c r="E111" s="35" t="s">
        <v>2</v>
      </c>
      <c r="F111" s="30"/>
      <c r="G111" s="447"/>
      <c r="H111" s="448"/>
      <c r="I111" s="448"/>
      <c r="J111" s="448"/>
      <c r="K111" s="105" t="s">
        <v>387</v>
      </c>
      <c r="L111" s="45"/>
      <c r="M111" s="45"/>
      <c r="N111" s="45"/>
    </row>
    <row r="112" spans="1:15" ht="16.5" x14ac:dyDescent="0.25">
      <c r="B112" s="774"/>
      <c r="C112" s="818" t="s">
        <v>579</v>
      </c>
      <c r="D112" s="819"/>
      <c r="E112" s="35"/>
      <c r="F112" s="30"/>
      <c r="G112" s="447">
        <v>7</v>
      </c>
      <c r="H112" s="447">
        <v>7</v>
      </c>
      <c r="I112" s="447">
        <v>7</v>
      </c>
      <c r="J112" s="447">
        <v>7</v>
      </c>
    </row>
    <row r="113" spans="2:16" ht="16.5" x14ac:dyDescent="0.25">
      <c r="B113" s="774"/>
      <c r="C113" s="93"/>
      <c r="D113" s="94"/>
      <c r="E113" s="94"/>
      <c r="F113" s="95"/>
      <c r="G113" s="95"/>
      <c r="H113" s="95"/>
      <c r="I113" s="95"/>
      <c r="J113" s="95"/>
    </row>
    <row r="114" spans="2:16" ht="16.5" x14ac:dyDescent="0.25">
      <c r="B114" s="774"/>
      <c r="C114" s="779" t="s">
        <v>580</v>
      </c>
      <c r="D114" s="779" t="s">
        <v>581</v>
      </c>
      <c r="E114" s="35"/>
      <c r="F114" s="35"/>
      <c r="G114" s="30" t="s">
        <v>485</v>
      </c>
      <c r="H114" s="30" t="s">
        <v>485</v>
      </c>
      <c r="I114" s="30" t="s">
        <v>486</v>
      </c>
      <c r="J114" s="30" t="s">
        <v>485</v>
      </c>
    </row>
    <row r="115" spans="2:16" ht="16.5" x14ac:dyDescent="0.25">
      <c r="B115" s="774"/>
      <c r="C115" s="780"/>
      <c r="D115" s="780"/>
      <c r="E115" s="35"/>
      <c r="F115" s="35"/>
      <c r="G115" s="30" t="s">
        <v>486</v>
      </c>
      <c r="H115" s="30" t="s">
        <v>487</v>
      </c>
      <c r="I115" s="30" t="s">
        <v>488</v>
      </c>
      <c r="J115" s="30" t="s">
        <v>486</v>
      </c>
    </row>
    <row r="116" spans="2:16" ht="16.5" x14ac:dyDescent="0.25">
      <c r="B116" s="774"/>
      <c r="C116" s="780"/>
      <c r="D116" s="780"/>
      <c r="E116" s="35"/>
      <c r="F116" s="35"/>
      <c r="G116" s="30" t="s">
        <v>489</v>
      </c>
      <c r="H116" s="30" t="s">
        <v>490</v>
      </c>
      <c r="I116" s="164"/>
      <c r="J116" s="30" t="s">
        <v>491</v>
      </c>
    </row>
    <row r="117" spans="2:16" ht="16.5" customHeight="1" x14ac:dyDescent="0.25">
      <c r="B117" s="774"/>
      <c r="C117" s="780"/>
      <c r="D117" s="780"/>
      <c r="E117" s="35"/>
      <c r="F117" s="35"/>
      <c r="G117" s="30" t="s">
        <v>488</v>
      </c>
      <c r="H117" s="30" t="s">
        <v>488</v>
      </c>
      <c r="I117" s="164"/>
      <c r="J117" s="30" t="s">
        <v>492</v>
      </c>
    </row>
    <row r="118" spans="2:16" ht="16.5" x14ac:dyDescent="0.25">
      <c r="B118" s="774"/>
      <c r="C118" s="780"/>
      <c r="D118" s="781"/>
      <c r="E118" s="35"/>
      <c r="F118" s="35"/>
      <c r="G118" s="30"/>
      <c r="H118" s="30"/>
      <c r="I118" s="164"/>
      <c r="J118" s="30" t="s">
        <v>488</v>
      </c>
    </row>
    <row r="119" spans="2:16" ht="16.5" x14ac:dyDescent="0.25">
      <c r="B119" s="774"/>
      <c r="C119" s="780"/>
      <c r="D119" s="35" t="s">
        <v>344</v>
      </c>
      <c r="E119" s="35"/>
      <c r="F119" s="35"/>
      <c r="G119" s="828" t="s">
        <v>587</v>
      </c>
      <c r="H119" s="829"/>
      <c r="I119" s="829"/>
      <c r="J119" s="830"/>
    </row>
    <row r="120" spans="2:16" ht="16.5" x14ac:dyDescent="0.25">
      <c r="B120" s="774"/>
      <c r="C120" s="780"/>
      <c r="D120" s="323" t="s">
        <v>345</v>
      </c>
      <c r="E120" s="323"/>
      <c r="F120" s="323"/>
      <c r="G120" s="831" t="s">
        <v>493</v>
      </c>
      <c r="H120" s="832"/>
      <c r="I120" s="832"/>
      <c r="J120" s="833"/>
    </row>
    <row r="121" spans="2:16" ht="15.75" customHeight="1" x14ac:dyDescent="0.25">
      <c r="B121" s="714" t="s">
        <v>583</v>
      </c>
      <c r="C121" s="826" t="s">
        <v>520</v>
      </c>
      <c r="D121" s="827"/>
      <c r="E121" s="165"/>
      <c r="F121" s="19"/>
      <c r="G121" s="166" t="s">
        <v>516</v>
      </c>
      <c r="H121" s="166" t="s">
        <v>517</v>
      </c>
      <c r="I121" s="166" t="s">
        <v>518</v>
      </c>
      <c r="J121" s="166" t="s">
        <v>515</v>
      </c>
      <c r="M121" s="38"/>
      <c r="N121" s="38"/>
      <c r="O121" s="38"/>
      <c r="P121" s="38"/>
    </row>
    <row r="122" spans="2:16" ht="16.5" x14ac:dyDescent="0.25">
      <c r="B122" s="715"/>
      <c r="C122" s="677" t="s">
        <v>391</v>
      </c>
      <c r="D122" s="678"/>
      <c r="E122" s="34" t="s">
        <v>288</v>
      </c>
      <c r="F122" s="218"/>
      <c r="G122" s="449">
        <f>G107+$N$23</f>
        <v>181</v>
      </c>
      <c r="H122" s="449">
        <f t="shared" ref="G122:J125" si="14">H107+$N$23</f>
        <v>173</v>
      </c>
      <c r="I122" s="449">
        <f t="shared" si="14"/>
        <v>149</v>
      </c>
      <c r="J122" s="449">
        <f t="shared" si="14"/>
        <v>137</v>
      </c>
    </row>
    <row r="123" spans="2:16" ht="16.5" x14ac:dyDescent="0.25">
      <c r="B123" s="715"/>
      <c r="C123" s="677" t="s">
        <v>392</v>
      </c>
      <c r="D123" s="678"/>
      <c r="E123" s="34" t="s">
        <v>289</v>
      </c>
      <c r="F123" s="218"/>
      <c r="G123" s="449">
        <f>G108+$N$23</f>
        <v>181</v>
      </c>
      <c r="H123" s="449">
        <f t="shared" si="14"/>
        <v>173</v>
      </c>
      <c r="I123" s="449">
        <f t="shared" si="14"/>
        <v>149</v>
      </c>
      <c r="J123" s="449">
        <f t="shared" si="14"/>
        <v>137</v>
      </c>
    </row>
    <row r="124" spans="2:16" ht="16.5" x14ac:dyDescent="0.25">
      <c r="B124" s="715"/>
      <c r="C124" s="677" t="s">
        <v>22</v>
      </c>
      <c r="D124" s="678"/>
      <c r="E124" s="34" t="s">
        <v>290</v>
      </c>
      <c r="F124" s="218"/>
      <c r="G124" s="449">
        <f>G109+$N$23</f>
        <v>178</v>
      </c>
      <c r="H124" s="449">
        <f t="shared" si="14"/>
        <v>170</v>
      </c>
      <c r="I124" s="449">
        <f t="shared" si="14"/>
        <v>146</v>
      </c>
      <c r="J124" s="449">
        <f t="shared" si="14"/>
        <v>134</v>
      </c>
      <c r="O124" s="38"/>
    </row>
    <row r="125" spans="2:16" ht="16.5" x14ac:dyDescent="0.25">
      <c r="B125" s="715"/>
      <c r="C125" s="677" t="s">
        <v>21</v>
      </c>
      <c r="D125" s="678"/>
      <c r="E125" s="34" t="s">
        <v>291</v>
      </c>
      <c r="F125" s="218"/>
      <c r="G125" s="449">
        <f t="shared" si="14"/>
        <v>169</v>
      </c>
      <c r="H125" s="449">
        <f t="shared" si="14"/>
        <v>161</v>
      </c>
      <c r="I125" s="449">
        <f>I110+$N$23</f>
        <v>137</v>
      </c>
      <c r="J125" s="449">
        <f t="shared" si="14"/>
        <v>125</v>
      </c>
      <c r="O125" s="38"/>
    </row>
    <row r="126" spans="2:16" ht="16.5" hidden="1" x14ac:dyDescent="0.25">
      <c r="B126" s="715"/>
      <c r="C126" s="677" t="s">
        <v>20</v>
      </c>
      <c r="D126" s="678"/>
      <c r="E126" s="34" t="s">
        <v>307</v>
      </c>
      <c r="F126" s="218"/>
      <c r="G126" s="218" t="s">
        <v>5</v>
      </c>
      <c r="H126" s="39" t="s">
        <v>5</v>
      </c>
      <c r="I126" s="39" t="s">
        <v>5</v>
      </c>
      <c r="J126" s="39" t="s">
        <v>5</v>
      </c>
      <c r="K126" s="105" t="s">
        <v>387</v>
      </c>
      <c r="O126" s="38"/>
    </row>
    <row r="127" spans="2:16" ht="16.5" x14ac:dyDescent="0.25">
      <c r="B127" s="715"/>
      <c r="C127" s="163"/>
      <c r="D127" s="163"/>
      <c r="E127" s="163"/>
      <c r="F127" s="163"/>
      <c r="G127" s="163"/>
      <c r="H127" s="163"/>
      <c r="I127" s="163"/>
      <c r="J127" s="163"/>
      <c r="K127" s="151"/>
      <c r="O127" s="38"/>
    </row>
    <row r="128" spans="2:16" ht="16.5" x14ac:dyDescent="0.25">
      <c r="B128" s="715"/>
      <c r="C128" s="770" t="s">
        <v>580</v>
      </c>
      <c r="D128" s="770" t="s">
        <v>581</v>
      </c>
      <c r="E128" s="39"/>
      <c r="F128" s="39"/>
      <c r="G128" s="39" t="s">
        <v>485</v>
      </c>
      <c r="H128" s="39" t="s">
        <v>485</v>
      </c>
      <c r="I128" s="39" t="s">
        <v>486</v>
      </c>
      <c r="J128" s="39" t="s">
        <v>485</v>
      </c>
      <c r="K128" s="151"/>
      <c r="O128" s="38"/>
    </row>
    <row r="129" spans="2:15" ht="16.5" x14ac:dyDescent="0.25">
      <c r="B129" s="715"/>
      <c r="C129" s="771"/>
      <c r="D129" s="771"/>
      <c r="E129" s="39"/>
      <c r="F129" s="39"/>
      <c r="G129" s="39" t="s">
        <v>486</v>
      </c>
      <c r="H129" s="39" t="s">
        <v>487</v>
      </c>
      <c r="I129" s="39" t="s">
        <v>488</v>
      </c>
      <c r="J129" s="39" t="s">
        <v>486</v>
      </c>
      <c r="K129" s="151"/>
      <c r="O129" s="38"/>
    </row>
    <row r="130" spans="2:15" ht="16.5" x14ac:dyDescent="0.25">
      <c r="B130" s="715"/>
      <c r="C130" s="771"/>
      <c r="D130" s="771"/>
      <c r="E130" s="39"/>
      <c r="F130" s="39"/>
      <c r="G130" s="39" t="s">
        <v>489</v>
      </c>
      <c r="H130" s="39" t="s">
        <v>490</v>
      </c>
      <c r="I130" s="39"/>
      <c r="J130" s="39" t="s">
        <v>491</v>
      </c>
      <c r="K130" s="151"/>
      <c r="O130" s="38"/>
    </row>
    <row r="131" spans="2:15" ht="16.5" x14ac:dyDescent="0.25">
      <c r="B131" s="715"/>
      <c r="C131" s="771"/>
      <c r="D131" s="771"/>
      <c r="E131" s="39"/>
      <c r="F131" s="39"/>
      <c r="G131" s="39" t="s">
        <v>488</v>
      </c>
      <c r="H131" s="39" t="s">
        <v>488</v>
      </c>
      <c r="I131" s="39"/>
      <c r="J131" s="39" t="s">
        <v>492</v>
      </c>
      <c r="K131" s="151"/>
      <c r="O131" s="38"/>
    </row>
    <row r="132" spans="2:15" ht="16.5" x14ac:dyDescent="0.25">
      <c r="B132" s="715"/>
      <c r="C132" s="771"/>
      <c r="D132" s="772"/>
      <c r="E132" s="39"/>
      <c r="F132" s="39"/>
      <c r="G132" s="39"/>
      <c r="H132" s="39"/>
      <c r="I132" s="39"/>
      <c r="J132" s="39" t="s">
        <v>488</v>
      </c>
      <c r="K132" s="151"/>
      <c r="O132" s="38"/>
    </row>
    <row r="133" spans="2:15" ht="16.5" x14ac:dyDescent="0.25">
      <c r="B133" s="715"/>
      <c r="C133" s="771"/>
      <c r="D133" s="87" t="s">
        <v>344</v>
      </c>
      <c r="E133" s="39"/>
      <c r="F133" s="39"/>
      <c r="G133" s="810" t="s">
        <v>587</v>
      </c>
      <c r="H133" s="811"/>
      <c r="I133" s="811"/>
      <c r="J133" s="812"/>
      <c r="K133" s="151"/>
      <c r="O133" s="38"/>
    </row>
    <row r="134" spans="2:15" ht="16.5" x14ac:dyDescent="0.25">
      <c r="B134" s="716"/>
      <c r="C134" s="772"/>
      <c r="D134" s="87" t="s">
        <v>345</v>
      </c>
      <c r="E134" s="39"/>
      <c r="F134" s="39"/>
      <c r="G134" s="810" t="s">
        <v>493</v>
      </c>
      <c r="H134" s="811"/>
      <c r="I134" s="811"/>
      <c r="J134" s="812"/>
      <c r="K134" s="151"/>
      <c r="O134" s="38"/>
    </row>
    <row r="135" spans="2:15" ht="31.5" customHeight="1" x14ac:dyDescent="0.25">
      <c r="B135" s="742" t="s">
        <v>586</v>
      </c>
      <c r="C135" s="665" t="s">
        <v>520</v>
      </c>
      <c r="D135" s="666"/>
      <c r="E135" s="40"/>
      <c r="F135" s="41"/>
      <c r="G135" s="78" t="s">
        <v>511</v>
      </c>
      <c r="H135" s="78" t="s">
        <v>512</v>
      </c>
      <c r="I135" s="78" t="s">
        <v>513</v>
      </c>
      <c r="J135" s="78" t="s">
        <v>514</v>
      </c>
      <c r="O135" s="38"/>
    </row>
    <row r="136" spans="2:15" ht="16.5" x14ac:dyDescent="0.25">
      <c r="B136" s="743"/>
      <c r="C136" s="667" t="s">
        <v>392</v>
      </c>
      <c r="D136" s="668"/>
      <c r="E136" s="42" t="s">
        <v>308</v>
      </c>
      <c r="F136" s="43"/>
      <c r="G136" s="450">
        <f t="shared" ref="G136:J138" si="15">G108+$N$23</f>
        <v>181</v>
      </c>
      <c r="H136" s="450">
        <f t="shared" si="15"/>
        <v>173</v>
      </c>
      <c r="I136" s="450">
        <f t="shared" si="15"/>
        <v>149</v>
      </c>
      <c r="J136" s="450">
        <f>J108+$N$23</f>
        <v>137</v>
      </c>
      <c r="O136" s="38"/>
    </row>
    <row r="137" spans="2:15" ht="16.5" x14ac:dyDescent="0.25">
      <c r="B137" s="743"/>
      <c r="C137" s="667" t="s">
        <v>22</v>
      </c>
      <c r="D137" s="668"/>
      <c r="E137" s="42" t="s">
        <v>309</v>
      </c>
      <c r="F137" s="43"/>
      <c r="G137" s="450">
        <f t="shared" si="15"/>
        <v>178</v>
      </c>
      <c r="H137" s="450">
        <f t="shared" si="15"/>
        <v>170</v>
      </c>
      <c r="I137" s="450">
        <f>I109+$N$23</f>
        <v>146</v>
      </c>
      <c r="J137" s="450">
        <f t="shared" si="15"/>
        <v>134</v>
      </c>
      <c r="O137" s="38"/>
    </row>
    <row r="138" spans="2:15" ht="16.5" x14ac:dyDescent="0.25">
      <c r="B138" s="743"/>
      <c r="C138" s="667" t="s">
        <v>21</v>
      </c>
      <c r="D138" s="668"/>
      <c r="E138" s="42" t="s">
        <v>310</v>
      </c>
      <c r="F138" s="43"/>
      <c r="G138" s="450">
        <f t="shared" si="15"/>
        <v>169</v>
      </c>
      <c r="H138" s="450">
        <f t="shared" si="15"/>
        <v>161</v>
      </c>
      <c r="I138" s="450">
        <f t="shared" si="15"/>
        <v>137</v>
      </c>
      <c r="J138" s="450">
        <f t="shared" si="15"/>
        <v>125</v>
      </c>
    </row>
    <row r="139" spans="2:15" x14ac:dyDescent="0.25">
      <c r="B139" s="743"/>
      <c r="C139" s="167"/>
      <c r="D139" s="167"/>
      <c r="E139" s="167"/>
      <c r="F139" s="167"/>
      <c r="G139" s="167"/>
      <c r="H139" s="167"/>
      <c r="I139" s="167"/>
      <c r="J139" s="167"/>
    </row>
    <row r="140" spans="2:15" ht="16.5" x14ac:dyDescent="0.25">
      <c r="B140" s="743"/>
      <c r="C140" s="815" t="s">
        <v>580</v>
      </c>
      <c r="D140" s="815" t="s">
        <v>581</v>
      </c>
      <c r="E140" s="42"/>
      <c r="F140" s="42"/>
      <c r="G140" s="89" t="s">
        <v>486</v>
      </c>
      <c r="H140" s="89" t="s">
        <v>486</v>
      </c>
      <c r="I140" s="89" t="s">
        <v>486</v>
      </c>
      <c r="J140" s="89" t="s">
        <v>485</v>
      </c>
    </row>
    <row r="141" spans="2:15" ht="16.5" x14ac:dyDescent="0.25">
      <c r="B141" s="743"/>
      <c r="C141" s="816"/>
      <c r="D141" s="816"/>
      <c r="E141" s="42"/>
      <c r="F141" s="42"/>
      <c r="G141" s="89" t="s">
        <v>490</v>
      </c>
      <c r="H141" s="89" t="s">
        <v>490</v>
      </c>
      <c r="I141" s="89" t="s">
        <v>488</v>
      </c>
      <c r="J141" s="89" t="s">
        <v>486</v>
      </c>
    </row>
    <row r="142" spans="2:15" ht="16.5" x14ac:dyDescent="0.25">
      <c r="B142" s="743"/>
      <c r="C142" s="816"/>
      <c r="D142" s="816"/>
      <c r="E142" s="42"/>
      <c r="F142" s="42"/>
      <c r="G142" s="89" t="s">
        <v>488</v>
      </c>
      <c r="H142" s="89" t="s">
        <v>488</v>
      </c>
      <c r="I142" s="89"/>
      <c r="J142" s="89" t="s">
        <v>488</v>
      </c>
    </row>
    <row r="143" spans="2:15" ht="16.5" x14ac:dyDescent="0.25">
      <c r="B143" s="743"/>
      <c r="C143" s="816"/>
      <c r="D143" s="42" t="s">
        <v>344</v>
      </c>
      <c r="E143" s="42"/>
      <c r="F143" s="42"/>
      <c r="G143" s="745" t="s">
        <v>587</v>
      </c>
      <c r="H143" s="746"/>
      <c r="I143" s="746"/>
      <c r="J143" s="747"/>
    </row>
    <row r="144" spans="2:15" ht="16.5" x14ac:dyDescent="0.25">
      <c r="B144" s="744"/>
      <c r="C144" s="817"/>
      <c r="D144" s="42" t="s">
        <v>345</v>
      </c>
      <c r="E144" s="42"/>
      <c r="F144" s="42"/>
      <c r="G144" s="745" t="s">
        <v>346</v>
      </c>
      <c r="H144" s="746"/>
      <c r="I144" s="746"/>
      <c r="J144" s="747"/>
    </row>
    <row r="145" spans="1:10" ht="16.5" x14ac:dyDescent="0.25">
      <c r="B145" s="213"/>
      <c r="C145" s="214"/>
      <c r="D145" s="90"/>
      <c r="E145" s="90"/>
      <c r="F145" s="90"/>
      <c r="G145" s="178"/>
      <c r="H145" s="178"/>
      <c r="I145" s="178"/>
      <c r="J145" s="178"/>
    </row>
    <row r="146" spans="1:10" ht="16.5" customHeight="1" x14ac:dyDescent="0.25">
      <c r="A146" s="400" t="s">
        <v>494</v>
      </c>
      <c r="B146" s="773" t="s">
        <v>582</v>
      </c>
      <c r="C146" s="775" t="s">
        <v>520</v>
      </c>
      <c r="D146" s="776"/>
      <c r="E146" s="28"/>
      <c r="F146" s="29"/>
      <c r="G146" s="77" t="s">
        <v>496</v>
      </c>
      <c r="H146" s="77" t="s">
        <v>223</v>
      </c>
      <c r="I146" s="77" t="s">
        <v>497</v>
      </c>
      <c r="J146" s="77" t="s">
        <v>257</v>
      </c>
    </row>
    <row r="147" spans="1:10" ht="16.5" x14ac:dyDescent="0.25">
      <c r="B147" s="774"/>
      <c r="C147" s="777" t="s">
        <v>391</v>
      </c>
      <c r="D147" s="778"/>
      <c r="E147" s="35" t="s">
        <v>95</v>
      </c>
      <c r="F147" s="30"/>
      <c r="G147" s="447">
        <f>G150+$P$13</f>
        <v>116</v>
      </c>
      <c r="H147" s="447">
        <f>H150+$P$13</f>
        <v>108</v>
      </c>
      <c r="I147" s="447">
        <f>I150+$P$13</f>
        <v>84</v>
      </c>
      <c r="J147" s="447">
        <f>J150+$P$13</f>
        <v>72</v>
      </c>
    </row>
    <row r="148" spans="1:10" ht="16.5" x14ac:dyDescent="0.25">
      <c r="B148" s="774"/>
      <c r="C148" s="777" t="s">
        <v>392</v>
      </c>
      <c r="D148" s="778"/>
      <c r="E148" s="35" t="s">
        <v>94</v>
      </c>
      <c r="F148" s="30"/>
      <c r="G148" s="447">
        <f>G150+$P$14</f>
        <v>116</v>
      </c>
      <c r="H148" s="447">
        <f>H150+$P$14</f>
        <v>108</v>
      </c>
      <c r="I148" s="447">
        <f>I150+$P$14</f>
        <v>84</v>
      </c>
      <c r="J148" s="447">
        <f>J150+$P$14</f>
        <v>72</v>
      </c>
    </row>
    <row r="149" spans="1:10" ht="16.5" x14ac:dyDescent="0.25">
      <c r="B149" s="774"/>
      <c r="C149" s="777" t="s">
        <v>22</v>
      </c>
      <c r="D149" s="778"/>
      <c r="E149" s="35" t="s">
        <v>0</v>
      </c>
      <c r="F149" s="30"/>
      <c r="G149" s="447">
        <f>G150+$P$15</f>
        <v>113</v>
      </c>
      <c r="H149" s="447">
        <f>H150+$P$15</f>
        <v>105</v>
      </c>
      <c r="I149" s="447">
        <f>I150+$P$15</f>
        <v>81</v>
      </c>
      <c r="J149" s="447">
        <f>J150+$P$15</f>
        <v>69</v>
      </c>
    </row>
    <row r="150" spans="1:10" ht="16.5" x14ac:dyDescent="0.25">
      <c r="B150" s="774"/>
      <c r="C150" s="777" t="s">
        <v>21</v>
      </c>
      <c r="D150" s="778"/>
      <c r="E150" s="35" t="s">
        <v>1</v>
      </c>
      <c r="F150" s="30"/>
      <c r="G150" s="447">
        <v>104</v>
      </c>
      <c r="H150" s="447">
        <v>96</v>
      </c>
      <c r="I150" s="447">
        <v>72</v>
      </c>
      <c r="J150" s="447">
        <v>60</v>
      </c>
    </row>
    <row r="151" spans="1:10" ht="16.5" hidden="1" x14ac:dyDescent="0.25">
      <c r="B151" s="774"/>
      <c r="C151" s="777" t="s">
        <v>20</v>
      </c>
      <c r="D151" s="778"/>
      <c r="E151" s="35" t="s">
        <v>2</v>
      </c>
      <c r="F151" s="30"/>
      <c r="G151" s="447"/>
      <c r="H151" s="448"/>
      <c r="I151" s="448"/>
      <c r="J151" s="448"/>
    </row>
    <row r="152" spans="1:10" ht="16.5" x14ac:dyDescent="0.25">
      <c r="B152" s="774"/>
      <c r="C152" s="818" t="s">
        <v>579</v>
      </c>
      <c r="D152" s="819"/>
      <c r="E152" s="35"/>
      <c r="F152" s="30"/>
      <c r="G152" s="447">
        <v>7</v>
      </c>
      <c r="H152" s="447">
        <v>7</v>
      </c>
      <c r="I152" s="447">
        <v>7</v>
      </c>
      <c r="J152" s="447">
        <v>7</v>
      </c>
    </row>
    <row r="153" spans="1:10" ht="16.5" x14ac:dyDescent="0.25">
      <c r="B153" s="774"/>
      <c r="C153" s="93"/>
      <c r="D153" s="94"/>
      <c r="E153" s="94"/>
      <c r="F153" s="95"/>
      <c r="G153" s="95"/>
      <c r="H153" s="95"/>
      <c r="I153" s="95"/>
      <c r="J153" s="95"/>
    </row>
    <row r="154" spans="1:10" ht="16.5" customHeight="1" x14ac:dyDescent="0.25">
      <c r="B154" s="774"/>
      <c r="C154" s="779" t="s">
        <v>580</v>
      </c>
      <c r="D154" s="779" t="s">
        <v>581</v>
      </c>
      <c r="E154" s="35"/>
      <c r="F154" s="35"/>
      <c r="G154" s="96" t="s">
        <v>498</v>
      </c>
      <c r="H154" s="828" t="s">
        <v>498</v>
      </c>
      <c r="I154" s="829"/>
      <c r="J154" s="830"/>
    </row>
    <row r="155" spans="1:10" ht="16.5" customHeight="1" x14ac:dyDescent="0.25">
      <c r="B155" s="774"/>
      <c r="C155" s="780"/>
      <c r="D155" s="780"/>
      <c r="E155" s="35"/>
      <c r="F155" s="35"/>
      <c r="G155" s="96" t="s">
        <v>499</v>
      </c>
      <c r="H155" s="828" t="s">
        <v>500</v>
      </c>
      <c r="I155" s="829"/>
      <c r="J155" s="830"/>
    </row>
    <row r="156" spans="1:10" ht="16.5" customHeight="1" x14ac:dyDescent="0.25">
      <c r="B156" s="774"/>
      <c r="C156" s="780"/>
      <c r="D156" s="780"/>
      <c r="E156" s="35"/>
      <c r="F156" s="35"/>
      <c r="G156" s="96" t="s">
        <v>501</v>
      </c>
      <c r="H156" s="828" t="s">
        <v>502</v>
      </c>
      <c r="I156" s="829"/>
      <c r="J156" s="830"/>
    </row>
    <row r="157" spans="1:10" ht="16.5" customHeight="1" x14ac:dyDescent="0.25">
      <c r="B157" s="774"/>
      <c r="C157" s="780"/>
      <c r="D157" s="780"/>
      <c r="E157" s="35"/>
      <c r="F157" s="35"/>
      <c r="G157" s="783" t="s">
        <v>488</v>
      </c>
      <c r="H157" s="784"/>
      <c r="I157" s="784"/>
      <c r="J157" s="785"/>
    </row>
    <row r="158" spans="1:10" ht="16.5" customHeight="1" x14ac:dyDescent="0.25">
      <c r="B158" s="774"/>
      <c r="C158" s="780"/>
      <c r="D158" s="35" t="s">
        <v>344</v>
      </c>
      <c r="E158" s="35"/>
      <c r="F158" s="35"/>
      <c r="G158" s="828" t="s">
        <v>587</v>
      </c>
      <c r="H158" s="829"/>
      <c r="I158" s="829"/>
      <c r="J158" s="830"/>
    </row>
    <row r="159" spans="1:10" ht="16.5" customHeight="1" x14ac:dyDescent="0.25">
      <c r="B159" s="774"/>
      <c r="C159" s="781"/>
      <c r="D159" s="35" t="s">
        <v>345</v>
      </c>
      <c r="E159" s="35"/>
      <c r="F159" s="35"/>
      <c r="G159" s="828" t="s">
        <v>346</v>
      </c>
      <c r="H159" s="829"/>
      <c r="I159" s="829"/>
      <c r="J159" s="830"/>
    </row>
    <row r="160" spans="1:10" ht="16.5" customHeight="1" x14ac:dyDescent="0.25">
      <c r="B160" s="825" t="s">
        <v>583</v>
      </c>
      <c r="C160" s="826" t="s">
        <v>520</v>
      </c>
      <c r="D160" s="827"/>
      <c r="E160" s="165"/>
      <c r="F160" s="19"/>
      <c r="G160" s="166" t="s">
        <v>507</v>
      </c>
      <c r="H160" s="166" t="s">
        <v>508</v>
      </c>
      <c r="I160" s="166" t="s">
        <v>509</v>
      </c>
      <c r="J160" s="166" t="s">
        <v>510</v>
      </c>
    </row>
    <row r="161" spans="2:10" ht="16.5" hidden="1" customHeight="1" x14ac:dyDescent="0.25">
      <c r="B161" s="715"/>
      <c r="C161" s="327"/>
      <c r="D161" s="328"/>
      <c r="E161" s="165"/>
      <c r="F161" s="19"/>
      <c r="G161" s="166" t="s">
        <v>496</v>
      </c>
      <c r="H161" s="166" t="s">
        <v>223</v>
      </c>
      <c r="I161" s="166" t="s">
        <v>497</v>
      </c>
      <c r="J161" s="166" t="s">
        <v>257</v>
      </c>
    </row>
    <row r="162" spans="2:10" ht="16.5" customHeight="1" x14ac:dyDescent="0.25">
      <c r="B162" s="715"/>
      <c r="C162" s="677" t="s">
        <v>391</v>
      </c>
      <c r="D162" s="678"/>
      <c r="E162" s="34" t="s">
        <v>288</v>
      </c>
      <c r="F162" s="218"/>
      <c r="G162" s="449">
        <f>G147+$N$23</f>
        <v>181</v>
      </c>
      <c r="H162" s="449">
        <f t="shared" ref="H162:J162" si="16">H147+$N$23</f>
        <v>173</v>
      </c>
      <c r="I162" s="449">
        <f t="shared" si="16"/>
        <v>149</v>
      </c>
      <c r="J162" s="449">
        <f t="shared" si="16"/>
        <v>137</v>
      </c>
    </row>
    <row r="163" spans="2:10" ht="16.5" customHeight="1" x14ac:dyDescent="0.25">
      <c r="B163" s="715"/>
      <c r="C163" s="677" t="s">
        <v>392</v>
      </c>
      <c r="D163" s="678"/>
      <c r="E163" s="34" t="s">
        <v>289</v>
      </c>
      <c r="F163" s="218"/>
      <c r="G163" s="449">
        <f>G148+$N$23</f>
        <v>181</v>
      </c>
      <c r="H163" s="449">
        <f t="shared" ref="H163:J163" si="17">H148+$N$23</f>
        <v>173</v>
      </c>
      <c r="I163" s="449">
        <f t="shared" si="17"/>
        <v>149</v>
      </c>
      <c r="J163" s="449">
        <f t="shared" si="17"/>
        <v>137</v>
      </c>
    </row>
    <row r="164" spans="2:10" ht="16.5" customHeight="1" x14ac:dyDescent="0.25">
      <c r="B164" s="715"/>
      <c r="C164" s="677" t="s">
        <v>22</v>
      </c>
      <c r="D164" s="678"/>
      <c r="E164" s="34" t="s">
        <v>290</v>
      </c>
      <c r="F164" s="218"/>
      <c r="G164" s="449">
        <f>G149+$N$23</f>
        <v>178</v>
      </c>
      <c r="H164" s="449">
        <f t="shared" ref="H164:J164" si="18">H149+$N$23</f>
        <v>170</v>
      </c>
      <c r="I164" s="449">
        <f t="shared" si="18"/>
        <v>146</v>
      </c>
      <c r="J164" s="449">
        <f t="shared" si="18"/>
        <v>134</v>
      </c>
    </row>
    <row r="165" spans="2:10" ht="16.5" customHeight="1" x14ac:dyDescent="0.25">
      <c r="B165" s="715"/>
      <c r="C165" s="677" t="s">
        <v>21</v>
      </c>
      <c r="D165" s="678"/>
      <c r="E165" s="34" t="s">
        <v>291</v>
      </c>
      <c r="F165" s="218"/>
      <c r="G165" s="449">
        <f t="shared" ref="G165:J165" si="19">G150+$N$23</f>
        <v>169</v>
      </c>
      <c r="H165" s="449">
        <f t="shared" si="19"/>
        <v>161</v>
      </c>
      <c r="I165" s="449">
        <f t="shared" si="19"/>
        <v>137</v>
      </c>
      <c r="J165" s="449">
        <f t="shared" si="19"/>
        <v>125</v>
      </c>
    </row>
    <row r="166" spans="2:10" ht="16.5" hidden="1" customHeight="1" x14ac:dyDescent="0.25">
      <c r="B166" s="715"/>
      <c r="C166" s="677" t="s">
        <v>20</v>
      </c>
      <c r="D166" s="678"/>
      <c r="E166" s="34" t="s">
        <v>307</v>
      </c>
      <c r="F166" s="218"/>
      <c r="G166" s="218" t="s">
        <v>5</v>
      </c>
      <c r="H166" s="39" t="s">
        <v>5</v>
      </c>
      <c r="I166" s="39" t="s">
        <v>5</v>
      </c>
      <c r="J166" s="39" t="s">
        <v>5</v>
      </c>
    </row>
    <row r="167" spans="2:10" ht="16.5" customHeight="1" x14ac:dyDescent="0.25">
      <c r="B167" s="715"/>
      <c r="C167" s="163"/>
      <c r="D167" s="163"/>
      <c r="E167" s="163"/>
      <c r="F167" s="163"/>
      <c r="G167" s="163"/>
      <c r="H167" s="163"/>
      <c r="I167" s="163"/>
      <c r="J167" s="163"/>
    </row>
    <row r="168" spans="2:10" ht="16.5" customHeight="1" x14ac:dyDescent="0.25">
      <c r="B168" s="715"/>
      <c r="C168" s="770" t="s">
        <v>580</v>
      </c>
      <c r="D168" s="770" t="s">
        <v>581</v>
      </c>
      <c r="E168" s="39"/>
      <c r="F168" s="39"/>
      <c r="G168" s="39" t="s">
        <v>498</v>
      </c>
      <c r="H168" s="810" t="s">
        <v>498</v>
      </c>
      <c r="I168" s="811"/>
      <c r="J168" s="812"/>
    </row>
    <row r="169" spans="2:10" ht="16.5" customHeight="1" x14ac:dyDescent="0.25">
      <c r="B169" s="715"/>
      <c r="C169" s="771"/>
      <c r="D169" s="771"/>
      <c r="E169" s="39"/>
      <c r="F169" s="39"/>
      <c r="G169" s="39" t="s">
        <v>499</v>
      </c>
      <c r="H169" s="810" t="s">
        <v>500</v>
      </c>
      <c r="I169" s="811"/>
      <c r="J169" s="812"/>
    </row>
    <row r="170" spans="2:10" ht="16.5" customHeight="1" x14ac:dyDescent="0.25">
      <c r="B170" s="715"/>
      <c r="C170" s="771"/>
      <c r="D170" s="771"/>
      <c r="E170" s="39"/>
      <c r="F170" s="39"/>
      <c r="G170" s="39" t="s">
        <v>501</v>
      </c>
      <c r="H170" s="810" t="s">
        <v>502</v>
      </c>
      <c r="I170" s="811"/>
      <c r="J170" s="812"/>
    </row>
    <row r="171" spans="2:10" ht="16.5" customHeight="1" x14ac:dyDescent="0.25">
      <c r="B171" s="715"/>
      <c r="C171" s="771"/>
      <c r="D171" s="772"/>
      <c r="E171" s="39"/>
      <c r="F171" s="39"/>
      <c r="G171" s="810" t="s">
        <v>488</v>
      </c>
      <c r="H171" s="811"/>
      <c r="I171" s="811"/>
      <c r="J171" s="812"/>
    </row>
    <row r="172" spans="2:10" ht="16.5" customHeight="1" x14ac:dyDescent="0.25">
      <c r="B172" s="715"/>
      <c r="C172" s="771"/>
      <c r="D172" s="87" t="s">
        <v>344</v>
      </c>
      <c r="E172" s="39"/>
      <c r="F172" s="39"/>
      <c r="G172" s="810" t="s">
        <v>587</v>
      </c>
      <c r="H172" s="811"/>
      <c r="I172" s="811"/>
      <c r="J172" s="812"/>
    </row>
    <row r="173" spans="2:10" ht="16.5" customHeight="1" x14ac:dyDescent="0.25">
      <c r="B173" s="716"/>
      <c r="C173" s="772"/>
      <c r="D173" s="87" t="s">
        <v>345</v>
      </c>
      <c r="E173" s="39"/>
      <c r="F173" s="39"/>
      <c r="G173" s="822" t="s">
        <v>346</v>
      </c>
      <c r="H173" s="823"/>
      <c r="I173" s="823"/>
      <c r="J173" s="824"/>
    </row>
    <row r="174" spans="2:10" ht="31.5" customHeight="1" x14ac:dyDescent="0.25">
      <c r="B174" s="742" t="s">
        <v>586</v>
      </c>
      <c r="C174" s="665" t="s">
        <v>520</v>
      </c>
      <c r="D174" s="666"/>
      <c r="E174" s="40"/>
      <c r="F174" s="41"/>
      <c r="G174" s="78" t="s">
        <v>503</v>
      </c>
      <c r="H174" s="78" t="s">
        <v>504</v>
      </c>
      <c r="I174" s="78" t="s">
        <v>505</v>
      </c>
      <c r="J174" s="78" t="s">
        <v>506</v>
      </c>
    </row>
    <row r="175" spans="2:10" ht="16.5" hidden="1" x14ac:dyDescent="0.25">
      <c r="B175" s="743"/>
      <c r="C175" s="317"/>
      <c r="D175" s="318"/>
      <c r="E175" s="40"/>
      <c r="F175" s="41"/>
      <c r="G175" s="78" t="s">
        <v>496</v>
      </c>
      <c r="H175" s="78" t="s">
        <v>223</v>
      </c>
      <c r="I175" s="78" t="s">
        <v>497</v>
      </c>
      <c r="J175" s="78" t="s">
        <v>257</v>
      </c>
    </row>
    <row r="176" spans="2:10" ht="16.5" customHeight="1" x14ac:dyDescent="0.25">
      <c r="B176" s="743"/>
      <c r="C176" s="667" t="s">
        <v>392</v>
      </c>
      <c r="D176" s="668"/>
      <c r="E176" s="42" t="s">
        <v>308</v>
      </c>
      <c r="F176" s="43"/>
      <c r="G176" s="450">
        <f t="shared" ref="G176:J176" si="20">G148+$N$23</f>
        <v>181</v>
      </c>
      <c r="H176" s="450">
        <f t="shared" si="20"/>
        <v>173</v>
      </c>
      <c r="I176" s="450">
        <f t="shared" si="20"/>
        <v>149</v>
      </c>
      <c r="J176" s="450">
        <f t="shared" si="20"/>
        <v>137</v>
      </c>
    </row>
    <row r="177" spans="1:15" ht="16.5" customHeight="1" x14ac:dyDescent="0.25">
      <c r="B177" s="743"/>
      <c r="C177" s="667" t="s">
        <v>22</v>
      </c>
      <c r="D177" s="668"/>
      <c r="E177" s="42" t="s">
        <v>309</v>
      </c>
      <c r="F177" s="43"/>
      <c r="G177" s="450">
        <f t="shared" ref="G177:J177" si="21">G149+$N$23</f>
        <v>178</v>
      </c>
      <c r="H177" s="450">
        <f t="shared" si="21"/>
        <v>170</v>
      </c>
      <c r="I177" s="450">
        <f t="shared" si="21"/>
        <v>146</v>
      </c>
      <c r="J177" s="450">
        <f t="shared" si="21"/>
        <v>134</v>
      </c>
    </row>
    <row r="178" spans="1:15" ht="16.5" customHeight="1" x14ac:dyDescent="0.25">
      <c r="B178" s="743"/>
      <c r="C178" s="820" t="s">
        <v>21</v>
      </c>
      <c r="D178" s="821"/>
      <c r="E178" s="313" t="s">
        <v>310</v>
      </c>
      <c r="F178" s="168"/>
      <c r="G178" s="450">
        <f t="shared" ref="G178:J178" si="22">G150+$N$23</f>
        <v>169</v>
      </c>
      <c r="H178" s="450">
        <f t="shared" si="22"/>
        <v>161</v>
      </c>
      <c r="I178" s="450">
        <f t="shared" si="22"/>
        <v>137</v>
      </c>
      <c r="J178" s="450">
        <f t="shared" si="22"/>
        <v>125</v>
      </c>
    </row>
    <row r="179" spans="1:15" ht="16.5" customHeight="1" x14ac:dyDescent="0.25">
      <c r="B179" s="743"/>
      <c r="C179" s="169"/>
      <c r="D179" s="169"/>
      <c r="E179" s="169"/>
      <c r="F179" s="169"/>
      <c r="G179" s="169"/>
      <c r="H179" s="169"/>
      <c r="I179" s="169"/>
      <c r="J179" s="169"/>
    </row>
    <row r="180" spans="1:15" ht="16.5" customHeight="1" x14ac:dyDescent="0.25">
      <c r="B180" s="743"/>
      <c r="C180" s="815" t="s">
        <v>342</v>
      </c>
      <c r="D180" s="815" t="s">
        <v>581</v>
      </c>
      <c r="E180" s="42"/>
      <c r="F180" s="42"/>
      <c r="G180" s="89" t="s">
        <v>486</v>
      </c>
      <c r="H180" s="89" t="s">
        <v>486</v>
      </c>
      <c r="I180" s="89" t="s">
        <v>500</v>
      </c>
      <c r="J180" s="89" t="s">
        <v>500</v>
      </c>
    </row>
    <row r="181" spans="1:15" ht="16.5" customHeight="1" x14ac:dyDescent="0.25">
      <c r="B181" s="743"/>
      <c r="C181" s="816"/>
      <c r="D181" s="816"/>
      <c r="E181" s="42"/>
      <c r="F181" s="42"/>
      <c r="G181" s="89" t="s">
        <v>488</v>
      </c>
      <c r="H181" s="89" t="s">
        <v>488</v>
      </c>
      <c r="I181" s="89" t="s">
        <v>502</v>
      </c>
      <c r="J181" s="89" t="s">
        <v>502</v>
      </c>
    </row>
    <row r="182" spans="1:15" ht="16.5" customHeight="1" x14ac:dyDescent="0.25">
      <c r="B182" s="743"/>
      <c r="C182" s="816"/>
      <c r="D182" s="816"/>
      <c r="E182" s="42"/>
      <c r="F182" s="42"/>
      <c r="G182" s="89"/>
      <c r="H182" s="89"/>
      <c r="I182" s="89" t="s">
        <v>488</v>
      </c>
      <c r="J182" s="89" t="s">
        <v>488</v>
      </c>
    </row>
    <row r="183" spans="1:15" ht="16.5" customHeight="1" x14ac:dyDescent="0.25">
      <c r="B183" s="743"/>
      <c r="C183" s="816"/>
      <c r="D183" s="42" t="s">
        <v>344</v>
      </c>
      <c r="E183" s="42"/>
      <c r="F183" s="42"/>
      <c r="G183" s="745" t="s">
        <v>587</v>
      </c>
      <c r="H183" s="746"/>
      <c r="I183" s="746"/>
      <c r="J183" s="747"/>
    </row>
    <row r="184" spans="1:15" ht="16.5" customHeight="1" x14ac:dyDescent="0.25">
      <c r="B184" s="744"/>
      <c r="C184" s="817"/>
      <c r="D184" s="42" t="s">
        <v>345</v>
      </c>
      <c r="E184" s="42"/>
      <c r="F184" s="42"/>
      <c r="G184" s="745" t="s">
        <v>346</v>
      </c>
      <c r="H184" s="746"/>
      <c r="I184" s="746"/>
      <c r="J184" s="747"/>
    </row>
    <row r="185" spans="1:15" ht="16.5" customHeight="1" x14ac:dyDescent="0.25">
      <c r="B185" s="213"/>
      <c r="C185" s="214"/>
      <c r="D185" s="90"/>
      <c r="E185" s="90"/>
      <c r="F185" s="90"/>
      <c r="G185" s="178"/>
      <c r="H185" s="178"/>
      <c r="I185" s="178"/>
      <c r="J185" s="178"/>
    </row>
    <row r="186" spans="1:15" ht="31.5" customHeight="1" x14ac:dyDescent="0.25">
      <c r="A186" s="400" t="s">
        <v>52</v>
      </c>
      <c r="B186" s="773" t="s">
        <v>589</v>
      </c>
      <c r="C186" s="775" t="s">
        <v>520</v>
      </c>
      <c r="D186" s="776"/>
      <c r="E186" s="28"/>
      <c r="F186" s="29"/>
      <c r="G186" s="77" t="s">
        <v>56</v>
      </c>
      <c r="H186" s="77" t="s">
        <v>55</v>
      </c>
      <c r="I186" s="77" t="s">
        <v>54</v>
      </c>
      <c r="J186" s="77" t="s">
        <v>53</v>
      </c>
    </row>
    <row r="187" spans="1:15" ht="16.5" hidden="1" customHeight="1" x14ac:dyDescent="0.25">
      <c r="A187" s="73"/>
      <c r="B187" s="774"/>
      <c r="C187" s="28"/>
      <c r="D187" s="74"/>
      <c r="E187" s="74"/>
      <c r="F187" s="29"/>
      <c r="G187" s="29" t="s">
        <v>219</v>
      </c>
      <c r="H187" s="29" t="s">
        <v>222</v>
      </c>
      <c r="I187" s="29" t="s">
        <v>217</v>
      </c>
      <c r="J187" s="29" t="s">
        <v>220</v>
      </c>
    </row>
    <row r="188" spans="1:15" ht="16.5" x14ac:dyDescent="0.25">
      <c r="B188" s="774"/>
      <c r="C188" s="777" t="s">
        <v>391</v>
      </c>
      <c r="D188" s="778"/>
      <c r="E188" s="35" t="s">
        <v>95</v>
      </c>
      <c r="F188" s="30"/>
      <c r="G188" s="447">
        <f t="shared" ref="G188:H191" si="23">G$192+$M13</f>
        <v>100</v>
      </c>
      <c r="H188" s="447">
        <f t="shared" si="23"/>
        <v>94</v>
      </c>
      <c r="I188" s="447">
        <f t="shared" ref="I188:J188" si="24">I$192+$M13</f>
        <v>64</v>
      </c>
      <c r="J188" s="447">
        <f t="shared" si="24"/>
        <v>56</v>
      </c>
    </row>
    <row r="189" spans="1:15" ht="16.5" x14ac:dyDescent="0.25">
      <c r="B189" s="774"/>
      <c r="C189" s="777" t="s">
        <v>392</v>
      </c>
      <c r="D189" s="778"/>
      <c r="E189" s="35" t="s">
        <v>94</v>
      </c>
      <c r="F189" s="30"/>
      <c r="G189" s="447">
        <f t="shared" si="23"/>
        <v>100</v>
      </c>
      <c r="H189" s="447">
        <f t="shared" si="23"/>
        <v>94</v>
      </c>
      <c r="I189" s="447">
        <f t="shared" ref="I189:J189" si="25">I$192+$M14</f>
        <v>64</v>
      </c>
      <c r="J189" s="447">
        <f t="shared" si="25"/>
        <v>56</v>
      </c>
      <c r="L189" s="38"/>
      <c r="M189" s="38"/>
      <c r="N189" s="38"/>
      <c r="O189" s="38"/>
    </row>
    <row r="190" spans="1:15" ht="16.5" x14ac:dyDescent="0.25">
      <c r="B190" s="774"/>
      <c r="C190" s="777" t="s">
        <v>22</v>
      </c>
      <c r="D190" s="778"/>
      <c r="E190" s="35" t="s">
        <v>0</v>
      </c>
      <c r="F190" s="30"/>
      <c r="G190" s="447">
        <f t="shared" si="23"/>
        <v>97</v>
      </c>
      <c r="H190" s="447">
        <f t="shared" si="23"/>
        <v>91</v>
      </c>
      <c r="I190" s="447">
        <f t="shared" ref="I190:J190" si="26">I$192+$M15</f>
        <v>61</v>
      </c>
      <c r="J190" s="447">
        <f t="shared" si="26"/>
        <v>53</v>
      </c>
    </row>
    <row r="191" spans="1:15" ht="16.5" x14ac:dyDescent="0.25">
      <c r="B191" s="774"/>
      <c r="C191" s="777" t="s">
        <v>21</v>
      </c>
      <c r="D191" s="778"/>
      <c r="E191" s="35" t="s">
        <v>1</v>
      </c>
      <c r="F191" s="30"/>
      <c r="G191" s="447">
        <f t="shared" si="23"/>
        <v>88</v>
      </c>
      <c r="H191" s="447">
        <f t="shared" si="23"/>
        <v>82</v>
      </c>
      <c r="I191" s="447">
        <f t="shared" ref="I191:J191" si="27">I$192+$M16</f>
        <v>52</v>
      </c>
      <c r="J191" s="447">
        <f t="shared" si="27"/>
        <v>44</v>
      </c>
    </row>
    <row r="192" spans="1:15" ht="16.5" x14ac:dyDescent="0.25">
      <c r="B192" s="774"/>
      <c r="C192" s="777" t="s">
        <v>20</v>
      </c>
      <c r="D192" s="778"/>
      <c r="E192" s="35" t="s">
        <v>2</v>
      </c>
      <c r="F192" s="30"/>
      <c r="G192" s="447">
        <v>82</v>
      </c>
      <c r="H192" s="447">
        <v>76</v>
      </c>
      <c r="I192" s="447">
        <v>46</v>
      </c>
      <c r="J192" s="447">
        <v>38</v>
      </c>
    </row>
    <row r="193" spans="2:15" ht="16.5" x14ac:dyDescent="0.25">
      <c r="B193" s="774"/>
      <c r="C193" s="818" t="s">
        <v>579</v>
      </c>
      <c r="D193" s="819"/>
      <c r="E193" s="35"/>
      <c r="F193" s="30"/>
      <c r="G193" s="447">
        <v>7</v>
      </c>
      <c r="H193" s="447">
        <v>7</v>
      </c>
      <c r="I193" s="447">
        <v>7</v>
      </c>
      <c r="J193" s="447">
        <v>7</v>
      </c>
      <c r="N193" s="38"/>
    </row>
    <row r="194" spans="2:15" ht="16.5" customHeight="1" x14ac:dyDescent="0.25">
      <c r="B194" s="774"/>
      <c r="C194" s="147"/>
      <c r="D194" s="147"/>
      <c r="E194" s="147"/>
      <c r="F194" s="147"/>
      <c r="G194" s="147"/>
      <c r="H194" s="147"/>
      <c r="I194" s="147"/>
      <c r="J194" s="147"/>
      <c r="N194" s="38"/>
    </row>
    <row r="195" spans="2:15" ht="16.5" x14ac:dyDescent="0.25">
      <c r="B195" s="774"/>
      <c r="C195" s="779" t="s">
        <v>580</v>
      </c>
      <c r="D195" s="779" t="s">
        <v>581</v>
      </c>
      <c r="E195" s="35"/>
      <c r="F195" s="30"/>
      <c r="G195" s="30" t="s">
        <v>453</v>
      </c>
      <c r="H195" s="30" t="s">
        <v>453</v>
      </c>
      <c r="I195" s="30" t="s">
        <v>479</v>
      </c>
      <c r="J195" s="30" t="s">
        <v>479</v>
      </c>
      <c r="N195" s="38"/>
    </row>
    <row r="196" spans="2:15" ht="16.5" x14ac:dyDescent="0.25">
      <c r="B196" s="774"/>
      <c r="C196" s="780"/>
      <c r="D196" s="780"/>
      <c r="E196" s="35"/>
      <c r="F196" s="30"/>
      <c r="G196" s="30" t="s">
        <v>478</v>
      </c>
      <c r="H196" s="30" t="s">
        <v>477</v>
      </c>
      <c r="I196" s="30" t="s">
        <v>377</v>
      </c>
      <c r="J196" s="30" t="s">
        <v>377</v>
      </c>
      <c r="N196" s="38"/>
    </row>
    <row r="197" spans="2:15" ht="16.5" x14ac:dyDescent="0.25">
      <c r="B197" s="774"/>
      <c r="C197" s="780"/>
      <c r="D197" s="781"/>
      <c r="E197" s="35"/>
      <c r="F197" s="30"/>
      <c r="G197" s="30" t="s">
        <v>477</v>
      </c>
      <c r="H197" s="30"/>
      <c r="I197" s="30" t="s">
        <v>477</v>
      </c>
      <c r="J197" s="30" t="s">
        <v>477</v>
      </c>
      <c r="N197" s="38"/>
    </row>
    <row r="198" spans="2:15" ht="16.5" x14ac:dyDescent="0.25">
      <c r="B198" s="774"/>
      <c r="C198" s="780"/>
      <c r="D198" s="35" t="s">
        <v>344</v>
      </c>
      <c r="E198" s="35"/>
      <c r="F198" s="30"/>
      <c r="G198" s="783" t="s">
        <v>587</v>
      </c>
      <c r="H198" s="784"/>
      <c r="I198" s="784"/>
      <c r="J198" s="785"/>
      <c r="N198" s="38"/>
    </row>
    <row r="199" spans="2:15" ht="16.5" x14ac:dyDescent="0.25">
      <c r="B199" s="774"/>
      <c r="C199" s="781"/>
      <c r="D199" s="35" t="s">
        <v>345</v>
      </c>
      <c r="E199" s="35"/>
      <c r="F199" s="30"/>
      <c r="G199" s="783" t="s">
        <v>346</v>
      </c>
      <c r="H199" s="784"/>
      <c r="I199" s="784"/>
      <c r="J199" s="785"/>
      <c r="N199" s="38"/>
    </row>
    <row r="200" spans="2:15" ht="31.5" customHeight="1" x14ac:dyDescent="0.25">
      <c r="B200" s="715" t="s">
        <v>583</v>
      </c>
      <c r="C200" s="813" t="s">
        <v>520</v>
      </c>
      <c r="D200" s="814"/>
      <c r="E200" s="22"/>
      <c r="F200" s="21"/>
      <c r="G200" s="63" t="s">
        <v>480</v>
      </c>
      <c r="H200" s="63" t="s">
        <v>481</v>
      </c>
      <c r="I200" s="63" t="s">
        <v>482</v>
      </c>
      <c r="J200" s="63" t="s">
        <v>483</v>
      </c>
      <c r="L200" s="38"/>
      <c r="M200" s="38"/>
      <c r="O200" s="38"/>
    </row>
    <row r="201" spans="2:15" ht="16.5" x14ac:dyDescent="0.25">
      <c r="B201" s="715"/>
      <c r="C201" s="677" t="s">
        <v>391</v>
      </c>
      <c r="D201" s="678"/>
      <c r="E201" s="34" t="s">
        <v>288</v>
      </c>
      <c r="F201" s="218"/>
      <c r="G201" s="449">
        <f>G188+$N$23</f>
        <v>165</v>
      </c>
      <c r="H201" s="449">
        <f t="shared" ref="G201:J205" si="28">H188+$N$23</f>
        <v>159</v>
      </c>
      <c r="I201" s="449">
        <f t="shared" si="28"/>
        <v>129</v>
      </c>
      <c r="J201" s="449">
        <f t="shared" si="28"/>
        <v>121</v>
      </c>
    </row>
    <row r="202" spans="2:15" ht="16.5" x14ac:dyDescent="0.25">
      <c r="B202" s="715"/>
      <c r="C202" s="677" t="s">
        <v>392</v>
      </c>
      <c r="D202" s="678"/>
      <c r="E202" s="34" t="s">
        <v>289</v>
      </c>
      <c r="F202" s="218"/>
      <c r="G202" s="449">
        <f t="shared" si="28"/>
        <v>165</v>
      </c>
      <c r="H202" s="449">
        <f t="shared" si="28"/>
        <v>159</v>
      </c>
      <c r="I202" s="449">
        <f t="shared" si="28"/>
        <v>129</v>
      </c>
      <c r="J202" s="449">
        <f>J189+$N$23</f>
        <v>121</v>
      </c>
    </row>
    <row r="203" spans="2:15" ht="16.5" x14ac:dyDescent="0.25">
      <c r="B203" s="715"/>
      <c r="C203" s="677" t="s">
        <v>22</v>
      </c>
      <c r="D203" s="678"/>
      <c r="E203" s="34" t="s">
        <v>290</v>
      </c>
      <c r="F203" s="218"/>
      <c r="G203" s="449">
        <f t="shared" si="28"/>
        <v>162</v>
      </c>
      <c r="H203" s="449">
        <f t="shared" si="28"/>
        <v>156</v>
      </c>
      <c r="I203" s="449">
        <f t="shared" si="28"/>
        <v>126</v>
      </c>
      <c r="J203" s="449">
        <f t="shared" si="28"/>
        <v>118</v>
      </c>
    </row>
    <row r="204" spans="2:15" ht="16.5" x14ac:dyDescent="0.25">
      <c r="B204" s="715"/>
      <c r="C204" s="677" t="s">
        <v>21</v>
      </c>
      <c r="D204" s="678"/>
      <c r="E204" s="34" t="s">
        <v>291</v>
      </c>
      <c r="F204" s="218"/>
      <c r="G204" s="449">
        <f>G191+$N$23</f>
        <v>153</v>
      </c>
      <c r="H204" s="449">
        <f t="shared" si="28"/>
        <v>147</v>
      </c>
      <c r="I204" s="449">
        <f>I191+$N$23</f>
        <v>117</v>
      </c>
      <c r="J204" s="449">
        <f t="shared" si="28"/>
        <v>109</v>
      </c>
    </row>
    <row r="205" spans="2:15" ht="16.5" x14ac:dyDescent="0.25">
      <c r="B205" s="715"/>
      <c r="C205" s="677" t="s">
        <v>20</v>
      </c>
      <c r="D205" s="678"/>
      <c r="E205" s="34" t="s">
        <v>307</v>
      </c>
      <c r="F205" s="218"/>
      <c r="G205" s="449">
        <f t="shared" si="28"/>
        <v>147</v>
      </c>
      <c r="H205" s="449">
        <f t="shared" si="28"/>
        <v>141</v>
      </c>
      <c r="I205" s="449">
        <f t="shared" si="28"/>
        <v>111</v>
      </c>
      <c r="J205" s="449">
        <f t="shared" si="28"/>
        <v>103</v>
      </c>
    </row>
    <row r="206" spans="2:15" ht="16.5" customHeight="1" x14ac:dyDescent="0.25">
      <c r="B206" s="715"/>
      <c r="C206" s="163"/>
      <c r="D206" s="163"/>
      <c r="E206" s="163"/>
      <c r="F206" s="163"/>
      <c r="G206" s="163"/>
      <c r="H206" s="163"/>
      <c r="I206" s="163"/>
      <c r="J206" s="163"/>
    </row>
    <row r="207" spans="2:15" ht="16.5" x14ac:dyDescent="0.25">
      <c r="B207" s="715"/>
      <c r="C207" s="807" t="s">
        <v>580</v>
      </c>
      <c r="D207" s="770" t="s">
        <v>581</v>
      </c>
      <c r="E207" s="39"/>
      <c r="F207" s="39"/>
      <c r="G207" s="39" t="s">
        <v>453</v>
      </c>
      <c r="H207" s="39" t="s">
        <v>453</v>
      </c>
      <c r="I207" s="39" t="s">
        <v>479</v>
      </c>
      <c r="J207" s="39" t="s">
        <v>479</v>
      </c>
    </row>
    <row r="208" spans="2:15" ht="16.5" x14ac:dyDescent="0.25">
      <c r="B208" s="715"/>
      <c r="C208" s="808"/>
      <c r="D208" s="771"/>
      <c r="E208" s="39"/>
      <c r="F208" s="39"/>
      <c r="G208" s="39" t="s">
        <v>478</v>
      </c>
      <c r="H208" s="39" t="s">
        <v>477</v>
      </c>
      <c r="I208" s="39" t="s">
        <v>377</v>
      </c>
      <c r="J208" s="39" t="s">
        <v>377</v>
      </c>
    </row>
    <row r="209" spans="2:11" ht="16.5" x14ac:dyDescent="0.25">
      <c r="B209" s="715"/>
      <c r="C209" s="808"/>
      <c r="D209" s="772"/>
      <c r="E209" s="39"/>
      <c r="F209" s="39"/>
      <c r="G209" s="39" t="s">
        <v>477</v>
      </c>
      <c r="H209" s="39"/>
      <c r="I209" s="39" t="s">
        <v>477</v>
      </c>
      <c r="J209" s="39" t="s">
        <v>477</v>
      </c>
    </row>
    <row r="210" spans="2:11" ht="16.5" x14ac:dyDescent="0.25">
      <c r="B210" s="715"/>
      <c r="C210" s="808"/>
      <c r="D210" s="87" t="s">
        <v>344</v>
      </c>
      <c r="E210" s="39"/>
      <c r="F210" s="39"/>
      <c r="G210" s="810" t="s">
        <v>587</v>
      </c>
      <c r="H210" s="811"/>
      <c r="I210" s="811"/>
      <c r="J210" s="812"/>
    </row>
    <row r="211" spans="2:11" ht="16.5" x14ac:dyDescent="0.25">
      <c r="B211" s="716"/>
      <c r="C211" s="809"/>
      <c r="D211" s="54" t="s">
        <v>345</v>
      </c>
      <c r="E211" s="39"/>
      <c r="F211" s="39"/>
      <c r="G211" s="810" t="s">
        <v>346</v>
      </c>
      <c r="H211" s="811"/>
      <c r="I211" s="811"/>
      <c r="J211" s="812"/>
    </row>
    <row r="212" spans="2:11" ht="63" customHeight="1" x14ac:dyDescent="0.25">
      <c r="B212" s="663" t="s">
        <v>586</v>
      </c>
      <c r="C212" s="665" t="s">
        <v>520</v>
      </c>
      <c r="D212" s="666"/>
      <c r="E212" s="40"/>
      <c r="F212" s="41"/>
      <c r="G212" s="41"/>
      <c r="H212" s="76" t="s">
        <v>112</v>
      </c>
      <c r="I212" s="41"/>
      <c r="J212" s="76" t="s">
        <v>111</v>
      </c>
    </row>
    <row r="213" spans="2:11" ht="16.5" x14ac:dyDescent="0.25">
      <c r="B213" s="664"/>
      <c r="C213" s="667" t="s">
        <v>392</v>
      </c>
      <c r="D213" s="668"/>
      <c r="E213" s="42" t="s">
        <v>308</v>
      </c>
      <c r="F213" s="43"/>
      <c r="G213" s="450"/>
      <c r="H213" s="450">
        <f>H189+$N$23</f>
        <v>159</v>
      </c>
      <c r="I213" s="450"/>
      <c r="J213" s="450">
        <f>J189+$N$23</f>
        <v>121</v>
      </c>
    </row>
    <row r="214" spans="2:11" ht="16.5" x14ac:dyDescent="0.25">
      <c r="B214" s="664"/>
      <c r="C214" s="667" t="s">
        <v>22</v>
      </c>
      <c r="D214" s="668"/>
      <c r="E214" s="42" t="s">
        <v>309</v>
      </c>
      <c r="F214" s="43"/>
      <c r="G214" s="450"/>
      <c r="H214" s="450">
        <f>H190+$N$23</f>
        <v>156</v>
      </c>
      <c r="I214" s="450"/>
      <c r="J214" s="450">
        <f>J190+$N$23</f>
        <v>118</v>
      </c>
    </row>
    <row r="215" spans="2:11" ht="16.5" x14ac:dyDescent="0.25">
      <c r="B215" s="664"/>
      <c r="C215" s="667" t="s">
        <v>21</v>
      </c>
      <c r="D215" s="668"/>
      <c r="E215" s="42" t="s">
        <v>310</v>
      </c>
      <c r="F215" s="43"/>
      <c r="G215" s="450"/>
      <c r="H215" s="450">
        <f>H191+$N$23</f>
        <v>147</v>
      </c>
      <c r="I215" s="450"/>
      <c r="J215" s="450">
        <f>J191+$N$23</f>
        <v>109</v>
      </c>
    </row>
    <row r="216" spans="2:11" ht="16.5" hidden="1" x14ac:dyDescent="0.25">
      <c r="B216" s="664"/>
      <c r="C216" s="667" t="s">
        <v>20</v>
      </c>
      <c r="D216" s="668"/>
      <c r="E216" s="42" t="s">
        <v>311</v>
      </c>
      <c r="F216" s="43"/>
      <c r="G216" s="43"/>
      <c r="H216" s="44" t="s">
        <v>5</v>
      </c>
      <c r="I216" s="43"/>
      <c r="J216" s="44" t="s">
        <v>5</v>
      </c>
      <c r="K216" s="106" t="s">
        <v>388</v>
      </c>
    </row>
    <row r="217" spans="2:11" ht="16.5" x14ac:dyDescent="0.25">
      <c r="B217" s="664"/>
      <c r="C217" s="66"/>
      <c r="D217" s="67"/>
      <c r="E217" s="67"/>
      <c r="F217" s="67"/>
      <c r="G217" s="67"/>
      <c r="H217" s="67"/>
      <c r="I217" s="67"/>
      <c r="J217" s="68"/>
      <c r="K217" s="151"/>
    </row>
    <row r="218" spans="2:11" ht="16.5" x14ac:dyDescent="0.25">
      <c r="B218" s="664"/>
      <c r="C218" s="815" t="s">
        <v>580</v>
      </c>
      <c r="D218" s="815" t="s">
        <v>581</v>
      </c>
      <c r="E218" s="42"/>
      <c r="F218" s="42"/>
      <c r="G218" s="88"/>
      <c r="H218" s="89" t="s">
        <v>453</v>
      </c>
      <c r="I218" s="89"/>
      <c r="J218" s="89" t="s">
        <v>484</v>
      </c>
      <c r="K218" s="151"/>
    </row>
    <row r="219" spans="2:11" ht="16.5" x14ac:dyDescent="0.25">
      <c r="B219" s="664"/>
      <c r="C219" s="816"/>
      <c r="D219" s="816"/>
      <c r="E219" s="42"/>
      <c r="F219" s="42"/>
      <c r="G219" s="88"/>
      <c r="H219" s="89" t="s">
        <v>477</v>
      </c>
      <c r="I219" s="89"/>
      <c r="J219" s="89" t="s">
        <v>423</v>
      </c>
      <c r="K219" s="151"/>
    </row>
    <row r="220" spans="2:11" ht="16.5" x14ac:dyDescent="0.25">
      <c r="B220" s="664"/>
      <c r="C220" s="816"/>
      <c r="D220" s="817"/>
      <c r="E220" s="42"/>
      <c r="F220" s="42"/>
      <c r="G220" s="88"/>
      <c r="H220" s="89"/>
      <c r="I220" s="89"/>
      <c r="J220" s="89" t="s">
        <v>477</v>
      </c>
      <c r="K220" s="151"/>
    </row>
    <row r="221" spans="2:11" ht="16.5" x14ac:dyDescent="0.25">
      <c r="B221" s="664"/>
      <c r="C221" s="816"/>
      <c r="D221" s="42" t="s">
        <v>344</v>
      </c>
      <c r="E221" s="42"/>
      <c r="F221" s="42"/>
      <c r="G221" s="88"/>
      <c r="H221" s="745" t="s">
        <v>587</v>
      </c>
      <c r="I221" s="746"/>
      <c r="J221" s="747"/>
      <c r="K221" s="151"/>
    </row>
    <row r="222" spans="2:11" ht="16.5" x14ac:dyDescent="0.25">
      <c r="B222" s="664"/>
      <c r="C222" s="817"/>
      <c r="D222" s="42" t="s">
        <v>345</v>
      </c>
      <c r="E222" s="42"/>
      <c r="F222" s="42"/>
      <c r="G222" s="88"/>
      <c r="H222" s="745" t="s">
        <v>346</v>
      </c>
      <c r="I222" s="746"/>
      <c r="J222" s="747"/>
      <c r="K222" s="151"/>
    </row>
    <row r="223" spans="2:11" ht="16.5" hidden="1" x14ac:dyDescent="0.25">
      <c r="B223" s="213"/>
      <c r="C223" s="214"/>
      <c r="D223" s="90"/>
      <c r="E223" s="90"/>
      <c r="F223" s="90"/>
      <c r="G223" s="215"/>
      <c r="H223" s="178"/>
      <c r="I223" s="178"/>
      <c r="J223" s="178"/>
      <c r="K223" s="151"/>
    </row>
    <row r="224" spans="2:11" ht="16.5" hidden="1" x14ac:dyDescent="0.25">
      <c r="B224" s="213"/>
      <c r="C224" s="214"/>
      <c r="D224" s="90"/>
      <c r="E224" s="90"/>
      <c r="F224" s="90"/>
      <c r="G224" s="215"/>
      <c r="H224" s="178"/>
      <c r="I224" s="178"/>
      <c r="J224" s="178"/>
      <c r="K224" s="151"/>
    </row>
    <row r="225" spans="1:10" x14ac:dyDescent="0.25">
      <c r="A225" s="806" t="s">
        <v>594</v>
      </c>
      <c r="B225" s="806"/>
      <c r="C225" s="806"/>
      <c r="D225" s="806"/>
      <c r="E225" s="806"/>
      <c r="F225" s="806"/>
      <c r="G225" s="806"/>
      <c r="H225" s="806"/>
      <c r="I225" s="806"/>
      <c r="J225" s="806"/>
    </row>
    <row r="226" spans="1:10" x14ac:dyDescent="0.25">
      <c r="A226" s="806"/>
      <c r="B226" s="806"/>
      <c r="C226" s="806"/>
      <c r="D226" s="806"/>
      <c r="E226" s="806"/>
      <c r="F226" s="806"/>
      <c r="G226" s="806"/>
      <c r="H226" s="806"/>
      <c r="I226" s="806"/>
      <c r="J226" s="806"/>
    </row>
    <row r="227" spans="1:10" x14ac:dyDescent="0.25">
      <c r="A227" s="806"/>
      <c r="B227" s="806"/>
      <c r="C227" s="806"/>
      <c r="D227" s="806"/>
      <c r="E227" s="806"/>
      <c r="F227" s="806"/>
      <c r="G227" s="806"/>
      <c r="H227" s="806"/>
      <c r="I227" s="806"/>
      <c r="J227" s="806"/>
    </row>
    <row r="231" spans="1:10" x14ac:dyDescent="0.25">
      <c r="I231"/>
      <c r="J231"/>
    </row>
    <row r="232" spans="1:10" x14ac:dyDescent="0.25">
      <c r="B232" s="3"/>
      <c r="C232" s="3"/>
      <c r="D232" s="3"/>
      <c r="E232" s="3"/>
      <c r="F232" s="2"/>
      <c r="G232" s="2"/>
      <c r="H232" s="3"/>
      <c r="I232"/>
      <c r="J232"/>
    </row>
    <row r="233" spans="1:10" ht="49.5" customHeight="1" x14ac:dyDescent="0.25">
      <c r="A233" s="399" t="s">
        <v>114</v>
      </c>
      <c r="B233" s="802" t="s">
        <v>582</v>
      </c>
      <c r="C233" s="795" t="s">
        <v>520</v>
      </c>
      <c r="D233" s="796"/>
      <c r="E233" s="23" t="s">
        <v>312</v>
      </c>
      <c r="F233" s="75"/>
      <c r="G233" s="75" t="s">
        <v>313</v>
      </c>
      <c r="H233" s="75" t="s">
        <v>314</v>
      </c>
      <c r="I233" s="75"/>
      <c r="J233" s="75" t="s">
        <v>315</v>
      </c>
    </row>
    <row r="234" spans="1:10" ht="16.5" hidden="1" x14ac:dyDescent="0.25">
      <c r="A234" s="71"/>
      <c r="B234" s="803"/>
      <c r="C234" s="23"/>
      <c r="D234" s="23"/>
      <c r="E234" s="23"/>
      <c r="F234" s="75"/>
      <c r="G234" s="75" t="s">
        <v>237</v>
      </c>
      <c r="H234" s="75" t="s">
        <v>236</v>
      </c>
      <c r="I234" s="75"/>
      <c r="J234" s="75" t="s">
        <v>235</v>
      </c>
    </row>
    <row r="235" spans="1:10" ht="16.5" x14ac:dyDescent="0.25">
      <c r="B235" s="803"/>
      <c r="C235" s="797" t="s">
        <v>391</v>
      </c>
      <c r="D235" s="798"/>
      <c r="E235" s="33" t="s">
        <v>95</v>
      </c>
      <c r="F235" s="25"/>
      <c r="G235" s="444">
        <f>G$238+$P13</f>
        <v>118</v>
      </c>
      <c r="H235" s="444">
        <f t="shared" ref="H235:J235" si="29">H$238+$P13</f>
        <v>106</v>
      </c>
      <c r="I235" s="444"/>
      <c r="J235" s="444">
        <f t="shared" si="29"/>
        <v>87</v>
      </c>
    </row>
    <row r="236" spans="1:10" ht="16.5" x14ac:dyDescent="0.25">
      <c r="B236" s="803"/>
      <c r="C236" s="797" t="s">
        <v>392</v>
      </c>
      <c r="D236" s="798"/>
      <c r="E236" s="33" t="s">
        <v>94</v>
      </c>
      <c r="F236" s="25"/>
      <c r="G236" s="444">
        <f t="shared" ref="G236:J236" si="30">G$238+$P14</f>
        <v>118</v>
      </c>
      <c r="H236" s="444">
        <f t="shared" si="30"/>
        <v>106</v>
      </c>
      <c r="I236" s="444"/>
      <c r="J236" s="444">
        <f t="shared" si="30"/>
        <v>87</v>
      </c>
    </row>
    <row r="237" spans="1:10" ht="16.5" x14ac:dyDescent="0.25">
      <c r="B237" s="803"/>
      <c r="C237" s="797" t="s">
        <v>22</v>
      </c>
      <c r="D237" s="798"/>
      <c r="E237" s="33" t="s">
        <v>0</v>
      </c>
      <c r="F237" s="25"/>
      <c r="G237" s="444">
        <f t="shared" ref="G237:J237" si="31">G$238+$P15</f>
        <v>115</v>
      </c>
      <c r="H237" s="444">
        <f t="shared" si="31"/>
        <v>103</v>
      </c>
      <c r="I237" s="444"/>
      <c r="J237" s="444">
        <f t="shared" si="31"/>
        <v>84</v>
      </c>
    </row>
    <row r="238" spans="1:10" ht="16.5" x14ac:dyDescent="0.25">
      <c r="B238" s="803"/>
      <c r="C238" s="797" t="s">
        <v>21</v>
      </c>
      <c r="D238" s="798"/>
      <c r="E238" s="33" t="s">
        <v>1</v>
      </c>
      <c r="F238" s="25"/>
      <c r="G238" s="444">
        <v>106</v>
      </c>
      <c r="H238" s="444">
        <v>94</v>
      </c>
      <c r="I238" s="444"/>
      <c r="J238" s="444">
        <v>75</v>
      </c>
    </row>
    <row r="239" spans="1:10" ht="16.5" x14ac:dyDescent="0.25">
      <c r="B239" s="803"/>
      <c r="C239" s="805" t="s">
        <v>579</v>
      </c>
      <c r="D239" s="798"/>
      <c r="E239" s="33"/>
      <c r="F239" s="25"/>
      <c r="G239" s="444">
        <v>7</v>
      </c>
      <c r="H239" s="444">
        <v>7</v>
      </c>
      <c r="I239" s="444"/>
      <c r="J239" s="444">
        <v>7</v>
      </c>
    </row>
    <row r="240" spans="1:10" x14ac:dyDescent="0.25">
      <c r="B240" s="803"/>
      <c r="C240" s="143"/>
      <c r="D240" s="143"/>
      <c r="E240" s="143"/>
      <c r="F240" s="143"/>
      <c r="G240" s="143"/>
      <c r="H240" s="143"/>
      <c r="I240" s="143"/>
      <c r="J240" s="144"/>
    </row>
    <row r="241" spans="1:13" ht="16.5" x14ac:dyDescent="0.25">
      <c r="B241" s="803"/>
      <c r="C241" s="799" t="s">
        <v>580</v>
      </c>
      <c r="D241" s="799" t="s">
        <v>581</v>
      </c>
      <c r="E241" s="33"/>
      <c r="F241" s="25"/>
      <c r="G241" s="25" t="s">
        <v>445</v>
      </c>
      <c r="H241" s="25" t="s">
        <v>445</v>
      </c>
      <c r="I241" s="25"/>
      <c r="J241" s="25" t="s">
        <v>183</v>
      </c>
    </row>
    <row r="242" spans="1:13" ht="16.5" x14ac:dyDescent="0.25">
      <c r="B242" s="803"/>
      <c r="C242" s="800"/>
      <c r="D242" s="800"/>
      <c r="E242" s="33"/>
      <c r="F242" s="25"/>
      <c r="G242" s="25" t="s">
        <v>186</v>
      </c>
      <c r="H242" s="25" t="s">
        <v>184</v>
      </c>
      <c r="I242" s="25"/>
      <c r="J242" s="25" t="s">
        <v>182</v>
      </c>
    </row>
    <row r="243" spans="1:13" ht="16.5" x14ac:dyDescent="0.25">
      <c r="B243" s="803"/>
      <c r="C243" s="800"/>
      <c r="D243" s="800"/>
      <c r="E243" s="33"/>
      <c r="F243" s="25"/>
      <c r="G243" s="25" t="s">
        <v>446</v>
      </c>
      <c r="H243" s="25" t="s">
        <v>178</v>
      </c>
      <c r="I243" s="25"/>
      <c r="J243" s="25" t="s">
        <v>447</v>
      </c>
    </row>
    <row r="244" spans="1:13" ht="16.5" x14ac:dyDescent="0.25">
      <c r="B244" s="803"/>
      <c r="C244" s="800"/>
      <c r="D244" s="801"/>
      <c r="E244" s="33"/>
      <c r="F244" s="25"/>
      <c r="G244" s="25" t="s">
        <v>448</v>
      </c>
      <c r="H244" s="25" t="s">
        <v>449</v>
      </c>
      <c r="I244" s="25"/>
      <c r="J244" s="25"/>
    </row>
    <row r="245" spans="1:13" ht="16.5" x14ac:dyDescent="0.25">
      <c r="B245" s="803"/>
      <c r="C245" s="800"/>
      <c r="D245" s="33" t="s">
        <v>344</v>
      </c>
      <c r="E245" s="33"/>
      <c r="F245" s="25"/>
      <c r="G245" s="789" t="s">
        <v>587</v>
      </c>
      <c r="H245" s="790"/>
      <c r="I245" s="790"/>
      <c r="J245" s="791"/>
    </row>
    <row r="246" spans="1:13" ht="16.5" x14ac:dyDescent="0.25">
      <c r="B246" s="804"/>
      <c r="C246" s="801"/>
      <c r="D246" s="33" t="s">
        <v>345</v>
      </c>
      <c r="E246" s="33"/>
      <c r="F246" s="25"/>
      <c r="G246" s="789" t="s">
        <v>450</v>
      </c>
      <c r="H246" s="790"/>
      <c r="I246" s="790"/>
      <c r="J246" s="791"/>
    </row>
    <row r="247" spans="1:13" ht="16.5" x14ac:dyDescent="0.25">
      <c r="B247" s="266"/>
      <c r="C247" s="267"/>
      <c r="D247" s="267"/>
      <c r="E247" s="267"/>
      <c r="F247" s="325"/>
      <c r="G247" s="325"/>
      <c r="H247" s="325"/>
      <c r="I247" s="325"/>
      <c r="J247" s="325"/>
    </row>
    <row r="248" spans="1:13" ht="25.5" customHeight="1" x14ac:dyDescent="0.25">
      <c r="A248" s="399" t="s">
        <v>3</v>
      </c>
      <c r="B248" s="792" t="s">
        <v>582</v>
      </c>
      <c r="C248" s="795" t="s">
        <v>520</v>
      </c>
      <c r="D248" s="796"/>
      <c r="E248" s="23"/>
      <c r="F248" s="24"/>
      <c r="G248" s="24" t="s">
        <v>64</v>
      </c>
      <c r="H248" s="24" t="s">
        <v>63</v>
      </c>
      <c r="I248" s="24"/>
      <c r="J248" s="24" t="s">
        <v>62</v>
      </c>
      <c r="K248" s="38"/>
      <c r="L248" s="38"/>
    </row>
    <row r="249" spans="1:13" ht="16.5" hidden="1" x14ac:dyDescent="0.25">
      <c r="A249" s="71"/>
      <c r="B249" s="793"/>
      <c r="C249" s="23"/>
      <c r="D249" s="23"/>
      <c r="E249" s="23"/>
      <c r="F249" s="24"/>
      <c r="G249" s="24" t="s">
        <v>240</v>
      </c>
      <c r="H249" s="24" t="s">
        <v>239</v>
      </c>
      <c r="I249" s="24"/>
      <c r="J249" s="24" t="s">
        <v>238</v>
      </c>
      <c r="K249" s="38"/>
      <c r="L249" s="38"/>
    </row>
    <row r="250" spans="1:13" ht="16.5" x14ac:dyDescent="0.25">
      <c r="B250" s="793"/>
      <c r="C250" s="797" t="s">
        <v>391</v>
      </c>
      <c r="D250" s="798"/>
      <c r="E250" s="33" t="s">
        <v>95</v>
      </c>
      <c r="F250" s="25"/>
      <c r="G250" s="444">
        <f>G$253+$P13</f>
        <v>118</v>
      </c>
      <c r="H250" s="444">
        <f t="shared" ref="H250:J250" si="32">H$253+$P13</f>
        <v>106</v>
      </c>
      <c r="I250" s="444"/>
      <c r="J250" s="444">
        <f t="shared" si="32"/>
        <v>87</v>
      </c>
    </row>
    <row r="251" spans="1:13" ht="16.5" x14ac:dyDescent="0.25">
      <c r="B251" s="793"/>
      <c r="C251" s="797" t="s">
        <v>392</v>
      </c>
      <c r="D251" s="798"/>
      <c r="E251" s="33" t="s">
        <v>94</v>
      </c>
      <c r="F251" s="25"/>
      <c r="G251" s="444">
        <f>G$253+$P14</f>
        <v>118</v>
      </c>
      <c r="H251" s="444">
        <f>H$253+$P14</f>
        <v>106</v>
      </c>
      <c r="I251" s="444"/>
      <c r="J251" s="444">
        <f t="shared" ref="J251" si="33">J$253+$P14</f>
        <v>87</v>
      </c>
      <c r="L251" s="38"/>
      <c r="M251" s="38"/>
    </row>
    <row r="252" spans="1:13" ht="16.5" x14ac:dyDescent="0.25">
      <c r="B252" s="793"/>
      <c r="C252" s="797" t="s">
        <v>22</v>
      </c>
      <c r="D252" s="798"/>
      <c r="E252" s="33" t="s">
        <v>0</v>
      </c>
      <c r="F252" s="25"/>
      <c r="G252" s="444">
        <f>G$253+$P15</f>
        <v>115</v>
      </c>
      <c r="H252" s="444">
        <f t="shared" ref="H252:J252" si="34">H$253+$P15</f>
        <v>103</v>
      </c>
      <c r="I252" s="444"/>
      <c r="J252" s="444">
        <f t="shared" si="34"/>
        <v>84</v>
      </c>
    </row>
    <row r="253" spans="1:13" ht="16.5" x14ac:dyDescent="0.25">
      <c r="B253" s="793"/>
      <c r="C253" s="797" t="s">
        <v>21</v>
      </c>
      <c r="D253" s="798"/>
      <c r="E253" s="33" t="s">
        <v>1</v>
      </c>
      <c r="F253" s="25"/>
      <c r="G253" s="444">
        <v>106</v>
      </c>
      <c r="H253" s="444">
        <v>94</v>
      </c>
      <c r="I253" s="444"/>
      <c r="J253" s="444">
        <v>75</v>
      </c>
    </row>
    <row r="254" spans="1:13" ht="16.5" x14ac:dyDescent="0.25">
      <c r="B254" s="793"/>
      <c r="C254" s="805" t="s">
        <v>579</v>
      </c>
      <c r="D254" s="798"/>
      <c r="E254" s="33"/>
      <c r="F254" s="25"/>
      <c r="G254" s="444">
        <v>7</v>
      </c>
      <c r="H254" s="444">
        <v>7</v>
      </c>
      <c r="I254" s="444"/>
      <c r="J254" s="444">
        <v>7</v>
      </c>
    </row>
    <row r="255" spans="1:13" x14ac:dyDescent="0.25">
      <c r="B255" s="793"/>
      <c r="C255" s="143"/>
      <c r="D255" s="143"/>
      <c r="E255" s="143"/>
      <c r="F255" s="143"/>
      <c r="G255" s="143"/>
      <c r="H255" s="143"/>
      <c r="I255" s="143"/>
      <c r="J255" s="143"/>
    </row>
    <row r="256" spans="1:13" ht="16.5" x14ac:dyDescent="0.25">
      <c r="B256" s="793"/>
      <c r="C256" s="799" t="s">
        <v>580</v>
      </c>
      <c r="D256" s="799" t="s">
        <v>581</v>
      </c>
      <c r="E256" s="33"/>
      <c r="F256" s="25"/>
      <c r="G256" s="25" t="s">
        <v>451</v>
      </c>
      <c r="H256" s="25" t="s">
        <v>445</v>
      </c>
      <c r="I256" s="25"/>
      <c r="J256" s="25" t="s">
        <v>452</v>
      </c>
    </row>
    <row r="257" spans="1:10" ht="16.5" x14ac:dyDescent="0.25">
      <c r="B257" s="793"/>
      <c r="C257" s="800"/>
      <c r="D257" s="800"/>
      <c r="E257" s="33"/>
      <c r="F257" s="25"/>
      <c r="G257" s="25" t="s">
        <v>453</v>
      </c>
      <c r="H257" s="25" t="s">
        <v>190</v>
      </c>
      <c r="I257" s="25"/>
      <c r="J257" s="25" t="s">
        <v>454</v>
      </c>
    </row>
    <row r="258" spans="1:10" ht="16.5" x14ac:dyDescent="0.25">
      <c r="B258" s="793"/>
      <c r="C258" s="800"/>
      <c r="D258" s="800"/>
      <c r="E258" s="33"/>
      <c r="F258" s="25"/>
      <c r="G258" s="25" t="s">
        <v>455</v>
      </c>
      <c r="H258" s="25" t="s">
        <v>456</v>
      </c>
      <c r="I258" s="25"/>
      <c r="J258" s="25"/>
    </row>
    <row r="259" spans="1:10" ht="16.5" x14ac:dyDescent="0.25">
      <c r="B259" s="793"/>
      <c r="C259" s="800"/>
      <c r="D259" s="801"/>
      <c r="E259" s="33"/>
      <c r="F259" s="25"/>
      <c r="G259" s="25" t="s">
        <v>456</v>
      </c>
      <c r="H259" s="25"/>
      <c r="I259" s="25"/>
      <c r="J259" s="25"/>
    </row>
    <row r="260" spans="1:10" ht="16.5" x14ac:dyDescent="0.25">
      <c r="B260" s="793"/>
      <c r="C260" s="800"/>
      <c r="D260" s="33" t="s">
        <v>344</v>
      </c>
      <c r="E260" s="33"/>
      <c r="F260" s="25"/>
      <c r="G260" s="789" t="s">
        <v>587</v>
      </c>
      <c r="H260" s="790"/>
      <c r="I260" s="790"/>
      <c r="J260" s="791"/>
    </row>
    <row r="261" spans="1:10" ht="16.5" x14ac:dyDescent="0.25">
      <c r="B261" s="794"/>
      <c r="C261" s="801"/>
      <c r="D261" s="33" t="s">
        <v>345</v>
      </c>
      <c r="E261" s="33"/>
      <c r="F261" s="25"/>
      <c r="G261" s="789" t="s">
        <v>450</v>
      </c>
      <c r="H261" s="790"/>
      <c r="I261" s="790"/>
      <c r="J261" s="791"/>
    </row>
    <row r="262" spans="1:10" ht="16.5" x14ac:dyDescent="0.25">
      <c r="B262" s="213"/>
      <c r="C262" s="90"/>
      <c r="D262" s="90"/>
      <c r="E262" s="90"/>
      <c r="F262" s="92"/>
      <c r="G262" s="92"/>
      <c r="H262" s="92"/>
      <c r="I262" s="92"/>
      <c r="J262" s="92"/>
    </row>
    <row r="263" spans="1:10" ht="25.5" customHeight="1" x14ac:dyDescent="0.25">
      <c r="A263" s="400" t="s">
        <v>58</v>
      </c>
      <c r="B263" s="787" t="s">
        <v>582</v>
      </c>
      <c r="C263" s="775" t="s">
        <v>520</v>
      </c>
      <c r="D263" s="776"/>
      <c r="E263" s="28"/>
      <c r="F263" s="29"/>
      <c r="G263" s="29"/>
      <c r="H263" s="29" t="s">
        <v>66</v>
      </c>
      <c r="I263" s="29"/>
      <c r="J263" s="29" t="s">
        <v>65</v>
      </c>
    </row>
    <row r="264" spans="1:10" ht="16.5" hidden="1" x14ac:dyDescent="0.25">
      <c r="A264" s="73"/>
      <c r="B264" s="787"/>
      <c r="C264" s="28"/>
      <c r="D264" s="74"/>
      <c r="E264" s="74"/>
      <c r="F264" s="29"/>
      <c r="G264" s="29"/>
      <c r="H264" s="29" t="s">
        <v>316</v>
      </c>
      <c r="I264" s="29"/>
      <c r="J264" s="29" t="s">
        <v>317</v>
      </c>
    </row>
    <row r="265" spans="1:10" ht="16.5" x14ac:dyDescent="0.25">
      <c r="B265" s="787"/>
      <c r="C265" s="777" t="s">
        <v>391</v>
      </c>
      <c r="D265" s="778"/>
      <c r="E265" s="35" t="s">
        <v>95</v>
      </c>
      <c r="F265" s="30"/>
      <c r="G265" s="447"/>
      <c r="H265" s="447">
        <f>H$269+$M13</f>
        <v>83</v>
      </c>
      <c r="I265" s="447"/>
      <c r="J265" s="447">
        <f t="shared" ref="J265" si="35">J$269+$M13</f>
        <v>64</v>
      </c>
    </row>
    <row r="266" spans="1:10" ht="16.5" x14ac:dyDescent="0.25">
      <c r="B266" s="787"/>
      <c r="C266" s="777" t="s">
        <v>392</v>
      </c>
      <c r="D266" s="778"/>
      <c r="E266" s="35" t="s">
        <v>94</v>
      </c>
      <c r="F266" s="30"/>
      <c r="G266" s="447"/>
      <c r="H266" s="447">
        <f t="shared" ref="H266:J266" si="36">H$269+$M14</f>
        <v>83</v>
      </c>
      <c r="I266" s="447"/>
      <c r="J266" s="447">
        <f t="shared" si="36"/>
        <v>64</v>
      </c>
    </row>
    <row r="267" spans="1:10" ht="16.5" x14ac:dyDescent="0.25">
      <c r="B267" s="787"/>
      <c r="C267" s="777" t="s">
        <v>22</v>
      </c>
      <c r="D267" s="778"/>
      <c r="E267" s="35" t="s">
        <v>0</v>
      </c>
      <c r="F267" s="30"/>
      <c r="G267" s="447"/>
      <c r="H267" s="447">
        <f t="shared" ref="H267:J267" si="37">H$269+$M15</f>
        <v>80</v>
      </c>
      <c r="I267" s="447"/>
      <c r="J267" s="447">
        <f t="shared" si="37"/>
        <v>61</v>
      </c>
    </row>
    <row r="268" spans="1:10" ht="16.5" x14ac:dyDescent="0.25">
      <c r="B268" s="787"/>
      <c r="C268" s="777" t="s">
        <v>21</v>
      </c>
      <c r="D268" s="778"/>
      <c r="E268" s="35" t="s">
        <v>1</v>
      </c>
      <c r="F268" s="30"/>
      <c r="G268" s="447"/>
      <c r="H268" s="447">
        <f t="shared" ref="H268:J268" si="38">H$269+$M16</f>
        <v>71</v>
      </c>
      <c r="I268" s="447"/>
      <c r="J268" s="447">
        <f t="shared" si="38"/>
        <v>52</v>
      </c>
    </row>
    <row r="269" spans="1:10" ht="16.5" x14ac:dyDescent="0.25">
      <c r="B269" s="787"/>
      <c r="C269" s="777" t="s">
        <v>20</v>
      </c>
      <c r="D269" s="778"/>
      <c r="E269" s="35" t="s">
        <v>2</v>
      </c>
      <c r="F269" s="30"/>
      <c r="G269" s="447"/>
      <c r="H269" s="447">
        <v>65</v>
      </c>
      <c r="I269" s="447"/>
      <c r="J269" s="447">
        <v>46</v>
      </c>
    </row>
    <row r="270" spans="1:10" ht="16.5" x14ac:dyDescent="0.25">
      <c r="B270" s="787"/>
      <c r="C270" s="782" t="s">
        <v>579</v>
      </c>
      <c r="D270" s="778"/>
      <c r="E270" s="35"/>
      <c r="F270" s="30"/>
      <c r="G270" s="447"/>
      <c r="H270" s="447">
        <v>7</v>
      </c>
      <c r="I270" s="447"/>
      <c r="J270" s="447">
        <v>7</v>
      </c>
    </row>
    <row r="271" spans="1:10" x14ac:dyDescent="0.25">
      <c r="B271" s="787"/>
      <c r="C271" s="145"/>
      <c r="D271" s="145"/>
      <c r="E271" s="145"/>
      <c r="F271" s="145"/>
      <c r="G271" s="145"/>
      <c r="H271" s="145"/>
      <c r="I271" s="145"/>
      <c r="J271" s="146"/>
    </row>
    <row r="272" spans="1:10" ht="16.5" x14ac:dyDescent="0.25">
      <c r="B272" s="787"/>
      <c r="C272" s="779" t="s">
        <v>580</v>
      </c>
      <c r="D272" s="779" t="s">
        <v>581</v>
      </c>
      <c r="E272" s="35"/>
      <c r="F272" s="30"/>
      <c r="G272" s="30"/>
      <c r="H272" s="30" t="s">
        <v>457</v>
      </c>
      <c r="I272" s="30"/>
      <c r="J272" s="30" t="s">
        <v>458</v>
      </c>
    </row>
    <row r="273" spans="1:10" ht="16.5" x14ac:dyDescent="0.25">
      <c r="B273" s="787"/>
      <c r="C273" s="780"/>
      <c r="D273" s="780"/>
      <c r="E273" s="35"/>
      <c r="F273" s="30"/>
      <c r="G273" s="30"/>
      <c r="H273" s="30" t="s">
        <v>459</v>
      </c>
      <c r="I273" s="30"/>
      <c r="J273" s="30" t="s">
        <v>433</v>
      </c>
    </row>
    <row r="274" spans="1:10" ht="16.5" x14ac:dyDescent="0.25">
      <c r="B274" s="787"/>
      <c r="C274" s="780"/>
      <c r="D274" s="781"/>
      <c r="E274" s="35"/>
      <c r="F274" s="30"/>
      <c r="G274" s="30"/>
      <c r="H274" s="30" t="s">
        <v>460</v>
      </c>
      <c r="I274" s="30"/>
      <c r="J274" s="30" t="s">
        <v>460</v>
      </c>
    </row>
    <row r="275" spans="1:10" ht="16.5" x14ac:dyDescent="0.25">
      <c r="B275" s="787"/>
      <c r="C275" s="780"/>
      <c r="D275" s="35" t="s">
        <v>344</v>
      </c>
      <c r="E275" s="35"/>
      <c r="F275" s="30"/>
      <c r="G275" s="30"/>
      <c r="H275" s="783" t="s">
        <v>587</v>
      </c>
      <c r="I275" s="784"/>
      <c r="J275" s="785"/>
    </row>
    <row r="276" spans="1:10" ht="16.5" x14ac:dyDescent="0.25">
      <c r="B276" s="788"/>
      <c r="C276" s="781"/>
      <c r="D276" s="35" t="s">
        <v>345</v>
      </c>
      <c r="E276" s="35"/>
      <c r="F276" s="30"/>
      <c r="G276" s="30"/>
      <c r="H276" s="30" t="s">
        <v>450</v>
      </c>
      <c r="I276" s="30"/>
      <c r="J276" s="30" t="s">
        <v>346</v>
      </c>
    </row>
    <row r="277" spans="1:10" ht="16.5" x14ac:dyDescent="0.25">
      <c r="B277" s="263"/>
      <c r="C277" s="264"/>
      <c r="D277" s="265"/>
      <c r="E277" s="265"/>
      <c r="F277" s="324"/>
      <c r="G277" s="324"/>
      <c r="H277" s="324"/>
      <c r="I277" s="324"/>
      <c r="J277" s="324"/>
    </row>
    <row r="278" spans="1:10" ht="16.5" customHeight="1" x14ac:dyDescent="0.25">
      <c r="A278" s="400" t="s">
        <v>97</v>
      </c>
      <c r="B278" s="786" t="s">
        <v>582</v>
      </c>
      <c r="C278" s="775" t="s">
        <v>520</v>
      </c>
      <c r="D278" s="776"/>
      <c r="E278" s="28"/>
      <c r="F278" s="29"/>
      <c r="G278" s="29"/>
      <c r="H278" s="29" t="s">
        <v>59</v>
      </c>
      <c r="I278" s="29"/>
      <c r="J278" s="29" t="s">
        <v>60</v>
      </c>
    </row>
    <row r="279" spans="1:10" ht="16.5" x14ac:dyDescent="0.25">
      <c r="B279" s="787"/>
      <c r="C279" s="777" t="s">
        <v>391</v>
      </c>
      <c r="D279" s="778"/>
      <c r="E279" s="35" t="s">
        <v>95</v>
      </c>
      <c r="F279" s="30"/>
      <c r="G279" s="447"/>
      <c r="H279" s="447">
        <f>H$283+$M13</f>
        <v>77</v>
      </c>
      <c r="I279" s="447"/>
      <c r="J279" s="447">
        <f t="shared" ref="J279" si="39">J$283+$M13</f>
        <v>58</v>
      </c>
    </row>
    <row r="280" spans="1:10" ht="16.5" x14ac:dyDescent="0.25">
      <c r="B280" s="787"/>
      <c r="C280" s="777" t="s">
        <v>392</v>
      </c>
      <c r="D280" s="778"/>
      <c r="E280" s="35" t="s">
        <v>94</v>
      </c>
      <c r="F280" s="30"/>
      <c r="G280" s="447"/>
      <c r="H280" s="447">
        <f t="shared" ref="H280:J280" si="40">H$283+$M14</f>
        <v>77</v>
      </c>
      <c r="I280" s="447"/>
      <c r="J280" s="447">
        <f t="shared" si="40"/>
        <v>58</v>
      </c>
    </row>
    <row r="281" spans="1:10" ht="16.5" x14ac:dyDescent="0.25">
      <c r="B281" s="787"/>
      <c r="C281" s="777" t="s">
        <v>22</v>
      </c>
      <c r="D281" s="778"/>
      <c r="E281" s="35" t="s">
        <v>0</v>
      </c>
      <c r="F281" s="30"/>
      <c r="G281" s="447"/>
      <c r="H281" s="447">
        <f t="shared" ref="H281:J281" si="41">H$283+$M15</f>
        <v>74</v>
      </c>
      <c r="I281" s="447"/>
      <c r="J281" s="447">
        <f t="shared" si="41"/>
        <v>55</v>
      </c>
    </row>
    <row r="282" spans="1:10" ht="16.5" x14ac:dyDescent="0.25">
      <c r="B282" s="787"/>
      <c r="C282" s="777" t="s">
        <v>21</v>
      </c>
      <c r="D282" s="778"/>
      <c r="E282" s="35" t="s">
        <v>1</v>
      </c>
      <c r="F282" s="30"/>
      <c r="G282" s="447"/>
      <c r="H282" s="447">
        <f t="shared" ref="H282:J282" si="42">H$283+$M16</f>
        <v>65</v>
      </c>
      <c r="I282" s="447"/>
      <c r="J282" s="447">
        <f t="shared" si="42"/>
        <v>46</v>
      </c>
    </row>
    <row r="283" spans="1:10" ht="16.5" x14ac:dyDescent="0.25">
      <c r="B283" s="787"/>
      <c r="C283" s="777" t="s">
        <v>20</v>
      </c>
      <c r="D283" s="778"/>
      <c r="E283" s="35" t="s">
        <v>2</v>
      </c>
      <c r="F283" s="30"/>
      <c r="G283" s="447"/>
      <c r="H283" s="447">
        <v>59</v>
      </c>
      <c r="I283" s="447"/>
      <c r="J283" s="447">
        <v>40</v>
      </c>
    </row>
    <row r="284" spans="1:10" ht="16.5" x14ac:dyDescent="0.25">
      <c r="B284" s="787"/>
      <c r="C284" s="782" t="s">
        <v>579</v>
      </c>
      <c r="D284" s="778"/>
      <c r="E284" s="35"/>
      <c r="F284" s="30"/>
      <c r="G284" s="447"/>
      <c r="H284" s="447">
        <v>7</v>
      </c>
      <c r="I284" s="447"/>
      <c r="J284" s="447">
        <v>7</v>
      </c>
    </row>
    <row r="285" spans="1:10" x14ac:dyDescent="0.25">
      <c r="B285" s="787"/>
      <c r="C285" s="147"/>
      <c r="D285" s="147"/>
      <c r="E285" s="147"/>
      <c r="F285" s="147"/>
      <c r="G285" s="147"/>
      <c r="H285" s="147"/>
      <c r="I285" s="147"/>
      <c r="J285" s="148"/>
    </row>
    <row r="286" spans="1:10" ht="16.5" x14ac:dyDescent="0.25">
      <c r="B286" s="787"/>
      <c r="C286" s="779" t="s">
        <v>580</v>
      </c>
      <c r="D286" s="779" t="s">
        <v>581</v>
      </c>
      <c r="E286" s="35"/>
      <c r="F286" s="30"/>
      <c r="G286" s="30"/>
      <c r="H286" s="30" t="s">
        <v>461</v>
      </c>
      <c r="I286" s="30"/>
      <c r="J286" s="30" t="s">
        <v>462</v>
      </c>
    </row>
    <row r="287" spans="1:10" ht="16.5" x14ac:dyDescent="0.25">
      <c r="B287" s="787"/>
      <c r="C287" s="780"/>
      <c r="D287" s="780"/>
      <c r="E287" s="35"/>
      <c r="F287" s="30"/>
      <c r="G287" s="30"/>
      <c r="H287" s="30" t="s">
        <v>462</v>
      </c>
      <c r="I287" s="30"/>
      <c r="J287" s="30" t="s">
        <v>463</v>
      </c>
    </row>
    <row r="288" spans="1:10" ht="16.5" x14ac:dyDescent="0.25">
      <c r="B288" s="787"/>
      <c r="C288" s="780"/>
      <c r="D288" s="780"/>
      <c r="E288" s="35"/>
      <c r="F288" s="30"/>
      <c r="G288" s="30"/>
      <c r="H288" s="30" t="s">
        <v>464</v>
      </c>
      <c r="I288" s="30"/>
      <c r="J288" s="30" t="s">
        <v>460</v>
      </c>
    </row>
    <row r="289" spans="1:10" ht="16.5" x14ac:dyDescent="0.25">
      <c r="B289" s="787"/>
      <c r="C289" s="780"/>
      <c r="D289" s="781"/>
      <c r="E289" s="35"/>
      <c r="F289" s="30"/>
      <c r="G289" s="30"/>
      <c r="H289" s="30" t="s">
        <v>460</v>
      </c>
      <c r="I289" s="30"/>
      <c r="J289" s="30"/>
    </row>
    <row r="290" spans="1:10" ht="16.5" x14ac:dyDescent="0.25">
      <c r="B290" s="787"/>
      <c r="C290" s="781"/>
      <c r="D290" s="35" t="s">
        <v>344</v>
      </c>
      <c r="E290" s="35"/>
      <c r="F290" s="30"/>
      <c r="G290" s="30"/>
      <c r="H290" s="783" t="s">
        <v>587</v>
      </c>
      <c r="I290" s="784"/>
      <c r="J290" s="785"/>
    </row>
    <row r="291" spans="1:10" ht="16.5" x14ac:dyDescent="0.25">
      <c r="B291" s="263"/>
      <c r="C291" s="264"/>
      <c r="D291" s="265"/>
      <c r="E291" s="265"/>
      <c r="F291" s="324"/>
      <c r="G291" s="324"/>
      <c r="H291" s="324"/>
      <c r="I291" s="324"/>
      <c r="J291" s="324"/>
    </row>
    <row r="292" spans="1:10" ht="16.5" customHeight="1" x14ac:dyDescent="0.25">
      <c r="A292" s="400" t="s">
        <v>57</v>
      </c>
      <c r="B292" s="773" t="s">
        <v>582</v>
      </c>
      <c r="C292" s="775" t="s">
        <v>520</v>
      </c>
      <c r="D292" s="776"/>
      <c r="E292" s="28"/>
      <c r="F292" s="29"/>
      <c r="G292" s="29"/>
      <c r="H292" s="29"/>
      <c r="I292" s="29"/>
      <c r="J292" s="29" t="s">
        <v>61</v>
      </c>
    </row>
    <row r="293" spans="1:10" ht="16.5" x14ac:dyDescent="0.25">
      <c r="B293" s="774"/>
      <c r="C293" s="777" t="s">
        <v>391</v>
      </c>
      <c r="D293" s="778"/>
      <c r="E293" s="35" t="s">
        <v>95</v>
      </c>
      <c r="F293" s="30"/>
      <c r="G293" s="30"/>
      <c r="H293" s="30"/>
      <c r="I293" s="30"/>
      <c r="J293" s="447">
        <f>J$297+$M13</f>
        <v>58</v>
      </c>
    </row>
    <row r="294" spans="1:10" ht="16.5" x14ac:dyDescent="0.25">
      <c r="B294" s="774"/>
      <c r="C294" s="777" t="s">
        <v>392</v>
      </c>
      <c r="D294" s="778"/>
      <c r="E294" s="35" t="s">
        <v>94</v>
      </c>
      <c r="F294" s="30"/>
      <c r="G294" s="30"/>
      <c r="H294" s="30"/>
      <c r="I294" s="30"/>
      <c r="J294" s="447">
        <f>J$297+$M14</f>
        <v>58</v>
      </c>
    </row>
    <row r="295" spans="1:10" ht="16.5" x14ac:dyDescent="0.25">
      <c r="B295" s="774"/>
      <c r="C295" s="777" t="s">
        <v>22</v>
      </c>
      <c r="D295" s="778"/>
      <c r="E295" s="35" t="s">
        <v>0</v>
      </c>
      <c r="F295" s="30"/>
      <c r="G295" s="30"/>
      <c r="H295" s="30"/>
      <c r="I295" s="30"/>
      <c r="J295" s="447">
        <f>J$297+$M15</f>
        <v>55</v>
      </c>
    </row>
    <row r="296" spans="1:10" ht="16.5" x14ac:dyDescent="0.25">
      <c r="B296" s="774"/>
      <c r="C296" s="777" t="s">
        <v>21</v>
      </c>
      <c r="D296" s="778"/>
      <c r="E296" s="35" t="s">
        <v>1</v>
      </c>
      <c r="F296" s="30"/>
      <c r="G296" s="30"/>
      <c r="H296" s="30"/>
      <c r="I296" s="30"/>
      <c r="J296" s="447">
        <f>J$297+$M16</f>
        <v>46</v>
      </c>
    </row>
    <row r="297" spans="1:10" ht="16.5" x14ac:dyDescent="0.25">
      <c r="B297" s="774"/>
      <c r="C297" s="777" t="s">
        <v>20</v>
      </c>
      <c r="D297" s="778"/>
      <c r="E297" s="35" t="s">
        <v>2</v>
      </c>
      <c r="F297" s="30"/>
      <c r="G297" s="30"/>
      <c r="H297" s="30"/>
      <c r="I297" s="30"/>
      <c r="J297" s="447">
        <v>40</v>
      </c>
    </row>
    <row r="298" spans="1:10" ht="16.5" x14ac:dyDescent="0.25">
      <c r="B298" s="774"/>
      <c r="C298" s="782" t="s">
        <v>579</v>
      </c>
      <c r="D298" s="778"/>
      <c r="E298" s="35"/>
      <c r="F298" s="30"/>
      <c r="G298" s="30"/>
      <c r="H298" s="30"/>
      <c r="I298" s="30"/>
      <c r="J298" s="447">
        <v>7</v>
      </c>
    </row>
    <row r="299" spans="1:10" x14ac:dyDescent="0.25">
      <c r="B299" s="774"/>
      <c r="C299" s="147"/>
      <c r="D299" s="147"/>
      <c r="E299" s="147"/>
      <c r="F299" s="147"/>
      <c r="G299" s="147"/>
      <c r="H299" s="147"/>
      <c r="I299" s="147"/>
      <c r="J299" s="148"/>
    </row>
    <row r="300" spans="1:10" ht="16.5" x14ac:dyDescent="0.25">
      <c r="B300" s="774"/>
      <c r="C300" s="779" t="s">
        <v>580</v>
      </c>
      <c r="D300" s="779" t="s">
        <v>581</v>
      </c>
      <c r="E300" s="35"/>
      <c r="F300" s="30"/>
      <c r="G300" s="30"/>
      <c r="H300" s="30"/>
      <c r="I300" s="30"/>
      <c r="J300" s="30" t="s">
        <v>465</v>
      </c>
    </row>
    <row r="301" spans="1:10" ht="16.5" x14ac:dyDescent="0.25">
      <c r="B301" s="774"/>
      <c r="C301" s="780"/>
      <c r="D301" s="780"/>
      <c r="E301" s="35"/>
      <c r="F301" s="30"/>
      <c r="G301" s="30"/>
      <c r="H301" s="30"/>
      <c r="I301" s="30"/>
      <c r="J301" s="30" t="s">
        <v>463</v>
      </c>
    </row>
    <row r="302" spans="1:10" ht="16.5" x14ac:dyDescent="0.25">
      <c r="B302" s="774"/>
      <c r="C302" s="780"/>
      <c r="D302" s="781"/>
      <c r="E302" s="35"/>
      <c r="F302" s="30"/>
      <c r="G302" s="30"/>
      <c r="H302" s="30"/>
      <c r="I302" s="30"/>
      <c r="J302" s="30" t="s">
        <v>460</v>
      </c>
    </row>
    <row r="303" spans="1:10" ht="16.5" x14ac:dyDescent="0.25">
      <c r="B303" s="774"/>
      <c r="C303" s="781"/>
      <c r="D303" s="35" t="s">
        <v>344</v>
      </c>
      <c r="E303" s="35"/>
      <c r="F303" s="30"/>
      <c r="G303" s="30"/>
      <c r="H303" s="30"/>
      <c r="I303" s="30"/>
      <c r="J303" s="30" t="s">
        <v>587</v>
      </c>
    </row>
    <row r="304" spans="1:10" ht="16.5" hidden="1" x14ac:dyDescent="0.25">
      <c r="B304" s="213"/>
      <c r="C304" s="90"/>
      <c r="D304" s="90"/>
      <c r="E304" s="90"/>
      <c r="F304" s="92"/>
      <c r="G304" s="92"/>
      <c r="H304" s="92"/>
      <c r="I304" s="92"/>
      <c r="J304" s="92"/>
    </row>
    <row r="305" spans="1:10" ht="16.5" hidden="1" x14ac:dyDescent="0.25">
      <c r="B305" s="213"/>
      <c r="C305" s="90"/>
      <c r="D305" s="90"/>
      <c r="E305" s="90"/>
      <c r="F305" s="92"/>
      <c r="G305" s="92"/>
      <c r="H305" s="92"/>
      <c r="I305" s="92"/>
      <c r="J305" s="92"/>
    </row>
    <row r="306" spans="1:10" x14ac:dyDescent="0.25">
      <c r="A306" s="764" t="s">
        <v>590</v>
      </c>
      <c r="B306" s="764"/>
      <c r="C306" s="764"/>
      <c r="D306" s="764"/>
      <c r="E306" s="764"/>
      <c r="F306" s="764"/>
      <c r="G306" s="764"/>
      <c r="H306" s="764"/>
      <c r="I306" s="764"/>
      <c r="J306" s="764"/>
    </row>
    <row r="307" spans="1:10" x14ac:dyDescent="0.25">
      <c r="A307" s="764"/>
      <c r="B307" s="764"/>
      <c r="C307" s="764"/>
      <c r="D307" s="764"/>
      <c r="E307" s="764"/>
      <c r="F307" s="764"/>
      <c r="G307" s="764"/>
      <c r="H307" s="764"/>
      <c r="I307" s="764"/>
      <c r="J307" s="764"/>
    </row>
    <row r="308" spans="1:10" x14ac:dyDescent="0.25">
      <c r="A308" s="764"/>
      <c r="B308" s="764"/>
      <c r="C308" s="764"/>
      <c r="D308" s="764"/>
      <c r="E308" s="764"/>
      <c r="F308" s="764"/>
      <c r="G308" s="764"/>
      <c r="H308" s="764"/>
      <c r="I308" s="764"/>
      <c r="J308" s="764"/>
    </row>
    <row r="312" spans="1:10" x14ac:dyDescent="0.25">
      <c r="B312" s="3"/>
      <c r="C312" s="3"/>
      <c r="D312" s="3"/>
      <c r="E312" s="3"/>
      <c r="F312" s="2"/>
      <c r="G312" s="2"/>
      <c r="H312" s="2"/>
      <c r="I312" s="2"/>
      <c r="J312" s="3"/>
    </row>
    <row r="313" spans="1:10" ht="16.5" customHeight="1" x14ac:dyDescent="0.25">
      <c r="A313" s="402" t="s">
        <v>326</v>
      </c>
      <c r="B313" s="748" t="s">
        <v>582</v>
      </c>
      <c r="C313" s="750" t="s">
        <v>520</v>
      </c>
      <c r="D313" s="751"/>
      <c r="E313" s="31"/>
      <c r="F313" s="79" t="s">
        <v>254</v>
      </c>
      <c r="G313" s="79" t="s">
        <v>253</v>
      </c>
      <c r="H313" s="79" t="s">
        <v>252</v>
      </c>
      <c r="I313" s="32"/>
      <c r="J313" s="79" t="s">
        <v>251</v>
      </c>
    </row>
    <row r="314" spans="1:10" ht="16.5" x14ac:dyDescent="0.25">
      <c r="B314" s="748"/>
      <c r="C314" s="722" t="s">
        <v>391</v>
      </c>
      <c r="D314" s="723"/>
      <c r="E314" s="36" t="s">
        <v>95</v>
      </c>
      <c r="F314" s="447">
        <f>F$317+$P13</f>
        <v>123</v>
      </c>
      <c r="G314" s="447">
        <f t="shared" ref="G314:J314" si="43">G$317+$P13</f>
        <v>107</v>
      </c>
      <c r="H314" s="447">
        <f t="shared" si="43"/>
        <v>90</v>
      </c>
      <c r="I314" s="447"/>
      <c r="J314" s="447">
        <f t="shared" si="43"/>
        <v>65</v>
      </c>
    </row>
    <row r="315" spans="1:10" ht="16.5" x14ac:dyDescent="0.25">
      <c r="B315" s="748"/>
      <c r="C315" s="722" t="s">
        <v>392</v>
      </c>
      <c r="D315" s="723"/>
      <c r="E315" s="36" t="s">
        <v>94</v>
      </c>
      <c r="F315" s="447">
        <f>F$317+$P14</f>
        <v>123</v>
      </c>
      <c r="G315" s="447">
        <f>G$317+$P14</f>
        <v>107</v>
      </c>
      <c r="H315" s="447">
        <f>H$317+$P14</f>
        <v>90</v>
      </c>
      <c r="I315" s="447"/>
      <c r="J315" s="447">
        <f>J$317+$P14</f>
        <v>65</v>
      </c>
    </row>
    <row r="316" spans="1:10" ht="16.5" x14ac:dyDescent="0.25">
      <c r="B316" s="748"/>
      <c r="C316" s="722" t="s">
        <v>22</v>
      </c>
      <c r="D316" s="723"/>
      <c r="E316" s="36" t="s">
        <v>0</v>
      </c>
      <c r="F316" s="447">
        <f>F$317+$P15</f>
        <v>120</v>
      </c>
      <c r="G316" s="447">
        <f>G$317+$P15</f>
        <v>104</v>
      </c>
      <c r="H316" s="447">
        <f>H$317+$P15</f>
        <v>87</v>
      </c>
      <c r="I316" s="447"/>
      <c r="J316" s="447">
        <f>J$317+$P15</f>
        <v>62</v>
      </c>
    </row>
    <row r="317" spans="1:10" ht="16.5" x14ac:dyDescent="0.25">
      <c r="B317" s="748"/>
      <c r="C317" s="722" t="s">
        <v>21</v>
      </c>
      <c r="D317" s="723"/>
      <c r="E317" s="36" t="s">
        <v>1</v>
      </c>
      <c r="F317" s="447">
        <v>111</v>
      </c>
      <c r="G317" s="447">
        <v>95</v>
      </c>
      <c r="H317" s="447">
        <v>78</v>
      </c>
      <c r="I317" s="447"/>
      <c r="J317" s="447">
        <v>53</v>
      </c>
    </row>
    <row r="318" spans="1:10" ht="16.5" x14ac:dyDescent="0.25">
      <c r="B318" s="748"/>
      <c r="C318" s="728" t="s">
        <v>591</v>
      </c>
      <c r="D318" s="765"/>
      <c r="E318" s="36"/>
      <c r="F318" s="447">
        <v>7</v>
      </c>
      <c r="G318" s="447">
        <v>7</v>
      </c>
      <c r="H318" s="447">
        <v>7</v>
      </c>
      <c r="I318" s="447"/>
      <c r="J318" s="447">
        <v>7</v>
      </c>
    </row>
    <row r="319" spans="1:10" ht="16.5" customHeight="1" x14ac:dyDescent="0.25">
      <c r="B319" s="748"/>
      <c r="C319" s="97"/>
      <c r="D319" s="97"/>
      <c r="E319" s="97"/>
      <c r="F319" s="97"/>
      <c r="G319" s="97"/>
      <c r="H319" s="97"/>
      <c r="I319" s="97"/>
      <c r="J319" s="97"/>
    </row>
    <row r="320" spans="1:10" ht="16.5" x14ac:dyDescent="0.25">
      <c r="B320" s="748"/>
      <c r="C320" s="766" t="s">
        <v>580</v>
      </c>
      <c r="D320" s="752" t="s">
        <v>581</v>
      </c>
      <c r="E320" s="36"/>
      <c r="F320" s="80" t="s">
        <v>357</v>
      </c>
      <c r="G320" s="80" t="s">
        <v>362</v>
      </c>
      <c r="H320" s="80" t="s">
        <v>362</v>
      </c>
      <c r="I320" s="36"/>
      <c r="J320" s="80" t="s">
        <v>357</v>
      </c>
    </row>
    <row r="321" spans="1:10" ht="16.5" x14ac:dyDescent="0.25">
      <c r="B321" s="748"/>
      <c r="C321" s="766"/>
      <c r="D321" s="753"/>
      <c r="E321" s="36"/>
      <c r="F321" s="80" t="s">
        <v>359</v>
      </c>
      <c r="G321" s="80" t="s">
        <v>185</v>
      </c>
      <c r="H321" s="80" t="s">
        <v>185</v>
      </c>
      <c r="I321" s="36"/>
      <c r="J321" s="80" t="s">
        <v>363</v>
      </c>
    </row>
    <row r="322" spans="1:10" ht="16.5" x14ac:dyDescent="0.25">
      <c r="B322" s="748"/>
      <c r="C322" s="766"/>
      <c r="D322" s="753"/>
      <c r="E322" s="36"/>
      <c r="F322" s="80" t="s">
        <v>358</v>
      </c>
      <c r="G322" s="80" t="s">
        <v>197</v>
      </c>
      <c r="H322" s="80" t="s">
        <v>197</v>
      </c>
      <c r="I322" s="36"/>
      <c r="J322" s="80" t="s">
        <v>364</v>
      </c>
    </row>
    <row r="323" spans="1:10" ht="16.5" x14ac:dyDescent="0.25">
      <c r="B323" s="748"/>
      <c r="C323" s="766"/>
      <c r="D323" s="753"/>
      <c r="E323" s="36"/>
      <c r="F323" s="80" t="s">
        <v>592</v>
      </c>
      <c r="G323" s="36"/>
      <c r="H323" s="36"/>
      <c r="I323" s="36"/>
      <c r="J323" s="36"/>
    </row>
    <row r="324" spans="1:10" ht="16.5" x14ac:dyDescent="0.25">
      <c r="B324" s="748"/>
      <c r="C324" s="766"/>
      <c r="D324" s="754"/>
      <c r="E324" s="36"/>
      <c r="F324" s="80" t="s">
        <v>593</v>
      </c>
      <c r="G324" s="36"/>
      <c r="H324" s="36"/>
      <c r="I324" s="36"/>
      <c r="J324" s="36"/>
    </row>
    <row r="325" spans="1:10" ht="16.5" x14ac:dyDescent="0.25">
      <c r="B325" s="749"/>
      <c r="C325" s="766"/>
      <c r="D325" s="322" t="s">
        <v>344</v>
      </c>
      <c r="E325" s="36"/>
      <c r="F325" s="767" t="s">
        <v>585</v>
      </c>
      <c r="G325" s="768"/>
      <c r="H325" s="768"/>
      <c r="I325" s="768"/>
      <c r="J325" s="769"/>
    </row>
    <row r="326" spans="1:10" ht="16.5" customHeight="1" x14ac:dyDescent="0.25">
      <c r="B326" s="714" t="s">
        <v>583</v>
      </c>
      <c r="C326" s="675" t="s">
        <v>520</v>
      </c>
      <c r="D326" s="676"/>
      <c r="E326" s="20"/>
      <c r="F326" s="19"/>
      <c r="G326" s="19" t="s">
        <v>327</v>
      </c>
      <c r="H326" s="19" t="s">
        <v>328</v>
      </c>
      <c r="I326" s="19"/>
      <c r="J326" s="19" t="s">
        <v>329</v>
      </c>
    </row>
    <row r="327" spans="1:10" ht="16.5" x14ac:dyDescent="0.25">
      <c r="B327" s="715"/>
      <c r="C327" s="677" t="s">
        <v>391</v>
      </c>
      <c r="D327" s="678"/>
      <c r="E327" s="34" t="s">
        <v>288</v>
      </c>
      <c r="F327" s="39"/>
      <c r="G327" s="447">
        <f>G314+$N$21</f>
        <v>160</v>
      </c>
      <c r="H327" s="447">
        <f t="shared" ref="G327:H329" si="44">H314+$N$21</f>
        <v>143</v>
      </c>
      <c r="I327" s="447"/>
      <c r="J327" s="447">
        <f t="shared" ref="J327:J329" si="45">J314+$N$21</f>
        <v>118</v>
      </c>
    </row>
    <row r="328" spans="1:10" ht="16.5" x14ac:dyDescent="0.25">
      <c r="B328" s="715"/>
      <c r="C328" s="677" t="s">
        <v>392</v>
      </c>
      <c r="D328" s="678"/>
      <c r="E328" s="34" t="s">
        <v>289</v>
      </c>
      <c r="F328" s="39"/>
      <c r="G328" s="447">
        <f t="shared" si="44"/>
        <v>160</v>
      </c>
      <c r="H328" s="447">
        <f t="shared" si="44"/>
        <v>143</v>
      </c>
      <c r="I328" s="447"/>
      <c r="J328" s="447">
        <f t="shared" si="45"/>
        <v>118</v>
      </c>
    </row>
    <row r="329" spans="1:10" ht="16.5" x14ac:dyDescent="0.25">
      <c r="B329" s="715"/>
      <c r="C329" s="677" t="s">
        <v>22</v>
      </c>
      <c r="D329" s="678"/>
      <c r="E329" s="34" t="s">
        <v>290</v>
      </c>
      <c r="F329" s="39"/>
      <c r="G329" s="447">
        <f t="shared" si="44"/>
        <v>157</v>
      </c>
      <c r="H329" s="447">
        <f t="shared" si="44"/>
        <v>140</v>
      </c>
      <c r="I329" s="447"/>
      <c r="J329" s="447">
        <f t="shared" si="45"/>
        <v>115</v>
      </c>
    </row>
    <row r="330" spans="1:10" ht="16.5" x14ac:dyDescent="0.25">
      <c r="B330" s="715"/>
      <c r="C330" s="677" t="s">
        <v>21</v>
      </c>
      <c r="D330" s="678"/>
      <c r="E330" s="34" t="s">
        <v>291</v>
      </c>
      <c r="F330" s="39"/>
      <c r="G330" s="447">
        <f>G317+$N$21</f>
        <v>148</v>
      </c>
      <c r="H330" s="447">
        <f>H317+$N$21</f>
        <v>131</v>
      </c>
      <c r="I330" s="447"/>
      <c r="J330" s="447">
        <f>J317+$N$21</f>
        <v>106</v>
      </c>
    </row>
    <row r="331" spans="1:10" ht="16.5" customHeight="1" x14ac:dyDescent="0.25">
      <c r="B331" s="715"/>
      <c r="C331" s="65"/>
      <c r="D331" s="65"/>
      <c r="E331" s="65"/>
      <c r="F331" s="65"/>
      <c r="G331" s="65"/>
      <c r="H331" s="65"/>
      <c r="I331" s="65"/>
      <c r="J331" s="65"/>
    </row>
    <row r="332" spans="1:10" ht="16.5" x14ac:dyDescent="0.25">
      <c r="B332" s="715"/>
      <c r="C332" s="770" t="s">
        <v>580</v>
      </c>
      <c r="D332" s="770" t="s">
        <v>581</v>
      </c>
      <c r="E332" s="34"/>
      <c r="F332" s="99"/>
      <c r="G332" s="98" t="s">
        <v>362</v>
      </c>
      <c r="H332" s="98" t="s">
        <v>362</v>
      </c>
      <c r="I332" s="98"/>
      <c r="J332" s="98" t="s">
        <v>357</v>
      </c>
    </row>
    <row r="333" spans="1:10" ht="16.5" x14ac:dyDescent="0.25">
      <c r="B333" s="715"/>
      <c r="C333" s="771"/>
      <c r="D333" s="771"/>
      <c r="E333" s="34"/>
      <c r="F333" s="34"/>
      <c r="G333" s="98" t="s">
        <v>185</v>
      </c>
      <c r="H333" s="98" t="s">
        <v>185</v>
      </c>
      <c r="I333" s="98"/>
      <c r="J333" s="98" t="s">
        <v>363</v>
      </c>
    </row>
    <row r="334" spans="1:10" ht="16.5" x14ac:dyDescent="0.25">
      <c r="B334" s="715"/>
      <c r="C334" s="771"/>
      <c r="D334" s="772"/>
      <c r="E334" s="34"/>
      <c r="F334" s="34"/>
      <c r="G334" s="98" t="s">
        <v>197</v>
      </c>
      <c r="H334" s="98" t="s">
        <v>197</v>
      </c>
      <c r="I334" s="98"/>
      <c r="J334" s="98" t="s">
        <v>364</v>
      </c>
    </row>
    <row r="335" spans="1:10" ht="16.5" x14ac:dyDescent="0.25">
      <c r="B335" s="715"/>
      <c r="C335" s="772"/>
      <c r="D335" s="87" t="s">
        <v>344</v>
      </c>
      <c r="E335" s="34"/>
      <c r="F335" s="34"/>
      <c r="G335" s="761" t="s">
        <v>585</v>
      </c>
      <c r="H335" s="762"/>
      <c r="I335" s="762"/>
      <c r="J335" s="763"/>
    </row>
    <row r="336" spans="1:10" ht="25.5" customHeight="1" x14ac:dyDescent="0.25">
      <c r="A336" s="403" t="s">
        <v>24</v>
      </c>
      <c r="B336" s="748" t="s">
        <v>582</v>
      </c>
      <c r="C336" s="750" t="s">
        <v>520</v>
      </c>
      <c r="D336" s="751"/>
      <c r="E336" s="31"/>
      <c r="F336" s="32"/>
      <c r="G336" s="32" t="s">
        <v>26</v>
      </c>
      <c r="H336" s="32" t="s">
        <v>27</v>
      </c>
      <c r="I336" s="32"/>
      <c r="J336" s="32" t="s">
        <v>25</v>
      </c>
    </row>
    <row r="337" spans="1:11" ht="16.5" hidden="1" x14ac:dyDescent="0.25">
      <c r="A337" s="85"/>
      <c r="B337" s="748"/>
      <c r="C337" s="31"/>
      <c r="D337" s="31"/>
      <c r="E337" s="31"/>
      <c r="F337" s="32"/>
      <c r="G337" s="32" t="s">
        <v>260</v>
      </c>
      <c r="H337" s="32" t="s">
        <v>259</v>
      </c>
      <c r="I337" s="32"/>
      <c r="J337" s="32" t="s">
        <v>258</v>
      </c>
    </row>
    <row r="338" spans="1:11" ht="16.5" x14ac:dyDescent="0.25">
      <c r="B338" s="748"/>
      <c r="C338" s="722" t="s">
        <v>391</v>
      </c>
      <c r="D338" s="723"/>
      <c r="E338" s="36" t="s">
        <v>95</v>
      </c>
      <c r="F338" s="299"/>
      <c r="G338" s="451">
        <f t="shared" ref="G338:H340" si="46">G$341+$P13</f>
        <v>94</v>
      </c>
      <c r="H338" s="451">
        <f t="shared" si="46"/>
        <v>74</v>
      </c>
      <c r="I338" s="451"/>
      <c r="J338" s="451">
        <f>J$341+$P13</f>
        <v>49</v>
      </c>
    </row>
    <row r="339" spans="1:11" ht="16.5" x14ac:dyDescent="0.25">
      <c r="B339" s="748"/>
      <c r="C339" s="722" t="s">
        <v>392</v>
      </c>
      <c r="D339" s="723"/>
      <c r="E339" s="36" t="s">
        <v>94</v>
      </c>
      <c r="F339" s="299"/>
      <c r="G339" s="451">
        <f t="shared" si="46"/>
        <v>94</v>
      </c>
      <c r="H339" s="451">
        <f t="shared" si="46"/>
        <v>74</v>
      </c>
      <c r="I339" s="451"/>
      <c r="J339" s="451">
        <f>J$341+$P14</f>
        <v>49</v>
      </c>
    </row>
    <row r="340" spans="1:11" ht="16.5" x14ac:dyDescent="0.25">
      <c r="B340" s="748"/>
      <c r="C340" s="722" t="s">
        <v>22</v>
      </c>
      <c r="D340" s="723"/>
      <c r="E340" s="36" t="s">
        <v>0</v>
      </c>
      <c r="F340" s="299"/>
      <c r="G340" s="451">
        <f t="shared" si="46"/>
        <v>91</v>
      </c>
      <c r="H340" s="451">
        <f t="shared" si="46"/>
        <v>71</v>
      </c>
      <c r="I340" s="451"/>
      <c r="J340" s="451">
        <f>J$341+$P15</f>
        <v>46</v>
      </c>
    </row>
    <row r="341" spans="1:11" ht="16.5" x14ac:dyDescent="0.25">
      <c r="B341" s="748"/>
      <c r="C341" s="722" t="s">
        <v>21</v>
      </c>
      <c r="D341" s="723"/>
      <c r="E341" s="36" t="s">
        <v>1</v>
      </c>
      <c r="F341" s="299"/>
      <c r="G341" s="451">
        <v>82</v>
      </c>
      <c r="H341" s="451">
        <v>62</v>
      </c>
      <c r="I341" s="451"/>
      <c r="J341" s="451">
        <v>37</v>
      </c>
    </row>
    <row r="342" spans="1:11" ht="16.5" hidden="1" customHeight="1" x14ac:dyDescent="0.25">
      <c r="B342" s="748"/>
      <c r="C342" s="722" t="s">
        <v>20</v>
      </c>
      <c r="D342" s="723"/>
      <c r="E342" s="36" t="s">
        <v>2</v>
      </c>
      <c r="F342" s="299"/>
      <c r="G342" s="451" t="s">
        <v>5</v>
      </c>
      <c r="H342" s="451" t="s">
        <v>5</v>
      </c>
      <c r="I342" s="451"/>
      <c r="J342" s="451" t="s">
        <v>5</v>
      </c>
      <c r="K342" s="109" t="s">
        <v>393</v>
      </c>
    </row>
    <row r="343" spans="1:11" ht="16.5" x14ac:dyDescent="0.25">
      <c r="B343" s="748"/>
      <c r="C343" s="755" t="s">
        <v>552</v>
      </c>
      <c r="D343" s="756"/>
      <c r="E343" s="36"/>
      <c r="F343" s="299"/>
      <c r="G343" s="451">
        <v>7</v>
      </c>
      <c r="H343" s="451">
        <v>7</v>
      </c>
      <c r="I343" s="451"/>
      <c r="J343" s="451">
        <v>7</v>
      </c>
    </row>
    <row r="344" spans="1:11" x14ac:dyDescent="0.25">
      <c r="B344" s="748"/>
      <c r="C344" s="101"/>
      <c r="D344" s="101"/>
      <c r="E344" s="101"/>
      <c r="F344" s="101"/>
      <c r="G344" s="101"/>
      <c r="H344" s="101"/>
      <c r="I344" s="101"/>
      <c r="J344" s="101"/>
    </row>
    <row r="345" spans="1:11" ht="16.5" x14ac:dyDescent="0.25">
      <c r="B345" s="748"/>
      <c r="C345" s="752" t="s">
        <v>580</v>
      </c>
      <c r="D345" s="752" t="s">
        <v>581</v>
      </c>
      <c r="E345" s="14"/>
      <c r="F345" s="14"/>
      <c r="G345" s="80" t="s">
        <v>365</v>
      </c>
      <c r="H345" s="80" t="s">
        <v>365</v>
      </c>
      <c r="I345" s="80"/>
      <c r="J345" s="80" t="s">
        <v>365</v>
      </c>
    </row>
    <row r="346" spans="1:11" ht="16.5" x14ac:dyDescent="0.25">
      <c r="B346" s="748"/>
      <c r="C346" s="753"/>
      <c r="D346" s="754"/>
      <c r="E346" s="14"/>
      <c r="F346" s="14"/>
      <c r="G346" s="80" t="s">
        <v>366</v>
      </c>
      <c r="H346" s="80"/>
      <c r="I346" s="80"/>
      <c r="J346" s="80"/>
    </row>
    <row r="347" spans="1:11" ht="16.5" x14ac:dyDescent="0.25">
      <c r="B347" s="749"/>
      <c r="C347" s="754"/>
      <c r="D347" s="322" t="s">
        <v>344</v>
      </c>
      <c r="E347" s="14"/>
      <c r="F347" s="14"/>
      <c r="G347" s="758" t="s">
        <v>587</v>
      </c>
      <c r="H347" s="759"/>
      <c r="I347" s="759"/>
      <c r="J347" s="760"/>
    </row>
    <row r="348" spans="1:11" ht="25.5" customHeight="1" x14ac:dyDescent="0.25">
      <c r="B348" s="714" t="s">
        <v>583</v>
      </c>
      <c r="C348" s="675" t="s">
        <v>520</v>
      </c>
      <c r="D348" s="676"/>
      <c r="E348" s="20"/>
      <c r="F348" s="19"/>
      <c r="G348" s="19" t="s">
        <v>29</v>
      </c>
      <c r="H348" s="19" t="s">
        <v>30</v>
      </c>
      <c r="I348" s="19"/>
      <c r="J348" s="19" t="s">
        <v>28</v>
      </c>
    </row>
    <row r="349" spans="1:11" ht="16.5" x14ac:dyDescent="0.25">
      <c r="B349" s="715"/>
      <c r="C349" s="677" t="s">
        <v>391</v>
      </c>
      <c r="D349" s="678"/>
      <c r="E349" s="34" t="s">
        <v>288</v>
      </c>
      <c r="F349" s="218"/>
      <c r="G349" s="449">
        <f>G338+$N$21</f>
        <v>147</v>
      </c>
      <c r="H349" s="449">
        <f>H338+$N$21</f>
        <v>127</v>
      </c>
      <c r="I349" s="449"/>
      <c r="J349" s="449">
        <f>J338+$N$21</f>
        <v>102</v>
      </c>
    </row>
    <row r="350" spans="1:11" ht="16.5" x14ac:dyDescent="0.25">
      <c r="B350" s="715"/>
      <c r="C350" s="677" t="s">
        <v>392</v>
      </c>
      <c r="D350" s="678"/>
      <c r="E350" s="34" t="s">
        <v>289</v>
      </c>
      <c r="F350" s="218"/>
      <c r="G350" s="449">
        <f t="shared" ref="G350:G351" si="47">G339+$N$21</f>
        <v>147</v>
      </c>
      <c r="H350" s="449">
        <f>H339+$N$21</f>
        <v>127</v>
      </c>
      <c r="I350" s="449"/>
      <c r="J350" s="449">
        <f>J339+$N$21</f>
        <v>102</v>
      </c>
    </row>
    <row r="351" spans="1:11" ht="16.5" x14ac:dyDescent="0.25">
      <c r="B351" s="715"/>
      <c r="C351" s="677" t="s">
        <v>22</v>
      </c>
      <c r="D351" s="678"/>
      <c r="E351" s="34" t="s">
        <v>290</v>
      </c>
      <c r="F351" s="218"/>
      <c r="G351" s="449">
        <f t="shared" si="47"/>
        <v>144</v>
      </c>
      <c r="H351" s="449">
        <f>H340+$N$21</f>
        <v>124</v>
      </c>
      <c r="I351" s="449"/>
      <c r="J351" s="449">
        <f>J340+$N$21</f>
        <v>99</v>
      </c>
    </row>
    <row r="352" spans="1:11" ht="16.5" x14ac:dyDescent="0.25">
      <c r="B352" s="715"/>
      <c r="C352" s="677" t="s">
        <v>21</v>
      </c>
      <c r="D352" s="678"/>
      <c r="E352" s="34" t="s">
        <v>291</v>
      </c>
      <c r="F352" s="218"/>
      <c r="G352" s="449">
        <f>G341+$N$21</f>
        <v>135</v>
      </c>
      <c r="H352" s="449">
        <f>H341+$N$21</f>
        <v>115</v>
      </c>
      <c r="I352" s="449"/>
      <c r="J352" s="449">
        <f>J341+$N$21</f>
        <v>90</v>
      </c>
    </row>
    <row r="353" spans="1:11" ht="16.5" hidden="1" x14ac:dyDescent="0.25">
      <c r="B353" s="715"/>
      <c r="C353" s="677" t="s">
        <v>20</v>
      </c>
      <c r="D353" s="678"/>
      <c r="E353" s="34" t="s">
        <v>307</v>
      </c>
      <c r="F353" s="218"/>
      <c r="G353" s="39" t="s">
        <v>5</v>
      </c>
      <c r="H353" s="39" t="s">
        <v>5</v>
      </c>
      <c r="I353" s="218"/>
      <c r="J353" s="39" t="s">
        <v>5</v>
      </c>
      <c r="K353" s="109" t="s">
        <v>393</v>
      </c>
    </row>
    <row r="354" spans="1:11" ht="16.5" customHeight="1" x14ac:dyDescent="0.25">
      <c r="B354" s="715"/>
      <c r="C354" s="65"/>
      <c r="D354" s="65"/>
      <c r="E354" s="65"/>
      <c r="F354" s="65"/>
      <c r="G354" s="65"/>
      <c r="H354" s="65"/>
      <c r="I354" s="65"/>
      <c r="J354" s="102"/>
    </row>
    <row r="355" spans="1:11" ht="16.5" x14ac:dyDescent="0.25">
      <c r="B355" s="715"/>
      <c r="C355" s="682" t="s">
        <v>580</v>
      </c>
      <c r="D355" s="682" t="s">
        <v>581</v>
      </c>
      <c r="E355" s="218"/>
      <c r="F355" s="218"/>
      <c r="G355" s="218" t="s">
        <v>365</v>
      </c>
      <c r="H355" s="218" t="s">
        <v>365</v>
      </c>
      <c r="I355" s="218"/>
      <c r="J355" s="218" t="s">
        <v>365</v>
      </c>
    </row>
    <row r="356" spans="1:11" ht="16.5" x14ac:dyDescent="0.25">
      <c r="B356" s="715"/>
      <c r="C356" s="735"/>
      <c r="D356" s="683"/>
      <c r="E356" s="218"/>
      <c r="F356" s="218"/>
      <c r="G356" s="218" t="s">
        <v>366</v>
      </c>
      <c r="H356" s="218"/>
      <c r="I356" s="218"/>
      <c r="J356" s="218"/>
    </row>
    <row r="357" spans="1:11" ht="16.5" x14ac:dyDescent="0.25">
      <c r="B357" s="715"/>
      <c r="C357" s="683"/>
      <c r="D357" s="82" t="s">
        <v>344</v>
      </c>
      <c r="E357" s="218"/>
      <c r="F357" s="218"/>
      <c r="G357" s="736" t="s">
        <v>587</v>
      </c>
      <c r="H357" s="737"/>
      <c r="I357" s="737"/>
      <c r="J357" s="738"/>
    </row>
    <row r="358" spans="1:11" ht="16.5" x14ac:dyDescent="0.25">
      <c r="B358" s="213"/>
      <c r="C358" s="223"/>
      <c r="D358" s="223"/>
      <c r="E358" s="92"/>
      <c r="F358" s="92"/>
      <c r="G358" s="92"/>
      <c r="H358" s="92"/>
      <c r="I358" s="92"/>
      <c r="J358" s="92"/>
    </row>
    <row r="359" spans="1:11" ht="16.5" customHeight="1" x14ac:dyDescent="0.25">
      <c r="A359" s="401" t="s">
        <v>35</v>
      </c>
      <c r="B359" s="748" t="s">
        <v>582</v>
      </c>
      <c r="C359" s="750" t="s">
        <v>520</v>
      </c>
      <c r="D359" s="751"/>
      <c r="E359" s="31"/>
      <c r="F359" s="32" t="s">
        <v>367</v>
      </c>
      <c r="G359" s="32" t="s">
        <v>31</v>
      </c>
      <c r="H359" s="32" t="s">
        <v>32</v>
      </c>
      <c r="I359" s="32" t="s">
        <v>33</v>
      </c>
      <c r="J359" s="32" t="s">
        <v>34</v>
      </c>
    </row>
    <row r="360" spans="1:11" ht="16.5" x14ac:dyDescent="0.25">
      <c r="B360" s="748"/>
      <c r="C360" s="722" t="s">
        <v>391</v>
      </c>
      <c r="D360" s="723"/>
      <c r="E360" s="81" t="s">
        <v>95</v>
      </c>
      <c r="F360" s="452">
        <f t="shared" ref="F360:J362" si="48">F$363+$P13</f>
        <v>94</v>
      </c>
      <c r="G360" s="452">
        <f t="shared" si="48"/>
        <v>79</v>
      </c>
      <c r="H360" s="452">
        <f t="shared" si="48"/>
        <v>71</v>
      </c>
      <c r="I360" s="452">
        <f t="shared" si="48"/>
        <v>58</v>
      </c>
      <c r="J360" s="452">
        <f t="shared" si="48"/>
        <v>47</v>
      </c>
    </row>
    <row r="361" spans="1:11" ht="16.5" x14ac:dyDescent="0.25">
      <c r="B361" s="748"/>
      <c r="C361" s="722" t="s">
        <v>392</v>
      </c>
      <c r="D361" s="723"/>
      <c r="E361" s="81" t="s">
        <v>94</v>
      </c>
      <c r="F361" s="452">
        <f t="shared" si="48"/>
        <v>94</v>
      </c>
      <c r="G361" s="452">
        <f t="shared" si="48"/>
        <v>79</v>
      </c>
      <c r="H361" s="452">
        <f t="shared" si="48"/>
        <v>71</v>
      </c>
      <c r="I361" s="452">
        <f t="shared" si="48"/>
        <v>58</v>
      </c>
      <c r="J361" s="452">
        <f t="shared" si="48"/>
        <v>47</v>
      </c>
    </row>
    <row r="362" spans="1:11" ht="16.5" x14ac:dyDescent="0.25">
      <c r="B362" s="748"/>
      <c r="C362" s="722" t="s">
        <v>22</v>
      </c>
      <c r="D362" s="723"/>
      <c r="E362" s="81" t="s">
        <v>0</v>
      </c>
      <c r="F362" s="452">
        <f t="shared" si="48"/>
        <v>91</v>
      </c>
      <c r="G362" s="452">
        <f t="shared" si="48"/>
        <v>76</v>
      </c>
      <c r="H362" s="452">
        <f t="shared" si="48"/>
        <v>68</v>
      </c>
      <c r="I362" s="452">
        <f t="shared" si="48"/>
        <v>55</v>
      </c>
      <c r="J362" s="452">
        <f t="shared" si="48"/>
        <v>44</v>
      </c>
    </row>
    <row r="363" spans="1:11" ht="16.5" x14ac:dyDescent="0.25">
      <c r="B363" s="748"/>
      <c r="C363" s="722" t="s">
        <v>21</v>
      </c>
      <c r="D363" s="723"/>
      <c r="E363" s="84" t="s">
        <v>1</v>
      </c>
      <c r="F363" s="452">
        <v>82</v>
      </c>
      <c r="G363" s="452">
        <v>67</v>
      </c>
      <c r="H363" s="452">
        <v>59</v>
      </c>
      <c r="I363" s="452">
        <v>46</v>
      </c>
      <c r="J363" s="452">
        <v>35</v>
      </c>
    </row>
    <row r="364" spans="1:11" ht="16.5" hidden="1" x14ac:dyDescent="0.25">
      <c r="B364" s="748"/>
      <c r="C364" s="722" t="s">
        <v>20</v>
      </c>
      <c r="D364" s="723"/>
      <c r="E364" s="84" t="s">
        <v>2</v>
      </c>
      <c r="F364" s="452" t="s">
        <v>5</v>
      </c>
      <c r="G364" s="452" t="s">
        <v>5</v>
      </c>
      <c r="H364" s="452" t="s">
        <v>5</v>
      </c>
      <c r="I364" s="452" t="s">
        <v>5</v>
      </c>
      <c r="J364" s="452" t="s">
        <v>5</v>
      </c>
      <c r="K364" s="109" t="s">
        <v>393</v>
      </c>
    </row>
    <row r="365" spans="1:11" ht="16.5" x14ac:dyDescent="0.25">
      <c r="B365" s="748"/>
      <c r="C365" s="755" t="s">
        <v>552</v>
      </c>
      <c r="D365" s="756"/>
      <c r="E365" s="319"/>
      <c r="F365" s="452">
        <v>7</v>
      </c>
      <c r="G365" s="452">
        <v>7</v>
      </c>
      <c r="H365" s="452">
        <v>7</v>
      </c>
      <c r="I365" s="452">
        <v>7</v>
      </c>
      <c r="J365" s="452">
        <v>7</v>
      </c>
    </row>
    <row r="366" spans="1:11" x14ac:dyDescent="0.25">
      <c r="B366" s="748"/>
      <c r="C366" s="101"/>
      <c r="D366" s="101"/>
      <c r="E366" s="101"/>
      <c r="F366" s="101"/>
      <c r="G366" s="101"/>
      <c r="H366" s="101"/>
      <c r="I366" s="101"/>
      <c r="J366" s="101"/>
    </row>
    <row r="367" spans="1:11" ht="16.5" x14ac:dyDescent="0.25">
      <c r="B367" s="748"/>
      <c r="C367" s="752" t="s">
        <v>580</v>
      </c>
      <c r="D367" s="752" t="s">
        <v>581</v>
      </c>
      <c r="E367" s="36"/>
      <c r="F367" s="18" t="s">
        <v>368</v>
      </c>
      <c r="G367" s="18" t="s">
        <v>375</v>
      </c>
      <c r="H367" s="18" t="s">
        <v>379</v>
      </c>
      <c r="I367" s="18" t="s">
        <v>383</v>
      </c>
      <c r="J367" s="18" t="s">
        <v>384</v>
      </c>
    </row>
    <row r="368" spans="1:11" ht="16.5" x14ac:dyDescent="0.25">
      <c r="B368" s="748"/>
      <c r="C368" s="753"/>
      <c r="D368" s="753"/>
      <c r="E368" s="36"/>
      <c r="F368" s="18" t="s">
        <v>369</v>
      </c>
      <c r="G368" s="18" t="s">
        <v>376</v>
      </c>
      <c r="H368" s="18" t="s">
        <v>380</v>
      </c>
      <c r="I368" s="18" t="s">
        <v>377</v>
      </c>
      <c r="J368" s="18" t="s">
        <v>385</v>
      </c>
    </row>
    <row r="369" spans="2:11" ht="16.5" x14ac:dyDescent="0.25">
      <c r="B369" s="748"/>
      <c r="C369" s="753"/>
      <c r="D369" s="753"/>
      <c r="E369" s="36"/>
      <c r="F369" s="18" t="s">
        <v>370</v>
      </c>
      <c r="G369" s="18" t="s">
        <v>377</v>
      </c>
      <c r="H369" s="18" t="s">
        <v>381</v>
      </c>
      <c r="I369" s="18" t="s">
        <v>382</v>
      </c>
      <c r="J369" s="18" t="s">
        <v>386</v>
      </c>
    </row>
    <row r="370" spans="2:11" ht="16.5" x14ac:dyDescent="0.25">
      <c r="B370" s="748"/>
      <c r="C370" s="753"/>
      <c r="D370" s="753"/>
      <c r="E370" s="36"/>
      <c r="F370" s="18" t="s">
        <v>371</v>
      </c>
      <c r="G370" s="18" t="s">
        <v>378</v>
      </c>
      <c r="H370" s="18" t="s">
        <v>382</v>
      </c>
      <c r="I370" s="18" t="s">
        <v>374</v>
      </c>
      <c r="J370" s="18" t="s">
        <v>374</v>
      </c>
    </row>
    <row r="371" spans="2:11" ht="16.5" x14ac:dyDescent="0.25">
      <c r="B371" s="748"/>
      <c r="C371" s="753"/>
      <c r="D371" s="753"/>
      <c r="E371" s="319"/>
      <c r="F371" s="18" t="s">
        <v>372</v>
      </c>
      <c r="G371" s="18" t="s">
        <v>374</v>
      </c>
      <c r="H371" s="18" t="s">
        <v>374</v>
      </c>
      <c r="I371" s="18"/>
      <c r="J371" s="18"/>
    </row>
    <row r="372" spans="2:11" ht="49.5" x14ac:dyDescent="0.25">
      <c r="B372" s="748"/>
      <c r="C372" s="753"/>
      <c r="D372" s="754"/>
      <c r="E372" s="319"/>
      <c r="F372" s="18" t="s">
        <v>373</v>
      </c>
      <c r="G372" s="18"/>
      <c r="H372" s="18"/>
      <c r="I372" s="18"/>
      <c r="J372" s="18"/>
    </row>
    <row r="373" spans="2:11" ht="16.5" x14ac:dyDescent="0.25">
      <c r="B373" s="749"/>
      <c r="C373" s="757"/>
      <c r="D373" s="322" t="s">
        <v>344</v>
      </c>
      <c r="E373" s="319"/>
      <c r="F373" s="732" t="s">
        <v>587</v>
      </c>
      <c r="G373" s="733"/>
      <c r="H373" s="733"/>
      <c r="I373" s="733"/>
      <c r="J373" s="734"/>
    </row>
    <row r="374" spans="2:11" ht="16.5" customHeight="1" x14ac:dyDescent="0.25">
      <c r="B374" s="714" t="s">
        <v>583</v>
      </c>
      <c r="C374" s="675" t="s">
        <v>520</v>
      </c>
      <c r="D374" s="676"/>
      <c r="E374" s="20"/>
      <c r="F374" s="19"/>
      <c r="G374" s="19" t="s">
        <v>322</v>
      </c>
      <c r="H374" s="19" t="s">
        <v>323</v>
      </c>
      <c r="I374" s="19" t="s">
        <v>324</v>
      </c>
      <c r="J374" s="19" t="s">
        <v>325</v>
      </c>
    </row>
    <row r="375" spans="2:11" ht="16.5" x14ac:dyDescent="0.25">
      <c r="B375" s="715"/>
      <c r="C375" s="677" t="s">
        <v>391</v>
      </c>
      <c r="D375" s="678"/>
      <c r="E375" s="34" t="s">
        <v>288</v>
      </c>
      <c r="F375" s="218"/>
      <c r="G375" s="449">
        <f>G360+$N$21</f>
        <v>132</v>
      </c>
      <c r="H375" s="449">
        <f>H360+$N$21</f>
        <v>124</v>
      </c>
      <c r="I375" s="449">
        <f>I360+$N$21</f>
        <v>111</v>
      </c>
      <c r="J375" s="449">
        <f t="shared" ref="G375:J378" si="49">J360+$N$21</f>
        <v>100</v>
      </c>
    </row>
    <row r="376" spans="2:11" ht="16.5" x14ac:dyDescent="0.25">
      <c r="B376" s="715"/>
      <c r="C376" s="677" t="s">
        <v>392</v>
      </c>
      <c r="D376" s="678"/>
      <c r="E376" s="34" t="s">
        <v>289</v>
      </c>
      <c r="F376" s="218"/>
      <c r="G376" s="449">
        <f t="shared" si="49"/>
        <v>132</v>
      </c>
      <c r="H376" s="449">
        <f t="shared" si="49"/>
        <v>124</v>
      </c>
      <c r="I376" s="449">
        <f t="shared" si="49"/>
        <v>111</v>
      </c>
      <c r="J376" s="449">
        <f>J361+$N$21</f>
        <v>100</v>
      </c>
    </row>
    <row r="377" spans="2:11" ht="16.5" x14ac:dyDescent="0.25">
      <c r="B377" s="715"/>
      <c r="C377" s="677" t="s">
        <v>22</v>
      </c>
      <c r="D377" s="678"/>
      <c r="E377" s="34" t="s">
        <v>290</v>
      </c>
      <c r="F377" s="218"/>
      <c r="G377" s="449">
        <f t="shared" si="49"/>
        <v>129</v>
      </c>
      <c r="H377" s="449">
        <f>H362+$N$21</f>
        <v>121</v>
      </c>
      <c r="I377" s="449">
        <f>I362+$N$21</f>
        <v>108</v>
      </c>
      <c r="J377" s="449">
        <f>J362+$N$21</f>
        <v>97</v>
      </c>
    </row>
    <row r="378" spans="2:11" ht="16.5" x14ac:dyDescent="0.25">
      <c r="B378" s="715"/>
      <c r="C378" s="677" t="s">
        <v>21</v>
      </c>
      <c r="D378" s="678"/>
      <c r="E378" s="34" t="s">
        <v>291</v>
      </c>
      <c r="F378" s="218"/>
      <c r="G378" s="449">
        <f>G363+$N$21</f>
        <v>120</v>
      </c>
      <c r="H378" s="449">
        <f t="shared" si="49"/>
        <v>112</v>
      </c>
      <c r="I378" s="449">
        <f t="shared" si="49"/>
        <v>99</v>
      </c>
      <c r="J378" s="449">
        <f t="shared" si="49"/>
        <v>88</v>
      </c>
    </row>
    <row r="379" spans="2:11" ht="16.5" hidden="1" x14ac:dyDescent="0.25">
      <c r="B379" s="715"/>
      <c r="C379" s="677" t="s">
        <v>20</v>
      </c>
      <c r="D379" s="678"/>
      <c r="E379" s="34" t="s">
        <v>307</v>
      </c>
      <c r="F379" s="218"/>
      <c r="G379" s="218" t="s">
        <v>5</v>
      </c>
      <c r="H379" s="39" t="s">
        <v>5</v>
      </c>
      <c r="I379" s="39" t="s">
        <v>5</v>
      </c>
      <c r="J379" s="39" t="s">
        <v>5</v>
      </c>
      <c r="K379" s="109" t="s">
        <v>393</v>
      </c>
    </row>
    <row r="380" spans="2:11" ht="16.5" customHeight="1" x14ac:dyDescent="0.25">
      <c r="B380" s="715"/>
      <c r="C380" s="65"/>
      <c r="D380" s="65"/>
      <c r="E380" s="65"/>
      <c r="F380" s="65"/>
      <c r="G380" s="65"/>
      <c r="H380" s="65"/>
      <c r="I380" s="65"/>
      <c r="J380" s="65"/>
    </row>
    <row r="381" spans="2:11" ht="16.5" x14ac:dyDescent="0.25">
      <c r="B381" s="715"/>
      <c r="C381" s="682" t="s">
        <v>580</v>
      </c>
      <c r="D381" s="682" t="s">
        <v>581</v>
      </c>
      <c r="E381" s="314"/>
      <c r="F381" s="218"/>
      <c r="G381" s="218" t="s">
        <v>375</v>
      </c>
      <c r="H381" s="218" t="s">
        <v>379</v>
      </c>
      <c r="I381" s="218" t="s">
        <v>383</v>
      </c>
      <c r="J381" s="218" t="s">
        <v>384</v>
      </c>
    </row>
    <row r="382" spans="2:11" ht="16.5" x14ac:dyDescent="0.25">
      <c r="B382" s="715"/>
      <c r="C382" s="735"/>
      <c r="D382" s="735"/>
      <c r="E382" s="314"/>
      <c r="F382" s="218"/>
      <c r="G382" s="218" t="s">
        <v>376</v>
      </c>
      <c r="H382" s="218" t="s">
        <v>380</v>
      </c>
      <c r="I382" s="218" t="s">
        <v>377</v>
      </c>
      <c r="J382" s="218" t="s">
        <v>385</v>
      </c>
    </row>
    <row r="383" spans="2:11" ht="16.5" x14ac:dyDescent="0.25">
      <c r="B383" s="715"/>
      <c r="C383" s="735"/>
      <c r="D383" s="735"/>
      <c r="E383" s="314"/>
      <c r="F383" s="218"/>
      <c r="G383" s="218" t="s">
        <v>377</v>
      </c>
      <c r="H383" s="218" t="s">
        <v>381</v>
      </c>
      <c r="I383" s="218" t="s">
        <v>382</v>
      </c>
      <c r="J383" s="218" t="s">
        <v>386</v>
      </c>
    </row>
    <row r="384" spans="2:11" ht="16.5" x14ac:dyDescent="0.25">
      <c r="B384" s="715"/>
      <c r="C384" s="735"/>
      <c r="D384" s="735"/>
      <c r="E384" s="314"/>
      <c r="F384" s="218"/>
      <c r="G384" s="218" t="s">
        <v>378</v>
      </c>
      <c r="H384" s="218" t="s">
        <v>382</v>
      </c>
      <c r="I384" s="218" t="s">
        <v>374</v>
      </c>
      <c r="J384" s="218" t="s">
        <v>374</v>
      </c>
    </row>
    <row r="385" spans="1:10" ht="16.5" x14ac:dyDescent="0.25">
      <c r="B385" s="715"/>
      <c r="C385" s="735"/>
      <c r="D385" s="683"/>
      <c r="E385" s="314"/>
      <c r="F385" s="218"/>
      <c r="G385" s="218" t="s">
        <v>374</v>
      </c>
      <c r="H385" s="218" t="s">
        <v>374</v>
      </c>
      <c r="I385" s="218"/>
      <c r="J385" s="218"/>
    </row>
    <row r="386" spans="1:10" ht="16.5" x14ac:dyDescent="0.25">
      <c r="B386" s="716"/>
      <c r="C386" s="735"/>
      <c r="D386" s="261" t="s">
        <v>344</v>
      </c>
      <c r="E386" s="262"/>
      <c r="F386" s="329"/>
      <c r="G386" s="739" t="s">
        <v>587</v>
      </c>
      <c r="H386" s="740"/>
      <c r="I386" s="740"/>
      <c r="J386" s="741"/>
    </row>
    <row r="387" spans="1:10" ht="25.5" customHeight="1" x14ac:dyDescent="0.25">
      <c r="B387" s="742" t="s">
        <v>586</v>
      </c>
      <c r="C387" s="702" t="s">
        <v>520</v>
      </c>
      <c r="D387" s="703"/>
      <c r="E387" s="40"/>
      <c r="F387" s="41"/>
      <c r="G387" s="41" t="s">
        <v>99</v>
      </c>
      <c r="H387" s="41" t="s">
        <v>100</v>
      </c>
      <c r="I387" s="41"/>
      <c r="J387" s="41" t="s">
        <v>101</v>
      </c>
    </row>
    <row r="388" spans="1:10" ht="16.5" x14ac:dyDescent="0.25">
      <c r="B388" s="743"/>
      <c r="C388" s="667" t="s">
        <v>392</v>
      </c>
      <c r="D388" s="668"/>
      <c r="E388" s="42" t="s">
        <v>308</v>
      </c>
      <c r="F388" s="43"/>
      <c r="G388" s="450">
        <f t="shared" ref="G388:J390" si="50">G361+$N$21</f>
        <v>132</v>
      </c>
      <c r="H388" s="450">
        <f t="shared" si="50"/>
        <v>124</v>
      </c>
      <c r="I388" s="450"/>
      <c r="J388" s="450">
        <f t="shared" si="50"/>
        <v>100</v>
      </c>
    </row>
    <row r="389" spans="1:10" ht="16.5" x14ac:dyDescent="0.25">
      <c r="B389" s="743"/>
      <c r="C389" s="667" t="s">
        <v>22</v>
      </c>
      <c r="D389" s="668"/>
      <c r="E389" s="42" t="s">
        <v>309</v>
      </c>
      <c r="F389" s="43"/>
      <c r="G389" s="450">
        <f t="shared" si="50"/>
        <v>129</v>
      </c>
      <c r="H389" s="450">
        <f t="shared" si="50"/>
        <v>121</v>
      </c>
      <c r="I389" s="450"/>
      <c r="J389" s="450">
        <f t="shared" si="50"/>
        <v>97</v>
      </c>
    </row>
    <row r="390" spans="1:10" ht="16.5" x14ac:dyDescent="0.25">
      <c r="B390" s="743"/>
      <c r="C390" s="667" t="s">
        <v>21</v>
      </c>
      <c r="D390" s="668"/>
      <c r="E390" s="42" t="s">
        <v>310</v>
      </c>
      <c r="F390" s="43"/>
      <c r="G390" s="450">
        <f>G363+$N$21</f>
        <v>120</v>
      </c>
      <c r="H390" s="450">
        <f t="shared" si="50"/>
        <v>112</v>
      </c>
      <c r="I390" s="450"/>
      <c r="J390" s="450">
        <f t="shared" si="50"/>
        <v>88</v>
      </c>
    </row>
    <row r="391" spans="1:10" ht="16.5" customHeight="1" x14ac:dyDescent="0.25">
      <c r="B391" s="743"/>
      <c r="C391" s="103"/>
      <c r="D391" s="103"/>
      <c r="E391" s="103"/>
      <c r="F391" s="103"/>
      <c r="G391" s="103"/>
      <c r="H391" s="103"/>
      <c r="I391" s="103"/>
      <c r="J391" s="103"/>
    </row>
    <row r="392" spans="1:10" ht="16.5" x14ac:dyDescent="0.25">
      <c r="B392" s="743"/>
      <c r="C392" s="669" t="s">
        <v>580</v>
      </c>
      <c r="D392" s="669" t="s">
        <v>581</v>
      </c>
      <c r="E392" s="42"/>
      <c r="F392" s="42"/>
      <c r="G392" s="140" t="s">
        <v>420</v>
      </c>
      <c r="H392" s="89" t="s">
        <v>421</v>
      </c>
      <c r="I392" s="42"/>
      <c r="J392" s="89" t="s">
        <v>422</v>
      </c>
    </row>
    <row r="393" spans="1:10" ht="16.5" x14ac:dyDescent="0.25">
      <c r="B393" s="743"/>
      <c r="C393" s="670"/>
      <c r="D393" s="670"/>
      <c r="E393" s="42"/>
      <c r="F393" s="42"/>
      <c r="G393" s="140" t="s">
        <v>423</v>
      </c>
      <c r="H393" s="89" t="s">
        <v>424</v>
      </c>
      <c r="I393" s="42"/>
      <c r="J393" s="89" t="s">
        <v>425</v>
      </c>
    </row>
    <row r="394" spans="1:10" ht="16.5" x14ac:dyDescent="0.25">
      <c r="B394" s="743"/>
      <c r="C394" s="670"/>
      <c r="D394" s="670"/>
      <c r="E394" s="42"/>
      <c r="F394" s="42"/>
      <c r="G394" s="140" t="s">
        <v>426</v>
      </c>
      <c r="H394" s="89" t="s">
        <v>427</v>
      </c>
      <c r="I394" s="42"/>
      <c r="J394" s="89" t="s">
        <v>428</v>
      </c>
    </row>
    <row r="395" spans="1:10" ht="16.5" x14ac:dyDescent="0.25">
      <c r="B395" s="743"/>
      <c r="C395" s="670"/>
      <c r="D395" s="671"/>
      <c r="E395" s="42"/>
      <c r="F395" s="42"/>
      <c r="G395" s="140" t="s">
        <v>374</v>
      </c>
      <c r="H395" s="140" t="s">
        <v>374</v>
      </c>
      <c r="I395" s="42"/>
      <c r="J395" s="140" t="s">
        <v>374</v>
      </c>
    </row>
    <row r="396" spans="1:10" ht="16.5" x14ac:dyDescent="0.25">
      <c r="B396" s="744"/>
      <c r="C396" s="671"/>
      <c r="D396" s="42" t="s">
        <v>344</v>
      </c>
      <c r="E396" s="42"/>
      <c r="F396" s="42"/>
      <c r="G396" s="745" t="s">
        <v>587</v>
      </c>
      <c r="H396" s="746"/>
      <c r="I396" s="746"/>
      <c r="J396" s="747"/>
    </row>
    <row r="397" spans="1:10" ht="16.5" x14ac:dyDescent="0.25">
      <c r="B397" s="213"/>
      <c r="C397" s="224"/>
      <c r="D397" s="90"/>
      <c r="E397" s="90"/>
      <c r="F397" s="90"/>
      <c r="G397" s="178"/>
      <c r="H397" s="178"/>
      <c r="I397" s="178"/>
      <c r="J397" s="178"/>
    </row>
    <row r="398" spans="1:10" ht="16.5" customHeight="1" x14ac:dyDescent="0.25">
      <c r="A398" s="402" t="s">
        <v>36</v>
      </c>
      <c r="B398" s="717" t="s">
        <v>582</v>
      </c>
      <c r="C398" s="720" t="s">
        <v>520</v>
      </c>
      <c r="D398" s="721"/>
      <c r="E398" s="12"/>
      <c r="F398" s="13"/>
      <c r="G398" s="13" t="s">
        <v>37</v>
      </c>
      <c r="H398" s="13" t="s">
        <v>38</v>
      </c>
      <c r="I398" s="13" t="s">
        <v>39</v>
      </c>
      <c r="J398" s="13" t="s">
        <v>40</v>
      </c>
    </row>
    <row r="399" spans="1:10" ht="18.75" customHeight="1" x14ac:dyDescent="0.25">
      <c r="B399" s="718"/>
      <c r="C399" s="722" t="s">
        <v>391</v>
      </c>
      <c r="D399" s="723"/>
      <c r="E399" s="81" t="s">
        <v>95</v>
      </c>
      <c r="F399" s="14"/>
      <c r="G399" s="452">
        <f>G$402+$P13</f>
        <v>70</v>
      </c>
      <c r="H399" s="452">
        <f t="shared" ref="H399:J402" si="51">H$403+$M13</f>
        <v>64</v>
      </c>
      <c r="I399" s="452">
        <f t="shared" si="51"/>
        <v>46</v>
      </c>
      <c r="J399" s="452">
        <f t="shared" si="51"/>
        <v>38</v>
      </c>
    </row>
    <row r="400" spans="1:10" ht="18.75" customHeight="1" x14ac:dyDescent="0.25">
      <c r="B400" s="718"/>
      <c r="C400" s="722" t="s">
        <v>392</v>
      </c>
      <c r="D400" s="723"/>
      <c r="E400" s="81" t="s">
        <v>94</v>
      </c>
      <c r="F400" s="14"/>
      <c r="G400" s="452">
        <f>G$402+$P14</f>
        <v>70</v>
      </c>
      <c r="H400" s="452">
        <f t="shared" si="51"/>
        <v>64</v>
      </c>
      <c r="I400" s="452">
        <f t="shared" si="51"/>
        <v>46</v>
      </c>
      <c r="J400" s="452">
        <f t="shared" si="51"/>
        <v>38</v>
      </c>
    </row>
    <row r="401" spans="2:10" ht="18.75" customHeight="1" x14ac:dyDescent="0.25">
      <c r="B401" s="718"/>
      <c r="C401" s="722" t="s">
        <v>22</v>
      </c>
      <c r="D401" s="723"/>
      <c r="E401" s="81" t="s">
        <v>0</v>
      </c>
      <c r="F401" s="14"/>
      <c r="G401" s="452">
        <f>G$402+$P15</f>
        <v>67</v>
      </c>
      <c r="H401" s="452">
        <f t="shared" si="51"/>
        <v>61</v>
      </c>
      <c r="I401" s="452">
        <f t="shared" si="51"/>
        <v>43</v>
      </c>
      <c r="J401" s="452">
        <f t="shared" si="51"/>
        <v>35</v>
      </c>
    </row>
    <row r="402" spans="2:10" ht="18.75" customHeight="1" x14ac:dyDescent="0.25">
      <c r="B402" s="718"/>
      <c r="C402" s="722" t="s">
        <v>21</v>
      </c>
      <c r="D402" s="723"/>
      <c r="E402" s="81" t="s">
        <v>1</v>
      </c>
      <c r="F402" s="14"/>
      <c r="G402" s="452">
        <v>58</v>
      </c>
      <c r="H402" s="452">
        <f t="shared" si="51"/>
        <v>52</v>
      </c>
      <c r="I402" s="452">
        <f t="shared" si="51"/>
        <v>34</v>
      </c>
      <c r="J402" s="452">
        <f t="shared" si="51"/>
        <v>26</v>
      </c>
    </row>
    <row r="403" spans="2:10" ht="18.75" customHeight="1" x14ac:dyDescent="0.25">
      <c r="B403" s="718"/>
      <c r="C403" s="722" t="s">
        <v>20</v>
      </c>
      <c r="D403" s="723"/>
      <c r="E403" s="81" t="s">
        <v>2</v>
      </c>
      <c r="F403" s="14"/>
      <c r="G403" s="452" t="s">
        <v>5</v>
      </c>
      <c r="H403" s="452">
        <v>46</v>
      </c>
      <c r="I403" s="452">
        <v>28</v>
      </c>
      <c r="J403" s="452">
        <v>20</v>
      </c>
    </row>
    <row r="404" spans="2:10" ht="18.75" customHeight="1" x14ac:dyDescent="0.25">
      <c r="B404" s="718"/>
      <c r="C404" s="728" t="s">
        <v>579</v>
      </c>
      <c r="D404" s="723"/>
      <c r="E404" s="81"/>
      <c r="F404" s="14"/>
      <c r="G404" s="452">
        <v>7</v>
      </c>
      <c r="H404" s="452">
        <v>7</v>
      </c>
      <c r="I404" s="452">
        <v>7</v>
      </c>
      <c r="J404" s="452">
        <v>7</v>
      </c>
    </row>
    <row r="405" spans="2:10" ht="18.75" customHeight="1" x14ac:dyDescent="0.25">
      <c r="B405" s="718"/>
      <c r="C405" s="100"/>
      <c r="D405" s="97"/>
      <c r="E405" s="97"/>
      <c r="F405" s="97"/>
      <c r="G405" s="97"/>
      <c r="H405" s="97"/>
      <c r="I405" s="97"/>
      <c r="J405" s="97"/>
    </row>
    <row r="406" spans="2:10" ht="18.75" customHeight="1" x14ac:dyDescent="0.25">
      <c r="B406" s="718"/>
      <c r="C406" s="724" t="s">
        <v>580</v>
      </c>
      <c r="D406" s="724" t="s">
        <v>581</v>
      </c>
      <c r="E406" s="81"/>
      <c r="F406" s="14"/>
      <c r="G406" s="141" t="s">
        <v>429</v>
      </c>
      <c r="H406" s="141" t="s">
        <v>430</v>
      </c>
      <c r="I406" s="141" t="s">
        <v>429</v>
      </c>
      <c r="J406" s="141" t="s">
        <v>430</v>
      </c>
    </row>
    <row r="407" spans="2:10" ht="18.75" customHeight="1" x14ac:dyDescent="0.25">
      <c r="B407" s="718"/>
      <c r="C407" s="725"/>
      <c r="D407" s="725"/>
      <c r="E407" s="81"/>
      <c r="F407" s="14"/>
      <c r="G407" s="141" t="s">
        <v>431</v>
      </c>
      <c r="H407" s="141" t="s">
        <v>377</v>
      </c>
      <c r="I407" s="141" t="s">
        <v>432</v>
      </c>
      <c r="J407" s="141" t="s">
        <v>433</v>
      </c>
    </row>
    <row r="408" spans="2:10" ht="18.75" customHeight="1" x14ac:dyDescent="0.25">
      <c r="B408" s="718"/>
      <c r="C408" s="725"/>
      <c r="D408" s="725"/>
      <c r="E408" s="81"/>
      <c r="F408" s="14"/>
      <c r="G408" s="141" t="s">
        <v>434</v>
      </c>
      <c r="H408" s="141" t="s">
        <v>435</v>
      </c>
      <c r="I408" s="141" t="s">
        <v>436</v>
      </c>
      <c r="J408" s="141" t="s">
        <v>437</v>
      </c>
    </row>
    <row r="409" spans="2:10" ht="18.75" customHeight="1" x14ac:dyDescent="0.25">
      <c r="B409" s="718"/>
      <c r="C409" s="725"/>
      <c r="D409" s="725"/>
      <c r="E409" s="81"/>
      <c r="F409" s="14"/>
      <c r="G409" s="141" t="s">
        <v>374</v>
      </c>
      <c r="H409" s="141" t="s">
        <v>374</v>
      </c>
      <c r="I409" s="141" t="s">
        <v>374</v>
      </c>
      <c r="J409" s="141" t="s">
        <v>438</v>
      </c>
    </row>
    <row r="410" spans="2:10" ht="18.75" customHeight="1" x14ac:dyDescent="0.25">
      <c r="B410" s="718"/>
      <c r="C410" s="725"/>
      <c r="D410" s="727"/>
      <c r="E410" s="81"/>
      <c r="F410" s="14"/>
      <c r="G410" s="141"/>
      <c r="H410" s="141"/>
      <c r="I410" s="141"/>
      <c r="J410" s="141" t="s">
        <v>374</v>
      </c>
    </row>
    <row r="411" spans="2:10" ht="18.75" customHeight="1" x14ac:dyDescent="0.25">
      <c r="B411" s="719"/>
      <c r="C411" s="726"/>
      <c r="D411" s="36" t="s">
        <v>344</v>
      </c>
      <c r="E411" s="81"/>
      <c r="F411" s="14"/>
      <c r="G411" s="711" t="s">
        <v>587</v>
      </c>
      <c r="H411" s="712"/>
      <c r="I411" s="712"/>
      <c r="J411" s="713"/>
    </row>
    <row r="412" spans="2:10" ht="16.5" customHeight="1" x14ac:dyDescent="0.25">
      <c r="B412" s="714" t="s">
        <v>583</v>
      </c>
      <c r="C412" s="675" t="s">
        <v>520</v>
      </c>
      <c r="D412" s="676"/>
      <c r="E412" s="20"/>
      <c r="F412" s="19"/>
      <c r="G412" s="19" t="s">
        <v>318</v>
      </c>
      <c r="H412" s="19" t="s">
        <v>319</v>
      </c>
      <c r="I412" s="19" t="s">
        <v>320</v>
      </c>
      <c r="J412" s="19" t="s">
        <v>321</v>
      </c>
    </row>
    <row r="413" spans="2:10" ht="18.75" customHeight="1" x14ac:dyDescent="0.25">
      <c r="B413" s="715"/>
      <c r="C413" s="677" t="s">
        <v>391</v>
      </c>
      <c r="D413" s="678"/>
      <c r="E413" s="82" t="s">
        <v>288</v>
      </c>
      <c r="F413" s="218"/>
      <c r="G413" s="449">
        <f t="shared" ref="G413:J416" si="52">G399+$N$21</f>
        <v>123</v>
      </c>
      <c r="H413" s="449">
        <f t="shared" si="52"/>
        <v>117</v>
      </c>
      <c r="I413" s="449">
        <f>I399+$N$21</f>
        <v>99</v>
      </c>
      <c r="J413" s="449">
        <f t="shared" si="52"/>
        <v>91</v>
      </c>
    </row>
    <row r="414" spans="2:10" ht="18.75" customHeight="1" x14ac:dyDescent="0.25">
      <c r="B414" s="715"/>
      <c r="C414" s="677" t="s">
        <v>392</v>
      </c>
      <c r="D414" s="678"/>
      <c r="E414" s="82" t="s">
        <v>289</v>
      </c>
      <c r="F414" s="218"/>
      <c r="G414" s="449">
        <f t="shared" si="52"/>
        <v>123</v>
      </c>
      <c r="H414" s="449">
        <f t="shared" si="52"/>
        <v>117</v>
      </c>
      <c r="I414" s="449">
        <f t="shared" si="52"/>
        <v>99</v>
      </c>
      <c r="J414" s="449">
        <f t="shared" si="52"/>
        <v>91</v>
      </c>
    </row>
    <row r="415" spans="2:10" ht="18.75" customHeight="1" x14ac:dyDescent="0.25">
      <c r="B415" s="715"/>
      <c r="C415" s="677" t="s">
        <v>22</v>
      </c>
      <c r="D415" s="678"/>
      <c r="E415" s="82" t="s">
        <v>290</v>
      </c>
      <c r="F415" s="218"/>
      <c r="G415" s="449">
        <f t="shared" si="52"/>
        <v>120</v>
      </c>
      <c r="H415" s="449">
        <f t="shared" si="52"/>
        <v>114</v>
      </c>
      <c r="I415" s="449">
        <f t="shared" si="52"/>
        <v>96</v>
      </c>
      <c r="J415" s="449">
        <f t="shared" si="52"/>
        <v>88</v>
      </c>
    </row>
    <row r="416" spans="2:10" ht="18.75" customHeight="1" x14ac:dyDescent="0.25">
      <c r="B416" s="715"/>
      <c r="C416" s="677" t="s">
        <v>21</v>
      </c>
      <c r="D416" s="678"/>
      <c r="E416" s="82" t="s">
        <v>291</v>
      </c>
      <c r="F416" s="218"/>
      <c r="G416" s="449">
        <f>G402+$N$21</f>
        <v>111</v>
      </c>
      <c r="H416" s="449">
        <f>H402+$N$21</f>
        <v>105</v>
      </c>
      <c r="I416" s="449">
        <f t="shared" si="52"/>
        <v>87</v>
      </c>
      <c r="J416" s="449">
        <f>J402+$N$21</f>
        <v>79</v>
      </c>
    </row>
    <row r="417" spans="2:10" ht="18.75" customHeight="1" x14ac:dyDescent="0.25">
      <c r="B417" s="715"/>
      <c r="C417" s="677" t="s">
        <v>20</v>
      </c>
      <c r="D417" s="678"/>
      <c r="E417" s="82" t="s">
        <v>2</v>
      </c>
      <c r="F417" s="218"/>
      <c r="G417" s="449" t="s">
        <v>5</v>
      </c>
      <c r="H417" s="449">
        <f>H403+$N$21</f>
        <v>99</v>
      </c>
      <c r="I417" s="449">
        <f>I403+$N$21</f>
        <v>81</v>
      </c>
      <c r="J417" s="449">
        <f>J403+$N$21</f>
        <v>73</v>
      </c>
    </row>
    <row r="418" spans="2:10" ht="18.75" customHeight="1" x14ac:dyDescent="0.25">
      <c r="B418" s="715"/>
      <c r="C418" s="65"/>
      <c r="D418" s="65"/>
      <c r="E418" s="65"/>
      <c r="F418" s="65"/>
      <c r="G418" s="65"/>
      <c r="H418" s="65"/>
      <c r="I418" s="65"/>
      <c r="J418" s="65"/>
    </row>
    <row r="419" spans="2:10" ht="18.75" customHeight="1" x14ac:dyDescent="0.25">
      <c r="B419" s="715"/>
      <c r="C419" s="679" t="s">
        <v>580</v>
      </c>
      <c r="D419" s="679" t="s">
        <v>581</v>
      </c>
      <c r="E419" s="82"/>
      <c r="F419" s="218"/>
      <c r="G419" s="142" t="s">
        <v>429</v>
      </c>
      <c r="H419" s="142" t="s">
        <v>430</v>
      </c>
      <c r="I419" s="142" t="s">
        <v>429</v>
      </c>
      <c r="J419" s="142" t="s">
        <v>430</v>
      </c>
    </row>
    <row r="420" spans="2:10" ht="18.75" customHeight="1" x14ac:dyDescent="0.25">
      <c r="B420" s="715"/>
      <c r="C420" s="680"/>
      <c r="D420" s="680"/>
      <c r="E420" s="82"/>
      <c r="F420" s="218"/>
      <c r="G420" s="142" t="s">
        <v>431</v>
      </c>
      <c r="H420" s="142" t="s">
        <v>377</v>
      </c>
      <c r="I420" s="142" t="s">
        <v>432</v>
      </c>
      <c r="J420" s="142" t="s">
        <v>433</v>
      </c>
    </row>
    <row r="421" spans="2:10" ht="18.75" customHeight="1" x14ac:dyDescent="0.25">
      <c r="B421" s="715"/>
      <c r="C421" s="680"/>
      <c r="D421" s="680"/>
      <c r="E421" s="82"/>
      <c r="F421" s="218"/>
      <c r="G421" s="142" t="s">
        <v>434</v>
      </c>
      <c r="H421" s="142" t="s">
        <v>435</v>
      </c>
      <c r="I421" s="142" t="s">
        <v>436</v>
      </c>
      <c r="J421" s="142" t="s">
        <v>437</v>
      </c>
    </row>
    <row r="422" spans="2:10" ht="18.75" customHeight="1" x14ac:dyDescent="0.25">
      <c r="B422" s="715"/>
      <c r="C422" s="680"/>
      <c r="D422" s="680"/>
      <c r="E422" s="82"/>
      <c r="F422" s="218"/>
      <c r="G422" s="142" t="s">
        <v>374</v>
      </c>
      <c r="H422" s="142" t="s">
        <v>374</v>
      </c>
      <c r="I422" s="142" t="s">
        <v>374</v>
      </c>
      <c r="J422" s="142" t="s">
        <v>438</v>
      </c>
    </row>
    <row r="423" spans="2:10" ht="18.75" customHeight="1" x14ac:dyDescent="0.25">
      <c r="B423" s="715"/>
      <c r="C423" s="680"/>
      <c r="D423" s="681"/>
      <c r="E423" s="82"/>
      <c r="F423" s="218"/>
      <c r="G423" s="218"/>
      <c r="H423" s="142"/>
      <c r="I423" s="142"/>
      <c r="J423" s="142" t="s">
        <v>374</v>
      </c>
    </row>
    <row r="424" spans="2:10" ht="18.75" customHeight="1" x14ac:dyDescent="0.25">
      <c r="B424" s="716"/>
      <c r="C424" s="681"/>
      <c r="D424" s="34" t="s">
        <v>344</v>
      </c>
      <c r="E424" s="82"/>
      <c r="F424" s="218"/>
      <c r="G424" s="729" t="s">
        <v>587</v>
      </c>
      <c r="H424" s="730"/>
      <c r="I424" s="730"/>
      <c r="J424" s="731"/>
    </row>
    <row r="425" spans="2:10" ht="25.5" customHeight="1" x14ac:dyDescent="0.25">
      <c r="B425" s="705" t="s">
        <v>586</v>
      </c>
      <c r="C425" s="665" t="s">
        <v>520</v>
      </c>
      <c r="D425" s="666"/>
      <c r="E425" s="40"/>
      <c r="F425" s="41"/>
      <c r="G425" s="41" t="s">
        <v>102</v>
      </c>
      <c r="H425" s="41" t="s">
        <v>103</v>
      </c>
      <c r="I425" s="41" t="s">
        <v>104</v>
      </c>
      <c r="J425" s="41" t="s">
        <v>105</v>
      </c>
    </row>
    <row r="426" spans="2:10" ht="18.75" customHeight="1" x14ac:dyDescent="0.25">
      <c r="B426" s="706"/>
      <c r="C426" s="667" t="s">
        <v>392</v>
      </c>
      <c r="D426" s="668"/>
      <c r="E426" s="42" t="s">
        <v>308</v>
      </c>
      <c r="F426" s="43"/>
      <c r="G426" s="450">
        <f t="shared" ref="G426:I428" si="53">G400+$N$21</f>
        <v>123</v>
      </c>
      <c r="H426" s="450">
        <f t="shared" si="53"/>
        <v>117</v>
      </c>
      <c r="I426" s="450">
        <f t="shared" si="53"/>
        <v>99</v>
      </c>
      <c r="J426" s="450">
        <f>J400+$N$21</f>
        <v>91</v>
      </c>
    </row>
    <row r="427" spans="2:10" ht="18.75" customHeight="1" x14ac:dyDescent="0.25">
      <c r="B427" s="706"/>
      <c r="C427" s="667" t="s">
        <v>22</v>
      </c>
      <c r="D427" s="668"/>
      <c r="E427" s="42" t="s">
        <v>309</v>
      </c>
      <c r="F427" s="43"/>
      <c r="G427" s="450">
        <f t="shared" si="53"/>
        <v>120</v>
      </c>
      <c r="H427" s="450">
        <f t="shared" si="53"/>
        <v>114</v>
      </c>
      <c r="I427" s="450">
        <f t="shared" si="53"/>
        <v>96</v>
      </c>
      <c r="J427" s="450">
        <f>J401+$N$21</f>
        <v>88</v>
      </c>
    </row>
    <row r="428" spans="2:10" ht="18.75" customHeight="1" x14ac:dyDescent="0.25">
      <c r="B428" s="706"/>
      <c r="C428" s="667" t="s">
        <v>21</v>
      </c>
      <c r="D428" s="668"/>
      <c r="E428" s="42" t="s">
        <v>310</v>
      </c>
      <c r="F428" s="43"/>
      <c r="G428" s="450">
        <f t="shared" si="53"/>
        <v>111</v>
      </c>
      <c r="H428" s="450">
        <f t="shared" si="53"/>
        <v>105</v>
      </c>
      <c r="I428" s="450">
        <f t="shared" si="53"/>
        <v>87</v>
      </c>
      <c r="J428" s="450">
        <f>J402+$N$21</f>
        <v>79</v>
      </c>
    </row>
    <row r="429" spans="2:10" ht="18.75" customHeight="1" x14ac:dyDescent="0.25">
      <c r="B429" s="706"/>
      <c r="C429" s="110"/>
      <c r="D429" s="110"/>
      <c r="E429" s="110"/>
      <c r="F429" s="110"/>
      <c r="G429" s="110"/>
      <c r="H429" s="110"/>
      <c r="I429" s="110"/>
      <c r="J429" s="111"/>
    </row>
    <row r="430" spans="2:10" ht="18.75" customHeight="1" x14ac:dyDescent="0.25">
      <c r="B430" s="706"/>
      <c r="C430" s="669" t="s">
        <v>580</v>
      </c>
      <c r="D430" s="669" t="s">
        <v>581</v>
      </c>
      <c r="E430" s="42"/>
      <c r="F430" s="43"/>
      <c r="G430" s="43" t="s">
        <v>421</v>
      </c>
      <c r="H430" s="43" t="s">
        <v>421</v>
      </c>
      <c r="I430" s="43" t="s">
        <v>439</v>
      </c>
      <c r="J430" s="43" t="s">
        <v>440</v>
      </c>
    </row>
    <row r="431" spans="2:10" ht="18.75" customHeight="1" x14ac:dyDescent="0.25">
      <c r="B431" s="706"/>
      <c r="C431" s="670"/>
      <c r="D431" s="670"/>
      <c r="E431" s="42"/>
      <c r="F431" s="43"/>
      <c r="G431" s="43" t="s">
        <v>423</v>
      </c>
      <c r="H431" s="43" t="s">
        <v>441</v>
      </c>
      <c r="I431" s="43" t="s">
        <v>442</v>
      </c>
      <c r="J431" s="43" t="s">
        <v>443</v>
      </c>
    </row>
    <row r="432" spans="2:10" ht="18.75" customHeight="1" x14ac:dyDescent="0.25">
      <c r="B432" s="706"/>
      <c r="C432" s="670"/>
      <c r="D432" s="670"/>
      <c r="E432" s="42"/>
      <c r="F432" s="43"/>
      <c r="G432" s="43" t="s">
        <v>444</v>
      </c>
      <c r="H432" s="140" t="s">
        <v>374</v>
      </c>
      <c r="I432" s="140" t="s">
        <v>374</v>
      </c>
      <c r="J432" s="140" t="s">
        <v>374</v>
      </c>
    </row>
    <row r="433" spans="1:10" ht="18.75" customHeight="1" x14ac:dyDescent="0.25">
      <c r="B433" s="706"/>
      <c r="C433" s="670"/>
      <c r="D433" s="671"/>
      <c r="E433" s="42"/>
      <c r="F433" s="43"/>
      <c r="G433" s="140" t="s">
        <v>374</v>
      </c>
      <c r="H433" s="43"/>
      <c r="I433" s="43"/>
      <c r="J433" s="43"/>
    </row>
    <row r="434" spans="1:10" ht="18.75" customHeight="1" x14ac:dyDescent="0.25">
      <c r="B434" s="707"/>
      <c r="C434" s="671"/>
      <c r="D434" s="42" t="s">
        <v>344</v>
      </c>
      <c r="E434" s="42"/>
      <c r="F434" s="43"/>
      <c r="G434" s="708" t="s">
        <v>587</v>
      </c>
      <c r="H434" s="709"/>
      <c r="I434" s="709"/>
      <c r="J434" s="710"/>
    </row>
    <row r="435" spans="1:10" ht="16.5" customHeight="1" x14ac:dyDescent="0.25">
      <c r="B435" s="700" t="s">
        <v>588</v>
      </c>
      <c r="C435" s="702" t="s">
        <v>520</v>
      </c>
      <c r="D435" s="703"/>
      <c r="E435" s="40"/>
      <c r="F435" s="41"/>
      <c r="G435" s="41"/>
      <c r="H435" s="41"/>
      <c r="I435" s="41"/>
      <c r="J435" s="41" t="s">
        <v>98</v>
      </c>
    </row>
    <row r="436" spans="1:10" ht="18.75" customHeight="1" x14ac:dyDescent="0.25">
      <c r="B436" s="701"/>
      <c r="C436" s="42" t="s">
        <v>392</v>
      </c>
      <c r="D436" s="42"/>
      <c r="E436" s="83" t="s">
        <v>304</v>
      </c>
      <c r="F436" s="43"/>
      <c r="G436" s="43"/>
      <c r="H436" s="43"/>
      <c r="I436" s="43"/>
      <c r="J436" s="450">
        <f>J400+$N$21</f>
        <v>91</v>
      </c>
    </row>
    <row r="437" spans="1:10" ht="18.75" customHeight="1" x14ac:dyDescent="0.25">
      <c r="B437" s="701"/>
      <c r="C437" s="42" t="s">
        <v>22</v>
      </c>
      <c r="D437" s="42"/>
      <c r="E437" s="83" t="s">
        <v>305</v>
      </c>
      <c r="F437" s="43"/>
      <c r="G437" s="43"/>
      <c r="H437" s="43"/>
      <c r="I437" s="43"/>
      <c r="J437" s="450">
        <f>J401+$N$21</f>
        <v>88</v>
      </c>
    </row>
    <row r="438" spans="1:10" ht="18.75" customHeight="1" x14ac:dyDescent="0.25">
      <c r="B438" s="701"/>
      <c r="C438" s="42" t="s">
        <v>21</v>
      </c>
      <c r="D438" s="42"/>
      <c r="E438" s="83" t="s">
        <v>306</v>
      </c>
      <c r="F438" s="43"/>
      <c r="G438" s="43"/>
      <c r="H438" s="43"/>
      <c r="I438" s="43"/>
      <c r="J438" s="450">
        <f>J402+$N$21</f>
        <v>79</v>
      </c>
    </row>
    <row r="439" spans="1:10" ht="18.75" customHeight="1" x14ac:dyDescent="0.25">
      <c r="B439" s="701"/>
      <c r="C439" s="103"/>
      <c r="D439" s="103"/>
      <c r="E439" s="103"/>
      <c r="F439" s="103"/>
      <c r="G439" s="103"/>
      <c r="H439" s="103"/>
      <c r="I439" s="103"/>
      <c r="J439" s="103"/>
    </row>
    <row r="440" spans="1:10" ht="18.75" customHeight="1" x14ac:dyDescent="0.25">
      <c r="B440" s="701"/>
      <c r="C440" s="669" t="s">
        <v>580</v>
      </c>
      <c r="D440" s="669" t="s">
        <v>581</v>
      </c>
      <c r="E440" s="42"/>
      <c r="F440" s="43"/>
      <c r="G440" s="43"/>
      <c r="H440" s="43"/>
      <c r="I440" s="43"/>
      <c r="J440" s="43" t="s">
        <v>440</v>
      </c>
    </row>
    <row r="441" spans="1:10" ht="18.75" customHeight="1" x14ac:dyDescent="0.25">
      <c r="B441" s="701"/>
      <c r="C441" s="670"/>
      <c r="D441" s="670"/>
      <c r="E441" s="42"/>
      <c r="F441" s="43"/>
      <c r="G441" s="43"/>
      <c r="H441" s="43"/>
      <c r="I441" s="43"/>
      <c r="J441" s="43" t="s">
        <v>443</v>
      </c>
    </row>
    <row r="442" spans="1:10" ht="18.75" customHeight="1" x14ac:dyDescent="0.25">
      <c r="B442" s="701"/>
      <c r="C442" s="670"/>
      <c r="D442" s="671"/>
      <c r="E442" s="42"/>
      <c r="F442" s="43"/>
      <c r="G442" s="43"/>
      <c r="H442" s="140"/>
      <c r="I442" s="140"/>
      <c r="J442" s="140" t="s">
        <v>374</v>
      </c>
    </row>
    <row r="443" spans="1:10" ht="18.75" customHeight="1" x14ac:dyDescent="0.25">
      <c r="B443" s="701"/>
      <c r="C443" s="671"/>
      <c r="D443" s="42" t="s">
        <v>344</v>
      </c>
      <c r="E443" s="42"/>
      <c r="F443" s="43"/>
      <c r="G443" s="43"/>
      <c r="H443" s="43"/>
      <c r="I443" s="43"/>
      <c r="J443" s="43" t="s">
        <v>587</v>
      </c>
    </row>
    <row r="444" spans="1:10" ht="18.75" hidden="1" customHeight="1" x14ac:dyDescent="0.25">
      <c r="B444" s="213"/>
      <c r="C444" s="90"/>
      <c r="D444" s="90"/>
      <c r="E444" s="90"/>
      <c r="F444" s="92"/>
      <c r="G444" s="92"/>
      <c r="H444" s="92"/>
      <c r="I444" s="92"/>
      <c r="J444" s="92"/>
    </row>
    <row r="445" spans="1:10" ht="18.75" hidden="1" customHeight="1" x14ac:dyDescent="0.25">
      <c r="B445" s="213"/>
      <c r="C445" s="90"/>
      <c r="D445" s="90"/>
      <c r="E445" s="90"/>
      <c r="F445" s="92"/>
      <c r="G445" s="92"/>
      <c r="H445" s="92"/>
      <c r="I445" s="92"/>
      <c r="J445" s="92"/>
    </row>
    <row r="446" spans="1:10" ht="15" customHeight="1" x14ac:dyDescent="0.25">
      <c r="A446" s="704" t="s">
        <v>596</v>
      </c>
      <c r="B446" s="704"/>
      <c r="C446" s="704"/>
      <c r="D446" s="704"/>
      <c r="E446" s="704"/>
      <c r="F446" s="704"/>
      <c r="G446" s="704"/>
      <c r="H446" s="704"/>
      <c r="I446" s="704"/>
      <c r="J446" s="704"/>
    </row>
    <row r="447" spans="1:10" ht="15" customHeight="1" x14ac:dyDescent="0.25">
      <c r="A447" s="704"/>
      <c r="B447" s="704"/>
      <c r="C447" s="704"/>
      <c r="D447" s="704"/>
      <c r="E447" s="704"/>
      <c r="F447" s="704"/>
      <c r="G447" s="704"/>
      <c r="H447" s="704"/>
      <c r="I447" s="704"/>
      <c r="J447" s="704"/>
    </row>
    <row r="448" spans="1:10" ht="15" customHeight="1" x14ac:dyDescent="0.25">
      <c r="A448" s="704"/>
      <c r="B448" s="704"/>
      <c r="C448" s="704"/>
      <c r="D448" s="704"/>
      <c r="E448" s="704"/>
      <c r="F448" s="704"/>
      <c r="G448" s="704"/>
      <c r="H448" s="704"/>
      <c r="I448" s="704"/>
      <c r="J448" s="704"/>
    </row>
    <row r="449" spans="1:10" x14ac:dyDescent="0.25">
      <c r="H449"/>
      <c r="I449"/>
      <c r="J449"/>
    </row>
    <row r="450" spans="1:10" x14ac:dyDescent="0.25">
      <c r="H450"/>
      <c r="I450"/>
      <c r="J450"/>
    </row>
    <row r="451" spans="1:10" x14ac:dyDescent="0.25">
      <c r="H451"/>
      <c r="I451"/>
      <c r="J451"/>
    </row>
    <row r="452" spans="1:10" x14ac:dyDescent="0.25">
      <c r="B452" s="3"/>
      <c r="C452" s="3"/>
      <c r="D452" s="3"/>
      <c r="E452" s="3"/>
      <c r="F452" s="2"/>
      <c r="G452" s="3"/>
      <c r="H452"/>
      <c r="I452"/>
      <c r="J452"/>
    </row>
    <row r="453" spans="1:10" ht="16.5" customHeight="1" x14ac:dyDescent="0.25">
      <c r="A453" s="404" t="s">
        <v>67</v>
      </c>
      <c r="B453" s="684" t="s">
        <v>582</v>
      </c>
      <c r="C453" s="687" t="s">
        <v>520</v>
      </c>
      <c r="D453" s="688"/>
      <c r="E453" s="15"/>
      <c r="F453" s="16"/>
      <c r="G453" s="16"/>
      <c r="H453" s="16" t="s">
        <v>69</v>
      </c>
      <c r="I453" s="16"/>
      <c r="J453" s="16" t="s">
        <v>70</v>
      </c>
    </row>
    <row r="454" spans="1:10" ht="16.5" x14ac:dyDescent="0.25">
      <c r="A454" s="107"/>
      <c r="B454" s="685"/>
      <c r="C454" s="689" t="s">
        <v>391</v>
      </c>
      <c r="D454" s="690"/>
      <c r="E454" s="37" t="s">
        <v>95</v>
      </c>
      <c r="F454" s="108"/>
      <c r="G454" s="108"/>
      <c r="H454" s="453">
        <f>H$458+$M13</f>
        <v>92</v>
      </c>
      <c r="I454" s="453"/>
      <c r="J454" s="453">
        <f>J$458+$M13</f>
        <v>67</v>
      </c>
    </row>
    <row r="455" spans="1:10" ht="16.5" x14ac:dyDescent="0.25">
      <c r="B455" s="685"/>
      <c r="C455" s="689" t="s">
        <v>392</v>
      </c>
      <c r="D455" s="690"/>
      <c r="E455" s="37" t="s">
        <v>94</v>
      </c>
      <c r="F455" s="17"/>
      <c r="G455" s="17"/>
      <c r="H455" s="453">
        <f>H$458+$M14</f>
        <v>92</v>
      </c>
      <c r="I455" s="453"/>
      <c r="J455" s="453">
        <f>J$458+$M14</f>
        <v>67</v>
      </c>
    </row>
    <row r="456" spans="1:10" ht="16.5" x14ac:dyDescent="0.25">
      <c r="B456" s="685"/>
      <c r="C456" s="689" t="s">
        <v>22</v>
      </c>
      <c r="D456" s="690"/>
      <c r="E456" s="37" t="s">
        <v>0</v>
      </c>
      <c r="F456" s="17"/>
      <c r="G456" s="17"/>
      <c r="H456" s="453">
        <f>H$458+$M15</f>
        <v>89</v>
      </c>
      <c r="I456" s="453"/>
      <c r="J456" s="453">
        <f>J$458+$M15</f>
        <v>64</v>
      </c>
    </row>
    <row r="457" spans="1:10" ht="16.5" x14ac:dyDescent="0.25">
      <c r="B457" s="685"/>
      <c r="C457" s="689" t="s">
        <v>21</v>
      </c>
      <c r="D457" s="690"/>
      <c r="E457" s="37" t="s">
        <v>1</v>
      </c>
      <c r="F457" s="17"/>
      <c r="G457" s="17"/>
      <c r="H457" s="453">
        <f>H$458+$M16</f>
        <v>80</v>
      </c>
      <c r="I457" s="453"/>
      <c r="J457" s="453">
        <f>J$458+$M16</f>
        <v>55</v>
      </c>
    </row>
    <row r="458" spans="1:10" ht="16.5" x14ac:dyDescent="0.25">
      <c r="B458" s="685"/>
      <c r="C458" s="689" t="s">
        <v>20</v>
      </c>
      <c r="D458" s="690"/>
      <c r="E458" s="316" t="s">
        <v>2</v>
      </c>
      <c r="F458" s="47"/>
      <c r="G458" s="47"/>
      <c r="H458" s="454">
        <v>74</v>
      </c>
      <c r="I458" s="454"/>
      <c r="J458" s="453">
        <v>49</v>
      </c>
    </row>
    <row r="459" spans="1:10" ht="16.5" x14ac:dyDescent="0.25">
      <c r="B459" s="685"/>
      <c r="C459" s="694" t="s">
        <v>579</v>
      </c>
      <c r="D459" s="690"/>
      <c r="E459" s="316"/>
      <c r="F459" s="47"/>
      <c r="G459" s="47"/>
      <c r="H459" s="454">
        <v>7</v>
      </c>
      <c r="I459" s="454"/>
      <c r="J459" s="453">
        <v>7</v>
      </c>
    </row>
    <row r="460" spans="1:10" ht="16.5" customHeight="1" x14ac:dyDescent="0.25">
      <c r="B460" s="685"/>
      <c r="C460" s="149"/>
      <c r="D460" s="149"/>
      <c r="E460" s="149"/>
      <c r="F460" s="149"/>
      <c r="G460" s="149"/>
      <c r="H460" s="149"/>
      <c r="I460" s="149"/>
      <c r="J460" s="149"/>
    </row>
    <row r="461" spans="1:10" ht="16.5" x14ac:dyDescent="0.25">
      <c r="B461" s="685"/>
      <c r="C461" s="691" t="s">
        <v>580</v>
      </c>
      <c r="D461" s="691" t="s">
        <v>581</v>
      </c>
      <c r="E461" s="37"/>
      <c r="F461" s="37"/>
      <c r="G461" s="37"/>
      <c r="H461" s="48" t="s">
        <v>466</v>
      </c>
      <c r="I461" s="37"/>
      <c r="J461" s="48" t="s">
        <v>468</v>
      </c>
    </row>
    <row r="462" spans="1:10" ht="16.5" x14ac:dyDescent="0.25">
      <c r="B462" s="685"/>
      <c r="C462" s="692"/>
      <c r="D462" s="692"/>
      <c r="E462" s="37"/>
      <c r="F462" s="37"/>
      <c r="G462" s="37"/>
      <c r="H462" s="48" t="s">
        <v>467</v>
      </c>
      <c r="I462" s="37"/>
      <c r="J462" s="48" t="s">
        <v>469</v>
      </c>
    </row>
    <row r="463" spans="1:10" ht="16.5" x14ac:dyDescent="0.25">
      <c r="B463" s="685"/>
      <c r="C463" s="692"/>
      <c r="D463" s="692"/>
      <c r="E463" s="37"/>
      <c r="F463" s="37"/>
      <c r="G463" s="37"/>
      <c r="H463" s="48" t="s">
        <v>374</v>
      </c>
      <c r="I463" s="37"/>
      <c r="J463" s="48" t="s">
        <v>374</v>
      </c>
    </row>
    <row r="464" spans="1:10" ht="16.5" x14ac:dyDescent="0.25">
      <c r="B464" s="685"/>
      <c r="C464" s="692"/>
      <c r="D464" s="693"/>
      <c r="E464" s="37"/>
      <c r="F464" s="37"/>
      <c r="G464" s="37"/>
      <c r="H464" s="48"/>
      <c r="I464" s="37"/>
      <c r="J464" s="48"/>
    </row>
    <row r="465" spans="2:10" ht="16.5" x14ac:dyDescent="0.25">
      <c r="B465" s="685"/>
      <c r="C465" s="692"/>
      <c r="D465" s="316" t="s">
        <v>344</v>
      </c>
      <c r="E465" s="316"/>
      <c r="F465" s="316"/>
      <c r="G465" s="316"/>
      <c r="H465" s="697" t="s">
        <v>587</v>
      </c>
      <c r="I465" s="698"/>
      <c r="J465" s="699"/>
    </row>
    <row r="466" spans="2:10" ht="16.5" x14ac:dyDescent="0.25">
      <c r="B466" s="686"/>
      <c r="C466" s="693"/>
      <c r="D466" s="37" t="s">
        <v>345</v>
      </c>
      <c r="E466" s="37"/>
      <c r="F466" s="37"/>
      <c r="G466" s="37"/>
      <c r="H466" s="697" t="s">
        <v>346</v>
      </c>
      <c r="I466" s="698"/>
      <c r="J466" s="699"/>
    </row>
    <row r="467" spans="2:10" ht="16.5" customHeight="1" x14ac:dyDescent="0.25">
      <c r="B467" s="672" t="s">
        <v>583</v>
      </c>
      <c r="C467" s="675" t="s">
        <v>520</v>
      </c>
      <c r="D467" s="676"/>
      <c r="E467" s="20"/>
      <c r="F467" s="19"/>
      <c r="G467" s="19"/>
      <c r="H467" s="19"/>
      <c r="I467" s="19"/>
      <c r="J467" s="19" t="s">
        <v>330</v>
      </c>
    </row>
    <row r="468" spans="2:10" ht="16.5" x14ac:dyDescent="0.25">
      <c r="B468" s="673"/>
      <c r="C468" s="677" t="s">
        <v>391</v>
      </c>
      <c r="D468" s="678"/>
      <c r="E468" s="82" t="s">
        <v>288</v>
      </c>
      <c r="F468" s="218"/>
      <c r="G468" s="218"/>
      <c r="H468" s="297"/>
      <c r="I468" s="218"/>
      <c r="J468" s="445">
        <f>J454+$N$23</f>
        <v>132</v>
      </c>
    </row>
    <row r="469" spans="2:10" ht="16.5" x14ac:dyDescent="0.25">
      <c r="B469" s="673"/>
      <c r="C469" s="677" t="s">
        <v>392</v>
      </c>
      <c r="D469" s="678"/>
      <c r="E469" s="82" t="s">
        <v>289</v>
      </c>
      <c r="F469" s="218"/>
      <c r="G469" s="218"/>
      <c r="H469" s="297"/>
      <c r="I469" s="218"/>
      <c r="J469" s="445">
        <f t="shared" ref="J469:J470" si="54">J455+$N$23</f>
        <v>132</v>
      </c>
    </row>
    <row r="470" spans="2:10" ht="16.5" x14ac:dyDescent="0.25">
      <c r="B470" s="673"/>
      <c r="C470" s="677" t="s">
        <v>22</v>
      </c>
      <c r="D470" s="678"/>
      <c r="E470" s="82" t="s">
        <v>290</v>
      </c>
      <c r="F470" s="218"/>
      <c r="G470" s="218"/>
      <c r="H470" s="297"/>
      <c r="I470" s="218"/>
      <c r="J470" s="445">
        <f t="shared" si="54"/>
        <v>129</v>
      </c>
    </row>
    <row r="471" spans="2:10" ht="16.5" x14ac:dyDescent="0.25">
      <c r="B471" s="673"/>
      <c r="C471" s="677" t="s">
        <v>21</v>
      </c>
      <c r="D471" s="678"/>
      <c r="E471" s="82" t="s">
        <v>291</v>
      </c>
      <c r="F471" s="218"/>
      <c r="G471" s="218"/>
      <c r="H471" s="297"/>
      <c r="I471" s="218"/>
      <c r="J471" s="445">
        <f>J457+$N$23</f>
        <v>120</v>
      </c>
    </row>
    <row r="472" spans="2:10" ht="16.5" x14ac:dyDescent="0.25">
      <c r="B472" s="673"/>
      <c r="C472" s="677" t="s">
        <v>20</v>
      </c>
      <c r="D472" s="678"/>
      <c r="E472" s="82" t="s">
        <v>2</v>
      </c>
      <c r="F472" s="218"/>
      <c r="G472" s="218"/>
      <c r="H472" s="297"/>
      <c r="I472" s="218"/>
      <c r="J472" s="445">
        <f>J458+$N$23</f>
        <v>114</v>
      </c>
    </row>
    <row r="473" spans="2:10" ht="16.5" x14ac:dyDescent="0.25">
      <c r="B473" s="673"/>
      <c r="C473" s="20"/>
      <c r="D473" s="20"/>
      <c r="E473" s="20"/>
      <c r="F473" s="19"/>
      <c r="G473" s="19"/>
      <c r="H473" s="19"/>
      <c r="I473" s="19"/>
      <c r="J473" s="19"/>
    </row>
    <row r="474" spans="2:10" ht="16.5" x14ac:dyDescent="0.25">
      <c r="B474" s="673"/>
      <c r="C474" s="679" t="s">
        <v>580</v>
      </c>
      <c r="D474" s="682" t="s">
        <v>581</v>
      </c>
      <c r="E474" s="82"/>
      <c r="F474" s="218"/>
      <c r="G474" s="218"/>
      <c r="H474" s="39"/>
      <c r="I474" s="218"/>
      <c r="J474" s="218" t="s">
        <v>471</v>
      </c>
    </row>
    <row r="475" spans="2:10" ht="16.5" x14ac:dyDescent="0.25">
      <c r="B475" s="673"/>
      <c r="C475" s="680"/>
      <c r="D475" s="683"/>
      <c r="E475" s="82"/>
      <c r="F475" s="218"/>
      <c r="G475" s="218"/>
      <c r="H475" s="39"/>
      <c r="I475" s="218"/>
      <c r="J475" s="218" t="s">
        <v>374</v>
      </c>
    </row>
    <row r="476" spans="2:10" ht="16.5" x14ac:dyDescent="0.25">
      <c r="B476" s="673"/>
      <c r="C476" s="680"/>
      <c r="D476" s="82" t="s">
        <v>344</v>
      </c>
      <c r="E476" s="82"/>
      <c r="F476" s="218"/>
      <c r="G476" s="218"/>
      <c r="H476" s="39"/>
      <c r="I476" s="218"/>
      <c r="J476" s="218" t="s">
        <v>587</v>
      </c>
    </row>
    <row r="477" spans="2:10" ht="16.5" x14ac:dyDescent="0.25">
      <c r="B477" s="674"/>
      <c r="C477" s="681"/>
      <c r="D477" s="82" t="s">
        <v>345</v>
      </c>
      <c r="E477" s="82"/>
      <c r="F477" s="218"/>
      <c r="G477" s="218"/>
      <c r="H477" s="39"/>
      <c r="I477" s="218"/>
      <c r="J477" s="218" t="s">
        <v>470</v>
      </c>
    </row>
    <row r="478" spans="2:10" ht="16.5" customHeight="1" x14ac:dyDescent="0.25">
      <c r="B478" s="695" t="s">
        <v>597</v>
      </c>
      <c r="C478" s="665" t="s">
        <v>520</v>
      </c>
      <c r="D478" s="666"/>
      <c r="E478" s="40"/>
      <c r="F478" s="41"/>
      <c r="G478" s="41"/>
      <c r="H478" s="41"/>
      <c r="I478" s="41"/>
      <c r="J478" s="41" t="s">
        <v>72</v>
      </c>
    </row>
    <row r="479" spans="2:10" ht="16.5" x14ac:dyDescent="0.25">
      <c r="B479" s="696"/>
      <c r="C479" s="667" t="s">
        <v>392</v>
      </c>
      <c r="D479" s="668"/>
      <c r="E479" s="42" t="s">
        <v>301</v>
      </c>
      <c r="F479" s="43"/>
      <c r="G479" s="43"/>
      <c r="H479" s="298"/>
      <c r="I479" s="43"/>
      <c r="J479" s="450">
        <f>J469</f>
        <v>132</v>
      </c>
    </row>
    <row r="480" spans="2:10" ht="16.5" x14ac:dyDescent="0.25">
      <c r="B480" s="696"/>
      <c r="C480" s="667" t="s">
        <v>22</v>
      </c>
      <c r="D480" s="668"/>
      <c r="E480" s="42" t="s">
        <v>302</v>
      </c>
      <c r="F480" s="43"/>
      <c r="G480" s="43"/>
      <c r="H480" s="298"/>
      <c r="I480" s="43"/>
      <c r="J480" s="450">
        <f>J470</f>
        <v>129</v>
      </c>
    </row>
    <row r="481" spans="1:12" ht="16.5" x14ac:dyDescent="0.25">
      <c r="B481" s="696"/>
      <c r="C481" s="667" t="s">
        <v>21</v>
      </c>
      <c r="D481" s="668"/>
      <c r="E481" s="42" t="s">
        <v>303</v>
      </c>
      <c r="F481" s="43"/>
      <c r="G481" s="43"/>
      <c r="H481" s="298"/>
      <c r="I481" s="43"/>
      <c r="J481" s="450">
        <f>J471</f>
        <v>120</v>
      </c>
    </row>
    <row r="482" spans="1:12" ht="16.5" hidden="1" x14ac:dyDescent="0.25">
      <c r="B482" s="696"/>
      <c r="C482" s="667" t="s">
        <v>20</v>
      </c>
      <c r="D482" s="668"/>
      <c r="E482" s="42" t="s">
        <v>332</v>
      </c>
      <c r="F482" s="43"/>
      <c r="G482" s="43"/>
      <c r="H482" s="43"/>
      <c r="I482" s="43"/>
      <c r="J482" s="44" t="s">
        <v>5</v>
      </c>
      <c r="K482" s="106" t="s">
        <v>388</v>
      </c>
    </row>
    <row r="483" spans="1:12" ht="16.5" x14ac:dyDescent="0.25">
      <c r="B483" s="696"/>
      <c r="C483" s="40"/>
      <c r="D483" s="40"/>
      <c r="E483" s="40"/>
      <c r="F483" s="41"/>
      <c r="G483" s="41"/>
      <c r="H483" s="41"/>
      <c r="I483" s="41"/>
      <c r="J483" s="41"/>
      <c r="K483" s="151"/>
    </row>
    <row r="484" spans="1:12" ht="16.5" x14ac:dyDescent="0.25">
      <c r="B484" s="696"/>
      <c r="C484" s="669" t="s">
        <v>580</v>
      </c>
      <c r="D484" s="669" t="s">
        <v>598</v>
      </c>
      <c r="E484" s="42"/>
      <c r="F484" s="43"/>
      <c r="G484" s="43"/>
      <c r="H484" s="43"/>
      <c r="I484" s="43"/>
      <c r="J484" s="43" t="s">
        <v>473</v>
      </c>
      <c r="K484" s="151"/>
    </row>
    <row r="485" spans="1:12" ht="16.5" x14ac:dyDescent="0.25">
      <c r="B485" s="696"/>
      <c r="C485" s="670"/>
      <c r="D485" s="671"/>
      <c r="E485" s="42"/>
      <c r="F485" s="43"/>
      <c r="G485" s="43"/>
      <c r="H485" s="43"/>
      <c r="I485" s="43"/>
      <c r="J485" s="43" t="s">
        <v>374</v>
      </c>
      <c r="K485" s="151"/>
    </row>
    <row r="486" spans="1:12" ht="16.5" x14ac:dyDescent="0.25">
      <c r="B486" s="696"/>
      <c r="C486" s="670"/>
      <c r="D486" s="42" t="s">
        <v>344</v>
      </c>
      <c r="E486" s="42"/>
      <c r="F486" s="43"/>
      <c r="G486" s="43"/>
      <c r="H486" s="43"/>
      <c r="I486" s="43"/>
      <c r="J486" s="43" t="s">
        <v>587</v>
      </c>
      <c r="K486" s="151"/>
      <c r="L486" s="151"/>
    </row>
    <row r="487" spans="1:12" ht="16.5" x14ac:dyDescent="0.25">
      <c r="B487" s="696"/>
      <c r="C487" s="671"/>
      <c r="D487" s="42" t="s">
        <v>345</v>
      </c>
      <c r="E487" s="42"/>
      <c r="F487" s="43"/>
      <c r="G487" s="43"/>
      <c r="H487" s="43"/>
      <c r="I487" s="43"/>
      <c r="J487" s="44" t="s">
        <v>470</v>
      </c>
      <c r="K487" s="151"/>
    </row>
    <row r="488" spans="1:12" ht="16.5" x14ac:dyDescent="0.25">
      <c r="B488" s="225"/>
      <c r="C488" s="90"/>
      <c r="D488" s="90"/>
      <c r="E488" s="90"/>
      <c r="F488" s="92"/>
      <c r="G488" s="92"/>
      <c r="H488" s="92"/>
      <c r="I488" s="92"/>
      <c r="J488" s="150"/>
      <c r="K488" s="151"/>
    </row>
    <row r="489" spans="1:12" ht="16.5" customHeight="1" x14ac:dyDescent="0.25">
      <c r="A489" s="404" t="s">
        <v>68</v>
      </c>
      <c r="B489" s="684" t="s">
        <v>589</v>
      </c>
      <c r="C489" s="687" t="s">
        <v>520</v>
      </c>
      <c r="D489" s="688"/>
      <c r="E489" s="15"/>
      <c r="F489" s="16"/>
      <c r="G489" s="16"/>
      <c r="H489" s="16"/>
      <c r="I489" s="16"/>
      <c r="J489" s="16" t="s">
        <v>71</v>
      </c>
    </row>
    <row r="490" spans="1:12" ht="16.5" x14ac:dyDescent="0.25">
      <c r="A490" s="107"/>
      <c r="B490" s="685"/>
      <c r="C490" s="689" t="s">
        <v>391</v>
      </c>
      <c r="D490" s="690"/>
      <c r="E490" s="37" t="s">
        <v>95</v>
      </c>
      <c r="F490" s="108"/>
      <c r="G490" s="108"/>
      <c r="H490" s="17"/>
      <c r="I490" s="108"/>
      <c r="J490" s="453">
        <f>J$494+$M13</f>
        <v>55</v>
      </c>
    </row>
    <row r="491" spans="1:12" ht="16.5" x14ac:dyDescent="0.25">
      <c r="B491" s="685"/>
      <c r="C491" s="689" t="s">
        <v>392</v>
      </c>
      <c r="D491" s="690"/>
      <c r="E491" s="37" t="s">
        <v>94</v>
      </c>
      <c r="F491" s="48"/>
      <c r="G491" s="48"/>
      <c r="H491" s="17"/>
      <c r="I491" s="48"/>
      <c r="J491" s="453">
        <f>J$494+$M14</f>
        <v>55</v>
      </c>
    </row>
    <row r="492" spans="1:12" ht="16.5" x14ac:dyDescent="0.25">
      <c r="B492" s="685"/>
      <c r="C492" s="689" t="s">
        <v>22</v>
      </c>
      <c r="D492" s="690"/>
      <c r="E492" s="37" t="s">
        <v>0</v>
      </c>
      <c r="F492" s="48"/>
      <c r="G492" s="48"/>
      <c r="H492" s="17"/>
      <c r="I492" s="48"/>
      <c r="J492" s="453">
        <f>J$494+$M15</f>
        <v>52</v>
      </c>
    </row>
    <row r="493" spans="1:12" ht="16.5" x14ac:dyDescent="0.25">
      <c r="B493" s="685"/>
      <c r="C493" s="689" t="s">
        <v>21</v>
      </c>
      <c r="D493" s="690"/>
      <c r="E493" s="37" t="s">
        <v>1</v>
      </c>
      <c r="F493" s="48"/>
      <c r="G493" s="48"/>
      <c r="H493" s="17"/>
      <c r="I493" s="48"/>
      <c r="J493" s="453">
        <f>J$494+$M16</f>
        <v>43</v>
      </c>
    </row>
    <row r="494" spans="1:12" ht="16.5" x14ac:dyDescent="0.25">
      <c r="B494" s="685"/>
      <c r="C494" s="689" t="s">
        <v>20</v>
      </c>
      <c r="D494" s="690"/>
      <c r="E494" s="316" t="s">
        <v>2</v>
      </c>
      <c r="F494" s="49"/>
      <c r="G494" s="49"/>
      <c r="H494" s="47"/>
      <c r="I494" s="49"/>
      <c r="J494" s="453">
        <v>37</v>
      </c>
    </row>
    <row r="495" spans="1:12" ht="16.5" x14ac:dyDescent="0.25">
      <c r="B495" s="685"/>
      <c r="C495" s="694" t="s">
        <v>579</v>
      </c>
      <c r="D495" s="690"/>
      <c r="E495" s="316"/>
      <c r="F495" s="49"/>
      <c r="G495" s="49"/>
      <c r="H495" s="47"/>
      <c r="I495" s="49"/>
      <c r="J495" s="453">
        <v>7</v>
      </c>
    </row>
    <row r="496" spans="1:12" ht="16.5" customHeight="1" x14ac:dyDescent="0.25">
      <c r="B496" s="685"/>
      <c r="C496" s="149"/>
      <c r="D496" s="149"/>
      <c r="E496" s="149"/>
      <c r="F496" s="149"/>
      <c r="G496" s="149"/>
      <c r="H496" s="149"/>
      <c r="I496" s="149"/>
      <c r="J496" s="149"/>
    </row>
    <row r="497" spans="2:10" ht="16.5" x14ac:dyDescent="0.25">
      <c r="B497" s="685"/>
      <c r="C497" s="691" t="s">
        <v>580</v>
      </c>
      <c r="D497" s="691" t="s">
        <v>581</v>
      </c>
      <c r="E497" s="37"/>
      <c r="F497" s="108"/>
      <c r="G497" s="108"/>
      <c r="H497" s="17"/>
      <c r="I497" s="108"/>
      <c r="J497" s="17" t="s">
        <v>472</v>
      </c>
    </row>
    <row r="498" spans="2:10" ht="16.5" x14ac:dyDescent="0.25">
      <c r="B498" s="685"/>
      <c r="C498" s="692"/>
      <c r="D498" s="693"/>
      <c r="E498" s="37"/>
      <c r="F498" s="48"/>
      <c r="G498" s="48"/>
      <c r="H498" s="17"/>
      <c r="I498" s="48"/>
      <c r="J498" s="17" t="s">
        <v>374</v>
      </c>
    </row>
    <row r="499" spans="2:10" ht="16.5" x14ac:dyDescent="0.25">
      <c r="B499" s="685"/>
      <c r="C499" s="692"/>
      <c r="D499" s="316" t="s">
        <v>344</v>
      </c>
      <c r="E499" s="37"/>
      <c r="F499" s="48"/>
      <c r="G499" s="48"/>
      <c r="H499" s="17"/>
      <c r="I499" s="48"/>
      <c r="J499" s="17" t="s">
        <v>587</v>
      </c>
    </row>
    <row r="500" spans="2:10" ht="16.5" x14ac:dyDescent="0.25">
      <c r="B500" s="686"/>
      <c r="C500" s="693"/>
      <c r="D500" s="37" t="s">
        <v>345</v>
      </c>
      <c r="E500" s="37"/>
      <c r="F500" s="48"/>
      <c r="G500" s="48"/>
      <c r="H500" s="17"/>
      <c r="I500" s="48"/>
      <c r="J500" s="17" t="s">
        <v>470</v>
      </c>
    </row>
    <row r="501" spans="2:10" ht="16.5" customHeight="1" x14ac:dyDescent="0.25">
      <c r="B501" s="672" t="s">
        <v>583</v>
      </c>
      <c r="C501" s="675" t="s">
        <v>520</v>
      </c>
      <c r="D501" s="676"/>
      <c r="E501" s="20"/>
      <c r="F501" s="19"/>
      <c r="G501" s="19"/>
      <c r="H501" s="19"/>
      <c r="I501" s="19"/>
      <c r="J501" s="19" t="s">
        <v>331</v>
      </c>
    </row>
    <row r="502" spans="2:10" ht="16.5" x14ac:dyDescent="0.25">
      <c r="B502" s="673"/>
      <c r="C502" s="677" t="s">
        <v>391</v>
      </c>
      <c r="D502" s="678"/>
      <c r="E502" s="82" t="s">
        <v>288</v>
      </c>
      <c r="F502" s="218"/>
      <c r="G502" s="218"/>
      <c r="H502" s="39"/>
      <c r="I502" s="218"/>
      <c r="J502" s="449">
        <f>J490+$N$23</f>
        <v>120</v>
      </c>
    </row>
    <row r="503" spans="2:10" ht="16.5" x14ac:dyDescent="0.25">
      <c r="B503" s="673"/>
      <c r="C503" s="677" t="s">
        <v>392</v>
      </c>
      <c r="D503" s="678"/>
      <c r="E503" s="82" t="s">
        <v>289</v>
      </c>
      <c r="F503" s="218"/>
      <c r="G503" s="218"/>
      <c r="H503" s="39"/>
      <c r="I503" s="218"/>
      <c r="J503" s="449">
        <f t="shared" ref="J503:J505" si="55">J491+$N$23</f>
        <v>120</v>
      </c>
    </row>
    <row r="504" spans="2:10" ht="16.5" x14ac:dyDescent="0.25">
      <c r="B504" s="673"/>
      <c r="C504" s="677" t="s">
        <v>22</v>
      </c>
      <c r="D504" s="678"/>
      <c r="E504" s="82" t="s">
        <v>290</v>
      </c>
      <c r="F504" s="218"/>
      <c r="G504" s="218"/>
      <c r="H504" s="39"/>
      <c r="I504" s="218"/>
      <c r="J504" s="449">
        <f t="shared" si="55"/>
        <v>117</v>
      </c>
    </row>
    <row r="505" spans="2:10" ht="16.5" x14ac:dyDescent="0.25">
      <c r="B505" s="673"/>
      <c r="C505" s="677" t="s">
        <v>21</v>
      </c>
      <c r="D505" s="678"/>
      <c r="E505" s="82" t="s">
        <v>291</v>
      </c>
      <c r="F505" s="218"/>
      <c r="G505" s="218"/>
      <c r="H505" s="39"/>
      <c r="I505" s="218"/>
      <c r="J505" s="449">
        <f t="shared" si="55"/>
        <v>108</v>
      </c>
    </row>
    <row r="506" spans="2:10" ht="16.5" x14ac:dyDescent="0.25">
      <c r="B506" s="673"/>
      <c r="C506" s="677" t="s">
        <v>20</v>
      </c>
      <c r="D506" s="678"/>
      <c r="E506" s="82" t="s">
        <v>2</v>
      </c>
      <c r="F506" s="218"/>
      <c r="G506" s="218"/>
      <c r="H506" s="39"/>
      <c r="I506" s="218"/>
      <c r="J506" s="449">
        <f>J494+$N$23</f>
        <v>102</v>
      </c>
    </row>
    <row r="507" spans="2:10" ht="16.5" x14ac:dyDescent="0.25">
      <c r="B507" s="673"/>
      <c r="C507" s="20"/>
      <c r="D507" s="20"/>
      <c r="E507" s="20"/>
      <c r="F507" s="19"/>
      <c r="G507" s="19"/>
      <c r="H507" s="19"/>
      <c r="I507" s="19"/>
      <c r="J507" s="19"/>
    </row>
    <row r="508" spans="2:10" ht="16.5" x14ac:dyDescent="0.25">
      <c r="B508" s="673"/>
      <c r="C508" s="679" t="s">
        <v>580</v>
      </c>
      <c r="D508" s="682" t="s">
        <v>581</v>
      </c>
      <c r="E508" s="82"/>
      <c r="F508" s="218"/>
      <c r="G508" s="218"/>
      <c r="H508" s="39"/>
      <c r="I508" s="218"/>
      <c r="J508" s="218" t="s">
        <v>471</v>
      </c>
    </row>
    <row r="509" spans="2:10" ht="16.5" x14ac:dyDescent="0.25">
      <c r="B509" s="673"/>
      <c r="C509" s="680"/>
      <c r="D509" s="683"/>
      <c r="E509" s="82"/>
      <c r="F509" s="218"/>
      <c r="G509" s="218"/>
      <c r="H509" s="39"/>
      <c r="I509" s="218"/>
      <c r="J509" s="218" t="s">
        <v>374</v>
      </c>
    </row>
    <row r="510" spans="2:10" ht="16.5" x14ac:dyDescent="0.25">
      <c r="B510" s="673"/>
      <c r="C510" s="680"/>
      <c r="D510" s="82" t="s">
        <v>344</v>
      </c>
      <c r="E510" s="82"/>
      <c r="F510" s="218"/>
      <c r="G510" s="218"/>
      <c r="H510" s="39"/>
      <c r="I510" s="218"/>
      <c r="J510" s="218" t="s">
        <v>587</v>
      </c>
    </row>
    <row r="511" spans="2:10" ht="16.5" x14ac:dyDescent="0.25">
      <c r="B511" s="674"/>
      <c r="C511" s="681"/>
      <c r="D511" s="82" t="s">
        <v>345</v>
      </c>
      <c r="E511" s="82"/>
      <c r="F511" s="218"/>
      <c r="G511" s="218"/>
      <c r="H511" s="39"/>
      <c r="I511" s="218"/>
      <c r="J511" s="218" t="s">
        <v>470</v>
      </c>
    </row>
    <row r="512" spans="2:10" ht="16.5" customHeight="1" x14ac:dyDescent="0.25">
      <c r="B512" s="663" t="s">
        <v>599</v>
      </c>
      <c r="C512" s="665" t="s">
        <v>520</v>
      </c>
      <c r="D512" s="666"/>
      <c r="E512" s="40"/>
      <c r="F512" s="41"/>
      <c r="G512" s="41"/>
      <c r="H512" s="41"/>
      <c r="I512" s="41"/>
      <c r="J512" s="41" t="s">
        <v>73</v>
      </c>
    </row>
    <row r="513" spans="1:11" ht="16.5" x14ac:dyDescent="0.25">
      <c r="B513" s="664"/>
      <c r="C513" s="667" t="s">
        <v>392</v>
      </c>
      <c r="D513" s="668"/>
      <c r="E513" s="42" t="s">
        <v>308</v>
      </c>
      <c r="F513" s="43"/>
      <c r="G513" s="43"/>
      <c r="H513" s="43"/>
      <c r="I513" s="43"/>
      <c r="J513" s="450">
        <f t="shared" ref="J513:J514" si="56">J503</f>
        <v>120</v>
      </c>
    </row>
    <row r="514" spans="1:11" ht="16.5" x14ac:dyDescent="0.25">
      <c r="B514" s="664"/>
      <c r="C514" s="667" t="s">
        <v>22</v>
      </c>
      <c r="D514" s="668"/>
      <c r="E514" s="42" t="s">
        <v>309</v>
      </c>
      <c r="F514" s="43"/>
      <c r="G514" s="43"/>
      <c r="H514" s="43"/>
      <c r="I514" s="43"/>
      <c r="J514" s="450">
        <f t="shared" si="56"/>
        <v>117</v>
      </c>
    </row>
    <row r="515" spans="1:11" ht="16.5" x14ac:dyDescent="0.25">
      <c r="B515" s="664"/>
      <c r="C515" s="667" t="s">
        <v>21</v>
      </c>
      <c r="D515" s="668"/>
      <c r="E515" s="42" t="s">
        <v>310</v>
      </c>
      <c r="F515" s="43"/>
      <c r="G515" s="43"/>
      <c r="H515" s="43"/>
      <c r="I515" s="43"/>
      <c r="J515" s="450">
        <f>J505</f>
        <v>108</v>
      </c>
    </row>
    <row r="516" spans="1:11" ht="16.5" hidden="1" customHeight="1" x14ac:dyDescent="0.25">
      <c r="B516" s="664"/>
      <c r="C516" s="667" t="s">
        <v>20</v>
      </c>
      <c r="D516" s="668"/>
      <c r="E516" s="42" t="s">
        <v>311</v>
      </c>
      <c r="F516" s="43"/>
      <c r="G516" s="43"/>
      <c r="H516" s="43" t="s">
        <v>5</v>
      </c>
      <c r="I516" s="43"/>
      <c r="J516" s="44" t="s">
        <v>5</v>
      </c>
      <c r="K516" s="106" t="s">
        <v>388</v>
      </c>
    </row>
    <row r="517" spans="1:11" ht="16.5" x14ac:dyDescent="0.25">
      <c r="B517" s="664"/>
      <c r="C517" s="40"/>
      <c r="D517" s="40"/>
      <c r="E517" s="40"/>
      <c r="F517" s="41"/>
      <c r="G517" s="41"/>
      <c r="H517" s="41"/>
      <c r="I517" s="41"/>
      <c r="J517" s="41"/>
      <c r="K517" s="151"/>
    </row>
    <row r="518" spans="1:11" ht="16.5" x14ac:dyDescent="0.25">
      <c r="B518" s="664"/>
      <c r="C518" s="669" t="s">
        <v>580</v>
      </c>
      <c r="D518" s="669" t="s">
        <v>598</v>
      </c>
      <c r="E518" s="42"/>
      <c r="F518" s="43"/>
      <c r="G518" s="43"/>
      <c r="H518" s="43"/>
      <c r="I518" s="43"/>
      <c r="J518" s="43" t="s">
        <v>473</v>
      </c>
      <c r="K518" s="151"/>
    </row>
    <row r="519" spans="1:11" ht="16.5" x14ac:dyDescent="0.25">
      <c r="B519" s="664"/>
      <c r="C519" s="670"/>
      <c r="D519" s="671"/>
      <c r="E519" s="42"/>
      <c r="F519" s="43"/>
      <c r="G519" s="43"/>
      <c r="H519" s="43"/>
      <c r="I519" s="43"/>
      <c r="J519" s="43" t="s">
        <v>374</v>
      </c>
      <c r="K519" s="151"/>
    </row>
    <row r="520" spans="1:11" ht="16.5" x14ac:dyDescent="0.25">
      <c r="B520" s="664"/>
      <c r="C520" s="670"/>
      <c r="D520" s="42" t="s">
        <v>344</v>
      </c>
      <c r="E520" s="42"/>
      <c r="F520" s="43"/>
      <c r="G520" s="43"/>
      <c r="H520" s="43"/>
      <c r="I520" s="43"/>
      <c r="J520" s="43" t="s">
        <v>587</v>
      </c>
      <c r="K520" s="151"/>
    </row>
    <row r="521" spans="1:11" ht="16.5" x14ac:dyDescent="0.25">
      <c r="B521" s="664"/>
      <c r="C521" s="671"/>
      <c r="D521" s="42" t="s">
        <v>345</v>
      </c>
      <c r="E521" s="42"/>
      <c r="F521" s="43"/>
      <c r="G521" s="43"/>
      <c r="H521" s="43"/>
      <c r="I521" s="43"/>
      <c r="J521" s="44" t="s">
        <v>470</v>
      </c>
      <c r="K521" s="151"/>
    </row>
    <row r="522" spans="1:11" ht="16.5" hidden="1" x14ac:dyDescent="0.25">
      <c r="B522" s="213"/>
      <c r="C522" s="90"/>
      <c r="D522" s="90"/>
      <c r="E522" s="90"/>
      <c r="F522" s="92"/>
      <c r="G522" s="92"/>
      <c r="H522" s="92"/>
      <c r="I522" s="92"/>
      <c r="J522" s="150"/>
      <c r="K522" s="151"/>
    </row>
    <row r="523" spans="1:11" ht="16.5" hidden="1" x14ac:dyDescent="0.25">
      <c r="B523" s="213"/>
      <c r="C523" s="90"/>
      <c r="D523" s="90"/>
      <c r="E523" s="90"/>
      <c r="F523" s="92"/>
      <c r="G523" s="92"/>
      <c r="H523" s="92"/>
      <c r="I523" s="92"/>
      <c r="J523" s="150"/>
      <c r="K523" s="151"/>
    </row>
    <row r="524" spans="1:11" ht="15" customHeight="1" x14ac:dyDescent="0.25">
      <c r="A524" s="658" t="s">
        <v>600</v>
      </c>
      <c r="B524" s="658"/>
      <c r="C524" s="658"/>
      <c r="D524" s="658"/>
      <c r="E524" s="658"/>
      <c r="F524" s="658"/>
      <c r="G524" s="658"/>
      <c r="H524" s="658"/>
      <c r="I524" s="658"/>
      <c r="J524" s="659"/>
    </row>
    <row r="525" spans="1:11" ht="15" customHeight="1" x14ac:dyDescent="0.25">
      <c r="A525" s="658"/>
      <c r="B525" s="658"/>
      <c r="C525" s="658"/>
      <c r="D525" s="658"/>
      <c r="E525" s="658"/>
      <c r="F525" s="658"/>
      <c r="G525" s="658"/>
      <c r="H525" s="658"/>
      <c r="I525" s="658"/>
      <c r="J525" s="659"/>
    </row>
    <row r="526" spans="1:11" ht="15" customHeight="1" x14ac:dyDescent="0.25">
      <c r="A526" s="660"/>
      <c r="B526" s="660"/>
      <c r="C526" s="660"/>
      <c r="D526" s="660"/>
      <c r="E526" s="660"/>
      <c r="F526" s="660"/>
      <c r="G526" s="660"/>
      <c r="H526" s="660"/>
      <c r="I526" s="660"/>
      <c r="J526" s="661"/>
    </row>
    <row r="530" spans="1:10" x14ac:dyDescent="0.25">
      <c r="B530" s="3"/>
      <c r="C530" s="3"/>
      <c r="D530" s="3"/>
      <c r="E530" s="3"/>
      <c r="H530" s="2"/>
      <c r="I530" s="3"/>
    </row>
    <row r="531" spans="1:10" ht="38.25" x14ac:dyDescent="0.25">
      <c r="A531" s="405" t="s">
        <v>74</v>
      </c>
      <c r="B531" s="662" t="s">
        <v>603</v>
      </c>
      <c r="C531" s="652" t="s">
        <v>520</v>
      </c>
      <c r="D531" s="653"/>
      <c r="E531" s="152"/>
      <c r="F531" s="152"/>
      <c r="G531" s="152"/>
      <c r="H531" s="153" t="s">
        <v>78</v>
      </c>
      <c r="I531" s="154"/>
      <c r="J531" s="153" t="s">
        <v>79</v>
      </c>
    </row>
    <row r="532" spans="1:10" ht="16.5" hidden="1" customHeight="1" x14ac:dyDescent="0.25">
      <c r="A532" s="85"/>
      <c r="B532" s="662"/>
      <c r="C532" s="155"/>
      <c r="D532" s="155"/>
      <c r="E532" s="155"/>
      <c r="F532" s="155"/>
      <c r="G532" s="155"/>
      <c r="H532" s="156" t="s">
        <v>335</v>
      </c>
      <c r="I532" s="157"/>
      <c r="J532" s="156" t="s">
        <v>228</v>
      </c>
    </row>
    <row r="533" spans="1:10" ht="16.5" x14ac:dyDescent="0.25">
      <c r="A533" s="46"/>
      <c r="B533" s="662"/>
      <c r="C533" s="654" t="s">
        <v>391</v>
      </c>
      <c r="D533" s="654"/>
      <c r="E533" s="312" t="s">
        <v>389</v>
      </c>
      <c r="F533" s="312"/>
      <c r="G533" s="312"/>
      <c r="H533" s="455">
        <f>H$537+$M14</f>
        <v>88</v>
      </c>
      <c r="I533" s="455"/>
      <c r="J533" s="455">
        <f>J$537+$M14</f>
        <v>46</v>
      </c>
    </row>
    <row r="534" spans="1:10" ht="16.5" x14ac:dyDescent="0.25">
      <c r="B534" s="662"/>
      <c r="C534" s="654" t="s">
        <v>22</v>
      </c>
      <c r="D534" s="654"/>
      <c r="E534" s="312" t="s">
        <v>333</v>
      </c>
      <c r="F534" s="312"/>
      <c r="G534" s="312"/>
      <c r="H534" s="455">
        <f>H$537+$M15</f>
        <v>85</v>
      </c>
      <c r="I534" s="455"/>
      <c r="J534" s="455">
        <f>J$537+$M15</f>
        <v>43</v>
      </c>
    </row>
    <row r="535" spans="1:10" ht="16.5" x14ac:dyDescent="0.25">
      <c r="B535" s="662"/>
      <c r="C535" s="654" t="s">
        <v>21</v>
      </c>
      <c r="D535" s="654"/>
      <c r="E535" s="312" t="s">
        <v>334</v>
      </c>
      <c r="F535" s="312"/>
      <c r="G535" s="312"/>
      <c r="H535" s="455">
        <f>H$537+$M16</f>
        <v>76</v>
      </c>
      <c r="I535" s="455"/>
      <c r="J535" s="455">
        <f>J$537+$M16</f>
        <v>34</v>
      </c>
    </row>
    <row r="536" spans="1:10" ht="16.5" x14ac:dyDescent="0.25">
      <c r="B536" s="662"/>
      <c r="C536" s="654" t="s">
        <v>20</v>
      </c>
      <c r="D536" s="654"/>
      <c r="E536" s="312" t="s">
        <v>336</v>
      </c>
      <c r="F536" s="312"/>
      <c r="G536" s="312"/>
      <c r="H536" s="455">
        <v>70</v>
      </c>
      <c r="I536" s="455"/>
      <c r="J536" s="455">
        <v>28</v>
      </c>
    </row>
    <row r="537" spans="1:10" ht="16.5" x14ac:dyDescent="0.25">
      <c r="B537" s="662"/>
      <c r="C537" s="654" t="s">
        <v>75</v>
      </c>
      <c r="D537" s="654"/>
      <c r="E537" s="312" t="s">
        <v>337</v>
      </c>
      <c r="F537" s="312"/>
      <c r="G537" s="312"/>
      <c r="H537" s="455">
        <v>70</v>
      </c>
      <c r="I537" s="455"/>
      <c r="J537" s="455">
        <v>28</v>
      </c>
    </row>
    <row r="538" spans="1:10" x14ac:dyDescent="0.25">
      <c r="B538" s="662"/>
      <c r="C538" s="158"/>
      <c r="D538" s="158"/>
      <c r="E538" s="158"/>
      <c r="F538" s="158"/>
      <c r="G538" s="158"/>
      <c r="H538" s="158"/>
      <c r="I538" s="158"/>
      <c r="J538" s="158"/>
    </row>
    <row r="539" spans="1:10" ht="16.5" x14ac:dyDescent="0.25">
      <c r="B539" s="662"/>
      <c r="C539" s="654" t="s">
        <v>580</v>
      </c>
      <c r="D539" s="654" t="s">
        <v>581</v>
      </c>
      <c r="E539" s="312"/>
      <c r="F539" s="312"/>
      <c r="G539" s="312"/>
      <c r="H539" s="648" t="s">
        <v>474</v>
      </c>
      <c r="I539" s="648"/>
      <c r="J539" s="648"/>
    </row>
    <row r="540" spans="1:10" ht="16.5" x14ac:dyDescent="0.25">
      <c r="B540" s="662"/>
      <c r="C540" s="654"/>
      <c r="D540" s="654"/>
      <c r="E540" s="312"/>
      <c r="F540" s="312"/>
      <c r="G540" s="312"/>
      <c r="H540" s="648" t="s">
        <v>460</v>
      </c>
      <c r="I540" s="648"/>
      <c r="J540" s="648"/>
    </row>
    <row r="541" spans="1:10" ht="16.5" x14ac:dyDescent="0.25">
      <c r="B541" s="662"/>
      <c r="C541" s="654"/>
      <c r="D541" s="312" t="s">
        <v>344</v>
      </c>
      <c r="E541" s="312"/>
      <c r="F541" s="312"/>
      <c r="G541" s="312"/>
      <c r="H541" s="648" t="s">
        <v>585</v>
      </c>
      <c r="I541" s="648"/>
      <c r="J541" s="648"/>
    </row>
    <row r="542" spans="1:10" ht="16.5" x14ac:dyDescent="0.25">
      <c r="B542" s="270"/>
      <c r="C542" s="271"/>
      <c r="D542" s="271"/>
      <c r="E542" s="271"/>
      <c r="F542" s="271"/>
      <c r="G542" s="271"/>
      <c r="H542" s="272"/>
      <c r="I542" s="272"/>
      <c r="J542" s="272"/>
    </row>
    <row r="543" spans="1:10" ht="16.5" customHeight="1" x14ac:dyDescent="0.25">
      <c r="A543" s="405" t="s">
        <v>76</v>
      </c>
      <c r="B543" s="651" t="s">
        <v>604</v>
      </c>
      <c r="C543" s="652" t="s">
        <v>520</v>
      </c>
      <c r="D543" s="653"/>
      <c r="E543" s="152"/>
      <c r="F543" s="152"/>
      <c r="G543" s="152"/>
      <c r="H543" s="154"/>
      <c r="I543" s="154"/>
      <c r="J543" s="153" t="s">
        <v>77</v>
      </c>
    </row>
    <row r="544" spans="1:10" ht="16.5" customHeight="1" x14ac:dyDescent="0.25">
      <c r="A544" s="46"/>
      <c r="B544" s="651"/>
      <c r="C544" s="654" t="s">
        <v>391</v>
      </c>
      <c r="D544" s="654"/>
      <c r="E544" s="312" t="s">
        <v>390</v>
      </c>
      <c r="F544" s="312"/>
      <c r="G544" s="312"/>
      <c r="H544" s="311"/>
      <c r="I544" s="311"/>
      <c r="J544" s="456" t="s">
        <v>5</v>
      </c>
    </row>
    <row r="545" spans="1:10" ht="16.5" x14ac:dyDescent="0.25">
      <c r="B545" s="651"/>
      <c r="C545" s="654" t="s">
        <v>22</v>
      </c>
      <c r="D545" s="654"/>
      <c r="E545" s="312" t="s">
        <v>338</v>
      </c>
      <c r="F545" s="312"/>
      <c r="G545" s="312"/>
      <c r="H545" s="311"/>
      <c r="I545" s="311"/>
      <c r="J545" s="455">
        <f>J$547+$M15</f>
        <v>93</v>
      </c>
    </row>
    <row r="546" spans="1:10" ht="16.5" x14ac:dyDescent="0.25">
      <c r="B546" s="651"/>
      <c r="C546" s="654" t="s">
        <v>21</v>
      </c>
      <c r="D546" s="654"/>
      <c r="E546" s="312" t="s">
        <v>339</v>
      </c>
      <c r="F546" s="312"/>
      <c r="G546" s="312"/>
      <c r="H546" s="311"/>
      <c r="I546" s="311"/>
      <c r="J546" s="455">
        <f>J$547+$M16</f>
        <v>84</v>
      </c>
    </row>
    <row r="547" spans="1:10" ht="16.5" x14ac:dyDescent="0.25">
      <c r="B547" s="651"/>
      <c r="C547" s="654" t="s">
        <v>20</v>
      </c>
      <c r="D547" s="654"/>
      <c r="E547" s="312" t="s">
        <v>340</v>
      </c>
      <c r="F547" s="312"/>
      <c r="G547" s="312"/>
      <c r="H547" s="311"/>
      <c r="I547" s="311"/>
      <c r="J547" s="455">
        <v>78</v>
      </c>
    </row>
    <row r="548" spans="1:10" ht="16.5" x14ac:dyDescent="0.25">
      <c r="B548" s="651"/>
      <c r="C548" s="654" t="s">
        <v>75</v>
      </c>
      <c r="D548" s="654"/>
      <c r="E548" s="312" t="s">
        <v>341</v>
      </c>
      <c r="F548" s="312"/>
      <c r="G548" s="312"/>
      <c r="H548" s="311"/>
      <c r="I548" s="311"/>
      <c r="J548" s="455">
        <v>78</v>
      </c>
    </row>
    <row r="549" spans="1:10" x14ac:dyDescent="0.25">
      <c r="B549" s="651"/>
      <c r="C549" s="158"/>
      <c r="D549" s="158"/>
      <c r="E549" s="158"/>
      <c r="F549" s="158"/>
      <c r="G549" s="158"/>
      <c r="H549" s="158"/>
      <c r="I549" s="158"/>
      <c r="J549" s="158"/>
    </row>
    <row r="550" spans="1:10" ht="16.5" x14ac:dyDescent="0.25">
      <c r="B550" s="651"/>
      <c r="C550" s="654" t="s">
        <v>580</v>
      </c>
      <c r="D550" s="654" t="s">
        <v>581</v>
      </c>
      <c r="E550" s="312"/>
      <c r="F550" s="312"/>
      <c r="G550" s="312"/>
      <c r="H550" s="312"/>
      <c r="I550" s="312"/>
      <c r="J550" s="160" t="s">
        <v>474</v>
      </c>
    </row>
    <row r="551" spans="1:10" ht="16.5" x14ac:dyDescent="0.25">
      <c r="B551" s="651"/>
      <c r="C551" s="654"/>
      <c r="D551" s="654"/>
      <c r="E551" s="312"/>
      <c r="F551" s="312"/>
      <c r="G551" s="312"/>
      <c r="H551" s="312"/>
      <c r="I551" s="312"/>
      <c r="J551" s="160" t="s">
        <v>460</v>
      </c>
    </row>
    <row r="552" spans="1:10" ht="16.5" x14ac:dyDescent="0.25">
      <c r="B552" s="651"/>
      <c r="C552" s="654"/>
      <c r="D552" s="312" t="s">
        <v>344</v>
      </c>
      <c r="E552" s="312"/>
      <c r="F552" s="312"/>
      <c r="G552" s="312"/>
      <c r="H552" s="312"/>
      <c r="I552" s="312"/>
      <c r="J552" s="160" t="s">
        <v>584</v>
      </c>
    </row>
    <row r="553" spans="1:10" ht="16.5" x14ac:dyDescent="0.25">
      <c r="B553" s="273"/>
      <c r="C553" s="271"/>
      <c r="D553" s="271"/>
      <c r="E553" s="271"/>
      <c r="F553" s="271"/>
      <c r="G553" s="271"/>
      <c r="H553" s="271"/>
      <c r="I553" s="271"/>
      <c r="J553" s="274"/>
    </row>
    <row r="554" spans="1:10" ht="38.25" x14ac:dyDescent="0.25">
      <c r="A554" s="406" t="s">
        <v>84</v>
      </c>
      <c r="B554" s="655" t="s">
        <v>603</v>
      </c>
      <c r="C554" s="652" t="s">
        <v>520</v>
      </c>
      <c r="D554" s="653"/>
      <c r="E554" s="152"/>
      <c r="F554" s="152"/>
      <c r="G554" s="152"/>
      <c r="H554" s="153" t="s">
        <v>80</v>
      </c>
      <c r="I554" s="153"/>
      <c r="J554" s="153" t="s">
        <v>81</v>
      </c>
    </row>
    <row r="555" spans="1:10" ht="16.5" hidden="1" customHeight="1" x14ac:dyDescent="0.25">
      <c r="A555" s="73"/>
      <c r="B555" s="656"/>
      <c r="C555" s="161"/>
      <c r="D555" s="161"/>
      <c r="E555" s="161"/>
      <c r="F555" s="161"/>
      <c r="G555" s="161"/>
      <c r="H555" s="162" t="s">
        <v>225</v>
      </c>
      <c r="I555" s="162"/>
      <c r="J555" s="162" t="s">
        <v>224</v>
      </c>
    </row>
    <row r="556" spans="1:10" ht="16.5" x14ac:dyDescent="0.25">
      <c r="A556" s="107"/>
      <c r="B556" s="656"/>
      <c r="C556" s="654" t="s">
        <v>391</v>
      </c>
      <c r="D556" s="654"/>
      <c r="E556" s="312" t="s">
        <v>389</v>
      </c>
      <c r="F556" s="312"/>
      <c r="G556" s="312"/>
      <c r="H556" s="455">
        <f>H$560+$M14</f>
        <v>121</v>
      </c>
      <c r="I556" s="455"/>
      <c r="J556" s="455">
        <f>J$560+$M14</f>
        <v>77</v>
      </c>
    </row>
    <row r="557" spans="1:10" ht="16.5" x14ac:dyDescent="0.25">
      <c r="B557" s="656"/>
      <c r="C557" s="654" t="s">
        <v>22</v>
      </c>
      <c r="D557" s="654"/>
      <c r="E557" s="312" t="s">
        <v>333</v>
      </c>
      <c r="F557" s="312"/>
      <c r="G557" s="312"/>
      <c r="H557" s="455">
        <f>H$560+$M15</f>
        <v>118</v>
      </c>
      <c r="I557" s="455"/>
      <c r="J557" s="455">
        <f>J$560+$M15</f>
        <v>74</v>
      </c>
    </row>
    <row r="558" spans="1:10" ht="16.5" x14ac:dyDescent="0.25">
      <c r="B558" s="656"/>
      <c r="C558" s="654" t="s">
        <v>21</v>
      </c>
      <c r="D558" s="654"/>
      <c r="E558" s="312" t="s">
        <v>334</v>
      </c>
      <c r="F558" s="312"/>
      <c r="G558" s="312"/>
      <c r="H558" s="455">
        <f>H$560+$M16</f>
        <v>109</v>
      </c>
      <c r="I558" s="455"/>
      <c r="J558" s="455">
        <f>J$560+$M16</f>
        <v>65</v>
      </c>
    </row>
    <row r="559" spans="1:10" ht="16.5" x14ac:dyDescent="0.25">
      <c r="B559" s="656"/>
      <c r="C559" s="654" t="s">
        <v>20</v>
      </c>
      <c r="D559" s="654"/>
      <c r="E559" s="312" t="s">
        <v>336</v>
      </c>
      <c r="F559" s="312"/>
      <c r="G559" s="312"/>
      <c r="H559" s="455">
        <v>103</v>
      </c>
      <c r="I559" s="456"/>
      <c r="J559" s="455">
        <v>59</v>
      </c>
    </row>
    <row r="560" spans="1:10" ht="16.5" x14ac:dyDescent="0.25">
      <c r="B560" s="656"/>
      <c r="C560" s="654" t="s">
        <v>75</v>
      </c>
      <c r="D560" s="654"/>
      <c r="E560" s="312" t="s">
        <v>337</v>
      </c>
      <c r="F560" s="312"/>
      <c r="G560" s="312"/>
      <c r="H560" s="455">
        <v>103</v>
      </c>
      <c r="I560" s="456"/>
      <c r="J560" s="455">
        <v>59</v>
      </c>
    </row>
    <row r="561" spans="1:10" ht="16.5" customHeight="1" x14ac:dyDescent="0.25">
      <c r="B561" s="656"/>
      <c r="C561" s="158"/>
      <c r="D561" s="158"/>
      <c r="E561" s="158"/>
      <c r="F561" s="158"/>
      <c r="G561" s="158"/>
      <c r="H561" s="158"/>
      <c r="I561" s="158"/>
      <c r="J561" s="158"/>
    </row>
    <row r="562" spans="1:10" ht="16.5" x14ac:dyDescent="0.25">
      <c r="B562" s="656"/>
      <c r="C562" s="654" t="s">
        <v>580</v>
      </c>
      <c r="D562" s="654" t="s">
        <v>581</v>
      </c>
      <c r="E562" s="312"/>
      <c r="F562" s="312"/>
      <c r="G562" s="312"/>
      <c r="H562" s="311" t="s">
        <v>475</v>
      </c>
      <c r="I562" s="159"/>
      <c r="J562" s="311" t="s">
        <v>476</v>
      </c>
    </row>
    <row r="563" spans="1:10" ht="16.5" x14ac:dyDescent="0.25">
      <c r="B563" s="656"/>
      <c r="C563" s="654"/>
      <c r="D563" s="654"/>
      <c r="E563" s="312"/>
      <c r="F563" s="312"/>
      <c r="G563" s="312"/>
      <c r="H563" s="648" t="s">
        <v>374</v>
      </c>
      <c r="I563" s="648"/>
      <c r="J563" s="648"/>
    </row>
    <row r="564" spans="1:10" ht="16.5" x14ac:dyDescent="0.25">
      <c r="B564" s="656"/>
      <c r="C564" s="654"/>
      <c r="D564" s="312" t="s">
        <v>344</v>
      </c>
      <c r="E564" s="312"/>
      <c r="F564" s="312"/>
      <c r="G564" s="312"/>
      <c r="H564" s="648" t="s">
        <v>584</v>
      </c>
      <c r="I564" s="648"/>
      <c r="J564" s="648"/>
    </row>
    <row r="565" spans="1:10" ht="16.5" x14ac:dyDescent="0.25">
      <c r="B565" s="657"/>
      <c r="C565" s="654"/>
      <c r="D565" s="312" t="s">
        <v>345</v>
      </c>
      <c r="E565" s="312"/>
      <c r="F565" s="312"/>
      <c r="G565" s="312"/>
      <c r="H565" s="648" t="s">
        <v>346</v>
      </c>
      <c r="I565" s="648"/>
      <c r="J565" s="648"/>
    </row>
    <row r="566" spans="1:10" ht="16.5" x14ac:dyDescent="0.25">
      <c r="B566" s="273"/>
      <c r="C566" s="271"/>
      <c r="D566" s="271"/>
      <c r="E566" s="271"/>
      <c r="F566" s="271"/>
      <c r="G566" s="271"/>
      <c r="H566" s="272"/>
      <c r="I566" s="272"/>
      <c r="J566" s="272"/>
    </row>
    <row r="567" spans="1:10" ht="38.25" x14ac:dyDescent="0.25">
      <c r="A567" s="406" t="s">
        <v>85</v>
      </c>
      <c r="B567" s="651" t="s">
        <v>603</v>
      </c>
      <c r="C567" s="652" t="s">
        <v>520</v>
      </c>
      <c r="D567" s="653"/>
      <c r="E567" s="152"/>
      <c r="F567" s="152"/>
      <c r="G567" s="152"/>
      <c r="H567" s="153" t="s">
        <v>82</v>
      </c>
      <c r="I567" s="153"/>
      <c r="J567" s="153" t="s">
        <v>83</v>
      </c>
    </row>
    <row r="568" spans="1:10" ht="16.5" hidden="1" customHeight="1" x14ac:dyDescent="0.25">
      <c r="A568" s="73"/>
      <c r="B568" s="651"/>
      <c r="C568" s="161"/>
      <c r="D568" s="161"/>
      <c r="E568" s="161"/>
      <c r="F568" s="161"/>
      <c r="G568" s="161"/>
      <c r="H568" s="162" t="s">
        <v>223</v>
      </c>
      <c r="I568" s="162"/>
      <c r="J568" s="162" t="s">
        <v>257</v>
      </c>
    </row>
    <row r="569" spans="1:10" ht="16.5" x14ac:dyDescent="0.25">
      <c r="A569" s="107"/>
      <c r="B569" s="651"/>
      <c r="C569" s="654" t="s">
        <v>391</v>
      </c>
      <c r="D569" s="654"/>
      <c r="E569" s="312" t="s">
        <v>389</v>
      </c>
      <c r="F569" s="312"/>
      <c r="G569" s="312"/>
      <c r="H569" s="455">
        <f>H$573+$M14</f>
        <v>121</v>
      </c>
      <c r="I569" s="455"/>
      <c r="J569" s="455">
        <f>J$573+$M14</f>
        <v>77</v>
      </c>
    </row>
    <row r="570" spans="1:10" ht="16.5" x14ac:dyDescent="0.25">
      <c r="B570" s="651"/>
      <c r="C570" s="654" t="s">
        <v>22</v>
      </c>
      <c r="D570" s="654"/>
      <c r="E570" s="312" t="s">
        <v>333</v>
      </c>
      <c r="F570" s="312"/>
      <c r="G570" s="312"/>
      <c r="H570" s="455">
        <f>H$573+$M15</f>
        <v>118</v>
      </c>
      <c r="I570" s="455"/>
      <c r="J570" s="455">
        <f>J$573+$M15</f>
        <v>74</v>
      </c>
    </row>
    <row r="571" spans="1:10" ht="16.5" x14ac:dyDescent="0.25">
      <c r="B571" s="651"/>
      <c r="C571" s="654" t="s">
        <v>21</v>
      </c>
      <c r="D571" s="654"/>
      <c r="E571" s="312" t="s">
        <v>334</v>
      </c>
      <c r="F571" s="312"/>
      <c r="G571" s="312"/>
      <c r="H571" s="455">
        <f>H$573+$M16</f>
        <v>109</v>
      </c>
      <c r="I571" s="455"/>
      <c r="J571" s="455">
        <f>J$573+$M16</f>
        <v>65</v>
      </c>
    </row>
    <row r="572" spans="1:10" ht="16.5" x14ac:dyDescent="0.25">
      <c r="B572" s="651"/>
      <c r="C572" s="654" t="s">
        <v>20</v>
      </c>
      <c r="D572" s="654"/>
      <c r="E572" s="312" t="s">
        <v>336</v>
      </c>
      <c r="F572" s="312"/>
      <c r="G572" s="312"/>
      <c r="H572" s="455">
        <v>103</v>
      </c>
      <c r="I572" s="455"/>
      <c r="J572" s="455">
        <v>59</v>
      </c>
    </row>
    <row r="573" spans="1:10" ht="16.5" x14ac:dyDescent="0.25">
      <c r="B573" s="651"/>
      <c r="C573" s="654" t="s">
        <v>75</v>
      </c>
      <c r="D573" s="654"/>
      <c r="E573" s="312" t="s">
        <v>337</v>
      </c>
      <c r="F573" s="312"/>
      <c r="G573" s="312"/>
      <c r="H573" s="455">
        <v>103</v>
      </c>
      <c r="I573" s="455"/>
      <c r="J573" s="455">
        <v>59</v>
      </c>
    </row>
    <row r="574" spans="1:10" ht="16.5" customHeight="1" x14ac:dyDescent="0.25">
      <c r="B574" s="651"/>
      <c r="C574" s="158"/>
      <c r="D574" s="158"/>
      <c r="E574" s="158"/>
      <c r="F574" s="158"/>
      <c r="G574" s="158"/>
      <c r="H574" s="158"/>
      <c r="I574" s="158"/>
      <c r="J574" s="158"/>
    </row>
    <row r="575" spans="1:10" ht="16.5" x14ac:dyDescent="0.25">
      <c r="B575" s="651"/>
      <c r="C575" s="654" t="s">
        <v>580</v>
      </c>
      <c r="D575" s="654" t="s">
        <v>581</v>
      </c>
      <c r="E575" s="312"/>
      <c r="F575" s="312"/>
      <c r="G575" s="312"/>
      <c r="H575" s="311" t="s">
        <v>475</v>
      </c>
      <c r="I575" s="159"/>
      <c r="J575" s="311" t="s">
        <v>476</v>
      </c>
    </row>
    <row r="576" spans="1:10" ht="16.5" x14ac:dyDescent="0.25">
      <c r="B576" s="651"/>
      <c r="C576" s="654"/>
      <c r="D576" s="654"/>
      <c r="E576" s="312"/>
      <c r="F576" s="312"/>
      <c r="G576" s="312"/>
      <c r="H576" s="648" t="s">
        <v>374</v>
      </c>
      <c r="I576" s="648"/>
      <c r="J576" s="648"/>
    </row>
    <row r="577" spans="1:10" ht="16.5" x14ac:dyDescent="0.25">
      <c r="B577" s="651"/>
      <c r="C577" s="654"/>
      <c r="D577" s="312" t="s">
        <v>344</v>
      </c>
      <c r="E577" s="312"/>
      <c r="F577" s="312"/>
      <c r="G577" s="312"/>
      <c r="H577" s="648" t="s">
        <v>584</v>
      </c>
      <c r="I577" s="648"/>
      <c r="J577" s="648"/>
    </row>
    <row r="578" spans="1:10" ht="16.5" x14ac:dyDescent="0.25">
      <c r="B578" s="651"/>
      <c r="C578" s="654"/>
      <c r="D578" s="312" t="s">
        <v>345</v>
      </c>
      <c r="E578" s="312"/>
      <c r="F578" s="312"/>
      <c r="G578" s="312"/>
      <c r="H578" s="648" t="s">
        <v>346</v>
      </c>
      <c r="I578" s="648"/>
      <c r="J578" s="648"/>
    </row>
    <row r="579" spans="1:10" ht="16.5" x14ac:dyDescent="0.25">
      <c r="B579" s="273"/>
      <c r="C579" s="271"/>
      <c r="D579" s="271"/>
      <c r="E579" s="271"/>
      <c r="F579" s="271"/>
      <c r="G579" s="271"/>
      <c r="H579" s="272"/>
      <c r="I579" s="272"/>
      <c r="J579" s="272"/>
    </row>
    <row r="580" spans="1:10" ht="38.25" x14ac:dyDescent="0.25">
      <c r="A580" s="354" t="s">
        <v>601</v>
      </c>
      <c r="B580" s="651" t="s">
        <v>603</v>
      </c>
      <c r="C580" s="652" t="s">
        <v>520</v>
      </c>
      <c r="D580" s="653"/>
      <c r="E580" s="152"/>
      <c r="F580" s="152"/>
      <c r="G580" s="152"/>
      <c r="H580" s="153" t="s">
        <v>88</v>
      </c>
      <c r="I580" s="153"/>
      <c r="J580" s="153" t="s">
        <v>89</v>
      </c>
    </row>
    <row r="581" spans="1:10" ht="16.5" hidden="1" customHeight="1" x14ac:dyDescent="0.25">
      <c r="A581" s="73"/>
      <c r="B581" s="651"/>
      <c r="C581" s="161"/>
      <c r="D581" s="161"/>
      <c r="E581" s="161"/>
      <c r="F581" s="161"/>
      <c r="G581" s="161"/>
      <c r="H581" s="162" t="s">
        <v>218</v>
      </c>
      <c r="I581" s="162"/>
      <c r="J581" s="162" t="s">
        <v>221</v>
      </c>
    </row>
    <row r="582" spans="1:10" ht="16.5" x14ac:dyDescent="0.25">
      <c r="A582" s="107"/>
      <c r="B582" s="651"/>
      <c r="C582" s="654" t="s">
        <v>391</v>
      </c>
      <c r="D582" s="654"/>
      <c r="E582" s="312" t="s">
        <v>389</v>
      </c>
      <c r="F582" s="312"/>
      <c r="G582" s="312"/>
      <c r="H582" s="455">
        <f>H$586+$M14</f>
        <v>107</v>
      </c>
      <c r="I582" s="455"/>
      <c r="J582" s="455">
        <f>J$586+$M14</f>
        <v>61</v>
      </c>
    </row>
    <row r="583" spans="1:10" ht="16.5" x14ac:dyDescent="0.25">
      <c r="B583" s="651"/>
      <c r="C583" s="654" t="s">
        <v>22</v>
      </c>
      <c r="D583" s="654"/>
      <c r="E583" s="312" t="s">
        <v>333</v>
      </c>
      <c r="F583" s="312"/>
      <c r="G583" s="312"/>
      <c r="H583" s="455">
        <f>H$586+$M15</f>
        <v>104</v>
      </c>
      <c r="I583" s="455"/>
      <c r="J583" s="455">
        <f>J$586+$M15</f>
        <v>58</v>
      </c>
    </row>
    <row r="584" spans="1:10" ht="16.5" x14ac:dyDescent="0.25">
      <c r="B584" s="651"/>
      <c r="C584" s="654" t="s">
        <v>21</v>
      </c>
      <c r="D584" s="654"/>
      <c r="E584" s="312" t="s">
        <v>334</v>
      </c>
      <c r="F584" s="312"/>
      <c r="G584" s="312"/>
      <c r="H584" s="455">
        <f>H$586+$M16</f>
        <v>95</v>
      </c>
      <c r="I584" s="455"/>
      <c r="J584" s="455">
        <f>J$586+$M16</f>
        <v>49</v>
      </c>
    </row>
    <row r="585" spans="1:10" ht="16.5" x14ac:dyDescent="0.25">
      <c r="B585" s="651"/>
      <c r="C585" s="654" t="s">
        <v>20</v>
      </c>
      <c r="D585" s="654"/>
      <c r="E585" s="312" t="s">
        <v>336</v>
      </c>
      <c r="F585" s="312"/>
      <c r="G585" s="312"/>
      <c r="H585" s="455">
        <v>89</v>
      </c>
      <c r="I585" s="456"/>
      <c r="J585" s="455">
        <v>43</v>
      </c>
    </row>
    <row r="586" spans="1:10" ht="16.5" x14ac:dyDescent="0.25">
      <c r="B586" s="651"/>
      <c r="C586" s="654" t="s">
        <v>75</v>
      </c>
      <c r="D586" s="654"/>
      <c r="E586" s="312" t="s">
        <v>337</v>
      </c>
      <c r="F586" s="312"/>
      <c r="G586" s="312"/>
      <c r="H586" s="455">
        <v>89</v>
      </c>
      <c r="I586" s="456"/>
      <c r="J586" s="455">
        <v>43</v>
      </c>
    </row>
    <row r="587" spans="1:10" ht="16.5" customHeight="1" x14ac:dyDescent="0.25">
      <c r="B587" s="651"/>
      <c r="C587" s="158"/>
      <c r="D587" s="158"/>
      <c r="E587" s="158"/>
      <c r="F587" s="158"/>
      <c r="G587" s="158"/>
      <c r="H587" s="158"/>
      <c r="I587" s="158"/>
      <c r="J587" s="158"/>
    </row>
    <row r="588" spans="1:10" ht="16.5" x14ac:dyDescent="0.25">
      <c r="B588" s="651"/>
      <c r="C588" s="654" t="s">
        <v>580</v>
      </c>
      <c r="D588" s="654" t="s">
        <v>581</v>
      </c>
      <c r="E588" s="312"/>
      <c r="F588" s="312"/>
      <c r="G588" s="312"/>
      <c r="H588" s="311" t="s">
        <v>475</v>
      </c>
      <c r="I588" s="159"/>
      <c r="J588" s="311" t="s">
        <v>476</v>
      </c>
    </row>
    <row r="589" spans="1:10" ht="16.5" x14ac:dyDescent="0.25">
      <c r="B589" s="651"/>
      <c r="C589" s="654"/>
      <c r="D589" s="654"/>
      <c r="E589" s="312"/>
      <c r="F589" s="312"/>
      <c r="G589" s="312"/>
      <c r="H589" s="648" t="s">
        <v>374</v>
      </c>
      <c r="I589" s="648"/>
      <c r="J589" s="648"/>
    </row>
    <row r="590" spans="1:10" ht="16.5" x14ac:dyDescent="0.25">
      <c r="B590" s="651"/>
      <c r="C590" s="654"/>
      <c r="D590" s="312" t="s">
        <v>344</v>
      </c>
      <c r="E590" s="312"/>
      <c r="F590" s="312"/>
      <c r="G590" s="312"/>
      <c r="H590" s="648" t="s">
        <v>584</v>
      </c>
      <c r="I590" s="648"/>
      <c r="J590" s="648"/>
    </row>
    <row r="591" spans="1:10" ht="16.5" x14ac:dyDescent="0.25">
      <c r="B591" s="651"/>
      <c r="C591" s="654"/>
      <c r="D591" s="312" t="s">
        <v>345</v>
      </c>
      <c r="E591" s="312"/>
      <c r="F591" s="312"/>
      <c r="G591" s="312"/>
      <c r="H591" s="648" t="s">
        <v>346</v>
      </c>
      <c r="I591" s="648"/>
      <c r="J591" s="648"/>
    </row>
    <row r="592" spans="1:10" ht="16.5" x14ac:dyDescent="0.25">
      <c r="B592" s="273"/>
      <c r="C592" s="271"/>
      <c r="D592" s="271"/>
      <c r="E592" s="271"/>
      <c r="F592" s="271"/>
      <c r="G592" s="271"/>
      <c r="H592" s="272"/>
      <c r="I592" s="272"/>
      <c r="J592" s="272"/>
    </row>
    <row r="593" spans="1:10" ht="38.25" x14ac:dyDescent="0.25">
      <c r="A593" s="354" t="s">
        <v>602</v>
      </c>
      <c r="B593" s="651" t="s">
        <v>603</v>
      </c>
      <c r="C593" s="652" t="s">
        <v>520</v>
      </c>
      <c r="D593" s="653"/>
      <c r="E593" s="152"/>
      <c r="F593" s="152"/>
      <c r="G593" s="152"/>
      <c r="H593" s="153" t="s">
        <v>86</v>
      </c>
      <c r="I593" s="153"/>
      <c r="J593" s="153" t="s">
        <v>87</v>
      </c>
    </row>
    <row r="594" spans="1:10" ht="16.5" hidden="1" customHeight="1" x14ac:dyDescent="0.25">
      <c r="A594" s="73"/>
      <c r="B594" s="651"/>
      <c r="C594" s="161"/>
      <c r="D594" s="161"/>
      <c r="E594" s="161"/>
      <c r="F594" s="161"/>
      <c r="G594" s="161"/>
      <c r="H594" s="162" t="s">
        <v>222</v>
      </c>
      <c r="I594" s="162"/>
      <c r="J594" s="162" t="s">
        <v>220</v>
      </c>
    </row>
    <row r="595" spans="1:10" ht="16.5" x14ac:dyDescent="0.25">
      <c r="A595" s="107"/>
      <c r="B595" s="651"/>
      <c r="C595" s="654" t="s">
        <v>391</v>
      </c>
      <c r="D595" s="654"/>
      <c r="E595" s="312" t="s">
        <v>389</v>
      </c>
      <c r="F595" s="312"/>
      <c r="G595" s="312"/>
      <c r="H595" s="455">
        <f>H$599+$M14</f>
        <v>107</v>
      </c>
      <c r="I595" s="455"/>
      <c r="J595" s="455">
        <f>J$599+$M14</f>
        <v>61</v>
      </c>
    </row>
    <row r="596" spans="1:10" ht="16.5" x14ac:dyDescent="0.25">
      <c r="B596" s="651"/>
      <c r="C596" s="654" t="s">
        <v>22</v>
      </c>
      <c r="D596" s="654"/>
      <c r="E596" s="312" t="s">
        <v>333</v>
      </c>
      <c r="F596" s="312"/>
      <c r="G596" s="312"/>
      <c r="H596" s="455">
        <f>H$599+$M15</f>
        <v>104</v>
      </c>
      <c r="I596" s="455"/>
      <c r="J596" s="455">
        <f>J$599+$M15</f>
        <v>58</v>
      </c>
    </row>
    <row r="597" spans="1:10" ht="16.5" x14ac:dyDescent="0.25">
      <c r="B597" s="651"/>
      <c r="C597" s="654" t="s">
        <v>21</v>
      </c>
      <c r="D597" s="654"/>
      <c r="E597" s="312" t="s">
        <v>334</v>
      </c>
      <c r="F597" s="312"/>
      <c r="G597" s="312"/>
      <c r="H597" s="455">
        <f>H$599+$M16</f>
        <v>95</v>
      </c>
      <c r="I597" s="455"/>
      <c r="J597" s="455">
        <f>J$599+$M16</f>
        <v>49</v>
      </c>
    </row>
    <row r="598" spans="1:10" ht="16.5" x14ac:dyDescent="0.25">
      <c r="B598" s="651"/>
      <c r="C598" s="654" t="s">
        <v>20</v>
      </c>
      <c r="D598" s="654"/>
      <c r="E598" s="312" t="s">
        <v>336</v>
      </c>
      <c r="F598" s="312"/>
      <c r="G598" s="312"/>
      <c r="H598" s="455">
        <v>89</v>
      </c>
      <c r="I598" s="456"/>
      <c r="J598" s="455">
        <v>43</v>
      </c>
    </row>
    <row r="599" spans="1:10" ht="16.5" x14ac:dyDescent="0.25">
      <c r="B599" s="651"/>
      <c r="C599" s="654" t="s">
        <v>75</v>
      </c>
      <c r="D599" s="654"/>
      <c r="E599" s="312" t="s">
        <v>337</v>
      </c>
      <c r="F599" s="312"/>
      <c r="G599" s="312"/>
      <c r="H599" s="455">
        <v>89</v>
      </c>
      <c r="I599" s="456"/>
      <c r="J599" s="455">
        <v>43</v>
      </c>
    </row>
    <row r="600" spans="1:10" ht="16.5" customHeight="1" x14ac:dyDescent="0.25">
      <c r="B600" s="651"/>
      <c r="C600" s="158"/>
      <c r="D600" s="158"/>
      <c r="E600" s="158"/>
      <c r="F600" s="158"/>
      <c r="G600" s="158"/>
      <c r="H600" s="158"/>
      <c r="I600" s="158"/>
      <c r="J600" s="158"/>
    </row>
    <row r="601" spans="1:10" ht="16.5" x14ac:dyDescent="0.25">
      <c r="B601" s="651"/>
      <c r="C601" s="654" t="s">
        <v>342</v>
      </c>
      <c r="D601" s="654" t="s">
        <v>343</v>
      </c>
      <c r="E601" s="312"/>
      <c r="F601" s="312"/>
      <c r="G601" s="312"/>
      <c r="H601" s="311" t="s">
        <v>475</v>
      </c>
      <c r="I601" s="159"/>
      <c r="J601" s="311" t="s">
        <v>476</v>
      </c>
    </row>
    <row r="602" spans="1:10" ht="16.5" x14ac:dyDescent="0.25">
      <c r="B602" s="651"/>
      <c r="C602" s="654"/>
      <c r="D602" s="654"/>
      <c r="E602" s="312"/>
      <c r="F602" s="312"/>
      <c r="G602" s="312"/>
      <c r="H602" s="648" t="s">
        <v>374</v>
      </c>
      <c r="I602" s="648"/>
      <c r="J602" s="648"/>
    </row>
    <row r="603" spans="1:10" ht="16.5" x14ac:dyDescent="0.25">
      <c r="B603" s="651"/>
      <c r="C603" s="654"/>
      <c r="D603" s="312" t="s">
        <v>344</v>
      </c>
      <c r="E603" s="312"/>
      <c r="F603" s="312"/>
      <c r="G603" s="312"/>
      <c r="H603" s="648" t="s">
        <v>584</v>
      </c>
      <c r="I603" s="648"/>
      <c r="J603" s="648"/>
    </row>
    <row r="604" spans="1:10" ht="16.5" x14ac:dyDescent="0.25">
      <c r="B604" s="651"/>
      <c r="C604" s="654"/>
      <c r="D604" s="312" t="s">
        <v>345</v>
      </c>
      <c r="E604" s="312"/>
      <c r="F604" s="312"/>
      <c r="G604" s="312"/>
      <c r="H604" s="648" t="s">
        <v>346</v>
      </c>
      <c r="I604" s="648"/>
      <c r="J604" s="648"/>
    </row>
    <row r="605" spans="1:10" ht="18" x14ac:dyDescent="0.25">
      <c r="A605" s="407" t="s">
        <v>348</v>
      </c>
      <c r="B605" s="211"/>
      <c r="C605" s="211"/>
      <c r="D605" s="211"/>
      <c r="E605" s="211"/>
      <c r="F605" s="212"/>
      <c r="G605" s="212"/>
      <c r="H605" s="212"/>
      <c r="I605" s="211"/>
      <c r="J605" s="211"/>
    </row>
    <row r="606" spans="1:10" ht="16.5" x14ac:dyDescent="0.3">
      <c r="A606" s="170"/>
      <c r="I606"/>
      <c r="J606"/>
    </row>
    <row r="607" spans="1:10" x14ac:dyDescent="0.25">
      <c r="I607"/>
      <c r="J607"/>
    </row>
    <row r="608" spans="1:10" x14ac:dyDescent="0.25">
      <c r="I608"/>
      <c r="J608"/>
    </row>
    <row r="609" spans="1:10" x14ac:dyDescent="0.25">
      <c r="B609" s="3"/>
      <c r="C609" s="3"/>
      <c r="D609" s="3"/>
      <c r="E609" s="3"/>
      <c r="F609" s="2"/>
      <c r="G609" s="2"/>
      <c r="H609" s="3"/>
      <c r="I609"/>
      <c r="J609"/>
    </row>
    <row r="610" spans="1:10" ht="18" x14ac:dyDescent="0.25">
      <c r="A610" s="408" t="s">
        <v>349</v>
      </c>
      <c r="B610" s="226"/>
      <c r="C610" s="649" t="s">
        <v>520</v>
      </c>
      <c r="D610" s="650"/>
      <c r="E610" s="227" t="s">
        <v>519</v>
      </c>
      <c r="F610" s="227"/>
      <c r="G610" s="227"/>
      <c r="H610" s="228" t="str">
        <f>H$13&amp;" "&amp;$E610</f>
        <v>iDMSV+ 1.60E MirG / MirS / MirB</v>
      </c>
      <c r="I610" s="228" t="str">
        <f>I$13&amp;" "&amp;$E610</f>
        <v>iDMSV+ 1.53P MirG / MirS / MirB</v>
      </c>
      <c r="J610" s="228" t="str">
        <f>J$13&amp;" "&amp;$E610</f>
        <v>iDMSV+ 1.50C MirG / MirS / MirB</v>
      </c>
    </row>
    <row r="611" spans="1:10" ht="16.5" x14ac:dyDescent="0.3">
      <c r="A611" s="170"/>
      <c r="B611" s="239"/>
      <c r="C611" s="632" t="s">
        <v>527</v>
      </c>
      <c r="D611" s="632"/>
      <c r="E611" s="275" t="s">
        <v>287</v>
      </c>
      <c r="F611" s="229"/>
      <c r="G611" s="229"/>
      <c r="H611" s="457">
        <f>H17-$M$16+H18+$N$25</f>
        <v>150</v>
      </c>
      <c r="I611" s="457">
        <f>I17-$M$16+I18+$N$25</f>
        <v>142</v>
      </c>
      <c r="J611" s="457">
        <f>J17-$M$16+J18+$N$25</f>
        <v>138</v>
      </c>
    </row>
    <row r="612" spans="1:10" ht="16.5" x14ac:dyDescent="0.3">
      <c r="A612" s="170"/>
      <c r="B612" s="239"/>
      <c r="C612" s="638" t="s">
        <v>580</v>
      </c>
      <c r="D612" s="638" t="s">
        <v>581</v>
      </c>
      <c r="E612" s="306"/>
      <c r="F612" s="230"/>
      <c r="G612" s="230"/>
      <c r="H612" s="230" t="s">
        <v>184</v>
      </c>
      <c r="I612" s="230" t="s">
        <v>179</v>
      </c>
      <c r="J612" s="230" t="s">
        <v>183</v>
      </c>
    </row>
    <row r="613" spans="1:10" ht="16.5" x14ac:dyDescent="0.3">
      <c r="A613" s="170"/>
      <c r="B613" s="239"/>
      <c r="C613" s="638"/>
      <c r="D613" s="638"/>
      <c r="E613" s="306"/>
      <c r="F613" s="230"/>
      <c r="G613" s="230"/>
      <c r="H613" s="230" t="s">
        <v>178</v>
      </c>
      <c r="I613" s="230" t="s">
        <v>180</v>
      </c>
      <c r="J613" s="230" t="s">
        <v>182</v>
      </c>
    </row>
    <row r="614" spans="1:10" ht="16.5" x14ac:dyDescent="0.3">
      <c r="A614" s="170"/>
      <c r="B614" s="239"/>
      <c r="C614" s="638"/>
      <c r="D614" s="638"/>
      <c r="E614" s="306"/>
      <c r="F614" s="230"/>
      <c r="G614" s="230"/>
      <c r="H614" s="230" t="s">
        <v>177</v>
      </c>
      <c r="I614" s="230" t="s">
        <v>181</v>
      </c>
      <c r="J614" s="230" t="s">
        <v>181</v>
      </c>
    </row>
    <row r="615" spans="1:10" ht="16.5" x14ac:dyDescent="0.3">
      <c r="A615" s="170"/>
      <c r="B615" s="239"/>
      <c r="C615" s="638"/>
      <c r="D615" s="306" t="s">
        <v>344</v>
      </c>
      <c r="E615" s="306"/>
      <c r="F615" s="230"/>
      <c r="G615" s="230"/>
      <c r="H615" s="230" t="s">
        <v>347</v>
      </c>
      <c r="I615" s="642" t="s">
        <v>587</v>
      </c>
      <c r="J615" s="642"/>
    </row>
    <row r="616" spans="1:10" ht="16.5" x14ac:dyDescent="0.3">
      <c r="A616" s="170"/>
      <c r="B616" s="240"/>
      <c r="C616" s="641"/>
      <c r="D616" s="307" t="s">
        <v>345</v>
      </c>
      <c r="E616" s="241"/>
      <c r="F616" s="308"/>
      <c r="G616" s="308"/>
      <c r="H616" s="647" t="s">
        <v>346</v>
      </c>
      <c r="I616" s="647"/>
      <c r="J616" s="647"/>
    </row>
    <row r="617" spans="1:10" ht="16.5" x14ac:dyDescent="0.3">
      <c r="A617" s="170"/>
      <c r="B617" s="253"/>
      <c r="C617" s="255"/>
      <c r="D617" s="255"/>
      <c r="E617" s="260"/>
      <c r="F617" s="258"/>
      <c r="G617" s="258"/>
      <c r="H617" s="258"/>
      <c r="I617" s="258"/>
      <c r="J617" s="258"/>
    </row>
    <row r="618" spans="1:10" ht="33" x14ac:dyDescent="0.25">
      <c r="A618" s="409" t="s">
        <v>350</v>
      </c>
      <c r="B618" s="242"/>
      <c r="C618" s="630" t="s">
        <v>520</v>
      </c>
      <c r="D618" s="631"/>
      <c r="E618" s="243" t="s">
        <v>519</v>
      </c>
      <c r="F618" s="243"/>
      <c r="G618" s="243"/>
      <c r="H618" s="244" t="s">
        <v>533</v>
      </c>
      <c r="I618" s="244" t="s">
        <v>534</v>
      </c>
      <c r="J618" s="244" t="s">
        <v>535</v>
      </c>
    </row>
    <row r="619" spans="1:10" ht="16.5" hidden="1" customHeight="1" x14ac:dyDescent="0.3">
      <c r="A619" s="355"/>
      <c r="B619" s="231"/>
      <c r="C619" s="232"/>
      <c r="D619" s="232"/>
      <c r="E619" s="232"/>
      <c r="F619" s="232"/>
      <c r="G619" s="232"/>
      <c r="H619" s="233" t="s">
        <v>243</v>
      </c>
      <c r="I619" s="233" t="s">
        <v>242</v>
      </c>
      <c r="J619" s="233" t="s">
        <v>241</v>
      </c>
    </row>
    <row r="620" spans="1:10" ht="16.5" x14ac:dyDescent="0.3">
      <c r="A620" s="170"/>
      <c r="B620" s="239"/>
      <c r="C620" s="632" t="s">
        <v>527</v>
      </c>
      <c r="D620" s="632"/>
      <c r="E620" s="276" t="s">
        <v>287</v>
      </c>
      <c r="F620" s="229"/>
      <c r="G620" s="229"/>
      <c r="H620" s="458">
        <f>H41-$M$16+H42+$N$25</f>
        <v>134</v>
      </c>
      <c r="I620" s="458">
        <f>I41-$M$16+I42+$N$25</f>
        <v>126</v>
      </c>
      <c r="J620" s="458">
        <f>J41-$M$16+J42+$N$25</f>
        <v>121</v>
      </c>
    </row>
    <row r="621" spans="1:10" ht="16.5" x14ac:dyDescent="0.3">
      <c r="A621" s="170"/>
      <c r="B621" s="239"/>
      <c r="C621" s="638" t="s">
        <v>580</v>
      </c>
      <c r="D621" s="638" t="s">
        <v>581</v>
      </c>
      <c r="E621" s="306"/>
      <c r="F621" s="230"/>
      <c r="G621" s="230"/>
      <c r="H621" s="230" t="s">
        <v>192</v>
      </c>
      <c r="I621" s="309" t="s">
        <v>190</v>
      </c>
      <c r="J621" s="309" t="s">
        <v>190</v>
      </c>
    </row>
    <row r="622" spans="1:10" ht="16.5" x14ac:dyDescent="0.3">
      <c r="A622" s="170"/>
      <c r="B622" s="239"/>
      <c r="C622" s="638"/>
      <c r="D622" s="638"/>
      <c r="E622" s="306"/>
      <c r="F622" s="230"/>
      <c r="G622" s="230"/>
      <c r="H622" s="230" t="s">
        <v>193</v>
      </c>
      <c r="I622" s="309" t="s">
        <v>191</v>
      </c>
      <c r="J622" s="309" t="s">
        <v>191</v>
      </c>
    </row>
    <row r="623" spans="1:10" ht="16.5" x14ac:dyDescent="0.3">
      <c r="A623" s="170"/>
      <c r="B623" s="239"/>
      <c r="C623" s="638"/>
      <c r="D623" s="638"/>
      <c r="E623" s="306"/>
      <c r="F623" s="230"/>
      <c r="G623" s="230"/>
      <c r="H623" s="230" t="s">
        <v>194</v>
      </c>
      <c r="I623" s="309" t="s">
        <v>181</v>
      </c>
      <c r="J623" s="309" t="s">
        <v>181</v>
      </c>
    </row>
    <row r="624" spans="1:10" ht="16.5" x14ac:dyDescent="0.3">
      <c r="A624" s="170"/>
      <c r="B624" s="239"/>
      <c r="C624" s="638"/>
      <c r="D624" s="306" t="s">
        <v>344</v>
      </c>
      <c r="E624" s="306"/>
      <c r="F624" s="230"/>
      <c r="G624" s="230"/>
      <c r="H624" s="230" t="s">
        <v>356</v>
      </c>
      <c r="I624" s="642" t="s">
        <v>587</v>
      </c>
      <c r="J624" s="642"/>
    </row>
    <row r="625" spans="1:10" ht="16.5" x14ac:dyDescent="0.3">
      <c r="A625" s="170"/>
      <c r="B625" s="240"/>
      <c r="C625" s="641"/>
      <c r="D625" s="307" t="s">
        <v>345</v>
      </c>
      <c r="E625" s="241"/>
      <c r="F625" s="308"/>
      <c r="G625" s="308"/>
      <c r="H625" s="647" t="s">
        <v>346</v>
      </c>
      <c r="I625" s="647"/>
      <c r="J625" s="647"/>
    </row>
    <row r="626" spans="1:10" ht="16.5" x14ac:dyDescent="0.3">
      <c r="A626" s="170"/>
      <c r="B626" s="253"/>
      <c r="C626" s="255"/>
      <c r="D626" s="255"/>
      <c r="E626" s="260"/>
      <c r="F626" s="258"/>
      <c r="G626" s="258"/>
      <c r="H626" s="258"/>
      <c r="I626" s="258"/>
      <c r="J626" s="258"/>
    </row>
    <row r="627" spans="1:10" ht="33" x14ac:dyDescent="0.25">
      <c r="A627" s="409" t="s">
        <v>351</v>
      </c>
      <c r="B627" s="242"/>
      <c r="C627" s="630" t="s">
        <v>520</v>
      </c>
      <c r="D627" s="631"/>
      <c r="E627" s="243" t="s">
        <v>519</v>
      </c>
      <c r="F627" s="243"/>
      <c r="G627" s="243"/>
      <c r="H627" s="244" t="s">
        <v>536</v>
      </c>
      <c r="I627" s="244" t="s">
        <v>537</v>
      </c>
      <c r="J627" s="244" t="s">
        <v>538</v>
      </c>
    </row>
    <row r="628" spans="1:10" ht="16.5" hidden="1" customHeight="1" x14ac:dyDescent="0.25">
      <c r="A628" s="356"/>
      <c r="B628" s="231"/>
      <c r="C628" s="232"/>
      <c r="D628" s="232"/>
      <c r="E628" s="232"/>
      <c r="F628" s="232"/>
      <c r="G628" s="232"/>
      <c r="H628" s="233" t="s">
        <v>248</v>
      </c>
      <c r="I628" s="233" t="s">
        <v>247</v>
      </c>
      <c r="J628" s="233" t="s">
        <v>246</v>
      </c>
    </row>
    <row r="629" spans="1:10" ht="16.5" x14ac:dyDescent="0.3">
      <c r="A629" s="170"/>
      <c r="B629" s="239"/>
      <c r="C629" s="632" t="s">
        <v>527</v>
      </c>
      <c r="D629" s="632"/>
      <c r="E629" s="276" t="s">
        <v>287</v>
      </c>
      <c r="F629" s="229"/>
      <c r="G629" s="229"/>
      <c r="H629" s="458">
        <f>H66-$M$16+H67+$N$25</f>
        <v>112</v>
      </c>
      <c r="I629" s="458">
        <f>I66-$M$16+I67+$N$25</f>
        <v>97</v>
      </c>
      <c r="J629" s="458">
        <f>J66-$M$16+J67+$N$25</f>
        <v>83</v>
      </c>
    </row>
    <row r="630" spans="1:10" ht="16.5" x14ac:dyDescent="0.3">
      <c r="A630" s="170"/>
      <c r="B630" s="239"/>
      <c r="C630" s="638" t="s">
        <v>580</v>
      </c>
      <c r="D630" s="638" t="s">
        <v>581</v>
      </c>
      <c r="E630" s="306"/>
      <c r="F630" s="230"/>
      <c r="G630" s="230"/>
      <c r="H630" s="230" t="s">
        <v>192</v>
      </c>
      <c r="I630" s="230" t="s">
        <v>190</v>
      </c>
      <c r="J630" s="230" t="s">
        <v>190</v>
      </c>
    </row>
    <row r="631" spans="1:10" ht="16.5" x14ac:dyDescent="0.3">
      <c r="A631" s="170"/>
      <c r="B631" s="239"/>
      <c r="C631" s="638"/>
      <c r="D631" s="638"/>
      <c r="E631" s="306"/>
      <c r="F631" s="230"/>
      <c r="G631" s="230"/>
      <c r="H631" s="230" t="s">
        <v>199</v>
      </c>
      <c r="I631" s="230" t="s">
        <v>198</v>
      </c>
      <c r="J631" s="230" t="s">
        <v>198</v>
      </c>
    </row>
    <row r="632" spans="1:10" ht="16.5" x14ac:dyDescent="0.3">
      <c r="A632" s="170"/>
      <c r="B632" s="239"/>
      <c r="C632" s="638"/>
      <c r="D632" s="638"/>
      <c r="E632" s="306"/>
      <c r="F632" s="230"/>
      <c r="G632" s="230"/>
      <c r="H632" s="230" t="s">
        <v>194</v>
      </c>
      <c r="I632" s="230" t="s">
        <v>181</v>
      </c>
      <c r="J632" s="230" t="s">
        <v>181</v>
      </c>
    </row>
    <row r="633" spans="1:10" ht="16.5" x14ac:dyDescent="0.3">
      <c r="A633" s="170"/>
      <c r="B633" s="239"/>
      <c r="C633" s="638"/>
      <c r="D633" s="306" t="s">
        <v>344</v>
      </c>
      <c r="E633" s="306"/>
      <c r="F633" s="230"/>
      <c r="G633" s="230"/>
      <c r="H633" s="230" t="s">
        <v>347</v>
      </c>
      <c r="I633" s="642" t="s">
        <v>587</v>
      </c>
      <c r="J633" s="642"/>
    </row>
    <row r="634" spans="1:10" ht="16.5" x14ac:dyDescent="0.3">
      <c r="A634" s="170"/>
      <c r="B634" s="240"/>
      <c r="C634" s="641"/>
      <c r="D634" s="307" t="s">
        <v>345</v>
      </c>
      <c r="E634" s="241"/>
      <c r="F634" s="308"/>
      <c r="G634" s="308"/>
      <c r="H634" s="647" t="s">
        <v>346</v>
      </c>
      <c r="I634" s="647"/>
      <c r="J634" s="647"/>
    </row>
    <row r="635" spans="1:10" ht="16.5" x14ac:dyDescent="0.3">
      <c r="A635" s="170"/>
      <c r="B635" s="253"/>
      <c r="C635" s="255"/>
      <c r="D635" s="255"/>
      <c r="E635" s="260"/>
      <c r="F635" s="258"/>
      <c r="G635" s="258"/>
      <c r="H635" s="258"/>
      <c r="I635" s="258"/>
      <c r="J635" s="258"/>
    </row>
    <row r="636" spans="1:10" ht="18" x14ac:dyDescent="0.25">
      <c r="A636" s="410" t="s">
        <v>539</v>
      </c>
      <c r="B636" s="250"/>
      <c r="C636" s="630" t="s">
        <v>520</v>
      </c>
      <c r="D636" s="631"/>
      <c r="E636" s="243" t="s">
        <v>519</v>
      </c>
      <c r="F636" s="251"/>
      <c r="G636" s="251"/>
      <c r="H636" s="251" t="str">
        <f>H$105&amp;" "&amp;$E636</f>
        <v>SumProTF 1.60E MirG / MirS / MirB</v>
      </c>
      <c r="I636" s="251" t="str">
        <f>I$105&amp;" "&amp;$E636</f>
        <v>SumProTF 1.53P MirG / MirS / MirB</v>
      </c>
      <c r="J636" s="251" t="str">
        <f>J$105&amp;" "&amp;$E636</f>
        <v>SumProTF 1.50C MirG / MirS / MirB</v>
      </c>
    </row>
    <row r="637" spans="1:10" ht="16.5" x14ac:dyDescent="0.3">
      <c r="A637" s="170"/>
      <c r="B637" s="245"/>
      <c r="C637" s="632" t="s">
        <v>527</v>
      </c>
      <c r="D637" s="632"/>
      <c r="E637" s="276" t="s">
        <v>287</v>
      </c>
      <c r="F637" s="306"/>
      <c r="G637" s="229"/>
      <c r="H637" s="458">
        <f>H647</f>
        <v>103</v>
      </c>
      <c r="I637" s="458">
        <f t="shared" ref="I637:J637" si="57">I647</f>
        <v>79</v>
      </c>
      <c r="J637" s="458">
        <f t="shared" si="57"/>
        <v>67</v>
      </c>
    </row>
    <row r="638" spans="1:10" ht="16.5" x14ac:dyDescent="0.3">
      <c r="A638" s="170"/>
      <c r="B638" s="245"/>
      <c r="C638" s="638" t="s">
        <v>580</v>
      </c>
      <c r="D638" s="638" t="s">
        <v>581</v>
      </c>
      <c r="E638" s="306"/>
      <c r="F638" s="306"/>
      <c r="G638" s="309"/>
      <c r="H638" s="309" t="s">
        <v>485</v>
      </c>
      <c r="I638" s="309" t="s">
        <v>486</v>
      </c>
      <c r="J638" s="309" t="s">
        <v>485</v>
      </c>
    </row>
    <row r="639" spans="1:10" ht="16.5" x14ac:dyDescent="0.3">
      <c r="A639" s="170"/>
      <c r="B639" s="245"/>
      <c r="C639" s="638"/>
      <c r="D639" s="638"/>
      <c r="E639" s="306"/>
      <c r="F639" s="306"/>
      <c r="G639" s="309"/>
      <c r="H639" s="309" t="s">
        <v>487</v>
      </c>
      <c r="I639" s="309" t="s">
        <v>488</v>
      </c>
      <c r="J639" s="309" t="s">
        <v>486</v>
      </c>
    </row>
    <row r="640" spans="1:10" ht="16.5" x14ac:dyDescent="0.3">
      <c r="A640" s="170"/>
      <c r="B640" s="245"/>
      <c r="C640" s="638"/>
      <c r="D640" s="638"/>
      <c r="E640" s="306"/>
      <c r="F640" s="306"/>
      <c r="G640" s="309"/>
      <c r="H640" s="309" t="s">
        <v>490</v>
      </c>
      <c r="I640" s="234"/>
      <c r="J640" s="309" t="s">
        <v>491</v>
      </c>
    </row>
    <row r="641" spans="1:10" ht="16.5" x14ac:dyDescent="0.3">
      <c r="A641" s="170"/>
      <c r="B641" s="245"/>
      <c r="C641" s="638"/>
      <c r="D641" s="638"/>
      <c r="E641" s="306"/>
      <c r="F641" s="306"/>
      <c r="G641" s="309"/>
      <c r="H641" s="309" t="s">
        <v>488</v>
      </c>
      <c r="I641" s="234"/>
      <c r="J641" s="309" t="s">
        <v>492</v>
      </c>
    </row>
    <row r="642" spans="1:10" ht="16.5" x14ac:dyDescent="0.3">
      <c r="A642" s="170"/>
      <c r="B642" s="245"/>
      <c r="C642" s="638"/>
      <c r="D642" s="638"/>
      <c r="E642" s="306"/>
      <c r="F642" s="306"/>
      <c r="G642" s="309"/>
      <c r="H642" s="309"/>
      <c r="I642" s="234"/>
      <c r="J642" s="309" t="s">
        <v>488</v>
      </c>
    </row>
    <row r="643" spans="1:10" ht="16.5" x14ac:dyDescent="0.3">
      <c r="A643" s="170"/>
      <c r="B643" s="245"/>
      <c r="C643" s="638"/>
      <c r="D643" s="306" t="s">
        <v>344</v>
      </c>
      <c r="E643" s="306"/>
      <c r="F643" s="306"/>
      <c r="G643" s="309"/>
      <c r="H643" s="642" t="s">
        <v>587</v>
      </c>
      <c r="I643" s="642"/>
      <c r="J643" s="642"/>
    </row>
    <row r="644" spans="1:10" ht="16.5" x14ac:dyDescent="0.3">
      <c r="A644" s="170"/>
      <c r="B644" s="249"/>
      <c r="C644" s="641"/>
      <c r="D644" s="307" t="s">
        <v>345</v>
      </c>
      <c r="E644" s="307"/>
      <c r="F644" s="310"/>
      <c r="G644" s="310"/>
      <c r="H644" s="640" t="s">
        <v>493</v>
      </c>
      <c r="I644" s="640"/>
      <c r="J644" s="640"/>
    </row>
    <row r="645" spans="1:10" ht="16.5" x14ac:dyDescent="0.3">
      <c r="A645" s="170"/>
      <c r="B645" s="259"/>
      <c r="C645" s="255"/>
      <c r="D645" s="255"/>
      <c r="E645" s="255"/>
      <c r="F645" s="256"/>
      <c r="G645" s="256"/>
      <c r="H645" s="256"/>
      <c r="I645" s="256"/>
      <c r="J645" s="256"/>
    </row>
    <row r="646" spans="1:10" ht="18" x14ac:dyDescent="0.25">
      <c r="A646" s="410" t="s">
        <v>540</v>
      </c>
      <c r="B646" s="250"/>
      <c r="C646" s="630" t="s">
        <v>520</v>
      </c>
      <c r="D646" s="631"/>
      <c r="E646" s="243" t="s">
        <v>519</v>
      </c>
      <c r="F646" s="251"/>
      <c r="G646" s="251"/>
      <c r="H646" s="251" t="str">
        <f>H$146&amp;" "&amp;$E646</f>
        <v>SumCdTF 1.60E MirG / MirS / MirB</v>
      </c>
      <c r="I646" s="251" t="str">
        <f>I$146&amp;" "&amp;$E646</f>
        <v>SumCdTF 1.53P MirG / MirS / MirB</v>
      </c>
      <c r="J646" s="251" t="str">
        <f>J$146&amp;" "&amp;$E646</f>
        <v>SumCdTF 1.50C MirG / MirS / MirB</v>
      </c>
    </row>
    <row r="647" spans="1:10" ht="16.5" x14ac:dyDescent="0.3">
      <c r="A647" s="170"/>
      <c r="B647" s="245"/>
      <c r="C647" s="632" t="s">
        <v>527</v>
      </c>
      <c r="D647" s="632"/>
      <c r="E647" s="276" t="s">
        <v>287</v>
      </c>
      <c r="F647" s="306"/>
      <c r="G647" s="229"/>
      <c r="H647" s="458">
        <f>H150-$M$16+H152+$N$25</f>
        <v>103</v>
      </c>
      <c r="I647" s="458">
        <f>I150-$M$16+I152+$N$25</f>
        <v>79</v>
      </c>
      <c r="J647" s="458">
        <f>J150-$M$16+J152+$N$25</f>
        <v>67</v>
      </c>
    </row>
    <row r="648" spans="1:10" ht="16.5" x14ac:dyDescent="0.3">
      <c r="A648" s="170"/>
      <c r="B648" s="245"/>
      <c r="C648" s="638" t="s">
        <v>580</v>
      </c>
      <c r="D648" s="638" t="s">
        <v>581</v>
      </c>
      <c r="E648" s="306"/>
      <c r="F648" s="306"/>
      <c r="G648" s="230"/>
      <c r="H648" s="642" t="s">
        <v>498</v>
      </c>
      <c r="I648" s="642"/>
      <c r="J648" s="642"/>
    </row>
    <row r="649" spans="1:10" ht="16.5" x14ac:dyDescent="0.3">
      <c r="A649" s="170"/>
      <c r="B649" s="245"/>
      <c r="C649" s="638"/>
      <c r="D649" s="638"/>
      <c r="E649" s="306"/>
      <c r="F649" s="306"/>
      <c r="G649" s="230"/>
      <c r="H649" s="642" t="s">
        <v>500</v>
      </c>
      <c r="I649" s="642"/>
      <c r="J649" s="642"/>
    </row>
    <row r="650" spans="1:10" ht="16.5" x14ac:dyDescent="0.3">
      <c r="A650" s="170"/>
      <c r="B650" s="245"/>
      <c r="C650" s="638"/>
      <c r="D650" s="638"/>
      <c r="E650" s="306"/>
      <c r="F650" s="306"/>
      <c r="G650" s="230"/>
      <c r="H650" s="642" t="s">
        <v>502</v>
      </c>
      <c r="I650" s="642"/>
      <c r="J650" s="642"/>
    </row>
    <row r="651" spans="1:10" ht="16.5" x14ac:dyDescent="0.3">
      <c r="A651" s="170"/>
      <c r="B651" s="245"/>
      <c r="C651" s="638"/>
      <c r="D651" s="638"/>
      <c r="E651" s="306"/>
      <c r="F651" s="306"/>
      <c r="G651" s="306"/>
      <c r="H651" s="642" t="s">
        <v>488</v>
      </c>
      <c r="I651" s="642"/>
      <c r="J651" s="642"/>
    </row>
    <row r="652" spans="1:10" ht="16.5" x14ac:dyDescent="0.3">
      <c r="A652" s="170"/>
      <c r="B652" s="245"/>
      <c r="C652" s="638"/>
      <c r="D652" s="306" t="s">
        <v>344</v>
      </c>
      <c r="E652" s="306"/>
      <c r="F652" s="306"/>
      <c r="G652" s="306"/>
      <c r="H652" s="642" t="s">
        <v>587</v>
      </c>
      <c r="I652" s="642"/>
      <c r="J652" s="642"/>
    </row>
    <row r="653" spans="1:10" ht="16.5" x14ac:dyDescent="0.3">
      <c r="A653" s="170"/>
      <c r="B653" s="249"/>
      <c r="C653" s="641"/>
      <c r="D653" s="307" t="s">
        <v>345</v>
      </c>
      <c r="E653" s="307"/>
      <c r="F653" s="310"/>
      <c r="G653" s="310"/>
      <c r="H653" s="647" t="s">
        <v>346</v>
      </c>
      <c r="I653" s="647"/>
      <c r="J653" s="647"/>
    </row>
    <row r="654" spans="1:10" ht="16.5" x14ac:dyDescent="0.3">
      <c r="A654" s="170"/>
      <c r="B654" s="259"/>
      <c r="C654" s="255"/>
      <c r="D654" s="255"/>
      <c r="E654" s="255"/>
      <c r="F654" s="256"/>
      <c r="G654" s="256"/>
      <c r="H654" s="258"/>
      <c r="I654" s="258"/>
      <c r="J654" s="258"/>
    </row>
    <row r="655" spans="1:10" ht="33" x14ac:dyDescent="0.25">
      <c r="A655" s="411" t="s">
        <v>605</v>
      </c>
      <c r="B655" s="250"/>
      <c r="C655" s="630" t="s">
        <v>520</v>
      </c>
      <c r="D655" s="631"/>
      <c r="E655" s="243" t="s">
        <v>519</v>
      </c>
      <c r="F655" s="251"/>
      <c r="G655" s="251"/>
      <c r="H655" s="251" t="s">
        <v>543</v>
      </c>
      <c r="I655" s="251" t="s">
        <v>544</v>
      </c>
      <c r="J655" s="251" t="s">
        <v>545</v>
      </c>
    </row>
    <row r="656" spans="1:10" ht="16.5" x14ac:dyDescent="0.3">
      <c r="A656" s="170"/>
      <c r="B656" s="245"/>
      <c r="C656" s="632" t="s">
        <v>527</v>
      </c>
      <c r="D656" s="632"/>
      <c r="E656" s="277" t="s">
        <v>287</v>
      </c>
      <c r="F656" s="306"/>
      <c r="G656" s="229"/>
      <c r="H656" s="458">
        <f>H192+H193+$N$25</f>
        <v>89</v>
      </c>
      <c r="I656" s="458">
        <f>I192+I193+$N$25</f>
        <v>59</v>
      </c>
      <c r="J656" s="458">
        <f>J192+J193+$N$25</f>
        <v>51</v>
      </c>
    </row>
    <row r="657" spans="1:10" ht="16.5" x14ac:dyDescent="0.3">
      <c r="A657" s="170"/>
      <c r="B657" s="245"/>
      <c r="C657" s="638" t="s">
        <v>580</v>
      </c>
      <c r="D657" s="638" t="s">
        <v>581</v>
      </c>
      <c r="E657" s="306"/>
      <c r="F657" s="306"/>
      <c r="G657" s="309"/>
      <c r="H657" s="309" t="s">
        <v>453</v>
      </c>
      <c r="I657" s="309" t="s">
        <v>479</v>
      </c>
      <c r="J657" s="309" t="s">
        <v>479</v>
      </c>
    </row>
    <row r="658" spans="1:10" ht="16.5" x14ac:dyDescent="0.3">
      <c r="A658" s="170"/>
      <c r="B658" s="245"/>
      <c r="C658" s="638"/>
      <c r="D658" s="638"/>
      <c r="E658" s="306"/>
      <c r="F658" s="306"/>
      <c r="G658" s="309"/>
      <c r="H658" s="309" t="s">
        <v>477</v>
      </c>
      <c r="I658" s="309" t="s">
        <v>377</v>
      </c>
      <c r="J658" s="309" t="s">
        <v>377</v>
      </c>
    </row>
    <row r="659" spans="1:10" ht="16.5" x14ac:dyDescent="0.3">
      <c r="A659" s="170"/>
      <c r="B659" s="245"/>
      <c r="C659" s="638"/>
      <c r="D659" s="638"/>
      <c r="E659" s="306"/>
      <c r="F659" s="306"/>
      <c r="G659" s="309"/>
      <c r="H659" s="309"/>
      <c r="I659" s="309" t="s">
        <v>477</v>
      </c>
      <c r="J659" s="309" t="s">
        <v>477</v>
      </c>
    </row>
    <row r="660" spans="1:10" ht="16.5" x14ac:dyDescent="0.3">
      <c r="A660" s="170"/>
      <c r="B660" s="245"/>
      <c r="C660" s="638"/>
      <c r="D660" s="306" t="s">
        <v>344</v>
      </c>
      <c r="E660" s="306"/>
      <c r="F660" s="306"/>
      <c r="G660" s="235"/>
      <c r="H660" s="639" t="s">
        <v>587</v>
      </c>
      <c r="I660" s="639"/>
      <c r="J660" s="639"/>
    </row>
    <row r="661" spans="1:10" ht="16.5" x14ac:dyDescent="0.3">
      <c r="A661" s="170"/>
      <c r="B661" s="249"/>
      <c r="C661" s="641"/>
      <c r="D661" s="307" t="s">
        <v>345</v>
      </c>
      <c r="E661" s="307"/>
      <c r="F661" s="310"/>
      <c r="G661" s="310"/>
      <c r="H661" s="640" t="s">
        <v>346</v>
      </c>
      <c r="I661" s="640"/>
      <c r="J661" s="640"/>
    </row>
    <row r="662" spans="1:10" ht="16.5" x14ac:dyDescent="0.3">
      <c r="A662" s="170"/>
      <c r="B662" s="259"/>
      <c r="C662" s="255"/>
      <c r="D662" s="255"/>
      <c r="E662" s="255"/>
      <c r="F662" s="256"/>
      <c r="G662" s="256"/>
      <c r="H662" s="256"/>
      <c r="I662" s="256"/>
      <c r="J662" s="256"/>
    </row>
    <row r="663" spans="1:10" ht="18" x14ac:dyDescent="0.25">
      <c r="A663" s="410" t="s">
        <v>353</v>
      </c>
      <c r="B663" s="242"/>
      <c r="C663" s="630" t="s">
        <v>520</v>
      </c>
      <c r="D663" s="631"/>
      <c r="E663" s="243" t="s">
        <v>519</v>
      </c>
      <c r="F663" s="251"/>
      <c r="G663" s="251"/>
      <c r="H663" s="244" t="str">
        <f>H$337&amp;" "&amp;$E663</f>
        <v>NLActATF 1.60E MirG / MirS / MirB</v>
      </c>
      <c r="I663" s="244"/>
      <c r="J663" s="244" t="str">
        <f>J$337&amp;" "&amp;$E663</f>
        <v>NLActATF 1.50C MirG / MirS / MirB</v>
      </c>
    </row>
    <row r="664" spans="1:10" ht="16.5" x14ac:dyDescent="0.3">
      <c r="A664" s="170"/>
      <c r="B664" s="239"/>
      <c r="C664" s="632" t="s">
        <v>527</v>
      </c>
      <c r="D664" s="632"/>
      <c r="E664" s="276" t="s">
        <v>287</v>
      </c>
      <c r="F664" s="309"/>
      <c r="G664" s="236"/>
      <c r="H664" s="458">
        <f>H341-$M$16+H343+$N$25</f>
        <v>69</v>
      </c>
      <c r="I664" s="458"/>
      <c r="J664" s="458">
        <f t="shared" ref="J664" si="58">J341-$M$16+J343+$N$25</f>
        <v>44</v>
      </c>
    </row>
    <row r="665" spans="1:10" ht="16.5" x14ac:dyDescent="0.3">
      <c r="A665" s="170"/>
      <c r="B665" s="239"/>
      <c r="C665" s="632" t="s">
        <v>580</v>
      </c>
      <c r="D665" s="303" t="s">
        <v>343</v>
      </c>
      <c r="E665" s="306"/>
      <c r="F665" s="309"/>
      <c r="G665" s="230"/>
      <c r="H665" s="230" t="s">
        <v>365</v>
      </c>
      <c r="I665" s="230"/>
      <c r="J665" s="230" t="s">
        <v>365</v>
      </c>
    </row>
    <row r="666" spans="1:10" ht="16.5" x14ac:dyDescent="0.3">
      <c r="A666" s="170"/>
      <c r="B666" s="240"/>
      <c r="C666" s="636"/>
      <c r="D666" s="307" t="s">
        <v>344</v>
      </c>
      <c r="E666" s="307"/>
      <c r="F666" s="310"/>
      <c r="G666" s="305"/>
      <c r="H666" s="633" t="s">
        <v>587</v>
      </c>
      <c r="I666" s="633"/>
      <c r="J666" s="633"/>
    </row>
    <row r="667" spans="1:10" ht="16.5" x14ac:dyDescent="0.3">
      <c r="A667" s="170"/>
      <c r="B667" s="253"/>
      <c r="C667" s="254"/>
      <c r="D667" s="255"/>
      <c r="E667" s="255"/>
      <c r="F667" s="256"/>
      <c r="G667" s="257"/>
      <c r="H667" s="257"/>
      <c r="I667" s="257"/>
      <c r="J667" s="257"/>
    </row>
    <row r="668" spans="1:10" ht="18" x14ac:dyDescent="0.25">
      <c r="A668" s="410" t="s">
        <v>354</v>
      </c>
      <c r="B668" s="242"/>
      <c r="C668" s="630" t="s">
        <v>520</v>
      </c>
      <c r="D668" s="631"/>
      <c r="E668" s="243" t="s">
        <v>519</v>
      </c>
      <c r="F668" s="251"/>
      <c r="G668" s="251"/>
      <c r="H668" s="244" t="str">
        <f>H$359&amp;" "&amp;$E668</f>
        <v>NLTF 1.60E MirG / MirS / MirB</v>
      </c>
      <c r="I668" s="244" t="str">
        <f>I$359&amp;" "&amp;$E668</f>
        <v>NLTF 1.53P MirG / MirS / MirB</v>
      </c>
      <c r="J668" s="244" t="str">
        <f>J$359&amp;" "&amp;$E668</f>
        <v>NLTF 1.50C MirG / MirS / MirB</v>
      </c>
    </row>
    <row r="669" spans="1:10" ht="16.5" x14ac:dyDescent="0.3">
      <c r="A669" s="170"/>
      <c r="B669" s="239"/>
      <c r="C669" s="632" t="s">
        <v>527</v>
      </c>
      <c r="D669" s="632"/>
      <c r="E669" s="276" t="s">
        <v>287</v>
      </c>
      <c r="F669" s="309"/>
      <c r="G669" s="309"/>
      <c r="H669" s="458">
        <f>H363-$M$16+H365+$N$25</f>
        <v>66</v>
      </c>
      <c r="I669" s="458">
        <f>I363-$M$16+I365+$N$25</f>
        <v>53</v>
      </c>
      <c r="J669" s="458">
        <f>J363-$M$16+J365+$N$25</f>
        <v>42</v>
      </c>
    </row>
    <row r="670" spans="1:10" ht="16.5" x14ac:dyDescent="0.3">
      <c r="A670" s="170"/>
      <c r="B670" s="239"/>
      <c r="C670" s="632" t="s">
        <v>580</v>
      </c>
      <c r="D670" s="632" t="s">
        <v>581</v>
      </c>
      <c r="E670" s="303"/>
      <c r="F670" s="309"/>
      <c r="G670" s="309"/>
      <c r="H670" s="309" t="s">
        <v>379</v>
      </c>
      <c r="I670" s="309" t="s">
        <v>383</v>
      </c>
      <c r="J670" s="309" t="s">
        <v>384</v>
      </c>
    </row>
    <row r="671" spans="1:10" ht="16.5" x14ac:dyDescent="0.3">
      <c r="A671" s="170"/>
      <c r="B671" s="239"/>
      <c r="C671" s="632"/>
      <c r="D671" s="632"/>
      <c r="E671" s="303"/>
      <c r="F671" s="309"/>
      <c r="G671" s="309"/>
      <c r="H671" s="309" t="s">
        <v>380</v>
      </c>
      <c r="I671" s="309" t="s">
        <v>377</v>
      </c>
      <c r="J671" s="309" t="s">
        <v>385</v>
      </c>
    </row>
    <row r="672" spans="1:10" ht="16.5" x14ac:dyDescent="0.3">
      <c r="A672" s="170"/>
      <c r="B672" s="239"/>
      <c r="C672" s="632"/>
      <c r="D672" s="632"/>
      <c r="E672" s="303"/>
      <c r="F672" s="309"/>
      <c r="G672" s="309"/>
      <c r="H672" s="309" t="s">
        <v>381</v>
      </c>
      <c r="I672" s="309" t="s">
        <v>382</v>
      </c>
      <c r="J672" s="309" t="s">
        <v>386</v>
      </c>
    </row>
    <row r="673" spans="1:10" ht="16.5" x14ac:dyDescent="0.3">
      <c r="A673" s="170"/>
      <c r="B673" s="239"/>
      <c r="C673" s="632"/>
      <c r="D673" s="632"/>
      <c r="E673" s="303"/>
      <c r="F673" s="309"/>
      <c r="G673" s="309"/>
      <c r="H673" s="309" t="s">
        <v>382</v>
      </c>
      <c r="I673" s="309" t="s">
        <v>374</v>
      </c>
      <c r="J673" s="309" t="s">
        <v>374</v>
      </c>
    </row>
    <row r="674" spans="1:10" ht="16.5" x14ac:dyDescent="0.3">
      <c r="A674" s="170"/>
      <c r="B674" s="239"/>
      <c r="C674" s="632"/>
      <c r="D674" s="632"/>
      <c r="E674" s="303"/>
      <c r="F674" s="309"/>
      <c r="G674" s="309"/>
      <c r="H674" s="309" t="s">
        <v>374</v>
      </c>
      <c r="I674" s="309"/>
      <c r="J674" s="309"/>
    </row>
    <row r="675" spans="1:10" ht="16.5" x14ac:dyDescent="0.3">
      <c r="A675" s="170"/>
      <c r="B675" s="240"/>
      <c r="C675" s="636"/>
      <c r="D675" s="307" t="s">
        <v>344</v>
      </c>
      <c r="E675" s="304"/>
      <c r="F675" s="310"/>
      <c r="G675" s="310"/>
      <c r="H675" s="633" t="s">
        <v>587</v>
      </c>
      <c r="I675" s="633"/>
      <c r="J675" s="633"/>
    </row>
    <row r="676" spans="1:10" ht="16.5" x14ac:dyDescent="0.3">
      <c r="A676" s="170"/>
      <c r="B676" s="253"/>
      <c r="C676" s="254"/>
      <c r="D676" s="255"/>
      <c r="E676" s="254"/>
      <c r="F676" s="256"/>
      <c r="G676" s="256"/>
      <c r="H676" s="257"/>
      <c r="I676" s="257"/>
      <c r="J676" s="257"/>
    </row>
    <row r="677" spans="1:10" ht="18" x14ac:dyDescent="0.25">
      <c r="A677" s="410" t="s">
        <v>355</v>
      </c>
      <c r="B677" s="242"/>
      <c r="C677" s="630" t="s">
        <v>520</v>
      </c>
      <c r="D677" s="631"/>
      <c r="E677" s="243" t="s">
        <v>519</v>
      </c>
      <c r="F677" s="251"/>
      <c r="G677" s="251"/>
      <c r="H677" s="244" t="str">
        <f>H$398&amp;" "&amp;$E677</f>
        <v>HLTF 1.60E MirG / MirS / MirB</v>
      </c>
      <c r="I677" s="244" t="str">
        <f>I$398&amp;" "&amp;$E677</f>
        <v>HLTF 1.53P MirG / MirS / MirB</v>
      </c>
      <c r="J677" s="244" t="str">
        <f>J$398&amp;" "&amp;$E677</f>
        <v>HLTF 1.50C MirG / MirS / MirB</v>
      </c>
    </row>
    <row r="678" spans="1:10" ht="16.5" x14ac:dyDescent="0.3">
      <c r="A678" s="170"/>
      <c r="B678" s="239"/>
      <c r="C678" s="632" t="s">
        <v>527</v>
      </c>
      <c r="D678" s="632"/>
      <c r="E678" s="276" t="s">
        <v>287</v>
      </c>
      <c r="F678" s="309"/>
      <c r="G678" s="309"/>
      <c r="H678" s="458">
        <f>H403+H404+$N$25</f>
        <v>59</v>
      </c>
      <c r="I678" s="458">
        <f>I403+I404+$N$25</f>
        <v>41</v>
      </c>
      <c r="J678" s="458">
        <f>J403+J404+$N$25</f>
        <v>33</v>
      </c>
    </row>
    <row r="679" spans="1:10" ht="16.5" x14ac:dyDescent="0.3">
      <c r="A679" s="170"/>
      <c r="B679" s="239"/>
      <c r="C679" s="632" t="s">
        <v>580</v>
      </c>
      <c r="D679" s="632" t="s">
        <v>581</v>
      </c>
      <c r="E679" s="303"/>
      <c r="F679" s="309"/>
      <c r="G679" s="309"/>
      <c r="H679" s="309" t="s">
        <v>379</v>
      </c>
      <c r="I679" s="309" t="s">
        <v>383</v>
      </c>
      <c r="J679" s="309" t="s">
        <v>384</v>
      </c>
    </row>
    <row r="680" spans="1:10" ht="16.5" x14ac:dyDescent="0.3">
      <c r="A680" s="170"/>
      <c r="B680" s="239"/>
      <c r="C680" s="632"/>
      <c r="D680" s="632"/>
      <c r="E680" s="303"/>
      <c r="F680" s="309"/>
      <c r="G680" s="309"/>
      <c r="H680" s="309" t="s">
        <v>380</v>
      </c>
      <c r="I680" s="309" t="s">
        <v>377</v>
      </c>
      <c r="J680" s="309" t="s">
        <v>385</v>
      </c>
    </row>
    <row r="681" spans="1:10" ht="16.5" x14ac:dyDescent="0.3">
      <c r="A681" s="170"/>
      <c r="B681" s="239"/>
      <c r="C681" s="632"/>
      <c r="D681" s="632"/>
      <c r="E681" s="303"/>
      <c r="F681" s="309"/>
      <c r="G681" s="309"/>
      <c r="H681" s="309" t="s">
        <v>381</v>
      </c>
      <c r="I681" s="309" t="s">
        <v>382</v>
      </c>
      <c r="J681" s="309" t="s">
        <v>386</v>
      </c>
    </row>
    <row r="682" spans="1:10" ht="16.5" x14ac:dyDescent="0.3">
      <c r="A682" s="170"/>
      <c r="B682" s="239"/>
      <c r="C682" s="632"/>
      <c r="D682" s="632"/>
      <c r="E682" s="303"/>
      <c r="F682" s="309"/>
      <c r="G682" s="309"/>
      <c r="H682" s="309" t="s">
        <v>382</v>
      </c>
      <c r="I682" s="309" t="s">
        <v>374</v>
      </c>
      <c r="J682" s="309" t="s">
        <v>374</v>
      </c>
    </row>
    <row r="683" spans="1:10" ht="16.5" x14ac:dyDescent="0.3">
      <c r="A683" s="170"/>
      <c r="B683" s="239"/>
      <c r="C683" s="632"/>
      <c r="D683" s="632"/>
      <c r="E683" s="303"/>
      <c r="F683" s="309"/>
      <c r="G683" s="309"/>
      <c r="H683" s="309" t="s">
        <v>374</v>
      </c>
      <c r="I683" s="309"/>
      <c r="J683" s="309"/>
    </row>
    <row r="684" spans="1:10" ht="16.5" x14ac:dyDescent="0.3">
      <c r="A684" s="170"/>
      <c r="B684" s="240"/>
      <c r="C684" s="636"/>
      <c r="D684" s="307" t="s">
        <v>344</v>
      </c>
      <c r="E684" s="304"/>
      <c r="F684" s="310"/>
      <c r="G684" s="310"/>
      <c r="H684" s="633" t="s">
        <v>587</v>
      </c>
      <c r="I684" s="633"/>
      <c r="J684" s="633"/>
    </row>
    <row r="685" spans="1:10" ht="16.5" x14ac:dyDescent="0.3">
      <c r="A685" s="170"/>
      <c r="B685" s="253"/>
      <c r="C685" s="254"/>
      <c r="D685" s="255"/>
      <c r="E685" s="254"/>
      <c r="F685" s="256"/>
      <c r="G685" s="256"/>
      <c r="H685" s="257"/>
      <c r="I685" s="257"/>
      <c r="J685" s="257"/>
    </row>
    <row r="686" spans="1:10" ht="18" x14ac:dyDescent="0.25">
      <c r="A686" s="410" t="s">
        <v>560</v>
      </c>
      <c r="B686" s="252"/>
      <c r="C686" s="630" t="s">
        <v>520</v>
      </c>
      <c r="D686" s="631"/>
      <c r="E686" s="243" t="s">
        <v>519</v>
      </c>
      <c r="F686" s="243"/>
      <c r="G686" s="243"/>
      <c r="H686" s="244" t="str">
        <f>H$532&amp;" "&amp;$E686</f>
        <v>HL 1.60E MirG / MirS / MirB</v>
      </c>
      <c r="I686" s="244"/>
      <c r="J686" s="244" t="str">
        <f>J$532&amp;" "&amp;$E686</f>
        <v>HL 1.50C MirG / MirS / MirB</v>
      </c>
    </row>
    <row r="687" spans="1:10" ht="16.5" x14ac:dyDescent="0.25">
      <c r="B687" s="246"/>
      <c r="C687" s="632" t="s">
        <v>527</v>
      </c>
      <c r="D687" s="632"/>
      <c r="E687" s="276" t="s">
        <v>546</v>
      </c>
      <c r="F687" s="238"/>
      <c r="G687" s="238"/>
      <c r="H687" s="458">
        <f>H537+$N$25</f>
        <v>76</v>
      </c>
      <c r="I687" s="458"/>
      <c r="J687" s="458">
        <f>J537+$N$25</f>
        <v>34</v>
      </c>
    </row>
    <row r="688" spans="1:10" ht="16.5" x14ac:dyDescent="0.25">
      <c r="B688" s="246"/>
      <c r="C688" s="632" t="s">
        <v>580</v>
      </c>
      <c r="D688" s="632" t="s">
        <v>581</v>
      </c>
      <c r="E688" s="237"/>
      <c r="F688" s="238"/>
      <c r="G688" s="238"/>
      <c r="H688" s="639" t="s">
        <v>474</v>
      </c>
      <c r="I688" s="639"/>
      <c r="J688" s="639"/>
    </row>
    <row r="689" spans="1:10" ht="16.5" x14ac:dyDescent="0.25">
      <c r="B689" s="246"/>
      <c r="C689" s="632"/>
      <c r="D689" s="632"/>
      <c r="E689" s="237"/>
      <c r="F689" s="238"/>
      <c r="G689" s="238"/>
      <c r="H689" s="639" t="s">
        <v>460</v>
      </c>
      <c r="I689" s="639"/>
      <c r="J689" s="639"/>
    </row>
    <row r="690" spans="1:10" ht="16.5" x14ac:dyDescent="0.25">
      <c r="B690" s="246"/>
      <c r="C690" s="632"/>
      <c r="D690" s="303" t="s">
        <v>344</v>
      </c>
      <c r="E690" s="237"/>
      <c r="F690" s="238"/>
      <c r="G690" s="238"/>
      <c r="H690" s="639" t="s">
        <v>585</v>
      </c>
      <c r="I690" s="639"/>
      <c r="J690" s="639"/>
    </row>
    <row r="691" spans="1:10" hidden="1" x14ac:dyDescent="0.25">
      <c r="F691"/>
      <c r="G691"/>
      <c r="H691"/>
      <c r="I691"/>
      <c r="J691"/>
    </row>
    <row r="692" spans="1:10" ht="15" hidden="1" customHeight="1" x14ac:dyDescent="0.25">
      <c r="A692" s="645" t="s">
        <v>6</v>
      </c>
      <c r="B692" s="645"/>
      <c r="C692" s="645"/>
      <c r="D692" s="645"/>
      <c r="E692" s="645"/>
      <c r="F692" s="645"/>
      <c r="G692" s="645"/>
      <c r="H692" s="645"/>
      <c r="I692" s="645"/>
      <c r="J692" s="645"/>
    </row>
    <row r="693" spans="1:10" ht="15" hidden="1" customHeight="1" x14ac:dyDescent="0.25">
      <c r="A693" s="645"/>
      <c r="B693" s="645"/>
      <c r="C693" s="645"/>
      <c r="D693" s="645"/>
      <c r="E693" s="645"/>
      <c r="F693" s="645"/>
      <c r="G693" s="645"/>
      <c r="H693" s="645"/>
      <c r="I693" s="645"/>
      <c r="J693" s="645"/>
    </row>
    <row r="694" spans="1:10" ht="15" hidden="1" customHeight="1" x14ac:dyDescent="0.25">
      <c r="A694" s="645"/>
      <c r="B694" s="645"/>
      <c r="C694" s="645"/>
      <c r="D694" s="645"/>
      <c r="E694" s="645"/>
      <c r="F694" s="645"/>
      <c r="G694" s="645"/>
      <c r="H694" s="645"/>
      <c r="I694" s="645"/>
      <c r="J694" s="645"/>
    </row>
    <row r="695" spans="1:10" ht="15" hidden="1" customHeight="1" x14ac:dyDescent="0.25">
      <c r="G695"/>
      <c r="H695"/>
      <c r="I695"/>
      <c r="J695"/>
    </row>
    <row r="696" spans="1:10" ht="18" hidden="1" customHeight="1" x14ac:dyDescent="0.3">
      <c r="A696" s="646" t="s">
        <v>19</v>
      </c>
      <c r="B696" s="646"/>
      <c r="C696" s="10" t="s">
        <v>520</v>
      </c>
      <c r="D696" s="10"/>
      <c r="E696" s="10"/>
      <c r="F696" s="11" t="s">
        <v>18</v>
      </c>
      <c r="G696"/>
      <c r="H696"/>
      <c r="I696"/>
      <c r="J696"/>
    </row>
    <row r="697" spans="1:10" ht="18" hidden="1" customHeight="1" x14ac:dyDescent="0.3">
      <c r="A697" s="634" t="s">
        <v>13</v>
      </c>
      <c r="B697" s="635"/>
      <c r="C697" s="27"/>
      <c r="D697" s="27"/>
      <c r="E697" s="27"/>
      <c r="F697" s="9"/>
      <c r="G697"/>
      <c r="H697"/>
      <c r="I697"/>
      <c r="J697"/>
    </row>
    <row r="698" spans="1:10" ht="18" hidden="1" customHeight="1" x14ac:dyDescent="0.3">
      <c r="A698" s="634" t="s">
        <v>12</v>
      </c>
      <c r="B698" s="635"/>
      <c r="C698" s="27"/>
      <c r="D698" s="27"/>
      <c r="E698" s="27"/>
      <c r="F698" s="9"/>
      <c r="G698"/>
      <c r="H698"/>
      <c r="I698"/>
      <c r="J698"/>
    </row>
    <row r="699" spans="1:10" ht="18" hidden="1" customHeight="1" x14ac:dyDescent="0.3">
      <c r="A699" s="634" t="s">
        <v>14</v>
      </c>
      <c r="B699" s="635"/>
      <c r="C699" s="27"/>
      <c r="D699" s="27"/>
      <c r="E699" s="27"/>
      <c r="F699" s="9"/>
      <c r="G699"/>
      <c r="H699"/>
      <c r="I699"/>
      <c r="J699"/>
    </row>
    <row r="700" spans="1:10" ht="18" hidden="1" customHeight="1" x14ac:dyDescent="0.3">
      <c r="A700" s="634" t="s">
        <v>7</v>
      </c>
      <c r="B700" s="635"/>
      <c r="C700" s="27"/>
      <c r="D700" s="27"/>
      <c r="E700" s="27"/>
      <c r="F700" s="9"/>
      <c r="G700"/>
      <c r="H700"/>
      <c r="I700"/>
      <c r="J700"/>
    </row>
    <row r="701" spans="1:10" ht="18" hidden="1" customHeight="1" x14ac:dyDescent="0.3">
      <c r="A701" s="643" t="s">
        <v>17</v>
      </c>
      <c r="B701" s="644"/>
      <c r="C701" s="10" t="s">
        <v>520</v>
      </c>
      <c r="D701" s="10"/>
      <c r="E701" s="10"/>
      <c r="F701" s="11"/>
      <c r="G701"/>
      <c r="H701"/>
      <c r="I701"/>
      <c r="J701"/>
    </row>
    <row r="702" spans="1:10" ht="18" hidden="1" customHeight="1" x14ac:dyDescent="0.3">
      <c r="A702" s="634" t="s">
        <v>8</v>
      </c>
      <c r="B702" s="635"/>
      <c r="C702" s="27"/>
      <c r="D702" s="27"/>
      <c r="E702" s="27"/>
      <c r="F702" s="9"/>
      <c r="G702"/>
      <c r="H702"/>
      <c r="I702"/>
      <c r="J702"/>
    </row>
    <row r="703" spans="1:10" ht="18" hidden="1" customHeight="1" x14ac:dyDescent="0.3">
      <c r="A703" s="634" t="s">
        <v>9</v>
      </c>
      <c r="B703" s="635"/>
      <c r="C703" s="27"/>
      <c r="D703" s="27"/>
      <c r="E703" s="27"/>
      <c r="F703" s="9"/>
      <c r="G703"/>
      <c r="H703"/>
      <c r="I703"/>
      <c r="J703"/>
    </row>
    <row r="704" spans="1:10" ht="18" hidden="1" customHeight="1" x14ac:dyDescent="0.3">
      <c r="A704" s="634" t="s">
        <v>10</v>
      </c>
      <c r="B704" s="635"/>
      <c r="C704" s="27"/>
      <c r="D704" s="27"/>
      <c r="E704" s="27"/>
      <c r="F704" s="9"/>
      <c r="G704"/>
      <c r="H704"/>
      <c r="I704"/>
      <c r="J704"/>
    </row>
    <row r="705" spans="1:10" ht="18" hidden="1" customHeight="1" x14ac:dyDescent="0.3">
      <c r="A705" s="634" t="s">
        <v>11</v>
      </c>
      <c r="B705" s="635"/>
      <c r="C705" s="27"/>
      <c r="D705" s="27"/>
      <c r="E705" s="27"/>
      <c r="F705" s="9"/>
      <c r="G705"/>
      <c r="H705"/>
      <c r="I705"/>
      <c r="J705"/>
    </row>
    <row r="706" spans="1:10" ht="18" hidden="1" customHeight="1" x14ac:dyDescent="0.3">
      <c r="A706" s="634" t="s">
        <v>15</v>
      </c>
      <c r="B706" s="635"/>
      <c r="C706" s="27"/>
      <c r="D706" s="27"/>
      <c r="E706" s="27"/>
      <c r="F706" s="9"/>
      <c r="G706"/>
      <c r="H706"/>
      <c r="I706"/>
      <c r="J706"/>
    </row>
    <row r="707" spans="1:10" ht="18" hidden="1" customHeight="1" x14ac:dyDescent="0.3">
      <c r="A707" s="634" t="s">
        <v>16</v>
      </c>
      <c r="B707" s="635"/>
      <c r="C707" s="27"/>
      <c r="D707" s="27"/>
      <c r="E707" s="27"/>
      <c r="F707" s="9"/>
      <c r="G707"/>
      <c r="H707"/>
      <c r="I707"/>
      <c r="J707"/>
    </row>
    <row r="708" spans="1:10" hidden="1" x14ac:dyDescent="0.25">
      <c r="A708" s="8"/>
      <c r="B708" s="8"/>
      <c r="C708" s="8"/>
      <c r="D708" s="8"/>
      <c r="E708" s="8"/>
      <c r="F708" s="8"/>
      <c r="G708"/>
      <c r="H708"/>
      <c r="I708"/>
      <c r="J708"/>
    </row>
    <row r="709" spans="1:10" hidden="1" x14ac:dyDescent="0.25">
      <c r="A709" t="s">
        <v>23</v>
      </c>
      <c r="F709"/>
      <c r="G709"/>
      <c r="H709"/>
      <c r="I709"/>
      <c r="J709"/>
    </row>
    <row r="710" spans="1:10" x14ac:dyDescent="0.25">
      <c r="F710"/>
      <c r="G710"/>
      <c r="H710"/>
      <c r="I710"/>
      <c r="J710"/>
    </row>
    <row r="711" spans="1:10" x14ac:dyDescent="0.25">
      <c r="F711"/>
      <c r="G711"/>
      <c r="H711"/>
      <c r="I711"/>
      <c r="J711"/>
    </row>
    <row r="712" spans="1:10" x14ac:dyDescent="0.25">
      <c r="F712"/>
      <c r="G712"/>
      <c r="H712"/>
      <c r="I712"/>
      <c r="J712"/>
    </row>
    <row r="713" spans="1:10" x14ac:dyDescent="0.25">
      <c r="F713"/>
      <c r="G713"/>
      <c r="H713"/>
      <c r="I713"/>
      <c r="J713"/>
    </row>
    <row r="714" spans="1:10" x14ac:dyDescent="0.25">
      <c r="F714"/>
      <c r="G714"/>
      <c r="H714"/>
      <c r="I714"/>
      <c r="J714"/>
    </row>
  </sheetData>
  <mergeCells count="553">
    <mergeCell ref="A6:J8"/>
    <mergeCell ref="B13:B24"/>
    <mergeCell ref="C13:D13"/>
    <mergeCell ref="C14:D14"/>
    <mergeCell ref="C15:D15"/>
    <mergeCell ref="C16:D16"/>
    <mergeCell ref="C17:D17"/>
    <mergeCell ref="C18:D18"/>
    <mergeCell ref="C20:C24"/>
    <mergeCell ref="D20:D22"/>
    <mergeCell ref="B36:B48"/>
    <mergeCell ref="C36:D36"/>
    <mergeCell ref="C38:D38"/>
    <mergeCell ref="C39:D39"/>
    <mergeCell ref="C40:D40"/>
    <mergeCell ref="C41:D41"/>
    <mergeCell ref="F23:H23"/>
    <mergeCell ref="I23:J23"/>
    <mergeCell ref="F24:J24"/>
    <mergeCell ref="B25:B35"/>
    <mergeCell ref="C25:D25"/>
    <mergeCell ref="C26:D26"/>
    <mergeCell ref="C27:D27"/>
    <mergeCell ref="C28:D28"/>
    <mergeCell ref="C29:D29"/>
    <mergeCell ref="C31:C35"/>
    <mergeCell ref="C42:D42"/>
    <mergeCell ref="C44:C48"/>
    <mergeCell ref="D44:D46"/>
    <mergeCell ref="F47:H47"/>
    <mergeCell ref="I47:J47"/>
    <mergeCell ref="F48:J48"/>
    <mergeCell ref="D31:D33"/>
    <mergeCell ref="G34:H34"/>
    <mergeCell ref="I34:J34"/>
    <mergeCell ref="G35:J35"/>
    <mergeCell ref="B74:B84"/>
    <mergeCell ref="C74:D74"/>
    <mergeCell ref="C75:D75"/>
    <mergeCell ref="C76:D76"/>
    <mergeCell ref="C77:D77"/>
    <mergeCell ref="G58:H58"/>
    <mergeCell ref="I58:J58"/>
    <mergeCell ref="G59:J59"/>
    <mergeCell ref="B61:B73"/>
    <mergeCell ref="C61:D61"/>
    <mergeCell ref="C63:D63"/>
    <mergeCell ref="C64:D64"/>
    <mergeCell ref="C65:D65"/>
    <mergeCell ref="C66:D66"/>
    <mergeCell ref="C67:D67"/>
    <mergeCell ref="B49:B59"/>
    <mergeCell ref="C49:D49"/>
    <mergeCell ref="C50:D50"/>
    <mergeCell ref="C51:D51"/>
    <mergeCell ref="C52:D52"/>
    <mergeCell ref="C53:D53"/>
    <mergeCell ref="C55:C59"/>
    <mergeCell ref="D55:D57"/>
    <mergeCell ref="C78:D78"/>
    <mergeCell ref="C80:C84"/>
    <mergeCell ref="D80:D82"/>
    <mergeCell ref="G83:H83"/>
    <mergeCell ref="I83:J83"/>
    <mergeCell ref="G84:J84"/>
    <mergeCell ref="C69:C73"/>
    <mergeCell ref="D69:D71"/>
    <mergeCell ref="F72:H72"/>
    <mergeCell ref="I72:J72"/>
    <mergeCell ref="F73:J73"/>
    <mergeCell ref="G93:H93"/>
    <mergeCell ref="I93:J93"/>
    <mergeCell ref="G94:J94"/>
    <mergeCell ref="B96:B103"/>
    <mergeCell ref="C96:D96"/>
    <mergeCell ref="C97:D97"/>
    <mergeCell ref="C98:D98"/>
    <mergeCell ref="C99:D99"/>
    <mergeCell ref="C101:C103"/>
    <mergeCell ref="B85:B94"/>
    <mergeCell ref="C85:D85"/>
    <mergeCell ref="C86:D86"/>
    <mergeCell ref="C87:D87"/>
    <mergeCell ref="C88:D88"/>
    <mergeCell ref="C90:C94"/>
    <mergeCell ref="D90:D92"/>
    <mergeCell ref="G119:J119"/>
    <mergeCell ref="G120:J120"/>
    <mergeCell ref="B121:B134"/>
    <mergeCell ref="C121:D121"/>
    <mergeCell ref="C122:D122"/>
    <mergeCell ref="C123:D123"/>
    <mergeCell ref="C124:D124"/>
    <mergeCell ref="C125:D125"/>
    <mergeCell ref="C126:D126"/>
    <mergeCell ref="C128:C134"/>
    <mergeCell ref="B105:B120"/>
    <mergeCell ref="C105:D105"/>
    <mergeCell ref="C107:D107"/>
    <mergeCell ref="C108:D108"/>
    <mergeCell ref="C109:D109"/>
    <mergeCell ref="C110:D110"/>
    <mergeCell ref="C111:D111"/>
    <mergeCell ref="C112:D112"/>
    <mergeCell ref="C114:C120"/>
    <mergeCell ref="D114:D118"/>
    <mergeCell ref="G133:J133"/>
    <mergeCell ref="G134:J134"/>
    <mergeCell ref="D128:D132"/>
    <mergeCell ref="B135:B144"/>
    <mergeCell ref="C135:D135"/>
    <mergeCell ref="C136:D136"/>
    <mergeCell ref="C137:D137"/>
    <mergeCell ref="C138:D138"/>
    <mergeCell ref="C140:C144"/>
    <mergeCell ref="D140:D142"/>
    <mergeCell ref="B146:B159"/>
    <mergeCell ref="C146:D146"/>
    <mergeCell ref="C147:D147"/>
    <mergeCell ref="C148:D148"/>
    <mergeCell ref="C149:D149"/>
    <mergeCell ref="C150:D150"/>
    <mergeCell ref="C151:D151"/>
    <mergeCell ref="C152:D152"/>
    <mergeCell ref="C154:C159"/>
    <mergeCell ref="D154:D157"/>
    <mergeCell ref="H154:J154"/>
    <mergeCell ref="H155:J155"/>
    <mergeCell ref="H156:J156"/>
    <mergeCell ref="G157:J157"/>
    <mergeCell ref="G158:J158"/>
    <mergeCell ref="G159:J159"/>
    <mergeCell ref="G143:J143"/>
    <mergeCell ref="G144:J144"/>
    <mergeCell ref="H168:J168"/>
    <mergeCell ref="H169:J169"/>
    <mergeCell ref="H170:J170"/>
    <mergeCell ref="G171:J171"/>
    <mergeCell ref="G172:J172"/>
    <mergeCell ref="G173:J173"/>
    <mergeCell ref="B160:B173"/>
    <mergeCell ref="C160:D160"/>
    <mergeCell ref="C162:D162"/>
    <mergeCell ref="C163:D163"/>
    <mergeCell ref="C164:D164"/>
    <mergeCell ref="C165:D165"/>
    <mergeCell ref="C166:D166"/>
    <mergeCell ref="C168:C173"/>
    <mergeCell ref="D168:D171"/>
    <mergeCell ref="G183:J183"/>
    <mergeCell ref="G184:J184"/>
    <mergeCell ref="B186:B199"/>
    <mergeCell ref="C186:D186"/>
    <mergeCell ref="C188:D188"/>
    <mergeCell ref="C189:D189"/>
    <mergeCell ref="C190:D190"/>
    <mergeCell ref="C191:D191"/>
    <mergeCell ref="C192:D192"/>
    <mergeCell ref="C193:D193"/>
    <mergeCell ref="B174:B184"/>
    <mergeCell ref="C174:D174"/>
    <mergeCell ref="C176:D176"/>
    <mergeCell ref="C177:D177"/>
    <mergeCell ref="C178:D178"/>
    <mergeCell ref="C180:C184"/>
    <mergeCell ref="D180:D182"/>
    <mergeCell ref="C195:C199"/>
    <mergeCell ref="D195:D197"/>
    <mergeCell ref="G198:J198"/>
    <mergeCell ref="G199:J199"/>
    <mergeCell ref="H221:J221"/>
    <mergeCell ref="H222:J222"/>
    <mergeCell ref="A225:J227"/>
    <mergeCell ref="C205:D205"/>
    <mergeCell ref="C207:C211"/>
    <mergeCell ref="D207:D209"/>
    <mergeCell ref="G210:J210"/>
    <mergeCell ref="G211:J211"/>
    <mergeCell ref="B212:B222"/>
    <mergeCell ref="C212:D212"/>
    <mergeCell ref="C213:D213"/>
    <mergeCell ref="C214:D214"/>
    <mergeCell ref="C215:D215"/>
    <mergeCell ref="B200:B211"/>
    <mergeCell ref="C200:D200"/>
    <mergeCell ref="C201:D201"/>
    <mergeCell ref="C202:D202"/>
    <mergeCell ref="C203:D203"/>
    <mergeCell ref="C204:D204"/>
    <mergeCell ref="C216:D216"/>
    <mergeCell ref="C218:C222"/>
    <mergeCell ref="D218:D220"/>
    <mergeCell ref="G245:J245"/>
    <mergeCell ref="G246:J246"/>
    <mergeCell ref="B248:B261"/>
    <mergeCell ref="C248:D248"/>
    <mergeCell ref="C250:D250"/>
    <mergeCell ref="C251:D251"/>
    <mergeCell ref="C252:D252"/>
    <mergeCell ref="C253:D253"/>
    <mergeCell ref="C256:C261"/>
    <mergeCell ref="D256:D259"/>
    <mergeCell ref="B233:B246"/>
    <mergeCell ref="C233:D233"/>
    <mergeCell ref="C235:D235"/>
    <mergeCell ref="C236:D236"/>
    <mergeCell ref="C237:D237"/>
    <mergeCell ref="C238:D238"/>
    <mergeCell ref="C241:C246"/>
    <mergeCell ref="D241:D244"/>
    <mergeCell ref="C239:D239"/>
    <mergeCell ref="C254:D254"/>
    <mergeCell ref="G260:J260"/>
    <mergeCell ref="G261:J261"/>
    <mergeCell ref="H275:J275"/>
    <mergeCell ref="B278:B290"/>
    <mergeCell ref="C278:D278"/>
    <mergeCell ref="C279:D279"/>
    <mergeCell ref="C280:D280"/>
    <mergeCell ref="C281:D281"/>
    <mergeCell ref="C282:D282"/>
    <mergeCell ref="C283:D283"/>
    <mergeCell ref="C286:C290"/>
    <mergeCell ref="C284:D284"/>
    <mergeCell ref="D286:D289"/>
    <mergeCell ref="H290:J290"/>
    <mergeCell ref="B263:B276"/>
    <mergeCell ref="C263:D263"/>
    <mergeCell ref="C265:D265"/>
    <mergeCell ref="C266:D266"/>
    <mergeCell ref="C267:D267"/>
    <mergeCell ref="C268:D268"/>
    <mergeCell ref="C269:D269"/>
    <mergeCell ref="C272:C276"/>
    <mergeCell ref="C270:D270"/>
    <mergeCell ref="D272:D274"/>
    <mergeCell ref="B292:B303"/>
    <mergeCell ref="C292:D292"/>
    <mergeCell ref="C293:D293"/>
    <mergeCell ref="C294:D294"/>
    <mergeCell ref="C295:D295"/>
    <mergeCell ref="C296:D296"/>
    <mergeCell ref="C297:D297"/>
    <mergeCell ref="C300:C303"/>
    <mergeCell ref="C298:D298"/>
    <mergeCell ref="D300:D302"/>
    <mergeCell ref="G335:J335"/>
    <mergeCell ref="A306:J308"/>
    <mergeCell ref="B313:B325"/>
    <mergeCell ref="C313:D313"/>
    <mergeCell ref="C314:D314"/>
    <mergeCell ref="C315:D315"/>
    <mergeCell ref="C316:D316"/>
    <mergeCell ref="C317:D317"/>
    <mergeCell ref="C318:D318"/>
    <mergeCell ref="C320:C325"/>
    <mergeCell ref="D320:D324"/>
    <mergeCell ref="F325:J325"/>
    <mergeCell ref="B326:B335"/>
    <mergeCell ref="C326:D326"/>
    <mergeCell ref="C327:D327"/>
    <mergeCell ref="C328:D328"/>
    <mergeCell ref="C329:D329"/>
    <mergeCell ref="C330:D330"/>
    <mergeCell ref="C332:C335"/>
    <mergeCell ref="D332:D334"/>
    <mergeCell ref="G347:J347"/>
    <mergeCell ref="B348:B357"/>
    <mergeCell ref="C348:D348"/>
    <mergeCell ref="C349:D349"/>
    <mergeCell ref="C350:D350"/>
    <mergeCell ref="C351:D351"/>
    <mergeCell ref="C338:D338"/>
    <mergeCell ref="C339:D339"/>
    <mergeCell ref="C340:D340"/>
    <mergeCell ref="C341:D341"/>
    <mergeCell ref="C342:D342"/>
    <mergeCell ref="C343:D343"/>
    <mergeCell ref="B359:B373"/>
    <mergeCell ref="C359:D359"/>
    <mergeCell ref="C360:D360"/>
    <mergeCell ref="C361:D361"/>
    <mergeCell ref="C362:D362"/>
    <mergeCell ref="B336:B347"/>
    <mergeCell ref="C336:D336"/>
    <mergeCell ref="C345:C347"/>
    <mergeCell ref="D345:D346"/>
    <mergeCell ref="C363:D363"/>
    <mergeCell ref="C364:D364"/>
    <mergeCell ref="C365:D365"/>
    <mergeCell ref="C367:C373"/>
    <mergeCell ref="D367:D372"/>
    <mergeCell ref="F373:J373"/>
    <mergeCell ref="C352:D352"/>
    <mergeCell ref="C353:D353"/>
    <mergeCell ref="C355:C357"/>
    <mergeCell ref="D355:D356"/>
    <mergeCell ref="G357:J357"/>
    <mergeCell ref="G386:J386"/>
    <mergeCell ref="B387:B396"/>
    <mergeCell ref="C387:D387"/>
    <mergeCell ref="C388:D388"/>
    <mergeCell ref="C389:D389"/>
    <mergeCell ref="C390:D390"/>
    <mergeCell ref="C392:C396"/>
    <mergeCell ref="D392:D395"/>
    <mergeCell ref="G396:J396"/>
    <mergeCell ref="B374:B386"/>
    <mergeCell ref="C374:D374"/>
    <mergeCell ref="C375:D375"/>
    <mergeCell ref="C376:D376"/>
    <mergeCell ref="C377:D377"/>
    <mergeCell ref="C378:D378"/>
    <mergeCell ref="C379:D379"/>
    <mergeCell ref="C381:C386"/>
    <mergeCell ref="D381:D385"/>
    <mergeCell ref="G411:J411"/>
    <mergeCell ref="B412:B424"/>
    <mergeCell ref="C412:D412"/>
    <mergeCell ref="C413:D413"/>
    <mergeCell ref="C414:D414"/>
    <mergeCell ref="C415:D415"/>
    <mergeCell ref="C416:D416"/>
    <mergeCell ref="C417:D417"/>
    <mergeCell ref="C419:C424"/>
    <mergeCell ref="D419:D423"/>
    <mergeCell ref="B398:B411"/>
    <mergeCell ref="C398:D398"/>
    <mergeCell ref="C399:D399"/>
    <mergeCell ref="C400:D400"/>
    <mergeCell ref="C401:D401"/>
    <mergeCell ref="C402:D402"/>
    <mergeCell ref="C403:D403"/>
    <mergeCell ref="C406:C411"/>
    <mergeCell ref="D406:D410"/>
    <mergeCell ref="C404:D404"/>
    <mergeCell ref="G424:J424"/>
    <mergeCell ref="B425:B434"/>
    <mergeCell ref="C425:D425"/>
    <mergeCell ref="C426:D426"/>
    <mergeCell ref="C427:D427"/>
    <mergeCell ref="C428:D428"/>
    <mergeCell ref="C430:C434"/>
    <mergeCell ref="D430:D433"/>
    <mergeCell ref="G434:J434"/>
    <mergeCell ref="C457:D457"/>
    <mergeCell ref="C458:D458"/>
    <mergeCell ref="C461:C466"/>
    <mergeCell ref="D461:D464"/>
    <mergeCell ref="H465:J465"/>
    <mergeCell ref="H466:J466"/>
    <mergeCell ref="B435:B443"/>
    <mergeCell ref="C435:D435"/>
    <mergeCell ref="C440:C443"/>
    <mergeCell ref="D440:D442"/>
    <mergeCell ref="A446:J448"/>
    <mergeCell ref="B453:B466"/>
    <mergeCell ref="C453:D453"/>
    <mergeCell ref="C454:D454"/>
    <mergeCell ref="C455:D455"/>
    <mergeCell ref="C456:D456"/>
    <mergeCell ref="C459:D459"/>
    <mergeCell ref="B478:B487"/>
    <mergeCell ref="C478:D478"/>
    <mergeCell ref="C479:D479"/>
    <mergeCell ref="C480:D480"/>
    <mergeCell ref="C481:D481"/>
    <mergeCell ref="C482:D482"/>
    <mergeCell ref="C484:C487"/>
    <mergeCell ref="D484:D485"/>
    <mergeCell ref="B467:B477"/>
    <mergeCell ref="C467:D467"/>
    <mergeCell ref="C468:D468"/>
    <mergeCell ref="C469:D469"/>
    <mergeCell ref="C470:D470"/>
    <mergeCell ref="C471:D471"/>
    <mergeCell ref="C472:D472"/>
    <mergeCell ref="C474:C477"/>
    <mergeCell ref="D474:D475"/>
    <mergeCell ref="B489:B500"/>
    <mergeCell ref="C489:D489"/>
    <mergeCell ref="C490:D490"/>
    <mergeCell ref="C491:D491"/>
    <mergeCell ref="C492:D492"/>
    <mergeCell ref="C493:D493"/>
    <mergeCell ref="C494:D494"/>
    <mergeCell ref="C497:C500"/>
    <mergeCell ref="D497:D498"/>
    <mergeCell ref="C495:D495"/>
    <mergeCell ref="B512:B521"/>
    <mergeCell ref="C512:D512"/>
    <mergeCell ref="C513:D513"/>
    <mergeCell ref="C514:D514"/>
    <mergeCell ref="C515:D515"/>
    <mergeCell ref="C516:D516"/>
    <mergeCell ref="C518:C521"/>
    <mergeCell ref="D518:D519"/>
    <mergeCell ref="B501:B511"/>
    <mergeCell ref="C501:D501"/>
    <mergeCell ref="C502:D502"/>
    <mergeCell ref="C503:D503"/>
    <mergeCell ref="C504:D504"/>
    <mergeCell ref="C505:D505"/>
    <mergeCell ref="C506:D506"/>
    <mergeCell ref="C508:C511"/>
    <mergeCell ref="D508:D509"/>
    <mergeCell ref="A524:J526"/>
    <mergeCell ref="B531:B541"/>
    <mergeCell ref="C531:D531"/>
    <mergeCell ref="C533:D533"/>
    <mergeCell ref="C534:D534"/>
    <mergeCell ref="C535:D535"/>
    <mergeCell ref="C536:D536"/>
    <mergeCell ref="C537:D537"/>
    <mergeCell ref="C539:C541"/>
    <mergeCell ref="D539:D540"/>
    <mergeCell ref="H539:J539"/>
    <mergeCell ref="H540:J540"/>
    <mergeCell ref="H541:J541"/>
    <mergeCell ref="B543:B552"/>
    <mergeCell ref="C543:D543"/>
    <mergeCell ref="C544:D544"/>
    <mergeCell ref="C545:D545"/>
    <mergeCell ref="C546:D546"/>
    <mergeCell ref="C547:D547"/>
    <mergeCell ref="C548:D548"/>
    <mergeCell ref="B567:B578"/>
    <mergeCell ref="C567:D567"/>
    <mergeCell ref="C569:D569"/>
    <mergeCell ref="C570:D570"/>
    <mergeCell ref="C571:D571"/>
    <mergeCell ref="C572:D572"/>
    <mergeCell ref="C550:C552"/>
    <mergeCell ref="D550:D551"/>
    <mergeCell ref="B554:B565"/>
    <mergeCell ref="C554:D554"/>
    <mergeCell ref="C556:D556"/>
    <mergeCell ref="C557:D557"/>
    <mergeCell ref="C558:D558"/>
    <mergeCell ref="C559:D559"/>
    <mergeCell ref="C560:D560"/>
    <mergeCell ref="C562:C565"/>
    <mergeCell ref="C573:D573"/>
    <mergeCell ref="C575:C578"/>
    <mergeCell ref="D575:D576"/>
    <mergeCell ref="H576:J576"/>
    <mergeCell ref="H577:J577"/>
    <mergeCell ref="H578:J578"/>
    <mergeCell ref="D562:D563"/>
    <mergeCell ref="H563:J563"/>
    <mergeCell ref="H564:J564"/>
    <mergeCell ref="H565:J565"/>
    <mergeCell ref="B593:B604"/>
    <mergeCell ref="C593:D593"/>
    <mergeCell ref="C595:D595"/>
    <mergeCell ref="C596:D596"/>
    <mergeCell ref="C597:D597"/>
    <mergeCell ref="C598:D598"/>
    <mergeCell ref="C599:D599"/>
    <mergeCell ref="B580:B591"/>
    <mergeCell ref="C580:D580"/>
    <mergeCell ref="C582:D582"/>
    <mergeCell ref="C583:D583"/>
    <mergeCell ref="C584:D584"/>
    <mergeCell ref="C585:D585"/>
    <mergeCell ref="C586:D586"/>
    <mergeCell ref="C588:C591"/>
    <mergeCell ref="D588:D589"/>
    <mergeCell ref="C601:C604"/>
    <mergeCell ref="D601:D602"/>
    <mergeCell ref="C620:D620"/>
    <mergeCell ref="C621:C625"/>
    <mergeCell ref="D621:D623"/>
    <mergeCell ref="I624:J624"/>
    <mergeCell ref="H625:J625"/>
    <mergeCell ref="C611:D611"/>
    <mergeCell ref="C612:C616"/>
    <mergeCell ref="D612:D614"/>
    <mergeCell ref="I615:J615"/>
    <mergeCell ref="H616:J616"/>
    <mergeCell ref="C618:D618"/>
    <mergeCell ref="H652:J652"/>
    <mergeCell ref="H653:J653"/>
    <mergeCell ref="C655:D655"/>
    <mergeCell ref="C656:D656"/>
    <mergeCell ref="C657:C661"/>
    <mergeCell ref="D657:D659"/>
    <mergeCell ref="C627:D627"/>
    <mergeCell ref="O12:P12"/>
    <mergeCell ref="C637:D637"/>
    <mergeCell ref="C638:C644"/>
    <mergeCell ref="D638:D642"/>
    <mergeCell ref="H643:J643"/>
    <mergeCell ref="H644:J644"/>
    <mergeCell ref="I633:J633"/>
    <mergeCell ref="H634:J634"/>
    <mergeCell ref="C636:D636"/>
    <mergeCell ref="H650:J650"/>
    <mergeCell ref="H602:J602"/>
    <mergeCell ref="H603:J603"/>
    <mergeCell ref="H604:J604"/>
    <mergeCell ref="C610:D610"/>
    <mergeCell ref="H589:J589"/>
    <mergeCell ref="H590:J590"/>
    <mergeCell ref="H591:J591"/>
    <mergeCell ref="R12:S12"/>
    <mergeCell ref="A701:B701"/>
    <mergeCell ref="A702:B702"/>
    <mergeCell ref="A703:B703"/>
    <mergeCell ref="A704:B704"/>
    <mergeCell ref="A705:B705"/>
    <mergeCell ref="A706:B706"/>
    <mergeCell ref="A692:J694"/>
    <mergeCell ref="A696:B696"/>
    <mergeCell ref="A697:B697"/>
    <mergeCell ref="A698:B698"/>
    <mergeCell ref="A699:B699"/>
    <mergeCell ref="A700:B700"/>
    <mergeCell ref="C687:D687"/>
    <mergeCell ref="C688:C690"/>
    <mergeCell ref="D688:D689"/>
    <mergeCell ref="H688:J688"/>
    <mergeCell ref="H689:J689"/>
    <mergeCell ref="C679:C684"/>
    <mergeCell ref="D679:D683"/>
    <mergeCell ref="C646:D646"/>
    <mergeCell ref="C629:D629"/>
    <mergeCell ref="C630:C634"/>
    <mergeCell ref="H690:J690"/>
    <mergeCell ref="C677:D677"/>
    <mergeCell ref="C678:D678"/>
    <mergeCell ref="H684:J684"/>
    <mergeCell ref="A707:B707"/>
    <mergeCell ref="C663:D663"/>
    <mergeCell ref="C664:D664"/>
    <mergeCell ref="C665:C666"/>
    <mergeCell ref="L12:M12"/>
    <mergeCell ref="D630:D632"/>
    <mergeCell ref="C686:D686"/>
    <mergeCell ref="H666:J666"/>
    <mergeCell ref="C668:D668"/>
    <mergeCell ref="C669:D669"/>
    <mergeCell ref="C670:C675"/>
    <mergeCell ref="D670:D674"/>
    <mergeCell ref="H675:J675"/>
    <mergeCell ref="H660:J660"/>
    <mergeCell ref="H661:J661"/>
    <mergeCell ref="C647:D647"/>
    <mergeCell ref="C648:C653"/>
    <mergeCell ref="D648:D651"/>
    <mergeCell ref="H648:J648"/>
    <mergeCell ref="H649:J649"/>
    <mergeCell ref="H651:J651"/>
  </mergeCells>
  <printOptions horizontalCentered="1"/>
  <pageMargins left="0.23622047244094499" right="0.23622047244094499" top="0.10433070899999999" bottom="0.10433070899999999" header="6.4960630000000005E-2" footer="6.4960630000000005E-2"/>
  <pageSetup paperSize="9" scale="40" fitToHeight="0" orientation="portrait" r:id="rId1"/>
  <rowBreaks count="3" manualBreakCount="3">
    <brk id="103" max="16383" man="1"/>
    <brk id="222" max="16383" man="1"/>
    <brk id="60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tabSelected="1" zoomScale="80" zoomScaleNormal="80" workbookViewId="0">
      <pane ySplit="4" topLeftCell="A5" activePane="bottomLeft" state="frozen"/>
      <selection pane="bottomLeft" activeCell="C7" sqref="C7"/>
    </sheetView>
  </sheetViews>
  <sheetFormatPr defaultRowHeight="15" x14ac:dyDescent="0.25"/>
  <cols>
    <col min="1" max="1" width="34.42578125" customWidth="1"/>
    <col min="2" max="2" width="15.42578125" customWidth="1"/>
    <col min="3" max="3" width="19.5703125" customWidth="1"/>
    <col min="4" max="4" width="21.7109375" customWidth="1"/>
    <col min="5" max="5" width="25.28515625" customWidth="1"/>
    <col min="6" max="6" width="17" customWidth="1"/>
    <col min="7" max="7" width="57.5703125" style="529" customWidth="1"/>
  </cols>
  <sheetData>
    <row r="1" spans="1:8" ht="44.45" customHeight="1" x14ac:dyDescent="0.25"/>
    <row r="2" spans="1:8" ht="20.100000000000001" customHeight="1" x14ac:dyDescent="0.25">
      <c r="A2" s="873" t="s">
        <v>674</v>
      </c>
      <c r="B2" s="873" t="s">
        <v>521</v>
      </c>
      <c r="C2" s="873" t="s">
        <v>522</v>
      </c>
      <c r="D2" s="873" t="s">
        <v>618</v>
      </c>
      <c r="E2" s="869" t="s">
        <v>525</v>
      </c>
      <c r="F2" s="870"/>
      <c r="G2" s="869" t="s">
        <v>675</v>
      </c>
    </row>
    <row r="3" spans="1:8" ht="20.100000000000001" customHeight="1" x14ac:dyDescent="0.25">
      <c r="A3" s="897"/>
      <c r="B3" s="897"/>
      <c r="C3" s="897"/>
      <c r="D3" s="874"/>
      <c r="E3" s="871"/>
      <c r="F3" s="872"/>
      <c r="G3" s="875"/>
    </row>
    <row r="4" spans="1:8" ht="21" x14ac:dyDescent="0.25">
      <c r="A4" s="897"/>
      <c r="B4" s="897"/>
      <c r="C4" s="897"/>
      <c r="D4" s="537" t="s">
        <v>564</v>
      </c>
      <c r="E4" s="537" t="s">
        <v>400</v>
      </c>
      <c r="F4" s="537" t="s">
        <v>149</v>
      </c>
      <c r="G4" s="875"/>
    </row>
    <row r="5" spans="1:8" ht="60.6" customHeight="1" x14ac:dyDescent="0.25">
      <c r="A5" s="904" t="s">
        <v>682</v>
      </c>
      <c r="B5" s="904"/>
      <c r="C5" s="904"/>
      <c r="D5" s="904"/>
      <c r="E5" s="904"/>
      <c r="F5" s="904"/>
      <c r="G5" s="904"/>
    </row>
    <row r="6" spans="1:8" ht="60" x14ac:dyDescent="0.25">
      <c r="A6" s="528" t="s">
        <v>124</v>
      </c>
      <c r="B6" s="882"/>
      <c r="C6" s="512" t="s">
        <v>22</v>
      </c>
      <c r="D6" s="521">
        <v>5320</v>
      </c>
      <c r="E6" s="516" t="s">
        <v>156</v>
      </c>
      <c r="F6" s="516" t="s">
        <v>571</v>
      </c>
      <c r="G6" s="885" t="s">
        <v>676</v>
      </c>
      <c r="H6" s="536"/>
    </row>
    <row r="7" spans="1:8" ht="60" x14ac:dyDescent="0.25">
      <c r="A7" s="528" t="s">
        <v>125</v>
      </c>
      <c r="B7" s="882"/>
      <c r="C7" s="512" t="s">
        <v>21</v>
      </c>
      <c r="D7" s="515">
        <v>4280</v>
      </c>
      <c r="E7" s="513" t="s">
        <v>169</v>
      </c>
      <c r="F7" s="520" t="s">
        <v>151</v>
      </c>
      <c r="G7" s="884"/>
      <c r="H7" s="536"/>
    </row>
    <row r="8" spans="1:8" ht="51" customHeight="1" x14ac:dyDescent="0.25">
      <c r="A8" s="528" t="s">
        <v>128</v>
      </c>
      <c r="B8" s="511"/>
      <c r="C8" s="512" t="s">
        <v>21</v>
      </c>
      <c r="D8" s="521">
        <v>2980</v>
      </c>
      <c r="E8" s="513" t="s">
        <v>170</v>
      </c>
      <c r="F8" s="520" t="s">
        <v>151</v>
      </c>
      <c r="G8" s="530" t="s">
        <v>677</v>
      </c>
      <c r="H8" s="536"/>
    </row>
    <row r="9" spans="1:8" ht="45" x14ac:dyDescent="0.25">
      <c r="A9" s="528" t="s">
        <v>129</v>
      </c>
      <c r="B9" s="522"/>
      <c r="C9" s="512" t="s">
        <v>20</v>
      </c>
      <c r="D9" s="521">
        <v>2150</v>
      </c>
      <c r="E9" s="513" t="s">
        <v>171</v>
      </c>
      <c r="F9" s="513" t="s">
        <v>569</v>
      </c>
      <c r="G9" s="530" t="s">
        <v>680</v>
      </c>
      <c r="H9" s="536"/>
    </row>
    <row r="10" spans="1:8" ht="45" x14ac:dyDescent="0.25">
      <c r="A10" s="528" t="s">
        <v>132</v>
      </c>
      <c r="B10" s="881"/>
      <c r="C10" s="512" t="s">
        <v>21</v>
      </c>
      <c r="D10" s="515">
        <v>2520</v>
      </c>
      <c r="E10" s="516" t="s">
        <v>401</v>
      </c>
      <c r="F10" s="513" t="s">
        <v>569</v>
      </c>
      <c r="G10" s="902" t="s">
        <v>678</v>
      </c>
      <c r="H10" s="536"/>
    </row>
    <row r="11" spans="1:8" ht="45" x14ac:dyDescent="0.25">
      <c r="A11" s="528" t="s">
        <v>133</v>
      </c>
      <c r="B11" s="881"/>
      <c r="C11" s="512" t="s">
        <v>20</v>
      </c>
      <c r="D11" s="521">
        <v>1870</v>
      </c>
      <c r="E11" s="516" t="s">
        <v>401</v>
      </c>
      <c r="F11" s="513" t="s">
        <v>569</v>
      </c>
      <c r="G11" s="903"/>
      <c r="H11" s="536"/>
    </row>
    <row r="12" spans="1:8" ht="30" x14ac:dyDescent="0.25">
      <c r="A12" s="528" t="s">
        <v>135</v>
      </c>
      <c r="B12" s="881"/>
      <c r="C12" s="512" t="s">
        <v>22</v>
      </c>
      <c r="D12" s="521">
        <v>2830</v>
      </c>
      <c r="E12" s="516" t="s">
        <v>403</v>
      </c>
      <c r="F12" s="518" t="s">
        <v>151</v>
      </c>
      <c r="G12" s="883" t="s">
        <v>679</v>
      </c>
      <c r="H12" s="536"/>
    </row>
    <row r="13" spans="1:8" ht="30" x14ac:dyDescent="0.25">
      <c r="A13" s="528" t="s">
        <v>136</v>
      </c>
      <c r="B13" s="881"/>
      <c r="C13" s="512" t="s">
        <v>21</v>
      </c>
      <c r="D13" s="521">
        <v>1740</v>
      </c>
      <c r="E13" s="513" t="s">
        <v>172</v>
      </c>
      <c r="F13" s="520" t="s">
        <v>151</v>
      </c>
      <c r="G13" s="901"/>
      <c r="H13" s="536"/>
    </row>
    <row r="14" spans="1:8" ht="30" x14ac:dyDescent="0.25">
      <c r="A14" s="528" t="s">
        <v>140</v>
      </c>
      <c r="B14" s="881"/>
      <c r="C14" s="512" t="s">
        <v>20</v>
      </c>
      <c r="D14" s="515">
        <v>900</v>
      </c>
      <c r="E14" s="513" t="s">
        <v>172</v>
      </c>
      <c r="F14" s="513" t="s">
        <v>572</v>
      </c>
      <c r="G14" s="901"/>
      <c r="H14" s="536"/>
    </row>
    <row r="15" spans="1:8" ht="25.5" x14ac:dyDescent="0.25">
      <c r="A15" s="528" t="s">
        <v>141</v>
      </c>
      <c r="B15" s="881"/>
      <c r="C15" s="512" t="s">
        <v>148</v>
      </c>
      <c r="D15" s="521">
        <v>670</v>
      </c>
      <c r="E15" s="513" t="s">
        <v>165</v>
      </c>
      <c r="F15" s="520" t="s">
        <v>573</v>
      </c>
      <c r="G15" s="884"/>
      <c r="H15" s="536"/>
    </row>
    <row r="16" spans="1:8" ht="54" customHeight="1" x14ac:dyDescent="0.25">
      <c r="A16" s="878" t="s">
        <v>690</v>
      </c>
      <c r="B16" s="879"/>
      <c r="C16" s="879"/>
      <c r="D16" s="879"/>
      <c r="E16" s="879"/>
      <c r="F16" s="879"/>
      <c r="G16" s="880"/>
      <c r="H16" s="536"/>
    </row>
    <row r="17" spans="1:7" ht="45.75" customHeight="1" x14ac:dyDescent="0.25">
      <c r="A17" s="528" t="s">
        <v>134</v>
      </c>
      <c r="B17" s="526"/>
      <c r="C17" s="512" t="s">
        <v>615</v>
      </c>
      <c r="D17" s="515">
        <v>2950</v>
      </c>
      <c r="E17" s="516" t="s">
        <v>402</v>
      </c>
      <c r="F17" s="518" t="s">
        <v>151</v>
      </c>
      <c r="G17" s="531" t="s">
        <v>681</v>
      </c>
    </row>
    <row r="18" spans="1:7" ht="63.6" customHeight="1" x14ac:dyDescent="0.25">
      <c r="A18" s="878" t="s">
        <v>683</v>
      </c>
      <c r="B18" s="879"/>
      <c r="C18" s="879"/>
      <c r="D18" s="879"/>
      <c r="E18" s="879"/>
      <c r="F18" s="879"/>
      <c r="G18" s="880"/>
    </row>
    <row r="19" spans="1:7" ht="45.75" customHeight="1" x14ac:dyDescent="0.25">
      <c r="A19" s="527" t="s">
        <v>708</v>
      </c>
      <c r="B19" s="524"/>
      <c r="C19" s="512" t="s">
        <v>21</v>
      </c>
      <c r="D19" s="515">
        <v>9320</v>
      </c>
      <c r="E19" s="523" t="s">
        <v>166</v>
      </c>
      <c r="F19" s="523" t="s">
        <v>398</v>
      </c>
      <c r="G19" s="533" t="s">
        <v>686</v>
      </c>
    </row>
    <row r="20" spans="1:7" ht="60" x14ac:dyDescent="0.25">
      <c r="A20" s="527" t="s">
        <v>707</v>
      </c>
      <c r="B20" s="876"/>
      <c r="C20" s="512" t="s">
        <v>21</v>
      </c>
      <c r="D20" s="521">
        <v>5780</v>
      </c>
      <c r="E20" s="523" t="s">
        <v>408</v>
      </c>
      <c r="F20" s="523" t="s">
        <v>151</v>
      </c>
      <c r="G20" s="534" t="s">
        <v>687</v>
      </c>
    </row>
    <row r="21" spans="1:7" ht="60" x14ac:dyDescent="0.25">
      <c r="A21" s="527" t="s">
        <v>409</v>
      </c>
      <c r="B21" s="877"/>
      <c r="C21" s="512" t="s">
        <v>20</v>
      </c>
      <c r="D21" s="521">
        <v>4280</v>
      </c>
      <c r="E21" s="523" t="s">
        <v>408</v>
      </c>
      <c r="F21" s="523" t="s">
        <v>151</v>
      </c>
      <c r="G21" s="534" t="s">
        <v>688</v>
      </c>
    </row>
    <row r="22" spans="1:7" ht="60" customHeight="1" x14ac:dyDescent="0.25">
      <c r="A22" s="878" t="s">
        <v>691</v>
      </c>
      <c r="B22" s="879"/>
      <c r="C22" s="879"/>
      <c r="D22" s="879"/>
      <c r="E22" s="879"/>
      <c r="F22" s="879"/>
      <c r="G22" s="880"/>
    </row>
    <row r="23" spans="1:7" ht="25.5" x14ac:dyDescent="0.25">
      <c r="A23" s="527" t="s">
        <v>659</v>
      </c>
      <c r="B23" s="887"/>
      <c r="C23" s="512" t="s">
        <v>21</v>
      </c>
      <c r="D23" s="521">
        <v>2970</v>
      </c>
      <c r="E23" s="523" t="s">
        <v>663</v>
      </c>
      <c r="F23" s="523" t="s">
        <v>399</v>
      </c>
      <c r="G23" s="888" t="s">
        <v>689</v>
      </c>
    </row>
    <row r="24" spans="1:7" ht="33" x14ac:dyDescent="0.25">
      <c r="A24" s="527" t="s">
        <v>255</v>
      </c>
      <c r="B24" s="887"/>
      <c r="C24" s="512" t="s">
        <v>20</v>
      </c>
      <c r="D24" s="521">
        <v>2090</v>
      </c>
      <c r="E24" s="523" t="s">
        <v>414</v>
      </c>
      <c r="F24" s="523" t="s">
        <v>399</v>
      </c>
      <c r="G24" s="884"/>
    </row>
    <row r="25" spans="1:7" ht="57.6" customHeight="1" x14ac:dyDescent="0.25">
      <c r="A25" s="878" t="s">
        <v>684</v>
      </c>
      <c r="B25" s="879"/>
      <c r="C25" s="879"/>
      <c r="D25" s="879"/>
      <c r="E25" s="879"/>
      <c r="F25" s="879"/>
      <c r="G25" s="880"/>
    </row>
    <row r="26" spans="1:7" ht="25.5" x14ac:dyDescent="0.25">
      <c r="A26" s="528" t="s">
        <v>133</v>
      </c>
      <c r="B26" s="886"/>
      <c r="C26" s="512" t="s">
        <v>20</v>
      </c>
      <c r="D26" s="515">
        <v>1940</v>
      </c>
      <c r="E26" s="518" t="s">
        <v>660</v>
      </c>
      <c r="F26" s="518" t="s">
        <v>398</v>
      </c>
      <c r="G26" s="883" t="s">
        <v>678</v>
      </c>
    </row>
    <row r="27" spans="1:7" ht="25.5" x14ac:dyDescent="0.25">
      <c r="A27" s="528" t="s">
        <v>133</v>
      </c>
      <c r="B27" s="886"/>
      <c r="C27" s="512" t="s">
        <v>20</v>
      </c>
      <c r="D27" s="515">
        <v>1940</v>
      </c>
      <c r="E27" s="518" t="s">
        <v>661</v>
      </c>
      <c r="F27" s="518" t="s">
        <v>573</v>
      </c>
      <c r="G27" s="884"/>
    </row>
    <row r="28" spans="1:7" ht="45.75" customHeight="1" x14ac:dyDescent="0.25">
      <c r="A28" s="528" t="s">
        <v>662</v>
      </c>
      <c r="B28" s="525"/>
      <c r="C28" s="512" t="s">
        <v>20</v>
      </c>
      <c r="D28" s="521">
        <v>980</v>
      </c>
      <c r="E28" s="518" t="s">
        <v>661</v>
      </c>
      <c r="F28" s="518" t="s">
        <v>398</v>
      </c>
      <c r="G28" s="531" t="s">
        <v>679</v>
      </c>
    </row>
    <row r="29" spans="1:7" ht="72" customHeight="1" x14ac:dyDescent="0.25">
      <c r="A29" s="878" t="s">
        <v>685</v>
      </c>
      <c r="B29" s="879"/>
      <c r="C29" s="879"/>
      <c r="D29" s="879"/>
      <c r="E29" s="879"/>
      <c r="F29" s="879"/>
      <c r="G29" s="880"/>
    </row>
    <row r="30" spans="1:7" ht="45" x14ac:dyDescent="0.25">
      <c r="A30" s="528" t="s">
        <v>116</v>
      </c>
      <c r="B30" s="887"/>
      <c r="C30" s="512" t="s">
        <v>22</v>
      </c>
      <c r="D30" s="515">
        <v>5640</v>
      </c>
      <c r="E30" s="516" t="s">
        <v>153</v>
      </c>
      <c r="F30" s="516" t="s">
        <v>568</v>
      </c>
      <c r="G30" s="885" t="s">
        <v>676</v>
      </c>
    </row>
    <row r="31" spans="1:7" ht="60" x14ac:dyDescent="0.25">
      <c r="A31" s="528" t="s">
        <v>118</v>
      </c>
      <c r="B31" s="887"/>
      <c r="C31" s="512" t="s">
        <v>21</v>
      </c>
      <c r="D31" s="521">
        <v>4950</v>
      </c>
      <c r="E31" s="513" t="s">
        <v>167</v>
      </c>
      <c r="F31" s="514" t="s">
        <v>565</v>
      </c>
      <c r="G31" s="884"/>
    </row>
    <row r="32" spans="1:7" ht="45" x14ac:dyDescent="0.25">
      <c r="A32" s="528" t="s">
        <v>119</v>
      </c>
      <c r="B32" s="899"/>
      <c r="C32" s="512" t="s">
        <v>22</v>
      </c>
      <c r="D32" s="521">
        <v>4100</v>
      </c>
      <c r="E32" s="516" t="s">
        <v>154</v>
      </c>
      <c r="F32" s="516" t="s">
        <v>569</v>
      </c>
      <c r="G32" s="883" t="s">
        <v>677</v>
      </c>
    </row>
    <row r="33" spans="1:7" ht="45" x14ac:dyDescent="0.25">
      <c r="A33" s="528" t="s">
        <v>120</v>
      </c>
      <c r="B33" s="900"/>
      <c r="C33" s="512" t="s">
        <v>21</v>
      </c>
      <c r="D33" s="521">
        <v>3640</v>
      </c>
      <c r="E33" s="513" t="s">
        <v>154</v>
      </c>
      <c r="F33" s="513" t="s">
        <v>570</v>
      </c>
      <c r="G33" s="884"/>
    </row>
    <row r="34" spans="1:7" ht="45" x14ac:dyDescent="0.25">
      <c r="A34" s="528" t="s">
        <v>121</v>
      </c>
      <c r="B34" s="517"/>
      <c r="C34" s="512" t="s">
        <v>20</v>
      </c>
      <c r="D34" s="515">
        <v>2520</v>
      </c>
      <c r="E34" s="516" t="s">
        <v>154</v>
      </c>
      <c r="F34" s="518" t="s">
        <v>151</v>
      </c>
      <c r="G34" s="531" t="s">
        <v>680</v>
      </c>
    </row>
    <row r="35" spans="1:7" ht="45" x14ac:dyDescent="0.25">
      <c r="A35" s="528" t="s">
        <v>123</v>
      </c>
      <c r="B35" s="519"/>
      <c r="C35" s="512" t="s">
        <v>20</v>
      </c>
      <c r="D35" s="521">
        <v>1680</v>
      </c>
      <c r="E35" s="520" t="s">
        <v>168</v>
      </c>
      <c r="F35" s="514" t="s">
        <v>565</v>
      </c>
      <c r="G35" s="531" t="s">
        <v>679</v>
      </c>
    </row>
    <row r="36" spans="1:7" ht="45" x14ac:dyDescent="0.25">
      <c r="A36" s="528" t="s">
        <v>117</v>
      </c>
      <c r="B36" s="511"/>
      <c r="C36" s="512" t="s">
        <v>21</v>
      </c>
      <c r="D36" s="521">
        <v>3500</v>
      </c>
      <c r="E36" s="513" t="s">
        <v>173</v>
      </c>
      <c r="F36" s="514" t="s">
        <v>565</v>
      </c>
      <c r="G36" s="531" t="s">
        <v>679</v>
      </c>
    </row>
    <row r="37" spans="1:7" ht="72" customHeight="1" x14ac:dyDescent="0.25">
      <c r="A37" s="878" t="s">
        <v>698</v>
      </c>
      <c r="B37" s="879"/>
      <c r="C37" s="879"/>
      <c r="D37" s="879"/>
      <c r="E37" s="879"/>
      <c r="F37" s="879"/>
      <c r="G37" s="880"/>
    </row>
    <row r="38" spans="1:7" ht="53.25" customHeight="1" x14ac:dyDescent="0.25">
      <c r="A38" s="898" t="s">
        <v>692</v>
      </c>
      <c r="B38" s="898"/>
      <c r="C38" s="891" t="s">
        <v>706</v>
      </c>
      <c r="D38" s="892"/>
      <c r="E38" s="892"/>
      <c r="F38" s="893"/>
      <c r="G38" s="538" t="s">
        <v>693</v>
      </c>
    </row>
    <row r="39" spans="1:7" ht="37.5" customHeight="1" x14ac:dyDescent="0.25">
      <c r="A39" s="889" t="s">
        <v>694</v>
      </c>
      <c r="B39" s="890"/>
      <c r="C39" s="894" t="s">
        <v>704</v>
      </c>
      <c r="D39" s="895"/>
      <c r="E39" s="895"/>
      <c r="F39" s="896"/>
      <c r="G39" s="535" t="s">
        <v>702</v>
      </c>
    </row>
    <row r="40" spans="1:7" ht="37.5" customHeight="1" x14ac:dyDescent="0.25">
      <c r="A40" s="889" t="s">
        <v>695</v>
      </c>
      <c r="B40" s="890"/>
      <c r="C40" s="894" t="s">
        <v>697</v>
      </c>
      <c r="D40" s="895"/>
      <c r="E40" s="895"/>
      <c r="F40" s="896"/>
      <c r="G40" s="535" t="s">
        <v>701</v>
      </c>
    </row>
    <row r="41" spans="1:7" ht="37.5" customHeight="1" x14ac:dyDescent="0.25">
      <c r="A41" s="889" t="s">
        <v>696</v>
      </c>
      <c r="B41" s="890"/>
      <c r="C41" s="894" t="s">
        <v>705</v>
      </c>
      <c r="D41" s="895"/>
      <c r="E41" s="895"/>
      <c r="F41" s="896"/>
      <c r="G41" s="535" t="s">
        <v>703</v>
      </c>
    </row>
    <row r="42" spans="1:7" ht="15" customHeight="1" x14ac:dyDescent="0.25">
      <c r="A42" s="905" t="s">
        <v>700</v>
      </c>
      <c r="B42" s="906"/>
      <c r="C42" s="906"/>
      <c r="D42" s="906"/>
      <c r="E42" s="906"/>
      <c r="F42" s="906"/>
      <c r="G42" s="906"/>
    </row>
    <row r="43" spans="1:7" x14ac:dyDescent="0.25">
      <c r="A43" s="906"/>
      <c r="B43" s="906"/>
      <c r="C43" s="906"/>
      <c r="D43" s="906"/>
      <c r="E43" s="906"/>
      <c r="F43" s="906"/>
      <c r="G43" s="906"/>
    </row>
    <row r="46" spans="1:7" ht="15.75" x14ac:dyDescent="0.25">
      <c r="A46" s="532" t="s">
        <v>699</v>
      </c>
      <c r="B46" s="532"/>
    </row>
  </sheetData>
  <mergeCells count="37">
    <mergeCell ref="A40:B40"/>
    <mergeCell ref="A42:G43"/>
    <mergeCell ref="A41:B41"/>
    <mergeCell ref="C40:F40"/>
    <mergeCell ref="C41:F41"/>
    <mergeCell ref="A39:B39"/>
    <mergeCell ref="C38:F38"/>
    <mergeCell ref="C39:F39"/>
    <mergeCell ref="A2:A4"/>
    <mergeCell ref="B2:B4"/>
    <mergeCell ref="C2:C4"/>
    <mergeCell ref="A37:G37"/>
    <mergeCell ref="A38:B38"/>
    <mergeCell ref="A29:G29"/>
    <mergeCell ref="G32:G33"/>
    <mergeCell ref="B30:B31"/>
    <mergeCell ref="B32:B33"/>
    <mergeCell ref="G12:G15"/>
    <mergeCell ref="G6:G7"/>
    <mergeCell ref="G10:G11"/>
    <mergeCell ref="A5:G5"/>
    <mergeCell ref="G26:G27"/>
    <mergeCell ref="G30:G31"/>
    <mergeCell ref="B26:B27"/>
    <mergeCell ref="A22:G22"/>
    <mergeCell ref="B23:B24"/>
    <mergeCell ref="A25:G25"/>
    <mergeCell ref="G23:G24"/>
    <mergeCell ref="E2:F3"/>
    <mergeCell ref="D2:D3"/>
    <mergeCell ref="G2:G4"/>
    <mergeCell ref="B20:B21"/>
    <mergeCell ref="A18:G18"/>
    <mergeCell ref="B12:B15"/>
    <mergeCell ref="A16:G16"/>
    <mergeCell ref="B6:B7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:K12"/>
    </sheetView>
  </sheetViews>
  <sheetFormatPr defaultRowHeight="15" x14ac:dyDescent="0.25"/>
  <cols>
    <col min="3" max="3" width="18.5703125" bestFit="1" customWidth="1"/>
    <col min="4" max="4" width="2.28515625" customWidth="1"/>
    <col min="5" max="5" width="4.5703125" customWidth="1"/>
    <col min="6" max="6" width="2" customWidth="1"/>
    <col min="7" max="7" width="3.140625" customWidth="1"/>
    <col min="8" max="8" width="2.5703125" customWidth="1"/>
    <col min="9" max="9" width="2.28515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9"/>
  <sheetViews>
    <sheetView view="pageBreakPreview" zoomScale="70" zoomScaleNormal="70" zoomScaleSheetLayoutView="70" workbookViewId="0">
      <selection activeCell="M2" sqref="M2"/>
    </sheetView>
  </sheetViews>
  <sheetFormatPr defaultColWidth="9.140625" defaultRowHeight="15" x14ac:dyDescent="0.25"/>
  <cols>
    <col min="1" max="1" width="32.42578125" customWidth="1"/>
    <col min="2" max="2" width="10" customWidth="1"/>
    <col min="3" max="4" width="18.7109375" customWidth="1"/>
    <col min="5" max="5" width="18.7109375" hidden="1" customWidth="1"/>
    <col min="6" max="6" width="34.140625" style="1" customWidth="1"/>
    <col min="7" max="10" width="30.5703125" style="1" customWidth="1"/>
    <col min="11" max="11" width="5.85546875" customWidth="1"/>
    <col min="12" max="12" width="13.5703125" customWidth="1"/>
    <col min="13" max="13" width="8.85546875" customWidth="1"/>
    <col min="14" max="14" width="7.42578125" customWidth="1"/>
    <col min="15" max="15" width="10.7109375" customWidth="1"/>
    <col min="16" max="16" width="9.28515625" customWidth="1"/>
    <col min="17" max="17" width="3.5703125" customWidth="1"/>
    <col min="19" max="19" width="11" customWidth="1"/>
  </cols>
  <sheetData>
    <row r="1" spans="1:27" ht="15" customHeight="1" x14ac:dyDescent="0.25">
      <c r="A1" s="866" t="s">
        <v>595</v>
      </c>
      <c r="B1" s="866"/>
      <c r="C1" s="866"/>
      <c r="D1" s="866"/>
      <c r="E1" s="866"/>
      <c r="F1" s="866"/>
      <c r="G1" s="866"/>
      <c r="H1" s="866"/>
      <c r="I1" s="866"/>
      <c r="J1" s="866"/>
      <c r="L1" s="330" t="s">
        <v>619</v>
      </c>
      <c r="M1" s="333">
        <v>65.8</v>
      </c>
    </row>
    <row r="2" spans="1:27" ht="15" customHeight="1" x14ac:dyDescent="0.25">
      <c r="A2" s="866"/>
      <c r="B2" s="866"/>
      <c r="C2" s="866"/>
      <c r="D2" s="866"/>
      <c r="E2" s="866"/>
      <c r="F2" s="866"/>
      <c r="G2" s="866"/>
      <c r="H2" s="866"/>
      <c r="I2" s="866"/>
      <c r="J2" s="866"/>
      <c r="L2" s="331" t="s">
        <v>612</v>
      </c>
      <c r="M2" s="334">
        <v>2.7</v>
      </c>
    </row>
    <row r="3" spans="1:27" ht="15" customHeight="1" x14ac:dyDescent="0.25">
      <c r="A3" s="866"/>
      <c r="B3" s="866"/>
      <c r="C3" s="866"/>
      <c r="D3" s="866"/>
      <c r="E3" s="866"/>
      <c r="F3" s="866"/>
      <c r="G3" s="866"/>
      <c r="H3" s="866"/>
      <c r="I3" s="866"/>
      <c r="J3" s="866"/>
      <c r="L3" s="331" t="s">
        <v>613</v>
      </c>
      <c r="M3" s="335">
        <v>0</v>
      </c>
    </row>
    <row r="4" spans="1:27" ht="15.75" thickBot="1" x14ac:dyDescent="0.3">
      <c r="L4" s="332" t="s">
        <v>620</v>
      </c>
      <c r="M4" s="336">
        <v>5</v>
      </c>
    </row>
    <row r="5" spans="1:27" x14ac:dyDescent="0.25">
      <c r="T5" s="289" t="s">
        <v>555</v>
      </c>
    </row>
    <row r="7" spans="1:27" ht="15" customHeight="1" x14ac:dyDescent="0.25">
      <c r="B7" s="3"/>
      <c r="C7" s="3"/>
      <c r="D7" s="3"/>
      <c r="E7" s="3"/>
      <c r="F7" s="2"/>
      <c r="G7" s="2"/>
      <c r="H7" s="2"/>
      <c r="I7" s="2"/>
      <c r="J7" s="3"/>
      <c r="T7" s="637" t="s">
        <v>557</v>
      </c>
      <c r="U7" s="637"/>
      <c r="W7" s="637" t="s">
        <v>558</v>
      </c>
      <c r="X7" s="637"/>
      <c r="Z7" s="637" t="s">
        <v>559</v>
      </c>
      <c r="AA7" s="637"/>
    </row>
    <row r="8" spans="1:27" ht="33" customHeight="1" x14ac:dyDescent="0.25">
      <c r="A8" s="437" t="s">
        <v>41</v>
      </c>
      <c r="B8" s="792" t="s">
        <v>582</v>
      </c>
      <c r="C8" s="795" t="s">
        <v>520</v>
      </c>
      <c r="D8" s="796"/>
      <c r="E8" s="26"/>
      <c r="F8" s="75" t="s">
        <v>42</v>
      </c>
      <c r="G8" s="75" t="s">
        <v>43</v>
      </c>
      <c r="H8" s="75" t="s">
        <v>44</v>
      </c>
      <c r="I8" s="75" t="s">
        <v>45</v>
      </c>
      <c r="J8" s="75" t="s">
        <v>46</v>
      </c>
      <c r="T8" s="291" t="s">
        <v>95</v>
      </c>
      <c r="U8" s="290">
        <v>18</v>
      </c>
      <c r="V8" s="291"/>
      <c r="W8" t="s">
        <v>95</v>
      </c>
      <c r="X8" s="290">
        <v>12</v>
      </c>
      <c r="Y8" s="291"/>
      <c r="Z8" t="s">
        <v>95</v>
      </c>
      <c r="AA8" s="290">
        <v>3</v>
      </c>
    </row>
    <row r="9" spans="1:27" ht="16.5" x14ac:dyDescent="0.25">
      <c r="A9" s="4"/>
      <c r="B9" s="793"/>
      <c r="C9" s="797" t="s">
        <v>391</v>
      </c>
      <c r="D9" s="798"/>
      <c r="E9" s="33" t="s">
        <v>95</v>
      </c>
      <c r="F9" s="337">
        <f>ROUND((RX_fix_full_уе!F14*RX_fix_full_retail_RUB!$M$1*RX_fix_full_retail_RUB!$M$2*(1-RX_fix_full_retail_RUB!$M$3))/RX_fix_full_retail_RUB!$M$4,0)*RX_fix_full_retail_RUB!$M$4</f>
        <v>37840</v>
      </c>
      <c r="G9" s="337">
        <f>ROUND((RX_fix_full_уе!G14*RX_fix_full_retail_RUB!$M$1*RX_fix_full_retail_RUB!$M$2*(1-RX_fix_full_retail_RUB!$M$3))/RX_fix_full_retail_RUB!$M$4,0)*RX_fix_full_retail_RUB!$M$4</f>
        <v>29490</v>
      </c>
      <c r="H9" s="337">
        <f>ROUND((RX_fix_full_уе!H14*RX_fix_full_retail_RUB!$M$1*RX_fix_full_retail_RUB!$M$2*(1-RX_fix_full_retail_RUB!$M$3))/RX_fix_full_retail_RUB!$M$4,0)*RX_fix_full_retail_RUB!$M$4</f>
        <v>27535</v>
      </c>
      <c r="I9" s="337">
        <f>ROUND((RX_fix_full_уе!I14*RX_fix_full_retail_RUB!$M$1*RX_fix_full_retail_RUB!$M$2*(1-RX_fix_full_retail_RUB!$M$3))/RX_fix_full_retail_RUB!$M$4,0)*RX_fix_full_retail_RUB!$M$4</f>
        <v>26115</v>
      </c>
      <c r="J9" s="337">
        <f>ROUND((RX_fix_full_уе!J14*RX_fix_full_retail_RUB!$M$1*RX_fix_full_retail_RUB!$M$2*(1-RX_fix_full_retail_RUB!$M$3))/RX_fix_full_retail_RUB!$M$4,0)*RX_fix_full_retail_RUB!$M$4</f>
        <v>25405</v>
      </c>
      <c r="T9" s="291" t="s">
        <v>94</v>
      </c>
      <c r="U9" s="290">
        <v>18</v>
      </c>
      <c r="V9" s="291"/>
      <c r="W9" s="291" t="s">
        <v>551</v>
      </c>
      <c r="X9" s="290">
        <v>12</v>
      </c>
      <c r="Y9" s="291"/>
      <c r="Z9" s="291" t="s">
        <v>551</v>
      </c>
      <c r="AA9" s="290">
        <v>3</v>
      </c>
    </row>
    <row r="10" spans="1:27" ht="16.5" x14ac:dyDescent="0.25">
      <c r="A10" s="4"/>
      <c r="B10" s="793"/>
      <c r="C10" s="797" t="s">
        <v>392</v>
      </c>
      <c r="D10" s="798"/>
      <c r="E10" s="33" t="s">
        <v>94</v>
      </c>
      <c r="F10" s="337">
        <f>ROUND((RX_fix_full_уе!F15*RX_fix_full_retail_RUB!$M$1*RX_fix_full_retail_RUB!$M$2*(1-RX_fix_full_retail_RUB!$M$3))/RX_fix_full_retail_RUB!$M$4,0)*RX_fix_full_retail_RUB!$M$4</f>
        <v>37840</v>
      </c>
      <c r="G10" s="337">
        <f>ROUND((RX_fix_full_уе!G15*RX_fix_full_retail_RUB!$M$1*RX_fix_full_retail_RUB!$M$2*(1-RX_fix_full_retail_RUB!$M$3))/RX_fix_full_retail_RUB!$M$4,0)*RX_fix_full_retail_RUB!$M$4</f>
        <v>29490</v>
      </c>
      <c r="H10" s="337">
        <f>ROUND((RX_fix_full_уе!H15*RX_fix_full_retail_RUB!$M$1*RX_fix_full_retail_RUB!$M$2*(1-RX_fix_full_retail_RUB!$M$3))/RX_fix_full_retail_RUB!$M$4,0)*RX_fix_full_retail_RUB!$M$4</f>
        <v>27535</v>
      </c>
      <c r="I10" s="337">
        <f>ROUND((RX_fix_full_уе!I15*RX_fix_full_retail_RUB!$M$1*RX_fix_full_retail_RUB!$M$2*(1-RX_fix_full_retail_RUB!$M$3))/RX_fix_full_retail_RUB!$M$4,0)*RX_fix_full_retail_RUB!$M$4</f>
        <v>26115</v>
      </c>
      <c r="J10" s="337">
        <f>ROUND((RX_fix_full_уе!J15*RX_fix_full_retail_RUB!$M$1*RX_fix_full_retail_RUB!$M$2*(1-RX_fix_full_retail_RUB!$M$3))/RX_fix_full_retail_RUB!$M$4,0)*RX_fix_full_retail_RUB!$M$4</f>
        <v>25405</v>
      </c>
      <c r="T10" s="291" t="s">
        <v>0</v>
      </c>
      <c r="U10" s="290">
        <v>15</v>
      </c>
      <c r="V10" s="291"/>
      <c r="W10" s="291" t="s">
        <v>0</v>
      </c>
      <c r="X10" s="290">
        <v>9</v>
      </c>
      <c r="Y10" s="291"/>
      <c r="Z10" s="291" t="s">
        <v>0</v>
      </c>
      <c r="AA10" s="290">
        <v>0</v>
      </c>
    </row>
    <row r="11" spans="1:27" ht="16.5" x14ac:dyDescent="0.25">
      <c r="A11" s="4"/>
      <c r="B11" s="793"/>
      <c r="C11" s="797" t="s">
        <v>22</v>
      </c>
      <c r="D11" s="798"/>
      <c r="E11" s="33" t="s">
        <v>0</v>
      </c>
      <c r="F11" s="337">
        <f>ROUND((RX_fix_full_уе!F16*RX_fix_full_retail_RUB!$M$1*RX_fix_full_retail_RUB!$M$2*(1-RX_fix_full_retail_RUB!$M$3))/RX_fix_full_retail_RUB!$M$4,0)*RX_fix_full_retail_RUB!$M$4</f>
        <v>37310</v>
      </c>
      <c r="G11" s="337">
        <f>ROUND((RX_fix_full_уе!G16*RX_fix_full_retail_RUB!$M$1*RX_fix_full_retail_RUB!$M$2*(1-RX_fix_full_retail_RUB!$M$3))/RX_fix_full_retail_RUB!$M$4,0)*RX_fix_full_retail_RUB!$M$4</f>
        <v>28960</v>
      </c>
      <c r="H11" s="337">
        <f>ROUND((RX_fix_full_уе!H16*RX_fix_full_retail_RUB!$M$1*RX_fix_full_retail_RUB!$M$2*(1-RX_fix_full_retail_RUB!$M$3))/RX_fix_full_retail_RUB!$M$4,0)*RX_fix_full_retail_RUB!$M$4</f>
        <v>27005</v>
      </c>
      <c r="I11" s="337">
        <f>ROUND((RX_fix_full_уе!I16*RX_fix_full_retail_RUB!$M$1*RX_fix_full_retail_RUB!$M$2*(1-RX_fix_full_retail_RUB!$M$3))/RX_fix_full_retail_RUB!$M$4,0)*RX_fix_full_retail_RUB!$M$4</f>
        <v>25585</v>
      </c>
      <c r="J11" s="337">
        <f>ROUND((RX_fix_full_уе!J16*RX_fix_full_retail_RUB!$M$1*RX_fix_full_retail_RUB!$M$2*(1-RX_fix_full_retail_RUB!$M$3))/RX_fix_full_retail_RUB!$M$4,0)*RX_fix_full_retail_RUB!$M$4</f>
        <v>24870</v>
      </c>
      <c r="T11" s="291" t="s">
        <v>1</v>
      </c>
      <c r="U11" s="290">
        <v>6</v>
      </c>
      <c r="V11" s="291"/>
      <c r="W11" s="291" t="s">
        <v>1</v>
      </c>
      <c r="X11" s="290">
        <v>0</v>
      </c>
      <c r="Y11" s="291"/>
      <c r="Z11" s="292" t="s">
        <v>1</v>
      </c>
      <c r="AA11" s="293"/>
    </row>
    <row r="12" spans="1:27" ht="16.5" x14ac:dyDescent="0.25">
      <c r="A12" s="4"/>
      <c r="B12" s="793"/>
      <c r="C12" s="797" t="s">
        <v>21</v>
      </c>
      <c r="D12" s="798"/>
      <c r="E12" s="33" t="s">
        <v>1</v>
      </c>
      <c r="F12" s="337" t="s">
        <v>5</v>
      </c>
      <c r="G12" s="337" t="s">
        <v>5</v>
      </c>
      <c r="H12" s="337">
        <f>ROUND((RX_fix_full_уе!H17*RX_fix_full_retail_RUB!$M$1*RX_fix_full_retail_RUB!$M$2*(1-RX_fix_full_retail_RUB!$M$3))/RX_fix_full_retail_RUB!$M$4,0)*RX_fix_full_retail_RUB!$M$4</f>
        <v>25405</v>
      </c>
      <c r="I12" s="337">
        <f>ROUND((RX_fix_full_уе!I17*RX_fix_full_retail_RUB!$M$1*RX_fix_full_retail_RUB!$M$2*(1-RX_fix_full_retail_RUB!$M$3))/RX_fix_full_retail_RUB!$M$4,0)*RX_fix_full_retail_RUB!$M$4</f>
        <v>23985</v>
      </c>
      <c r="J12" s="337">
        <f>ROUND((RX_fix_full_уе!J17*RX_fix_full_retail_RUB!$M$1*RX_fix_full_retail_RUB!$M$2*(1-RX_fix_full_retail_RUB!$M$3))/RX_fix_full_retail_RUB!$M$4,0)*RX_fix_full_retail_RUB!$M$4</f>
        <v>23275</v>
      </c>
      <c r="T12" s="291" t="s">
        <v>2</v>
      </c>
      <c r="U12" s="290">
        <v>0</v>
      </c>
      <c r="V12" s="291"/>
      <c r="W12" s="292" t="s">
        <v>2</v>
      </c>
      <c r="X12" s="294"/>
      <c r="Y12" s="291"/>
      <c r="Z12" s="292" t="s">
        <v>2</v>
      </c>
      <c r="AA12" s="293"/>
    </row>
    <row r="13" spans="1:27" ht="16.5" x14ac:dyDescent="0.25">
      <c r="A13" s="4"/>
      <c r="B13" s="793"/>
      <c r="C13" s="805" t="s">
        <v>579</v>
      </c>
      <c r="D13" s="854"/>
      <c r="E13" s="33"/>
      <c r="F13" s="337">
        <f>ROUND((RX_fix_full_уе!F18*RX_fix_full_retail_RUB!$M$1*RX_fix_full_retail_RUB!$M$2*(1-RX_fix_full_retail_RUB!$M$3))/RX_fix_full_retail_RUB!$M$4,0)*RX_fix_full_retail_RUB!$M$4</f>
        <v>1245</v>
      </c>
      <c r="G13" s="337">
        <f>ROUND((RX_fix_full_уе!G18*RX_fix_full_retail_RUB!$M$1*RX_fix_full_retail_RUB!$M$2*(1-RX_fix_full_retail_RUB!$M$3))/RX_fix_full_retail_RUB!$M$4,0)*RX_fix_full_retail_RUB!$M$4</f>
        <v>1245</v>
      </c>
      <c r="H13" s="337">
        <f>ROUND((RX_fix_full_уе!H18*RX_fix_full_retail_RUB!$M$1*RX_fix_full_retail_RUB!$M$2*(1-RX_fix_full_retail_RUB!$M$3))/RX_fix_full_retail_RUB!$M$4,0)*RX_fix_full_retail_RUB!$M$4</f>
        <v>1245</v>
      </c>
      <c r="I13" s="337">
        <f>ROUND((RX_fix_full_уе!I18*RX_fix_full_retail_RUB!$M$1*RX_fix_full_retail_RUB!$M$2*(1-RX_fix_full_retail_RUB!$M$3))/RX_fix_full_retail_RUB!$M$4,0)*RX_fix_full_retail_RUB!$M$4</f>
        <v>1245</v>
      </c>
      <c r="J13" s="337">
        <f>ROUND((RX_fix_full_уе!J18*RX_fix_full_retail_RUB!$M$1*RX_fix_full_retail_RUB!$M$2*(1-RX_fix_full_retail_RUB!$M$3))/RX_fix_full_retail_RUB!$M$4,0)*RX_fix_full_retail_RUB!$M$4</f>
        <v>1245</v>
      </c>
    </row>
    <row r="14" spans="1:27" ht="17.25" thickBot="1" x14ac:dyDescent="0.3">
      <c r="A14" s="4"/>
      <c r="B14" s="793"/>
      <c r="C14" s="55"/>
      <c r="D14" s="55"/>
      <c r="E14" s="55"/>
      <c r="F14" s="56"/>
      <c r="G14" s="57"/>
      <c r="H14" s="58"/>
      <c r="I14" s="59"/>
      <c r="J14" s="60"/>
    </row>
    <row r="15" spans="1:27" ht="16.5" customHeight="1" thickBot="1" x14ac:dyDescent="0.3">
      <c r="A15" s="4"/>
      <c r="B15" s="793"/>
      <c r="C15" s="799" t="s">
        <v>580</v>
      </c>
      <c r="D15" s="799" t="s">
        <v>581</v>
      </c>
      <c r="E15" s="33"/>
      <c r="F15" s="86" t="s">
        <v>186</v>
      </c>
      <c r="G15" s="86" t="s">
        <v>186</v>
      </c>
      <c r="H15" s="86" t="s">
        <v>184</v>
      </c>
      <c r="I15" s="86" t="s">
        <v>179</v>
      </c>
      <c r="J15" s="86" t="s">
        <v>183</v>
      </c>
      <c r="T15" s="295" t="s">
        <v>90</v>
      </c>
      <c r="X15" t="s">
        <v>556</v>
      </c>
    </row>
    <row r="16" spans="1:27" ht="16.5" customHeight="1" x14ac:dyDescent="0.25">
      <c r="A16" s="4"/>
      <c r="B16" s="793"/>
      <c r="C16" s="800"/>
      <c r="D16" s="800"/>
      <c r="E16" s="33"/>
      <c r="F16" s="86" t="s">
        <v>185</v>
      </c>
      <c r="G16" s="86" t="s">
        <v>185</v>
      </c>
      <c r="H16" s="86" t="s">
        <v>178</v>
      </c>
      <c r="I16" s="86" t="s">
        <v>180</v>
      </c>
      <c r="J16" s="86" t="s">
        <v>182</v>
      </c>
      <c r="T16" s="289" t="s">
        <v>553</v>
      </c>
      <c r="U16" t="s">
        <v>90</v>
      </c>
      <c r="V16" s="296">
        <v>53</v>
      </c>
    </row>
    <row r="17" spans="1:22" ht="16.5" customHeight="1" x14ac:dyDescent="0.25">
      <c r="A17" s="4"/>
      <c r="B17" s="793"/>
      <c r="C17" s="800"/>
      <c r="D17" s="801"/>
      <c r="E17" s="33"/>
      <c r="F17" s="86" t="s">
        <v>187</v>
      </c>
      <c r="G17" s="86"/>
      <c r="H17" s="86" t="s">
        <v>177</v>
      </c>
      <c r="I17" s="86" t="s">
        <v>181</v>
      </c>
      <c r="J17" s="86" t="s">
        <v>181</v>
      </c>
    </row>
    <row r="18" spans="1:22" ht="16.5" customHeight="1" x14ac:dyDescent="0.25">
      <c r="A18" s="4"/>
      <c r="B18" s="793"/>
      <c r="C18" s="800"/>
      <c r="D18" s="33" t="s">
        <v>344</v>
      </c>
      <c r="E18" s="33"/>
      <c r="F18" s="844" t="s">
        <v>584</v>
      </c>
      <c r="G18" s="845"/>
      <c r="H18" s="846"/>
      <c r="I18" s="844" t="s">
        <v>587</v>
      </c>
      <c r="J18" s="846"/>
      <c r="T18" s="289" t="s">
        <v>554</v>
      </c>
      <c r="U18" t="s">
        <v>90</v>
      </c>
      <c r="V18" s="296">
        <v>65</v>
      </c>
    </row>
    <row r="19" spans="1:22" ht="16.5" customHeight="1" x14ac:dyDescent="0.25">
      <c r="A19" s="4"/>
      <c r="B19" s="793"/>
      <c r="C19" s="800"/>
      <c r="D19" s="326" t="s">
        <v>345</v>
      </c>
      <c r="E19" s="209"/>
      <c r="F19" s="847" t="s">
        <v>346</v>
      </c>
      <c r="G19" s="848"/>
      <c r="H19" s="848"/>
      <c r="I19" s="848"/>
      <c r="J19" s="849"/>
      <c r="T19" s="289"/>
      <c r="V19" s="296"/>
    </row>
    <row r="20" spans="1:22" ht="15.75" customHeight="1" x14ac:dyDescent="0.25">
      <c r="A20" s="4"/>
      <c r="B20" s="715" t="s">
        <v>583</v>
      </c>
      <c r="C20" s="675" t="s">
        <v>520</v>
      </c>
      <c r="D20" s="676"/>
      <c r="E20" s="165"/>
      <c r="F20" s="19"/>
      <c r="G20" s="166" t="s">
        <v>206</v>
      </c>
      <c r="H20" s="166" t="s">
        <v>207</v>
      </c>
      <c r="I20" s="166" t="s">
        <v>208</v>
      </c>
      <c r="J20" s="166" t="s">
        <v>209</v>
      </c>
      <c r="T20" s="289" t="s">
        <v>93</v>
      </c>
      <c r="V20" s="296">
        <v>6</v>
      </c>
    </row>
    <row r="21" spans="1:22" ht="16.5" x14ac:dyDescent="0.25">
      <c r="A21" s="4"/>
      <c r="B21" s="715"/>
      <c r="C21" s="677" t="s">
        <v>391</v>
      </c>
      <c r="D21" s="678"/>
      <c r="E21" s="34" t="s">
        <v>288</v>
      </c>
      <c r="F21" s="338"/>
      <c r="G21" s="338">
        <f>ROUND((RX_fix_full_уе!G26*RX_fix_full_retail_RUB!$M$1*RX_fix_full_retail_RUB!$M$2*(1-RX_fix_full_retail_RUB!$M$3))/RX_fix_full_retail_RUB!$M$4,0)*RX_fix_full_retail_RUB!$M$4</f>
        <v>41040</v>
      </c>
      <c r="H21" s="338">
        <f>ROUND((RX_fix_full_уе!H26*RX_fix_full_retail_RUB!$M$1*RX_fix_full_retail_RUB!$M$2*(1-RX_fix_full_retail_RUB!$M$3))/RX_fix_full_retail_RUB!$M$4,0)*RX_fix_full_retail_RUB!$M$4</f>
        <v>39085</v>
      </c>
      <c r="I21" s="338">
        <f>ROUND((RX_fix_full_уе!I26*RX_fix_full_retail_RUB!$M$1*RX_fix_full_retail_RUB!$M$2*(1-RX_fix_full_retail_RUB!$M$3))/RX_fix_full_retail_RUB!$M$4,0)*RX_fix_full_retail_RUB!$M$4</f>
        <v>37665</v>
      </c>
      <c r="J21" s="338">
        <f>ROUND((RX_fix_full_уе!J26*RX_fix_full_retail_RUB!$M$1*RX_fix_full_retail_RUB!$M$2*(1-RX_fix_full_retail_RUB!$M$3))/RX_fix_full_retail_RUB!$M$4,0)*RX_fix_full_retail_RUB!$M$4</f>
        <v>36955</v>
      </c>
    </row>
    <row r="22" spans="1:22" ht="16.5" x14ac:dyDescent="0.25">
      <c r="A22" s="4"/>
      <c r="B22" s="715"/>
      <c r="C22" s="677" t="s">
        <v>392</v>
      </c>
      <c r="D22" s="678"/>
      <c r="E22" s="34" t="s">
        <v>289</v>
      </c>
      <c r="F22" s="338"/>
      <c r="G22" s="338">
        <f>ROUND((RX_fix_full_уе!G27*RX_fix_full_retail_RUB!$M$1*RX_fix_full_retail_RUB!$M$2*(1-RX_fix_full_retail_RUB!$M$3))/RX_fix_full_retail_RUB!$M$4,0)*RX_fix_full_retail_RUB!$M$4</f>
        <v>41040</v>
      </c>
      <c r="H22" s="338">
        <f>ROUND((RX_fix_full_уе!H27*RX_fix_full_retail_RUB!$M$1*RX_fix_full_retail_RUB!$M$2*(1-RX_fix_full_retail_RUB!$M$3))/RX_fix_full_retail_RUB!$M$4,0)*RX_fix_full_retail_RUB!$M$4</f>
        <v>39085</v>
      </c>
      <c r="I22" s="338">
        <f>ROUND((RX_fix_full_уе!I27*RX_fix_full_retail_RUB!$M$1*RX_fix_full_retail_RUB!$M$2*(1-RX_fix_full_retail_RUB!$M$3))/RX_fix_full_retail_RUB!$M$4,0)*RX_fix_full_retail_RUB!$M$4</f>
        <v>37665</v>
      </c>
      <c r="J22" s="338">
        <f>ROUND((RX_fix_full_уе!J27*RX_fix_full_retail_RUB!$M$1*RX_fix_full_retail_RUB!$M$2*(1-RX_fix_full_retail_RUB!$M$3))/RX_fix_full_retail_RUB!$M$4,0)*RX_fix_full_retail_RUB!$M$4</f>
        <v>36955</v>
      </c>
    </row>
    <row r="23" spans="1:22" ht="16.5" x14ac:dyDescent="0.25">
      <c r="A23" s="4"/>
      <c r="B23" s="715"/>
      <c r="C23" s="677" t="s">
        <v>22</v>
      </c>
      <c r="D23" s="678"/>
      <c r="E23" s="34" t="s">
        <v>290</v>
      </c>
      <c r="F23" s="338"/>
      <c r="G23" s="338">
        <f>ROUND((RX_fix_full_уе!G28*RX_fix_full_retail_RUB!$M$1*RX_fix_full_retail_RUB!$M$2*(1-RX_fix_full_retail_RUB!$M$3))/RX_fix_full_retail_RUB!$M$4,0)*RX_fix_full_retail_RUB!$M$4</f>
        <v>40505</v>
      </c>
      <c r="H23" s="338">
        <f>ROUND((RX_fix_full_уе!H28*RX_fix_full_retail_RUB!$M$1*RX_fix_full_retail_RUB!$M$2*(1-RX_fix_full_retail_RUB!$M$3))/RX_fix_full_retail_RUB!$M$4,0)*RX_fix_full_retail_RUB!$M$4</f>
        <v>38550</v>
      </c>
      <c r="I23" s="338">
        <f>ROUND((RX_fix_full_уе!I28*RX_fix_full_retail_RUB!$M$1*RX_fix_full_retail_RUB!$M$2*(1-RX_fix_full_retail_RUB!$M$3))/RX_fix_full_retail_RUB!$M$4,0)*RX_fix_full_retail_RUB!$M$4</f>
        <v>37130</v>
      </c>
      <c r="J23" s="338">
        <f>ROUND((RX_fix_full_уе!J28*RX_fix_full_retail_RUB!$M$1*RX_fix_full_retail_RUB!$M$2*(1-RX_fix_full_retail_RUB!$M$3))/RX_fix_full_retail_RUB!$M$4,0)*RX_fix_full_retail_RUB!$M$4</f>
        <v>36420</v>
      </c>
    </row>
    <row r="24" spans="1:22" ht="17.25" customHeight="1" x14ac:dyDescent="0.25">
      <c r="A24" s="4"/>
      <c r="B24" s="715"/>
      <c r="C24" s="677" t="s">
        <v>21</v>
      </c>
      <c r="D24" s="678"/>
      <c r="E24" s="34" t="s">
        <v>291</v>
      </c>
      <c r="F24" s="338"/>
      <c r="G24" s="338" t="s">
        <v>5</v>
      </c>
      <c r="H24" s="338">
        <f>ROUND((RX_fix_full_уе!H29*RX_fix_full_retail_RUB!$M$1*RX_fix_full_retail_RUB!$M$2*(1-RX_fix_full_retail_RUB!$M$3))/RX_fix_full_retail_RUB!$M$4,0)*RX_fix_full_retail_RUB!$M$4</f>
        <v>36955</v>
      </c>
      <c r="I24" s="338">
        <f>ROUND((RX_fix_full_уе!I29*RX_fix_full_retail_RUB!$M$1*RX_fix_full_retail_RUB!$M$2*(1-RX_fix_full_retail_RUB!$M$3))/RX_fix_full_retail_RUB!$M$4,0)*RX_fix_full_retail_RUB!$M$4</f>
        <v>35530</v>
      </c>
      <c r="J24" s="338">
        <f>ROUND((RX_fix_full_уе!J29*RX_fix_full_retail_RUB!$M$1*RX_fix_full_retail_RUB!$M$2*(1-RX_fix_full_retail_RUB!$M$3))/RX_fix_full_retail_RUB!$M$4,0)*RX_fix_full_retail_RUB!$M$4</f>
        <v>34820</v>
      </c>
    </row>
    <row r="25" spans="1:22" ht="16.5" customHeight="1" x14ac:dyDescent="0.25">
      <c r="B25" s="715"/>
      <c r="C25" s="61"/>
      <c r="D25" s="61"/>
      <c r="E25" s="61"/>
      <c r="F25" s="61"/>
      <c r="G25" s="61"/>
      <c r="H25" s="61"/>
      <c r="I25" s="61"/>
      <c r="J25" s="62"/>
    </row>
    <row r="26" spans="1:22" ht="16.5" x14ac:dyDescent="0.25">
      <c r="B26" s="715"/>
      <c r="C26" s="807" t="s">
        <v>580</v>
      </c>
      <c r="D26" s="770" t="s">
        <v>581</v>
      </c>
      <c r="E26" s="34"/>
      <c r="F26" s="39"/>
      <c r="G26" s="39" t="s">
        <v>186</v>
      </c>
      <c r="H26" s="39" t="s">
        <v>184</v>
      </c>
      <c r="I26" s="39" t="s">
        <v>179</v>
      </c>
      <c r="J26" s="39" t="s">
        <v>183</v>
      </c>
    </row>
    <row r="27" spans="1:22" ht="16.5" x14ac:dyDescent="0.25">
      <c r="B27" s="715"/>
      <c r="C27" s="808"/>
      <c r="D27" s="771"/>
      <c r="E27" s="34"/>
      <c r="F27" s="39"/>
      <c r="G27" s="39" t="s">
        <v>185</v>
      </c>
      <c r="H27" s="39" t="s">
        <v>189</v>
      </c>
      <c r="I27" s="39" t="s">
        <v>180</v>
      </c>
      <c r="J27" s="39" t="s">
        <v>182</v>
      </c>
    </row>
    <row r="28" spans="1:22" ht="16.5" x14ac:dyDescent="0.25">
      <c r="B28" s="715"/>
      <c r="C28" s="808"/>
      <c r="D28" s="772"/>
      <c r="E28" s="34"/>
      <c r="F28" s="39"/>
      <c r="G28" s="39"/>
      <c r="H28" s="39" t="s">
        <v>177</v>
      </c>
      <c r="I28" s="39" t="s">
        <v>181</v>
      </c>
      <c r="J28" s="39" t="s">
        <v>181</v>
      </c>
    </row>
    <row r="29" spans="1:22" ht="16.5" x14ac:dyDescent="0.25">
      <c r="B29" s="715"/>
      <c r="C29" s="808"/>
      <c r="D29" s="87" t="s">
        <v>344</v>
      </c>
      <c r="E29" s="34"/>
      <c r="F29" s="39"/>
      <c r="G29" s="810" t="s">
        <v>584</v>
      </c>
      <c r="H29" s="812"/>
      <c r="I29" s="810" t="s">
        <v>587</v>
      </c>
      <c r="J29" s="812"/>
    </row>
    <row r="30" spans="1:22" ht="16.5" customHeight="1" x14ac:dyDescent="0.25">
      <c r="B30" s="863"/>
      <c r="C30" s="808"/>
      <c r="D30" s="321" t="s">
        <v>345</v>
      </c>
      <c r="E30" s="315"/>
      <c r="F30" s="269"/>
      <c r="G30" s="850" t="s">
        <v>346</v>
      </c>
      <c r="H30" s="850"/>
      <c r="I30" s="850"/>
      <c r="J30" s="850"/>
    </row>
    <row r="31" spans="1:22" ht="33.75" customHeight="1" x14ac:dyDescent="0.25">
      <c r="A31" s="437" t="s">
        <v>113</v>
      </c>
      <c r="B31" s="792" t="s">
        <v>582</v>
      </c>
      <c r="C31" s="855" t="s">
        <v>520</v>
      </c>
      <c r="D31" s="856"/>
      <c r="E31" s="26"/>
      <c r="F31" s="75" t="s">
        <v>296</v>
      </c>
      <c r="G31" s="75" t="s">
        <v>297</v>
      </c>
      <c r="H31" s="75" t="s">
        <v>298</v>
      </c>
      <c r="I31" s="75" t="s">
        <v>299</v>
      </c>
      <c r="J31" s="75" t="s">
        <v>300</v>
      </c>
    </row>
    <row r="32" spans="1:22" ht="16.5" hidden="1" customHeight="1" x14ac:dyDescent="0.25">
      <c r="A32" s="71"/>
      <c r="B32" s="793"/>
      <c r="C32" s="26"/>
      <c r="D32" s="26"/>
      <c r="E32" s="26"/>
      <c r="F32" s="72" t="s">
        <v>245</v>
      </c>
      <c r="G32" s="72" t="s">
        <v>244</v>
      </c>
      <c r="H32" s="72" t="s">
        <v>243</v>
      </c>
      <c r="I32" s="72" t="s">
        <v>242</v>
      </c>
      <c r="J32" s="72" t="s">
        <v>241</v>
      </c>
    </row>
    <row r="33" spans="2:10" ht="16.5" x14ac:dyDescent="0.25">
      <c r="B33" s="793"/>
      <c r="C33" s="857" t="s">
        <v>391</v>
      </c>
      <c r="D33" s="858"/>
      <c r="E33" s="33" t="s">
        <v>95</v>
      </c>
      <c r="F33" s="337">
        <f>ROUND((RX_fix_full_уе!F38*RX_fix_full_retail_RUB!$M$1*RX_fix_full_retail_RUB!$M$2*(1-RX_fix_full_retail_RUB!$M$3))/RX_fix_full_retail_RUB!$M$4,0)*RX_fix_full_retail_RUB!$M$4</f>
        <v>34820</v>
      </c>
      <c r="G33" s="337">
        <f>ROUND((RX_fix_full_уе!G38*RX_fix_full_retail_RUB!$M$1*RX_fix_full_retail_RUB!$M$2*(1-RX_fix_full_retail_RUB!$M$3))/RX_fix_full_retail_RUB!$M$4,0)*RX_fix_full_retail_RUB!$M$4</f>
        <v>28780</v>
      </c>
      <c r="H33" s="337">
        <f>ROUND((RX_fix_full_уе!H38*RX_fix_full_retail_RUB!$M$1*RX_fix_full_retail_RUB!$M$2*(1-RX_fix_full_retail_RUB!$M$3))/RX_fix_full_retail_RUB!$M$4,0)*RX_fix_full_retail_RUB!$M$4</f>
        <v>24695</v>
      </c>
      <c r="I33" s="337">
        <f>ROUND((RX_fix_full_уе!I38*RX_fix_full_retail_RUB!$M$1*RX_fix_full_retail_RUB!$M$2*(1-RX_fix_full_retail_RUB!$M$3))/RX_fix_full_retail_RUB!$M$4,0)*RX_fix_full_retail_RUB!$M$4</f>
        <v>23275</v>
      </c>
      <c r="J33" s="337">
        <f>ROUND((RX_fix_full_уе!J38*RX_fix_full_retail_RUB!$M$1*RX_fix_full_retail_RUB!$M$2*(1-RX_fix_full_retail_RUB!$M$3))/RX_fix_full_retail_RUB!$M$4,0)*RX_fix_full_retail_RUB!$M$4</f>
        <v>22385</v>
      </c>
    </row>
    <row r="34" spans="2:10" ht="16.5" x14ac:dyDescent="0.25">
      <c r="B34" s="793"/>
      <c r="C34" s="859" t="s">
        <v>392</v>
      </c>
      <c r="D34" s="860"/>
      <c r="E34" s="33" t="s">
        <v>94</v>
      </c>
      <c r="F34" s="337">
        <f>ROUND((RX_fix_full_уе!F39*RX_fix_full_retail_RUB!$M$1*RX_fix_full_retail_RUB!$M$2*(1-RX_fix_full_retail_RUB!$M$3))/RX_fix_full_retail_RUB!$M$4,0)*RX_fix_full_retail_RUB!$M$4</f>
        <v>34820</v>
      </c>
      <c r="G34" s="337">
        <f>ROUND((RX_fix_full_уе!G39*RX_fix_full_retail_RUB!$M$1*RX_fix_full_retail_RUB!$M$2*(1-RX_fix_full_retail_RUB!$M$3))/RX_fix_full_retail_RUB!$M$4,0)*RX_fix_full_retail_RUB!$M$4</f>
        <v>28780</v>
      </c>
      <c r="H34" s="337">
        <f>ROUND((RX_fix_full_уе!H39*RX_fix_full_retail_RUB!$M$1*RX_fix_full_retail_RUB!$M$2*(1-RX_fix_full_retail_RUB!$M$3))/RX_fix_full_retail_RUB!$M$4,0)*RX_fix_full_retail_RUB!$M$4</f>
        <v>24695</v>
      </c>
      <c r="I34" s="337">
        <f>ROUND((RX_fix_full_уе!I39*RX_fix_full_retail_RUB!$M$1*RX_fix_full_retail_RUB!$M$2*(1-RX_fix_full_retail_RUB!$M$3))/RX_fix_full_retail_RUB!$M$4,0)*RX_fix_full_retail_RUB!$M$4</f>
        <v>23275</v>
      </c>
      <c r="J34" s="337">
        <f>ROUND((RX_fix_full_уе!J39*RX_fix_full_retail_RUB!$M$1*RX_fix_full_retail_RUB!$M$2*(1-RX_fix_full_retail_RUB!$M$3))/RX_fix_full_retail_RUB!$M$4,0)*RX_fix_full_retail_RUB!$M$4</f>
        <v>22385</v>
      </c>
    </row>
    <row r="35" spans="2:10" ht="16.5" x14ac:dyDescent="0.25">
      <c r="B35" s="793"/>
      <c r="C35" s="859" t="s">
        <v>22</v>
      </c>
      <c r="D35" s="860"/>
      <c r="E35" s="33" t="s">
        <v>0</v>
      </c>
      <c r="F35" s="337">
        <f>ROUND((RX_fix_full_уе!F40*RX_fix_full_retail_RUB!$M$1*RX_fix_full_retail_RUB!$M$2*(1-RX_fix_full_retail_RUB!$M$3))/RX_fix_full_retail_RUB!$M$4,0)*RX_fix_full_retail_RUB!$M$4</f>
        <v>34290</v>
      </c>
      <c r="G35" s="337">
        <f>ROUND((RX_fix_full_уе!G40*RX_fix_full_retail_RUB!$M$1*RX_fix_full_retail_RUB!$M$2*(1-RX_fix_full_retail_RUB!$M$3))/RX_fix_full_retail_RUB!$M$4,0)*RX_fix_full_retail_RUB!$M$4</f>
        <v>28250</v>
      </c>
      <c r="H35" s="337">
        <f>ROUND((RX_fix_full_уе!H40*RX_fix_full_retail_RUB!$M$1*RX_fix_full_retail_RUB!$M$2*(1-RX_fix_full_retail_RUB!$M$3))/RX_fix_full_retail_RUB!$M$4,0)*RX_fix_full_retail_RUB!$M$4</f>
        <v>24160</v>
      </c>
      <c r="I35" s="337">
        <f>ROUND((RX_fix_full_уе!I40*RX_fix_full_retail_RUB!$M$1*RX_fix_full_retail_RUB!$M$2*(1-RX_fix_full_retail_RUB!$M$3))/RX_fix_full_retail_RUB!$M$4,0)*RX_fix_full_retail_RUB!$M$4</f>
        <v>22740</v>
      </c>
      <c r="J35" s="337">
        <f>ROUND((RX_fix_full_уе!J40*RX_fix_full_retail_RUB!$M$1*RX_fix_full_retail_RUB!$M$2*(1-RX_fix_full_retail_RUB!$M$3))/RX_fix_full_retail_RUB!$M$4,0)*RX_fix_full_retail_RUB!$M$4</f>
        <v>21850</v>
      </c>
    </row>
    <row r="36" spans="2:10" ht="16.5" x14ac:dyDescent="0.25">
      <c r="B36" s="793"/>
      <c r="C36" s="861" t="s">
        <v>21</v>
      </c>
      <c r="D36" s="862"/>
      <c r="E36" s="33" t="s">
        <v>1</v>
      </c>
      <c r="F36" s="337">
        <f>ROUND((RX_fix_full_уе!F41*RX_fix_full_retail_RUB!$M$1*RX_fix_full_retail_RUB!$M$2*(1-RX_fix_full_retail_RUB!$M$3))/RX_fix_full_retail_RUB!$M$4,0)*RX_fix_full_retail_RUB!$M$4</f>
        <v>32690</v>
      </c>
      <c r="G36" s="337">
        <f>ROUND((RX_fix_full_уе!G41*RX_fix_full_retail_RUB!$M$1*RX_fix_full_retail_RUB!$M$2*(1-RX_fix_full_retail_RUB!$M$3))/RX_fix_full_retail_RUB!$M$4,0)*RX_fix_full_retail_RUB!$M$4</f>
        <v>26650</v>
      </c>
      <c r="H36" s="337">
        <f>ROUND((RX_fix_full_уе!H41*RX_fix_full_retail_RUB!$M$1*RX_fix_full_retail_RUB!$M$2*(1-RX_fix_full_retail_RUB!$M$3))/RX_fix_full_retail_RUB!$M$4,0)*RX_fix_full_retail_RUB!$M$4</f>
        <v>22565</v>
      </c>
      <c r="I36" s="337">
        <f>ROUND((RX_fix_full_уе!I41*RX_fix_full_retail_RUB!$M$1*RX_fix_full_retail_RUB!$M$2*(1-RX_fix_full_retail_RUB!$M$3))/RX_fix_full_retail_RUB!$M$4,0)*RX_fix_full_retail_RUB!$M$4</f>
        <v>21140</v>
      </c>
      <c r="J36" s="337">
        <f>ROUND((RX_fix_full_уе!J41*RX_fix_full_retail_RUB!$M$1*RX_fix_full_retail_RUB!$M$2*(1-RX_fix_full_retail_RUB!$M$3))/RX_fix_full_retail_RUB!$M$4,0)*RX_fix_full_retail_RUB!$M$4</f>
        <v>20255</v>
      </c>
    </row>
    <row r="37" spans="2:10" ht="16.5" x14ac:dyDescent="0.25">
      <c r="B37" s="793"/>
      <c r="C37" s="805" t="s">
        <v>579</v>
      </c>
      <c r="D37" s="854"/>
      <c r="E37" s="33"/>
      <c r="F37" s="337">
        <f>ROUND((RX_fix_full_уе!F42*RX_fix_full_retail_RUB!$M$1*RX_fix_full_retail_RUB!$M$2*(1-RX_fix_full_retail_RUB!$M$3))/RX_fix_full_retail_RUB!$M$4,0)*RX_fix_full_retail_RUB!$M$4</f>
        <v>1245</v>
      </c>
      <c r="G37" s="337">
        <f>ROUND((RX_fix_full_уе!G42*RX_fix_full_retail_RUB!$M$1*RX_fix_full_retail_RUB!$M$2*(1-RX_fix_full_retail_RUB!$M$3))/RX_fix_full_retail_RUB!$M$4,0)*RX_fix_full_retail_RUB!$M$4</f>
        <v>1245</v>
      </c>
      <c r="H37" s="337">
        <f>ROUND((RX_fix_full_уе!H42*RX_fix_full_retail_RUB!$M$1*RX_fix_full_retail_RUB!$M$2*(1-RX_fix_full_retail_RUB!$M$3))/RX_fix_full_retail_RUB!$M$4,0)*RX_fix_full_retail_RUB!$M$4</f>
        <v>1245</v>
      </c>
      <c r="I37" s="337">
        <f>ROUND((RX_fix_full_уе!I42*RX_fix_full_retail_RUB!$M$1*RX_fix_full_retail_RUB!$M$2*(1-RX_fix_full_retail_RUB!$M$3))/RX_fix_full_retail_RUB!$M$4,0)*RX_fix_full_retail_RUB!$M$4</f>
        <v>1245</v>
      </c>
      <c r="J37" s="337">
        <f>ROUND((RX_fix_full_уе!J42*RX_fix_full_retail_RUB!$M$1*RX_fix_full_retail_RUB!$M$2*(1-RX_fix_full_retail_RUB!$M$3))/RX_fix_full_retail_RUB!$M$4,0)*RX_fix_full_retail_RUB!$M$4</f>
        <v>1245</v>
      </c>
    </row>
    <row r="38" spans="2:10" ht="16.5" customHeight="1" x14ac:dyDescent="0.25">
      <c r="B38" s="793"/>
      <c r="C38" s="64"/>
      <c r="D38" s="64"/>
      <c r="E38" s="64"/>
      <c r="F38" s="64"/>
      <c r="G38" s="64"/>
      <c r="H38" s="64"/>
      <c r="I38" s="64"/>
      <c r="J38" s="64"/>
    </row>
    <row r="39" spans="2:10" ht="16.5" x14ac:dyDescent="0.25">
      <c r="B39" s="793"/>
      <c r="C39" s="799" t="s">
        <v>580</v>
      </c>
      <c r="D39" s="799" t="s">
        <v>581</v>
      </c>
      <c r="E39" s="34"/>
      <c r="F39" s="86" t="s">
        <v>186</v>
      </c>
      <c r="G39" s="86" t="s">
        <v>186</v>
      </c>
      <c r="H39" s="86" t="s">
        <v>192</v>
      </c>
      <c r="I39" s="25" t="s">
        <v>190</v>
      </c>
      <c r="J39" s="25" t="s">
        <v>190</v>
      </c>
    </row>
    <row r="40" spans="2:10" ht="16.5" x14ac:dyDescent="0.25">
      <c r="B40" s="793"/>
      <c r="C40" s="800"/>
      <c r="D40" s="800"/>
      <c r="E40" s="34"/>
      <c r="F40" s="86" t="s">
        <v>200</v>
      </c>
      <c r="G40" s="86" t="s">
        <v>201</v>
      </c>
      <c r="H40" s="86" t="s">
        <v>193</v>
      </c>
      <c r="I40" s="25" t="s">
        <v>191</v>
      </c>
      <c r="J40" s="25" t="s">
        <v>191</v>
      </c>
    </row>
    <row r="41" spans="2:10" ht="16.5" x14ac:dyDescent="0.25">
      <c r="B41" s="793"/>
      <c r="C41" s="800"/>
      <c r="D41" s="801"/>
      <c r="E41" s="34"/>
      <c r="F41" s="86" t="s">
        <v>197</v>
      </c>
      <c r="G41" s="86" t="s">
        <v>196</v>
      </c>
      <c r="H41" s="86" t="s">
        <v>194</v>
      </c>
      <c r="I41" s="25" t="s">
        <v>181</v>
      </c>
      <c r="J41" s="25" t="s">
        <v>181</v>
      </c>
    </row>
    <row r="42" spans="2:10" ht="16.5" x14ac:dyDescent="0.25">
      <c r="B42" s="793"/>
      <c r="C42" s="800"/>
      <c r="D42" s="33" t="s">
        <v>344</v>
      </c>
      <c r="E42" s="34"/>
      <c r="F42" s="844" t="s">
        <v>585</v>
      </c>
      <c r="G42" s="845"/>
      <c r="H42" s="846"/>
      <c r="I42" s="844" t="s">
        <v>587</v>
      </c>
      <c r="J42" s="846"/>
    </row>
    <row r="43" spans="2:10" ht="16.5" customHeight="1" x14ac:dyDescent="0.25">
      <c r="B43" s="793"/>
      <c r="C43" s="800"/>
      <c r="D43" s="326" t="s">
        <v>345</v>
      </c>
      <c r="E43" s="209"/>
      <c r="F43" s="847" t="s">
        <v>346</v>
      </c>
      <c r="G43" s="848"/>
      <c r="H43" s="848"/>
      <c r="I43" s="848"/>
      <c r="J43" s="849"/>
    </row>
    <row r="44" spans="2:10" ht="31.5" customHeight="1" x14ac:dyDescent="0.25">
      <c r="B44" s="715" t="s">
        <v>583</v>
      </c>
      <c r="C44" s="826" t="s">
        <v>520</v>
      </c>
      <c r="D44" s="827"/>
      <c r="E44" s="165"/>
      <c r="F44" s="19"/>
      <c r="G44" s="166" t="s">
        <v>547</v>
      </c>
      <c r="H44" s="166" t="s">
        <v>548</v>
      </c>
      <c r="I44" s="166" t="s">
        <v>549</v>
      </c>
      <c r="J44" s="166" t="s">
        <v>550</v>
      </c>
    </row>
    <row r="45" spans="2:10" ht="16.5" x14ac:dyDescent="0.25">
      <c r="B45" s="715"/>
      <c r="C45" s="677" t="s">
        <v>391</v>
      </c>
      <c r="D45" s="678"/>
      <c r="E45" s="34" t="s">
        <v>288</v>
      </c>
      <c r="F45" s="39"/>
      <c r="G45" s="338">
        <f>ROUND((RX_fix_full_уе!G50*RX_fix_full_retail_RUB!$M$1*RX_fix_full_retail_RUB!$M$2*(1-RX_fix_full_retail_RUB!$M$3))/RX_fix_full_retail_RUB!$M$4,0)*RX_fix_full_retail_RUB!$M$4</f>
        <v>40330</v>
      </c>
      <c r="H45" s="338">
        <f>ROUND((RX_fix_full_уе!H50*RX_fix_full_retail_RUB!$M$1*RX_fix_full_retail_RUB!$M$2*(1-RX_fix_full_retail_RUB!$M$3))/RX_fix_full_retail_RUB!$M$4,0)*RX_fix_full_retail_RUB!$M$4</f>
        <v>36245</v>
      </c>
      <c r="I45" s="338">
        <f>ROUND((RX_fix_full_уе!I50*RX_fix_full_retail_RUB!$M$1*RX_fix_full_retail_RUB!$M$2*(1-RX_fix_full_retail_RUB!$M$3))/RX_fix_full_retail_RUB!$M$4,0)*RX_fix_full_retail_RUB!$M$4</f>
        <v>34820</v>
      </c>
      <c r="J45" s="338">
        <f>ROUND((RX_fix_full_уе!J50*RX_fix_full_retail_RUB!$M$1*RX_fix_full_retail_RUB!$M$2*(1-RX_fix_full_retail_RUB!$M$3))/RX_fix_full_retail_RUB!$M$4,0)*RX_fix_full_retail_RUB!$M$4</f>
        <v>33935</v>
      </c>
    </row>
    <row r="46" spans="2:10" ht="16.5" x14ac:dyDescent="0.25">
      <c r="B46" s="715"/>
      <c r="C46" s="677" t="s">
        <v>392</v>
      </c>
      <c r="D46" s="678"/>
      <c r="E46" s="34" t="s">
        <v>289</v>
      </c>
      <c r="F46" s="338"/>
      <c r="G46" s="338">
        <f>ROUND((RX_fix_full_уе!G51*RX_fix_full_retail_RUB!$M$1*RX_fix_full_retail_RUB!$M$2*(1-RX_fix_full_retail_RUB!$M$3))/RX_fix_full_retail_RUB!$M$4,0)*RX_fix_full_retail_RUB!$M$4</f>
        <v>40330</v>
      </c>
      <c r="H46" s="338">
        <f>ROUND((RX_fix_full_уе!H51*RX_fix_full_retail_RUB!$M$1*RX_fix_full_retail_RUB!$M$2*(1-RX_fix_full_retail_RUB!$M$3))/RX_fix_full_retail_RUB!$M$4,0)*RX_fix_full_retail_RUB!$M$4</f>
        <v>36245</v>
      </c>
      <c r="I46" s="338">
        <f>ROUND((RX_fix_full_уе!I51*RX_fix_full_retail_RUB!$M$1*RX_fix_full_retail_RUB!$M$2*(1-RX_fix_full_retail_RUB!$M$3))/RX_fix_full_retail_RUB!$M$4,0)*RX_fix_full_retail_RUB!$M$4</f>
        <v>34820</v>
      </c>
      <c r="J46" s="338">
        <f>ROUND((RX_fix_full_уе!J51*RX_fix_full_retail_RUB!$M$1*RX_fix_full_retail_RUB!$M$2*(1-RX_fix_full_retail_RUB!$M$3))/RX_fix_full_retail_RUB!$M$4,0)*RX_fix_full_retail_RUB!$M$4</f>
        <v>33935</v>
      </c>
    </row>
    <row r="47" spans="2:10" ht="16.5" x14ac:dyDescent="0.25">
      <c r="B47" s="715"/>
      <c r="C47" s="677" t="s">
        <v>22</v>
      </c>
      <c r="D47" s="678"/>
      <c r="E47" s="34" t="s">
        <v>290</v>
      </c>
      <c r="F47" s="338"/>
      <c r="G47" s="338">
        <f>ROUND((RX_fix_full_уе!G52*RX_fix_full_retail_RUB!$M$1*RX_fix_full_retail_RUB!$M$2*(1-RX_fix_full_retail_RUB!$M$3))/RX_fix_full_retail_RUB!$M$4,0)*RX_fix_full_retail_RUB!$M$4</f>
        <v>39795</v>
      </c>
      <c r="H47" s="338">
        <f>ROUND((RX_fix_full_уе!H52*RX_fix_full_retail_RUB!$M$1*RX_fix_full_retail_RUB!$M$2*(1-RX_fix_full_retail_RUB!$M$3))/RX_fix_full_retail_RUB!$M$4,0)*RX_fix_full_retail_RUB!$M$4</f>
        <v>35710</v>
      </c>
      <c r="I47" s="338">
        <f>ROUND((RX_fix_full_уе!I52*RX_fix_full_retail_RUB!$M$1*RX_fix_full_retail_RUB!$M$2*(1-RX_fix_full_retail_RUB!$M$3))/RX_fix_full_retail_RUB!$M$4,0)*RX_fix_full_retail_RUB!$M$4</f>
        <v>34290</v>
      </c>
      <c r="J47" s="338">
        <f>ROUND((RX_fix_full_уе!J52*RX_fix_full_retail_RUB!$M$1*RX_fix_full_retail_RUB!$M$2*(1-RX_fix_full_retail_RUB!$M$3))/RX_fix_full_retail_RUB!$M$4,0)*RX_fix_full_retail_RUB!$M$4</f>
        <v>33400</v>
      </c>
    </row>
    <row r="48" spans="2:10" ht="16.5" x14ac:dyDescent="0.25">
      <c r="B48" s="715"/>
      <c r="C48" s="677" t="s">
        <v>21</v>
      </c>
      <c r="D48" s="678"/>
      <c r="E48" s="34" t="s">
        <v>291</v>
      </c>
      <c r="F48" s="338"/>
      <c r="G48" s="338">
        <f>ROUND((RX_fix_full_уе!G53*RX_fix_full_retail_RUB!$M$1*RX_fix_full_retail_RUB!$M$2*(1-RX_fix_full_retail_RUB!$M$3))/RX_fix_full_retail_RUB!$M$4,0)*RX_fix_full_retail_RUB!$M$4</f>
        <v>38195</v>
      </c>
      <c r="H48" s="338">
        <f>ROUND((RX_fix_full_уе!H53*RX_fix_full_retail_RUB!$M$1*RX_fix_full_retail_RUB!$M$2*(1-RX_fix_full_retail_RUB!$M$3))/RX_fix_full_retail_RUB!$M$4,0)*RX_fix_full_retail_RUB!$M$4</f>
        <v>34110</v>
      </c>
      <c r="I48" s="338">
        <f>ROUND((RX_fix_full_уе!I53*RX_fix_full_retail_RUB!$M$1*RX_fix_full_retail_RUB!$M$2*(1-RX_fix_full_retail_RUB!$M$3))/RX_fix_full_retail_RUB!$M$4,0)*RX_fix_full_retail_RUB!$M$4</f>
        <v>32690</v>
      </c>
      <c r="J48" s="338">
        <f>ROUND((RX_fix_full_уе!J53*RX_fix_full_retail_RUB!$M$1*RX_fix_full_retail_RUB!$M$2*(1-RX_fix_full_retail_RUB!$M$3))/RX_fix_full_retail_RUB!$M$4,0)*RX_fix_full_retail_RUB!$M$4</f>
        <v>31800</v>
      </c>
    </row>
    <row r="49" spans="1:16" ht="16.5" customHeight="1" x14ac:dyDescent="0.25">
      <c r="B49" s="715"/>
      <c r="C49" s="61"/>
      <c r="D49" s="61"/>
      <c r="E49" s="61"/>
      <c r="F49" s="61"/>
      <c r="G49" s="61"/>
      <c r="H49" s="61"/>
      <c r="I49" s="61"/>
      <c r="J49" s="61"/>
    </row>
    <row r="50" spans="1:16" ht="16.5" customHeight="1" x14ac:dyDescent="0.25">
      <c r="B50" s="715"/>
      <c r="C50" s="770" t="s">
        <v>580</v>
      </c>
      <c r="D50" s="770" t="s">
        <v>581</v>
      </c>
      <c r="E50" s="34"/>
      <c r="F50" s="39"/>
      <c r="G50" s="39" t="s">
        <v>186</v>
      </c>
      <c r="H50" s="39" t="s">
        <v>192</v>
      </c>
      <c r="I50" s="39" t="s">
        <v>190</v>
      </c>
      <c r="J50" s="39" t="s">
        <v>190</v>
      </c>
    </row>
    <row r="51" spans="1:16" ht="16.5" x14ac:dyDescent="0.25">
      <c r="B51" s="715"/>
      <c r="C51" s="771"/>
      <c r="D51" s="771"/>
      <c r="E51" s="34"/>
      <c r="F51" s="39"/>
      <c r="G51" s="39" t="s">
        <v>195</v>
      </c>
      <c r="H51" s="39" t="s">
        <v>193</v>
      </c>
      <c r="I51" s="39" t="s">
        <v>191</v>
      </c>
      <c r="J51" s="39" t="s">
        <v>191</v>
      </c>
    </row>
    <row r="52" spans="1:16" ht="16.5" x14ac:dyDescent="0.25">
      <c r="B52" s="715"/>
      <c r="C52" s="771"/>
      <c r="D52" s="772"/>
      <c r="E52" s="34"/>
      <c r="F52" s="39"/>
      <c r="G52" s="39" t="s">
        <v>196</v>
      </c>
      <c r="H52" s="39" t="s">
        <v>194</v>
      </c>
      <c r="I52" s="39" t="s">
        <v>181</v>
      </c>
      <c r="J52" s="39" t="s">
        <v>181</v>
      </c>
    </row>
    <row r="53" spans="1:16" ht="16.5" x14ac:dyDescent="0.25">
      <c r="B53" s="715"/>
      <c r="C53" s="771"/>
      <c r="D53" s="87" t="s">
        <v>344</v>
      </c>
      <c r="E53" s="34"/>
      <c r="F53" s="39"/>
      <c r="G53" s="810" t="s">
        <v>585</v>
      </c>
      <c r="H53" s="812"/>
      <c r="I53" s="810" t="s">
        <v>587</v>
      </c>
      <c r="J53" s="812"/>
    </row>
    <row r="54" spans="1:16" ht="16.5" x14ac:dyDescent="0.25">
      <c r="B54" s="715"/>
      <c r="C54" s="772"/>
      <c r="D54" s="87" t="s">
        <v>345</v>
      </c>
      <c r="E54" s="34"/>
      <c r="F54" s="39"/>
      <c r="G54" s="851" t="s">
        <v>346</v>
      </c>
      <c r="H54" s="852"/>
      <c r="I54" s="852"/>
      <c r="J54" s="853"/>
    </row>
    <row r="55" spans="1:16" ht="16.5" customHeight="1" x14ac:dyDescent="0.25">
      <c r="B55" s="213"/>
      <c r="C55" s="221"/>
      <c r="D55" s="222"/>
      <c r="E55" s="90"/>
      <c r="F55" s="150"/>
      <c r="G55" s="216"/>
      <c r="H55" s="216"/>
      <c r="I55" s="216"/>
      <c r="J55" s="217"/>
    </row>
    <row r="56" spans="1:16" ht="33.75" customHeight="1" x14ac:dyDescent="0.25">
      <c r="A56" s="437" t="s">
        <v>4</v>
      </c>
      <c r="B56" s="792" t="s">
        <v>582</v>
      </c>
      <c r="C56" s="795" t="s">
        <v>520</v>
      </c>
      <c r="D56" s="796"/>
      <c r="E56" s="23"/>
      <c r="F56" s="75" t="s">
        <v>51</v>
      </c>
      <c r="G56" s="75" t="s">
        <v>50</v>
      </c>
      <c r="H56" s="75" t="s">
        <v>49</v>
      </c>
      <c r="I56" s="75" t="s">
        <v>48</v>
      </c>
      <c r="J56" s="75" t="s">
        <v>47</v>
      </c>
      <c r="N56" s="38"/>
      <c r="O56" s="38"/>
      <c r="P56" s="38"/>
    </row>
    <row r="57" spans="1:16" ht="16.5" hidden="1" customHeight="1" x14ac:dyDescent="0.25">
      <c r="A57" s="71"/>
      <c r="B57" s="793"/>
      <c r="C57" s="23"/>
      <c r="D57" s="23"/>
      <c r="E57" s="23"/>
      <c r="F57" s="24" t="s">
        <v>250</v>
      </c>
      <c r="G57" s="24" t="s">
        <v>249</v>
      </c>
      <c r="H57" s="24" t="s">
        <v>248</v>
      </c>
      <c r="I57" s="24" t="s">
        <v>247</v>
      </c>
      <c r="J57" s="24" t="s">
        <v>246</v>
      </c>
      <c r="N57" s="38"/>
      <c r="O57" s="38"/>
      <c r="P57" s="38"/>
    </row>
    <row r="58" spans="1:16" ht="16.5" x14ac:dyDescent="0.25">
      <c r="A58" s="4"/>
      <c r="B58" s="793"/>
      <c r="C58" s="797" t="s">
        <v>391</v>
      </c>
      <c r="D58" s="798"/>
      <c r="E58" s="33" t="s">
        <v>95</v>
      </c>
      <c r="F58" s="337">
        <f>ROUND((RX_fix_full_уе!F63*RX_fix_full_retail_RUB!$M$1*RX_fix_full_retail_RUB!$M$2*(1-RX_fix_full_retail_RUB!$M$3))/RX_fix_full_retail_RUB!$M$4,0)*RX_fix_full_retail_RUB!$M$4</f>
        <v>29670</v>
      </c>
      <c r="G58" s="337">
        <f>ROUND((RX_fix_full_уе!G63*RX_fix_full_retail_RUB!$M$1*RX_fix_full_retail_RUB!$M$2*(1-RX_fix_full_retail_RUB!$M$3))/RX_fix_full_retail_RUB!$M$4,0)*RX_fix_full_retail_RUB!$M$4</f>
        <v>23095</v>
      </c>
      <c r="H58" s="337">
        <f>ROUND((RX_fix_full_уе!H63*RX_fix_full_retail_RUB!$M$1*RX_fix_full_retail_RUB!$M$2*(1-RX_fix_full_retail_RUB!$M$3))/RX_fix_full_retail_RUB!$M$4,0)*RX_fix_full_retail_RUB!$M$4</f>
        <v>20785</v>
      </c>
      <c r="I58" s="337">
        <f>ROUND((RX_fix_full_уе!I63*RX_fix_full_retail_RUB!$M$1*RX_fix_full_retail_RUB!$M$2*(1-RX_fix_full_retail_RUB!$M$3))/RX_fix_full_retail_RUB!$M$4,0)*RX_fix_full_retail_RUB!$M$4</f>
        <v>18120</v>
      </c>
      <c r="J58" s="337">
        <f>ROUND((RX_fix_full_уе!J63*RX_fix_full_retail_RUB!$M$1*RX_fix_full_retail_RUB!$M$2*(1-RX_fix_full_retail_RUB!$M$3))/RX_fix_full_retail_RUB!$M$4,0)*RX_fix_full_retail_RUB!$M$4</f>
        <v>15635</v>
      </c>
    </row>
    <row r="59" spans="1:16" ht="16.5" x14ac:dyDescent="0.25">
      <c r="A59" s="4"/>
      <c r="B59" s="793"/>
      <c r="C59" s="797" t="s">
        <v>392</v>
      </c>
      <c r="D59" s="798"/>
      <c r="E59" s="33" t="s">
        <v>94</v>
      </c>
      <c r="F59" s="337">
        <f>ROUND((RX_fix_full_уе!F64*RX_fix_full_retail_RUB!$M$1*RX_fix_full_retail_RUB!$M$2*(1-RX_fix_full_retail_RUB!$M$3))/RX_fix_full_retail_RUB!$M$4,0)*RX_fix_full_retail_RUB!$M$4</f>
        <v>29670</v>
      </c>
      <c r="G59" s="337">
        <f>ROUND((RX_fix_full_уе!G64*RX_fix_full_retail_RUB!$M$1*RX_fix_full_retail_RUB!$M$2*(1-RX_fix_full_retail_RUB!$M$3))/RX_fix_full_retail_RUB!$M$4,0)*RX_fix_full_retail_RUB!$M$4</f>
        <v>23095</v>
      </c>
      <c r="H59" s="337">
        <f>ROUND((RX_fix_full_уе!H64*RX_fix_full_retail_RUB!$M$1*RX_fix_full_retail_RUB!$M$2*(1-RX_fix_full_retail_RUB!$M$3))/RX_fix_full_retail_RUB!$M$4,0)*RX_fix_full_retail_RUB!$M$4</f>
        <v>20785</v>
      </c>
      <c r="I59" s="337">
        <f>ROUND((RX_fix_full_уе!I64*RX_fix_full_retail_RUB!$M$1*RX_fix_full_retail_RUB!$M$2*(1-RX_fix_full_retail_RUB!$M$3))/RX_fix_full_retail_RUB!$M$4,0)*RX_fix_full_retail_RUB!$M$4</f>
        <v>18120</v>
      </c>
      <c r="J59" s="337">
        <f>ROUND((RX_fix_full_уе!J64*RX_fix_full_retail_RUB!$M$1*RX_fix_full_retail_RUB!$M$2*(1-RX_fix_full_retail_RUB!$M$3))/RX_fix_full_retail_RUB!$M$4,0)*RX_fix_full_retail_RUB!$M$4</f>
        <v>15635</v>
      </c>
    </row>
    <row r="60" spans="1:16" ht="16.5" x14ac:dyDescent="0.25">
      <c r="A60" s="4"/>
      <c r="B60" s="793"/>
      <c r="C60" s="797" t="s">
        <v>22</v>
      </c>
      <c r="D60" s="798"/>
      <c r="E60" s="33" t="s">
        <v>0</v>
      </c>
      <c r="F60" s="337">
        <f>ROUND((RX_fix_full_уе!F65*RX_fix_full_retail_RUB!$M$1*RX_fix_full_retail_RUB!$M$2*(1-RX_fix_full_retail_RUB!$M$3))/RX_fix_full_retail_RUB!$M$4,0)*RX_fix_full_retail_RUB!$M$4</f>
        <v>29135</v>
      </c>
      <c r="G60" s="337">
        <f>ROUND((RX_fix_full_уе!G65*RX_fix_full_retail_RUB!$M$1*RX_fix_full_retail_RUB!$M$2*(1-RX_fix_full_retail_RUB!$M$3))/RX_fix_full_retail_RUB!$M$4,0)*RX_fix_full_retail_RUB!$M$4</f>
        <v>22565</v>
      </c>
      <c r="H60" s="337">
        <f>ROUND((RX_fix_full_уе!H65*RX_fix_full_retail_RUB!$M$1*RX_fix_full_retail_RUB!$M$2*(1-RX_fix_full_retail_RUB!$M$3))/RX_fix_full_retail_RUB!$M$4,0)*RX_fix_full_retail_RUB!$M$4</f>
        <v>20255</v>
      </c>
      <c r="I60" s="337">
        <f>ROUND((RX_fix_full_уе!I65*RX_fix_full_retail_RUB!$M$1*RX_fix_full_retail_RUB!$M$2*(1-RX_fix_full_retail_RUB!$M$3))/RX_fix_full_retail_RUB!$M$4,0)*RX_fix_full_retail_RUB!$M$4</f>
        <v>17590</v>
      </c>
      <c r="J60" s="337">
        <f>ROUND((RX_fix_full_уе!J65*RX_fix_full_retail_RUB!$M$1*RX_fix_full_retail_RUB!$M$2*(1-RX_fix_full_retail_RUB!$M$3))/RX_fix_full_retail_RUB!$M$4,0)*RX_fix_full_retail_RUB!$M$4</f>
        <v>15100</v>
      </c>
      <c r="L60" s="38"/>
      <c r="M60" s="38"/>
    </row>
    <row r="61" spans="1:16" ht="16.5" x14ac:dyDescent="0.25">
      <c r="A61" s="4"/>
      <c r="B61" s="793"/>
      <c r="C61" s="797" t="s">
        <v>21</v>
      </c>
      <c r="D61" s="798"/>
      <c r="E61" s="33" t="s">
        <v>1</v>
      </c>
      <c r="F61" s="337">
        <f>ROUND((RX_fix_full_уе!F66*RX_fix_full_retail_RUB!$M$1*RX_fix_full_retail_RUB!$M$2*(1-RX_fix_full_retail_RUB!$M$3))/RX_fix_full_retail_RUB!$M$4,0)*RX_fix_full_retail_RUB!$M$4</f>
        <v>27535</v>
      </c>
      <c r="G61" s="337">
        <f>ROUND((RX_fix_full_уе!G66*RX_fix_full_retail_RUB!$M$1*RX_fix_full_retail_RUB!$M$2*(1-RX_fix_full_retail_RUB!$M$3))/RX_fix_full_retail_RUB!$M$4,0)*RX_fix_full_retail_RUB!$M$4</f>
        <v>20965</v>
      </c>
      <c r="H61" s="337">
        <f>ROUND((RX_fix_full_уе!H66*RX_fix_full_retail_RUB!$M$1*RX_fix_full_retail_RUB!$M$2*(1-RX_fix_full_retail_RUB!$M$3))/RX_fix_full_retail_RUB!$M$4,0)*RX_fix_full_retail_RUB!$M$4</f>
        <v>18655</v>
      </c>
      <c r="I61" s="337">
        <f>ROUND((RX_fix_full_уе!I66*RX_fix_full_retail_RUB!$M$1*RX_fix_full_retail_RUB!$M$2*(1-RX_fix_full_retail_RUB!$M$3))/RX_fix_full_retail_RUB!$M$4,0)*RX_fix_full_retail_RUB!$M$4</f>
        <v>15990</v>
      </c>
      <c r="J61" s="337">
        <f>ROUND((RX_fix_full_уе!J66*RX_fix_full_retail_RUB!$M$1*RX_fix_full_retail_RUB!$M$2*(1-RX_fix_full_retail_RUB!$M$3))/RX_fix_full_retail_RUB!$M$4,0)*RX_fix_full_retail_RUB!$M$4</f>
        <v>13500</v>
      </c>
      <c r="L61" s="38"/>
      <c r="M61" s="38"/>
    </row>
    <row r="62" spans="1:16" ht="16.5" x14ac:dyDescent="0.25">
      <c r="A62" s="4"/>
      <c r="B62" s="793"/>
      <c r="C62" s="805" t="s">
        <v>579</v>
      </c>
      <c r="D62" s="854"/>
      <c r="E62" s="33"/>
      <c r="F62" s="337">
        <f>ROUND((RX_fix_full_уе!F67*RX_fix_full_retail_RUB!$M$1*RX_fix_full_retail_RUB!$M$2*(1-RX_fix_full_retail_RUB!$M$3))/RX_fix_full_retail_RUB!$M$4,0)*RX_fix_full_retail_RUB!$M$4</f>
        <v>1245</v>
      </c>
      <c r="G62" s="337">
        <f>ROUND((RX_fix_full_уе!G67*RX_fix_full_retail_RUB!$M$1*RX_fix_full_retail_RUB!$M$2*(1-RX_fix_full_retail_RUB!$M$3))/RX_fix_full_retail_RUB!$M$4,0)*RX_fix_full_retail_RUB!$M$4</f>
        <v>1245</v>
      </c>
      <c r="H62" s="337">
        <f>ROUND((RX_fix_full_уе!H67*RX_fix_full_retail_RUB!$M$1*RX_fix_full_retail_RUB!$M$2*(1-RX_fix_full_retail_RUB!$M$3))/RX_fix_full_retail_RUB!$M$4,0)*RX_fix_full_retail_RUB!$M$4</f>
        <v>1245</v>
      </c>
      <c r="I62" s="337">
        <f>ROUND((RX_fix_full_уе!I67*RX_fix_full_retail_RUB!$M$1*RX_fix_full_retail_RUB!$M$2*(1-RX_fix_full_retail_RUB!$M$3))/RX_fix_full_retail_RUB!$M$4,0)*RX_fix_full_retail_RUB!$M$4</f>
        <v>1245</v>
      </c>
      <c r="J62" s="337">
        <f>ROUND((RX_fix_full_уе!J67*RX_fix_full_retail_RUB!$M$1*RX_fix_full_retail_RUB!$M$2*(1-RX_fix_full_retail_RUB!$M$3))/RX_fix_full_retail_RUB!$M$4,0)*RX_fix_full_retail_RUB!$M$4</f>
        <v>1245</v>
      </c>
    </row>
    <row r="63" spans="1:16" ht="15.75" customHeight="1" x14ac:dyDescent="0.25">
      <c r="A63" s="4"/>
      <c r="B63" s="793"/>
      <c r="C63" s="64"/>
      <c r="D63" s="64"/>
      <c r="E63" s="64"/>
      <c r="F63" s="64"/>
      <c r="G63" s="64"/>
      <c r="H63" s="64"/>
      <c r="I63" s="64"/>
      <c r="J63" s="64"/>
    </row>
    <row r="64" spans="1:16" ht="16.5" x14ac:dyDescent="0.25">
      <c r="A64" s="4"/>
      <c r="B64" s="793"/>
      <c r="C64" s="799" t="s">
        <v>580</v>
      </c>
      <c r="D64" s="799" t="s">
        <v>581</v>
      </c>
      <c r="E64" s="33"/>
      <c r="F64" s="86" t="s">
        <v>186</v>
      </c>
      <c r="G64" s="86" t="s">
        <v>186</v>
      </c>
      <c r="H64" s="86" t="s">
        <v>192</v>
      </c>
      <c r="I64" s="86" t="s">
        <v>190</v>
      </c>
      <c r="J64" s="86" t="s">
        <v>190</v>
      </c>
    </row>
    <row r="65" spans="1:15" ht="16.5" x14ac:dyDescent="0.25">
      <c r="A65" s="4"/>
      <c r="B65" s="793"/>
      <c r="C65" s="800"/>
      <c r="D65" s="800"/>
      <c r="E65" s="33"/>
      <c r="F65" s="86" t="s">
        <v>200</v>
      </c>
      <c r="G65" s="86" t="s">
        <v>200</v>
      </c>
      <c r="H65" s="86" t="s">
        <v>199</v>
      </c>
      <c r="I65" s="86" t="s">
        <v>198</v>
      </c>
      <c r="J65" s="86" t="s">
        <v>198</v>
      </c>
    </row>
    <row r="66" spans="1:15" ht="16.5" x14ac:dyDescent="0.25">
      <c r="A66" s="4"/>
      <c r="B66" s="793"/>
      <c r="C66" s="800"/>
      <c r="D66" s="801"/>
      <c r="E66" s="33"/>
      <c r="F66" s="86" t="s">
        <v>197</v>
      </c>
      <c r="G66" s="86" t="s">
        <v>197</v>
      </c>
      <c r="H66" s="86" t="s">
        <v>194</v>
      </c>
      <c r="I66" s="86" t="s">
        <v>181</v>
      </c>
      <c r="J66" s="86" t="s">
        <v>181</v>
      </c>
    </row>
    <row r="67" spans="1:15" ht="16.5" x14ac:dyDescent="0.25">
      <c r="A67" s="4"/>
      <c r="B67" s="793"/>
      <c r="C67" s="800"/>
      <c r="D67" s="33" t="s">
        <v>344</v>
      </c>
      <c r="E67" s="33"/>
      <c r="F67" s="844" t="s">
        <v>584</v>
      </c>
      <c r="G67" s="845"/>
      <c r="H67" s="846"/>
      <c r="I67" s="844" t="s">
        <v>587</v>
      </c>
      <c r="J67" s="846"/>
    </row>
    <row r="68" spans="1:15" ht="16.5" customHeight="1" x14ac:dyDescent="0.25">
      <c r="A68" s="4"/>
      <c r="B68" s="793"/>
      <c r="C68" s="800"/>
      <c r="D68" s="326" t="s">
        <v>345</v>
      </c>
      <c r="E68" s="209"/>
      <c r="F68" s="847" t="s">
        <v>346</v>
      </c>
      <c r="G68" s="848"/>
      <c r="H68" s="848"/>
      <c r="I68" s="848"/>
      <c r="J68" s="849"/>
    </row>
    <row r="69" spans="1:15" ht="31.5" customHeight="1" x14ac:dyDescent="0.25">
      <c r="A69" s="4"/>
      <c r="B69" s="715" t="s">
        <v>583</v>
      </c>
      <c r="C69" s="826" t="s">
        <v>520</v>
      </c>
      <c r="D69" s="827"/>
      <c r="E69" s="165"/>
      <c r="F69" s="19"/>
      <c r="G69" s="166" t="s">
        <v>203</v>
      </c>
      <c r="H69" s="166" t="s">
        <v>202</v>
      </c>
      <c r="I69" s="166" t="s">
        <v>204</v>
      </c>
      <c r="J69" s="166" t="s">
        <v>205</v>
      </c>
      <c r="N69" s="38"/>
      <c r="O69" s="38"/>
    </row>
    <row r="70" spans="1:15" ht="16.5" x14ac:dyDescent="0.25">
      <c r="A70" s="4"/>
      <c r="B70" s="715"/>
      <c r="C70" s="677" t="s">
        <v>391</v>
      </c>
      <c r="D70" s="678"/>
      <c r="E70" s="54" t="s">
        <v>292</v>
      </c>
      <c r="F70" s="338"/>
      <c r="G70" s="338">
        <f>ROUND((RX_fix_full_уе!G75*RX_fix_full_retail_RUB!$M$1*RX_fix_full_retail_RUB!$M$2*(1-RX_fix_full_retail_RUB!$M$3))/RX_fix_full_retail_RUB!$M$4,0)*RX_fix_full_retail_RUB!$M$4</f>
        <v>34645</v>
      </c>
      <c r="H70" s="338">
        <f>ROUND((RX_fix_full_уе!H75*RX_fix_full_retail_RUB!$M$1*RX_fix_full_retail_RUB!$M$2*(1-RX_fix_full_retail_RUB!$M$3))/RX_fix_full_retail_RUB!$M$4,0)*RX_fix_full_retail_RUB!$M$4</f>
        <v>32335</v>
      </c>
      <c r="I70" s="338">
        <f>ROUND((RX_fix_full_уе!I75*RX_fix_full_retail_RUB!$M$1*RX_fix_full_retail_RUB!$M$2*(1-RX_fix_full_retail_RUB!$M$3))/RX_fix_full_retail_RUB!$M$4,0)*RX_fix_full_retail_RUB!$M$4</f>
        <v>29670</v>
      </c>
      <c r="J70" s="338">
        <f>ROUND((RX_fix_full_уе!J75*RX_fix_full_retail_RUB!$M$1*RX_fix_full_retail_RUB!$M$2*(1-RX_fix_full_retail_RUB!$M$3))/RX_fix_full_retail_RUB!$M$4,0)*RX_fix_full_retail_RUB!$M$4</f>
        <v>27180</v>
      </c>
    </row>
    <row r="71" spans="1:15" ht="16.5" x14ac:dyDescent="0.25">
      <c r="A71" s="4"/>
      <c r="B71" s="715"/>
      <c r="C71" s="677" t="s">
        <v>392</v>
      </c>
      <c r="D71" s="678"/>
      <c r="E71" s="54" t="s">
        <v>293</v>
      </c>
      <c r="F71" s="338"/>
      <c r="G71" s="338">
        <f>ROUND((RX_fix_full_уе!G76*RX_fix_full_retail_RUB!$M$1*RX_fix_full_retail_RUB!$M$2*(1-RX_fix_full_retail_RUB!$M$3))/RX_fix_full_retail_RUB!$M$4,0)*RX_fix_full_retail_RUB!$M$4</f>
        <v>34645</v>
      </c>
      <c r="H71" s="338">
        <f>ROUND((RX_fix_full_уе!H76*RX_fix_full_retail_RUB!$M$1*RX_fix_full_retail_RUB!$M$2*(1-RX_fix_full_retail_RUB!$M$3))/RX_fix_full_retail_RUB!$M$4,0)*RX_fix_full_retail_RUB!$M$4</f>
        <v>32335</v>
      </c>
      <c r="I71" s="338">
        <f>ROUND((RX_fix_full_уе!I76*RX_fix_full_retail_RUB!$M$1*RX_fix_full_retail_RUB!$M$2*(1-RX_fix_full_retail_RUB!$M$3))/RX_fix_full_retail_RUB!$M$4,0)*RX_fix_full_retail_RUB!$M$4</f>
        <v>29670</v>
      </c>
      <c r="J71" s="338">
        <f>ROUND((RX_fix_full_уе!J76*RX_fix_full_retail_RUB!$M$1*RX_fix_full_retail_RUB!$M$2*(1-RX_fix_full_retail_RUB!$M$3))/RX_fix_full_retail_RUB!$M$4,0)*RX_fix_full_retail_RUB!$M$4</f>
        <v>27180</v>
      </c>
    </row>
    <row r="72" spans="1:15" ht="16.5" x14ac:dyDescent="0.25">
      <c r="A72" s="4"/>
      <c r="B72" s="715"/>
      <c r="C72" s="677" t="s">
        <v>22</v>
      </c>
      <c r="D72" s="678"/>
      <c r="E72" s="54" t="s">
        <v>294</v>
      </c>
      <c r="F72" s="338"/>
      <c r="G72" s="338">
        <f>ROUND((RX_fix_full_уе!G77*RX_fix_full_retail_RUB!$M$1*RX_fix_full_retail_RUB!$M$2*(1-RX_fix_full_retail_RUB!$M$3))/RX_fix_full_retail_RUB!$M$4,0)*RX_fix_full_retail_RUB!$M$4</f>
        <v>34110</v>
      </c>
      <c r="H72" s="338">
        <f>ROUND((RX_fix_full_уе!H77*RX_fix_full_retail_RUB!$M$1*RX_fix_full_retail_RUB!$M$2*(1-RX_fix_full_retail_RUB!$M$3))/RX_fix_full_retail_RUB!$M$4,0)*RX_fix_full_retail_RUB!$M$4</f>
        <v>31800</v>
      </c>
      <c r="I72" s="338">
        <f>ROUND((RX_fix_full_уе!I77*RX_fix_full_retail_RUB!$M$1*RX_fix_full_retail_RUB!$M$2*(1-RX_fix_full_retail_RUB!$M$3))/RX_fix_full_retail_RUB!$M$4,0)*RX_fix_full_retail_RUB!$M$4</f>
        <v>29135</v>
      </c>
      <c r="J72" s="338">
        <f>ROUND((RX_fix_full_уе!J77*RX_fix_full_retail_RUB!$M$1*RX_fix_full_retail_RUB!$M$2*(1-RX_fix_full_retail_RUB!$M$3))/RX_fix_full_retail_RUB!$M$4,0)*RX_fix_full_retail_RUB!$M$4</f>
        <v>26650</v>
      </c>
    </row>
    <row r="73" spans="1:15" ht="16.5" x14ac:dyDescent="0.25">
      <c r="A73" s="4"/>
      <c r="B73" s="715"/>
      <c r="C73" s="677" t="s">
        <v>21</v>
      </c>
      <c r="D73" s="678"/>
      <c r="E73" s="54" t="s">
        <v>295</v>
      </c>
      <c r="F73" s="338"/>
      <c r="G73" s="338">
        <f>ROUND((RX_fix_full_уе!G78*RX_fix_full_retail_RUB!$M$1*RX_fix_full_retail_RUB!$M$2*(1-RX_fix_full_retail_RUB!$M$3))/RX_fix_full_retail_RUB!$M$4,0)*RX_fix_full_retail_RUB!$M$4</f>
        <v>32510</v>
      </c>
      <c r="H73" s="338">
        <f>ROUND((RX_fix_full_уе!H78*RX_fix_full_retail_RUB!$M$1*RX_fix_full_retail_RUB!$M$2*(1-RX_fix_full_retail_RUB!$M$3))/RX_fix_full_retail_RUB!$M$4,0)*RX_fix_full_retail_RUB!$M$4</f>
        <v>30200</v>
      </c>
      <c r="I73" s="338">
        <f>ROUND((RX_fix_full_уе!I78*RX_fix_full_retail_RUB!$M$1*RX_fix_full_retail_RUB!$M$2*(1-RX_fix_full_retail_RUB!$M$3))/RX_fix_full_retail_RUB!$M$4,0)*RX_fix_full_retail_RUB!$M$4</f>
        <v>27535</v>
      </c>
      <c r="J73" s="338">
        <f>ROUND((RX_fix_full_уе!J78*RX_fix_full_retail_RUB!$M$1*RX_fix_full_retail_RUB!$M$2*(1-RX_fix_full_retail_RUB!$M$3))/RX_fix_full_retail_RUB!$M$4,0)*RX_fix_full_retail_RUB!$M$4</f>
        <v>25050</v>
      </c>
      <c r="L73" s="38"/>
      <c r="M73" s="38"/>
    </row>
    <row r="74" spans="1:15" ht="16.5" customHeight="1" x14ac:dyDescent="0.25">
      <c r="B74" s="715"/>
      <c r="C74" s="65"/>
      <c r="D74" s="65"/>
      <c r="E74" s="65"/>
      <c r="F74" s="65"/>
      <c r="G74" s="65"/>
      <c r="H74" s="65"/>
      <c r="I74" s="65"/>
      <c r="J74" s="65"/>
    </row>
    <row r="75" spans="1:15" ht="16.5" x14ac:dyDescent="0.25">
      <c r="B75" s="715"/>
      <c r="C75" s="807" t="s">
        <v>580</v>
      </c>
      <c r="D75" s="770" t="s">
        <v>581</v>
      </c>
      <c r="E75" s="39"/>
      <c r="F75" s="39"/>
      <c r="G75" s="39" t="s">
        <v>186</v>
      </c>
      <c r="H75" s="39" t="s">
        <v>192</v>
      </c>
      <c r="I75" s="39" t="s">
        <v>190</v>
      </c>
      <c r="J75" s="39" t="s">
        <v>190</v>
      </c>
    </row>
    <row r="76" spans="1:15" ht="16.5" x14ac:dyDescent="0.25">
      <c r="B76" s="715"/>
      <c r="C76" s="808"/>
      <c r="D76" s="771"/>
      <c r="E76" s="39"/>
      <c r="F76" s="39"/>
      <c r="G76" s="39" t="s">
        <v>200</v>
      </c>
      <c r="H76" s="39" t="s">
        <v>199</v>
      </c>
      <c r="I76" s="39" t="s">
        <v>198</v>
      </c>
      <c r="J76" s="39" t="s">
        <v>198</v>
      </c>
    </row>
    <row r="77" spans="1:15" ht="16.5" x14ac:dyDescent="0.25">
      <c r="B77" s="715"/>
      <c r="C77" s="808"/>
      <c r="D77" s="772"/>
      <c r="E77" s="39"/>
      <c r="F77" s="39"/>
      <c r="G77" s="39" t="s">
        <v>197</v>
      </c>
      <c r="H77" s="39" t="s">
        <v>194</v>
      </c>
      <c r="I77" s="39" t="s">
        <v>181</v>
      </c>
      <c r="J77" s="39" t="s">
        <v>181</v>
      </c>
    </row>
    <row r="78" spans="1:15" ht="16.5" x14ac:dyDescent="0.25">
      <c r="B78" s="715"/>
      <c r="C78" s="808"/>
      <c r="D78" s="87" t="s">
        <v>344</v>
      </c>
      <c r="E78" s="39"/>
      <c r="F78" s="39"/>
      <c r="G78" s="810" t="s">
        <v>584</v>
      </c>
      <c r="H78" s="812"/>
      <c r="I78" s="810" t="s">
        <v>587</v>
      </c>
      <c r="J78" s="812"/>
    </row>
    <row r="79" spans="1:15" ht="16.5" customHeight="1" x14ac:dyDescent="0.25">
      <c r="B79" s="715"/>
      <c r="C79" s="808"/>
      <c r="D79" s="320" t="s">
        <v>345</v>
      </c>
      <c r="E79" s="268"/>
      <c r="F79" s="268"/>
      <c r="G79" s="822" t="s">
        <v>346</v>
      </c>
      <c r="H79" s="823"/>
      <c r="I79" s="823"/>
      <c r="J79" s="824"/>
    </row>
    <row r="80" spans="1:15" ht="63" customHeight="1" x14ac:dyDescent="0.25">
      <c r="A80" s="5"/>
      <c r="B80" s="841" t="s">
        <v>586</v>
      </c>
      <c r="C80" s="838" t="s">
        <v>520</v>
      </c>
      <c r="D80" s="839"/>
      <c r="E80" s="40"/>
      <c r="F80" s="41"/>
      <c r="G80" s="78" t="s">
        <v>110</v>
      </c>
      <c r="H80" s="78" t="s">
        <v>106</v>
      </c>
      <c r="I80" s="78" t="s">
        <v>107</v>
      </c>
      <c r="J80" s="78" t="s">
        <v>108</v>
      </c>
    </row>
    <row r="81" spans="1:10" ht="16.5" x14ac:dyDescent="0.25">
      <c r="A81" s="5"/>
      <c r="B81" s="842"/>
      <c r="C81" s="667" t="s">
        <v>392</v>
      </c>
      <c r="D81" s="668"/>
      <c r="E81" s="42" t="s">
        <v>301</v>
      </c>
      <c r="F81" s="339"/>
      <c r="G81" s="339">
        <f>ROUND((RX_fix_full_уе!G86*RX_fix_full_retail_RUB!$M$1*RX_fix_full_retail_RUB!$M$2*(1-RX_fix_full_retail_RUB!$M$3))/RX_fix_full_retail_RUB!$M$4,0)*RX_fix_full_retail_RUB!$M$4</f>
        <v>34645</v>
      </c>
      <c r="H81" s="339">
        <f>ROUND((RX_fix_full_уе!H86*RX_fix_full_retail_RUB!$M$1*RX_fix_full_retail_RUB!$M$2*(1-RX_fix_full_retail_RUB!$M$3))/RX_fix_full_retail_RUB!$M$4,0)*RX_fix_full_retail_RUB!$M$4</f>
        <v>32335</v>
      </c>
      <c r="I81" s="339">
        <f>ROUND((RX_fix_full_уе!I86*RX_fix_full_retail_RUB!$M$1*RX_fix_full_retail_RUB!$M$2*(1-RX_fix_full_retail_RUB!$M$3))/RX_fix_full_retail_RUB!$M$4,0)*RX_fix_full_retail_RUB!$M$4</f>
        <v>29670</v>
      </c>
      <c r="J81" s="339">
        <f>ROUND((RX_fix_full_уе!J86*RX_fix_full_retail_RUB!$M$1*RX_fix_full_retail_RUB!$M$2*(1-RX_fix_full_retail_RUB!$M$3))/RX_fix_full_retail_RUB!$M$4,0)*RX_fix_full_retail_RUB!$M$4</f>
        <v>27180</v>
      </c>
    </row>
    <row r="82" spans="1:10" ht="16.5" x14ac:dyDescent="0.25">
      <c r="A82" s="5"/>
      <c r="B82" s="842"/>
      <c r="C82" s="667" t="s">
        <v>22</v>
      </c>
      <c r="D82" s="668"/>
      <c r="E82" s="42" t="s">
        <v>302</v>
      </c>
      <c r="F82" s="339"/>
      <c r="G82" s="339">
        <f>ROUND((RX_fix_full_уе!G87*RX_fix_full_retail_RUB!$M$1*RX_fix_full_retail_RUB!$M$2*(1-RX_fix_full_retail_RUB!$M$3))/RX_fix_full_retail_RUB!$M$4,0)*RX_fix_full_retail_RUB!$M$4</f>
        <v>34110</v>
      </c>
      <c r="H82" s="339">
        <f>ROUND((RX_fix_full_уе!H87*RX_fix_full_retail_RUB!$M$1*RX_fix_full_retail_RUB!$M$2*(1-RX_fix_full_retail_RUB!$M$3))/RX_fix_full_retail_RUB!$M$4,0)*RX_fix_full_retail_RUB!$M$4</f>
        <v>31800</v>
      </c>
      <c r="I82" s="339">
        <f>ROUND((RX_fix_full_уе!I87*RX_fix_full_retail_RUB!$M$1*RX_fix_full_retail_RUB!$M$2*(1-RX_fix_full_retail_RUB!$M$3))/RX_fix_full_retail_RUB!$M$4,0)*RX_fix_full_retail_RUB!$M$4</f>
        <v>29135</v>
      </c>
      <c r="J82" s="339">
        <f>ROUND((RX_fix_full_уе!J87*RX_fix_full_retail_RUB!$M$1*RX_fix_full_retail_RUB!$M$2*(1-RX_fix_full_retail_RUB!$M$3))/RX_fix_full_retail_RUB!$M$4,0)*RX_fix_full_retail_RUB!$M$4</f>
        <v>26650</v>
      </c>
    </row>
    <row r="83" spans="1:10" ht="16.5" x14ac:dyDescent="0.25">
      <c r="A83" s="5"/>
      <c r="B83" s="842"/>
      <c r="C83" s="667" t="s">
        <v>21</v>
      </c>
      <c r="D83" s="668"/>
      <c r="E83" s="42" t="s">
        <v>303</v>
      </c>
      <c r="F83" s="339"/>
      <c r="G83" s="339">
        <f>ROUND((RX_fix_full_уе!G88*RX_fix_full_retail_RUB!$M$1*RX_fix_full_retail_RUB!$M$2*(1-RX_fix_full_retail_RUB!$M$3))/RX_fix_full_retail_RUB!$M$4,0)*RX_fix_full_retail_RUB!$M$4</f>
        <v>32510</v>
      </c>
      <c r="H83" s="339">
        <f>ROUND((RX_fix_full_уе!H88*RX_fix_full_retail_RUB!$M$1*RX_fix_full_retail_RUB!$M$2*(1-RX_fix_full_retail_RUB!$M$3))/RX_fix_full_retail_RUB!$M$4,0)*RX_fix_full_retail_RUB!$M$4</f>
        <v>30200</v>
      </c>
      <c r="I83" s="339">
        <f>ROUND((RX_fix_full_уе!I88*RX_fix_full_retail_RUB!$M$1*RX_fix_full_retail_RUB!$M$2*(1-RX_fix_full_retail_RUB!$M$3))/RX_fix_full_retail_RUB!$M$4,0)*RX_fix_full_retail_RUB!$M$4</f>
        <v>27535</v>
      </c>
      <c r="J83" s="339">
        <f>ROUND((RX_fix_full_уе!J88*RX_fix_full_retail_RUB!$M$1*RX_fix_full_retail_RUB!$M$2*(1-RX_fix_full_retail_RUB!$M$3))/RX_fix_full_retail_RUB!$M$4,0)*RX_fix_full_retail_RUB!$M$4</f>
        <v>25050</v>
      </c>
    </row>
    <row r="84" spans="1:10" ht="16.5" customHeight="1" x14ac:dyDescent="0.25">
      <c r="A84" s="5"/>
      <c r="B84" s="842"/>
      <c r="C84" s="66"/>
      <c r="D84" s="67"/>
      <c r="E84" s="67"/>
      <c r="F84" s="67"/>
      <c r="G84" s="67"/>
      <c r="H84" s="67"/>
      <c r="I84" s="67"/>
      <c r="J84" s="68"/>
    </row>
    <row r="85" spans="1:10" ht="16.5" x14ac:dyDescent="0.25">
      <c r="A85" s="5"/>
      <c r="B85" s="842"/>
      <c r="C85" s="815" t="s">
        <v>580</v>
      </c>
      <c r="D85" s="815" t="s">
        <v>581</v>
      </c>
      <c r="E85" s="42"/>
      <c r="F85" s="42"/>
      <c r="G85" s="89" t="s">
        <v>188</v>
      </c>
      <c r="H85" s="89" t="s">
        <v>210</v>
      </c>
      <c r="I85" s="89" t="s">
        <v>210</v>
      </c>
      <c r="J85" s="89" t="s">
        <v>210</v>
      </c>
    </row>
    <row r="86" spans="1:10" ht="16.5" x14ac:dyDescent="0.25">
      <c r="A86" s="5"/>
      <c r="B86" s="842"/>
      <c r="C86" s="816"/>
      <c r="D86" s="816"/>
      <c r="E86" s="42"/>
      <c r="F86" s="42"/>
      <c r="G86" s="89" t="s">
        <v>216</v>
      </c>
      <c r="H86" s="89" t="s">
        <v>214</v>
      </c>
      <c r="I86" s="89" t="s">
        <v>211</v>
      </c>
      <c r="J86" s="89" t="s">
        <v>211</v>
      </c>
    </row>
    <row r="87" spans="1:10" ht="16.5" x14ac:dyDescent="0.25">
      <c r="A87" s="5"/>
      <c r="B87" s="842"/>
      <c r="C87" s="816"/>
      <c r="D87" s="817"/>
      <c r="E87" s="42"/>
      <c r="F87" s="42"/>
      <c r="G87" s="89" t="s">
        <v>215</v>
      </c>
      <c r="H87" s="89" t="s">
        <v>213</v>
      </c>
      <c r="I87" s="89" t="s">
        <v>212</v>
      </c>
      <c r="J87" s="89" t="s">
        <v>212</v>
      </c>
    </row>
    <row r="88" spans="1:10" ht="16.5" x14ac:dyDescent="0.25">
      <c r="A88" s="5"/>
      <c r="B88" s="842"/>
      <c r="C88" s="816"/>
      <c r="D88" s="42" t="s">
        <v>344</v>
      </c>
      <c r="E88" s="42"/>
      <c r="F88" s="42"/>
      <c r="G88" s="745" t="s">
        <v>587</v>
      </c>
      <c r="H88" s="747"/>
      <c r="I88" s="745" t="s">
        <v>587</v>
      </c>
      <c r="J88" s="747"/>
    </row>
    <row r="89" spans="1:10" ht="16.5" x14ac:dyDescent="0.25">
      <c r="A89" s="5"/>
      <c r="B89" s="843"/>
      <c r="C89" s="817"/>
      <c r="D89" s="42" t="s">
        <v>345</v>
      </c>
      <c r="E89" s="42"/>
      <c r="F89" s="42"/>
      <c r="G89" s="745" t="s">
        <v>346</v>
      </c>
      <c r="H89" s="746"/>
      <c r="I89" s="746"/>
      <c r="J89" s="747"/>
    </row>
    <row r="90" spans="1:10" ht="3" customHeight="1" x14ac:dyDescent="0.25">
      <c r="B90" s="69"/>
      <c r="C90" s="69"/>
      <c r="D90" s="69"/>
      <c r="E90" s="69"/>
      <c r="F90" s="69"/>
      <c r="G90" s="69"/>
      <c r="H90" s="69"/>
      <c r="I90" s="69"/>
      <c r="J90" s="70"/>
    </row>
    <row r="91" spans="1:10" ht="31.5" customHeight="1" x14ac:dyDescent="0.25">
      <c r="A91" s="5"/>
      <c r="B91" s="835" t="s">
        <v>588</v>
      </c>
      <c r="C91" s="838" t="s">
        <v>520</v>
      </c>
      <c r="D91" s="839"/>
      <c r="E91" s="40"/>
      <c r="F91" s="41"/>
      <c r="G91" s="41"/>
      <c r="H91" s="41"/>
      <c r="I91" s="41"/>
      <c r="J91" s="78" t="s">
        <v>109</v>
      </c>
    </row>
    <row r="92" spans="1:10" ht="16.5" x14ac:dyDescent="0.25">
      <c r="A92" s="5"/>
      <c r="B92" s="836"/>
      <c r="C92" s="667" t="s">
        <v>392</v>
      </c>
      <c r="D92" s="668"/>
      <c r="E92" s="42" t="s">
        <v>304</v>
      </c>
      <c r="F92" s="44"/>
      <c r="G92" s="44"/>
      <c r="H92" s="44"/>
      <c r="I92" s="44"/>
      <c r="J92" s="339">
        <f>ROUND((RX_fix_full_уе!J97*RX_fix_full_retail_RUB!$M$1*RX_fix_full_retail_RUB!$M$2*(1-RX_fix_full_retail_RUB!$M$3))/RX_fix_full_retail_RUB!$M$4,0)*RX_fix_full_retail_RUB!$M$4</f>
        <v>27180</v>
      </c>
    </row>
    <row r="93" spans="1:10" ht="16.5" x14ac:dyDescent="0.25">
      <c r="A93" s="5"/>
      <c r="B93" s="836"/>
      <c r="C93" s="667" t="s">
        <v>22</v>
      </c>
      <c r="D93" s="668"/>
      <c r="E93" s="42" t="s">
        <v>305</v>
      </c>
      <c r="F93" s="44"/>
      <c r="G93" s="44"/>
      <c r="H93" s="44"/>
      <c r="I93" s="44"/>
      <c r="J93" s="339">
        <f>ROUND((RX_fix_full_уе!J98*RX_fix_full_retail_RUB!$M$1*RX_fix_full_retail_RUB!$M$2*(1-RX_fix_full_retail_RUB!$M$3))/RX_fix_full_retail_RUB!$M$4,0)*RX_fix_full_retail_RUB!$M$4</f>
        <v>26650</v>
      </c>
    </row>
    <row r="94" spans="1:10" ht="16.5" x14ac:dyDescent="0.25">
      <c r="A94" s="5"/>
      <c r="B94" s="836"/>
      <c r="C94" s="667" t="s">
        <v>21</v>
      </c>
      <c r="D94" s="668"/>
      <c r="E94" s="42" t="s">
        <v>306</v>
      </c>
      <c r="F94" s="44"/>
      <c r="G94" s="44"/>
      <c r="H94" s="44"/>
      <c r="I94" s="44"/>
      <c r="J94" s="339">
        <f>ROUND((RX_fix_full_уе!J99*RX_fix_full_retail_RUB!$M$1*RX_fix_full_retail_RUB!$M$2*(1-RX_fix_full_retail_RUB!$M$3))/RX_fix_full_retail_RUB!$M$4,0)*RX_fix_full_retail_RUB!$M$4</f>
        <v>25050</v>
      </c>
    </row>
    <row r="95" spans="1:10" ht="16.5" customHeight="1" x14ac:dyDescent="0.25">
      <c r="B95" s="836"/>
      <c r="C95" s="66"/>
      <c r="D95" s="67"/>
      <c r="E95" s="67"/>
      <c r="F95" s="67"/>
      <c r="G95" s="67"/>
      <c r="H95" s="67"/>
      <c r="I95" s="67"/>
      <c r="J95" s="68"/>
    </row>
    <row r="96" spans="1:10" ht="16.5" x14ac:dyDescent="0.25">
      <c r="B96" s="836"/>
      <c r="C96" s="815" t="s">
        <v>580</v>
      </c>
      <c r="D96" s="91" t="s">
        <v>581</v>
      </c>
      <c r="E96" s="42"/>
      <c r="F96" s="42"/>
      <c r="G96" s="42"/>
      <c r="H96" s="42"/>
      <c r="I96" s="42"/>
      <c r="J96" s="89" t="s">
        <v>190</v>
      </c>
    </row>
    <row r="97" spans="1:15" ht="16.5" x14ac:dyDescent="0.25">
      <c r="B97" s="836"/>
      <c r="C97" s="816"/>
      <c r="D97" s="42" t="s">
        <v>344</v>
      </c>
      <c r="E97" s="42"/>
      <c r="F97" s="42"/>
      <c r="G97" s="42"/>
      <c r="H97" s="42"/>
      <c r="I97" s="42"/>
      <c r="J97" s="89" t="s">
        <v>587</v>
      </c>
    </row>
    <row r="98" spans="1:15" ht="16.5" x14ac:dyDescent="0.25">
      <c r="B98" s="837"/>
      <c r="C98" s="840"/>
      <c r="D98" s="42" t="s">
        <v>345</v>
      </c>
      <c r="E98" s="42"/>
      <c r="F98" s="42"/>
      <c r="G98" s="42"/>
      <c r="H98" s="42"/>
      <c r="I98" s="42"/>
      <c r="J98" s="89" t="s">
        <v>346</v>
      </c>
    </row>
    <row r="99" spans="1:15" ht="16.5" customHeight="1" x14ac:dyDescent="0.25">
      <c r="B99" s="220"/>
      <c r="C99" s="219"/>
      <c r="D99" s="90"/>
      <c r="E99" s="90"/>
      <c r="F99" s="90"/>
      <c r="G99" s="90"/>
      <c r="H99" s="90"/>
      <c r="I99" s="90"/>
      <c r="J99" s="178"/>
    </row>
    <row r="100" spans="1:15" ht="33.75" customHeight="1" x14ac:dyDescent="0.25">
      <c r="A100" s="438" t="s">
        <v>495</v>
      </c>
      <c r="B100" s="834" t="s">
        <v>582</v>
      </c>
      <c r="C100" s="775" t="s">
        <v>520</v>
      </c>
      <c r="D100" s="776"/>
      <c r="E100" s="28"/>
      <c r="F100" s="29"/>
      <c r="G100" s="77" t="s">
        <v>226</v>
      </c>
      <c r="H100" s="77" t="s">
        <v>225</v>
      </c>
      <c r="I100" s="77" t="s">
        <v>227</v>
      </c>
      <c r="J100" s="77" t="s">
        <v>224</v>
      </c>
      <c r="N100" s="38"/>
      <c r="O100" s="38"/>
    </row>
    <row r="101" spans="1:15" ht="16.5" hidden="1" customHeight="1" x14ac:dyDescent="0.25">
      <c r="A101" s="73"/>
      <c r="B101" s="774"/>
      <c r="C101" s="28"/>
      <c r="D101" s="74"/>
      <c r="E101" s="74"/>
      <c r="F101" s="29"/>
      <c r="G101" s="29" t="s">
        <v>226</v>
      </c>
      <c r="H101" s="29" t="s">
        <v>225</v>
      </c>
      <c r="I101" s="29" t="s">
        <v>227</v>
      </c>
      <c r="J101" s="29" t="s">
        <v>224</v>
      </c>
      <c r="N101" s="38"/>
      <c r="O101" s="38"/>
    </row>
    <row r="102" spans="1:15" ht="16.5" x14ac:dyDescent="0.25">
      <c r="A102" s="6"/>
      <c r="B102" s="774"/>
      <c r="C102" s="777" t="s">
        <v>391</v>
      </c>
      <c r="D102" s="778"/>
      <c r="E102" s="35" t="s">
        <v>95</v>
      </c>
      <c r="F102" s="30"/>
      <c r="G102" s="340">
        <f>ROUND((RX_fix_full_уе!G107*RX_fix_full_retail_RUB!$M$1*RX_fix_full_retail_RUB!$M$2*(1-RX_fix_full_retail_RUB!$M$3))/RX_fix_full_retail_RUB!$M$4,0)*RX_fix_full_retail_RUB!$M$4</f>
        <v>20610</v>
      </c>
      <c r="H102" s="340">
        <f>ROUND((RX_fix_full_уе!H107*RX_fix_full_retail_RUB!$M$1*RX_fix_full_retail_RUB!$M$2*(1-RX_fix_full_retail_RUB!$M$3))/RX_fix_full_retail_RUB!$M$4,0)*RX_fix_full_retail_RUB!$M$4</f>
        <v>19185</v>
      </c>
      <c r="I102" s="340">
        <f>ROUND((RX_fix_full_уе!I107*RX_fix_full_retail_RUB!$M$1*RX_fix_full_retail_RUB!$M$2*(1-RX_fix_full_retail_RUB!$M$3))/RX_fix_full_retail_RUB!$M$4,0)*RX_fix_full_retail_RUB!$M$4</f>
        <v>14925</v>
      </c>
      <c r="J102" s="340">
        <f>ROUND((RX_fix_full_уе!J107*RX_fix_full_retail_RUB!$M$1*RX_fix_full_retail_RUB!$M$2*(1-RX_fix_full_retail_RUB!$M$3))/RX_fix_full_retail_RUB!$M$4,0)*RX_fix_full_retail_RUB!$M$4</f>
        <v>12790</v>
      </c>
    </row>
    <row r="103" spans="1:15" ht="16.5" x14ac:dyDescent="0.25">
      <c r="A103" s="6"/>
      <c r="B103" s="774"/>
      <c r="C103" s="777" t="s">
        <v>392</v>
      </c>
      <c r="D103" s="778"/>
      <c r="E103" s="35" t="s">
        <v>94</v>
      </c>
      <c r="F103" s="30"/>
      <c r="G103" s="340">
        <f>ROUND((RX_fix_full_уе!G108*RX_fix_full_retail_RUB!$M$1*RX_fix_full_retail_RUB!$M$2*(1-RX_fix_full_retail_RUB!$M$3))/RX_fix_full_retail_RUB!$M$4,0)*RX_fix_full_retail_RUB!$M$4</f>
        <v>20610</v>
      </c>
      <c r="H103" s="340">
        <f>ROUND((RX_fix_full_уе!H108*RX_fix_full_retail_RUB!$M$1*RX_fix_full_retail_RUB!$M$2*(1-RX_fix_full_retail_RUB!$M$3))/RX_fix_full_retail_RUB!$M$4,0)*RX_fix_full_retail_RUB!$M$4</f>
        <v>19185</v>
      </c>
      <c r="I103" s="340">
        <f>ROUND((RX_fix_full_уе!I108*RX_fix_full_retail_RUB!$M$1*RX_fix_full_retail_RUB!$M$2*(1-RX_fix_full_retail_RUB!$M$3))/RX_fix_full_retail_RUB!$M$4,0)*RX_fix_full_retail_RUB!$M$4</f>
        <v>14925</v>
      </c>
      <c r="J103" s="340">
        <f>ROUND((RX_fix_full_уе!J108*RX_fix_full_retail_RUB!$M$1*RX_fix_full_retail_RUB!$M$2*(1-RX_fix_full_retail_RUB!$M$3))/RX_fix_full_retail_RUB!$M$4,0)*RX_fix_full_retail_RUB!$M$4</f>
        <v>12790</v>
      </c>
    </row>
    <row r="104" spans="1:15" ht="16.5" x14ac:dyDescent="0.25">
      <c r="A104" s="6"/>
      <c r="B104" s="774"/>
      <c r="C104" s="777" t="s">
        <v>22</v>
      </c>
      <c r="D104" s="778"/>
      <c r="E104" s="35" t="s">
        <v>0</v>
      </c>
      <c r="F104" s="30"/>
      <c r="G104" s="340">
        <f>ROUND((RX_fix_full_уе!G109*RX_fix_full_retail_RUB!$M$1*RX_fix_full_retail_RUB!$M$2*(1-RX_fix_full_retail_RUB!$M$3))/RX_fix_full_retail_RUB!$M$4,0)*RX_fix_full_retail_RUB!$M$4</f>
        <v>20075</v>
      </c>
      <c r="H104" s="340">
        <f>ROUND((RX_fix_full_уе!H109*RX_fix_full_retail_RUB!$M$1*RX_fix_full_retail_RUB!$M$2*(1-RX_fix_full_retail_RUB!$M$3))/RX_fix_full_retail_RUB!$M$4,0)*RX_fix_full_retail_RUB!$M$4</f>
        <v>18655</v>
      </c>
      <c r="I104" s="340">
        <f>ROUND((RX_fix_full_уе!I109*RX_fix_full_retail_RUB!$M$1*RX_fix_full_retail_RUB!$M$2*(1-RX_fix_full_retail_RUB!$M$3))/RX_fix_full_retail_RUB!$M$4,0)*RX_fix_full_retail_RUB!$M$4</f>
        <v>14390</v>
      </c>
      <c r="J104" s="340">
        <f>ROUND((RX_fix_full_уе!J109*RX_fix_full_retail_RUB!$M$1*RX_fix_full_retail_RUB!$M$2*(1-RX_fix_full_retail_RUB!$M$3))/RX_fix_full_retail_RUB!$M$4,0)*RX_fix_full_retail_RUB!$M$4</f>
        <v>12260</v>
      </c>
      <c r="M104" s="38"/>
    </row>
    <row r="105" spans="1:15" ht="16.5" x14ac:dyDescent="0.25">
      <c r="A105" s="6"/>
      <c r="B105" s="774"/>
      <c r="C105" s="777" t="s">
        <v>21</v>
      </c>
      <c r="D105" s="778"/>
      <c r="E105" s="35" t="s">
        <v>1</v>
      </c>
      <c r="F105" s="30"/>
      <c r="G105" s="340">
        <f>ROUND((RX_fix_full_уе!G110*RX_fix_full_retail_RUB!$M$1*RX_fix_full_retail_RUB!$M$2*(1-RX_fix_full_retail_RUB!$M$3))/RX_fix_full_retail_RUB!$M$4,0)*RX_fix_full_retail_RUB!$M$4</f>
        <v>18475</v>
      </c>
      <c r="H105" s="340">
        <f>ROUND((RX_fix_full_уе!H110*RX_fix_full_retail_RUB!$M$1*RX_fix_full_retail_RUB!$M$2*(1-RX_fix_full_retail_RUB!$M$3))/RX_fix_full_retail_RUB!$M$4,0)*RX_fix_full_retail_RUB!$M$4</f>
        <v>17055</v>
      </c>
      <c r="I105" s="340">
        <f>ROUND((RX_fix_full_уе!I110*RX_fix_full_retail_RUB!$M$1*RX_fix_full_retail_RUB!$M$2*(1-RX_fix_full_retail_RUB!$M$3))/RX_fix_full_retail_RUB!$M$4,0)*RX_fix_full_retail_RUB!$M$4</f>
        <v>12790</v>
      </c>
      <c r="J105" s="340">
        <f>ROUND((RX_fix_full_уе!J110*RX_fix_full_retail_RUB!$M$1*RX_fix_full_retail_RUB!$M$2*(1-RX_fix_full_retail_RUB!$M$3))/RX_fix_full_retail_RUB!$M$4,0)*RX_fix_full_retail_RUB!$M$4</f>
        <v>10660</v>
      </c>
      <c r="M105" s="38"/>
    </row>
    <row r="106" spans="1:15" ht="16.5" hidden="1" customHeight="1" x14ac:dyDescent="0.25">
      <c r="A106" s="6"/>
      <c r="B106" s="774"/>
      <c r="C106" s="777" t="s">
        <v>20</v>
      </c>
      <c r="D106" s="778"/>
      <c r="E106" s="35" t="s">
        <v>2</v>
      </c>
      <c r="F106" s="30"/>
      <c r="G106" s="340">
        <f>ROUND((RX_fix_full_уе!G111*RX_fix_full_retail_RUB!$M$1*RX_fix_full_retail_RUB!$M$2*(1-RX_fix_full_retail_RUB!$M$3))/RX_fix_full_retail_RUB!$M$4,0)*RX_fix_full_retail_RUB!$M$4</f>
        <v>0</v>
      </c>
      <c r="H106" s="341">
        <f>ROUND((RX_fix_full_уе!H111*RX_fix_full_retail_RUB!$M$1*RX_fix_full_retail_RUB!$M$2*(1-RX_fix_full_retail_RUB!$M$3))/RX_fix_full_retail_RUB!$M$4,0)*RX_fix_full_retail_RUB!$M$4</f>
        <v>0</v>
      </c>
      <c r="I106" s="341">
        <f>ROUND((RX_fix_full_уе!I111*RX_fix_full_retail_RUB!$M$1*RX_fix_full_retail_RUB!$M$2*(1-RX_fix_full_retail_RUB!$M$3))/RX_fix_full_retail_RUB!$M$4,0)*RX_fix_full_retail_RUB!$M$4</f>
        <v>0</v>
      </c>
      <c r="J106" s="341">
        <f>ROUND((RX_fix_full_уе!J111*RX_fix_full_retail_RUB!$M$1*RX_fix_full_retail_RUB!$M$2*(1-RX_fix_full_retail_RUB!$M$3))/RX_fix_full_retail_RUB!$M$4,0)*RX_fix_full_retail_RUB!$M$4</f>
        <v>0</v>
      </c>
      <c r="K106" s="105" t="s">
        <v>387</v>
      </c>
      <c r="N106" s="45"/>
    </row>
    <row r="107" spans="1:15" ht="16.5" x14ac:dyDescent="0.25">
      <c r="A107" s="6"/>
      <c r="B107" s="774"/>
      <c r="C107" s="818" t="s">
        <v>579</v>
      </c>
      <c r="D107" s="819"/>
      <c r="E107" s="35"/>
      <c r="F107" s="30"/>
      <c r="G107" s="340">
        <f>ROUND((RX_fix_full_уе!G112*RX_fix_full_retail_RUB!$M$1*RX_fix_full_retail_RUB!$M$2*(1-RX_fix_full_retail_RUB!$M$3))/RX_fix_full_retail_RUB!$M$4,0)*RX_fix_full_retail_RUB!$M$4</f>
        <v>1245</v>
      </c>
      <c r="H107" s="340">
        <f>ROUND((RX_fix_full_уе!H112*RX_fix_full_retail_RUB!$M$1*RX_fix_full_retail_RUB!$M$2*(1-RX_fix_full_retail_RUB!$M$3))/RX_fix_full_retail_RUB!$M$4,0)*RX_fix_full_retail_RUB!$M$4</f>
        <v>1245</v>
      </c>
      <c r="I107" s="340">
        <f>ROUND((RX_fix_full_уе!I112*RX_fix_full_retail_RUB!$M$1*RX_fix_full_retail_RUB!$M$2*(1-RX_fix_full_retail_RUB!$M$3))/RX_fix_full_retail_RUB!$M$4,0)*RX_fix_full_retail_RUB!$M$4</f>
        <v>1245</v>
      </c>
      <c r="J107" s="340">
        <f>ROUND((RX_fix_full_уе!J112*RX_fix_full_retail_RUB!$M$1*RX_fix_full_retail_RUB!$M$2*(1-RX_fix_full_retail_RUB!$M$3))/RX_fix_full_retail_RUB!$M$4,0)*RX_fix_full_retail_RUB!$M$4</f>
        <v>1245</v>
      </c>
    </row>
    <row r="108" spans="1:15" ht="16.5" x14ac:dyDescent="0.25">
      <c r="B108" s="774"/>
      <c r="C108" s="93"/>
      <c r="D108" s="94"/>
      <c r="E108" s="94"/>
      <c r="F108" s="95"/>
      <c r="G108" s="95"/>
      <c r="H108" s="95"/>
      <c r="I108" s="95"/>
      <c r="J108" s="95"/>
    </row>
    <row r="109" spans="1:15" ht="16.5" x14ac:dyDescent="0.25">
      <c r="B109" s="774"/>
      <c r="C109" s="779" t="s">
        <v>580</v>
      </c>
      <c r="D109" s="779" t="s">
        <v>581</v>
      </c>
      <c r="E109" s="35"/>
      <c r="F109" s="35"/>
      <c r="G109" s="30" t="s">
        <v>485</v>
      </c>
      <c r="H109" s="30" t="s">
        <v>485</v>
      </c>
      <c r="I109" s="30" t="s">
        <v>486</v>
      </c>
      <c r="J109" s="30" t="s">
        <v>485</v>
      </c>
    </row>
    <row r="110" spans="1:15" ht="16.5" x14ac:dyDescent="0.25">
      <c r="B110" s="774"/>
      <c r="C110" s="780"/>
      <c r="D110" s="780"/>
      <c r="E110" s="35"/>
      <c r="F110" s="35"/>
      <c r="G110" s="30" t="s">
        <v>486</v>
      </c>
      <c r="H110" s="30" t="s">
        <v>487</v>
      </c>
      <c r="I110" s="30" t="s">
        <v>488</v>
      </c>
      <c r="J110" s="30" t="s">
        <v>486</v>
      </c>
      <c r="L110" s="45"/>
      <c r="M110" s="45"/>
    </row>
    <row r="111" spans="1:15" ht="16.5" x14ac:dyDescent="0.25">
      <c r="B111" s="774"/>
      <c r="C111" s="780"/>
      <c r="D111" s="780"/>
      <c r="E111" s="35"/>
      <c r="F111" s="35"/>
      <c r="G111" s="30" t="s">
        <v>489</v>
      </c>
      <c r="H111" s="30" t="s">
        <v>490</v>
      </c>
      <c r="I111" s="164"/>
      <c r="J111" s="30" t="s">
        <v>491</v>
      </c>
    </row>
    <row r="112" spans="1:15" ht="16.5" customHeight="1" x14ac:dyDescent="0.25">
      <c r="B112" s="774"/>
      <c r="C112" s="780"/>
      <c r="D112" s="780"/>
      <c r="E112" s="35"/>
      <c r="F112" s="35"/>
      <c r="G112" s="30" t="s">
        <v>488</v>
      </c>
      <c r="H112" s="30" t="s">
        <v>488</v>
      </c>
      <c r="I112" s="164"/>
      <c r="J112" s="30" t="s">
        <v>492</v>
      </c>
    </row>
    <row r="113" spans="1:16" ht="16.5" x14ac:dyDescent="0.25">
      <c r="B113" s="774"/>
      <c r="C113" s="780"/>
      <c r="D113" s="781"/>
      <c r="E113" s="35"/>
      <c r="F113" s="35"/>
      <c r="G113" s="30"/>
      <c r="H113" s="30"/>
      <c r="I113" s="164"/>
      <c r="J113" s="30" t="s">
        <v>488</v>
      </c>
    </row>
    <row r="114" spans="1:16" ht="16.5" x14ac:dyDescent="0.25">
      <c r="B114" s="774"/>
      <c r="C114" s="780"/>
      <c r="D114" s="35" t="s">
        <v>344</v>
      </c>
      <c r="E114" s="35"/>
      <c r="F114" s="35"/>
      <c r="G114" s="828" t="s">
        <v>587</v>
      </c>
      <c r="H114" s="829"/>
      <c r="I114" s="829"/>
      <c r="J114" s="830"/>
    </row>
    <row r="115" spans="1:16" ht="16.5" customHeight="1" x14ac:dyDescent="0.25">
      <c r="B115" s="774"/>
      <c r="C115" s="780"/>
      <c r="D115" s="323" t="s">
        <v>345</v>
      </c>
      <c r="E115" s="323"/>
      <c r="F115" s="323"/>
      <c r="G115" s="831" t="s">
        <v>493</v>
      </c>
      <c r="H115" s="832"/>
      <c r="I115" s="832"/>
      <c r="J115" s="833"/>
    </row>
    <row r="116" spans="1:16" ht="15.75" customHeight="1" x14ac:dyDescent="0.25">
      <c r="A116" s="4"/>
      <c r="B116" s="714" t="s">
        <v>583</v>
      </c>
      <c r="C116" s="826" t="s">
        <v>520</v>
      </c>
      <c r="D116" s="827"/>
      <c r="E116" s="165"/>
      <c r="F116" s="19"/>
      <c r="G116" s="166" t="s">
        <v>516</v>
      </c>
      <c r="H116" s="166" t="s">
        <v>517</v>
      </c>
      <c r="I116" s="166" t="s">
        <v>518</v>
      </c>
      <c r="J116" s="166" t="s">
        <v>515</v>
      </c>
      <c r="N116" s="38"/>
      <c r="O116" s="38"/>
      <c r="P116" s="38"/>
    </row>
    <row r="117" spans="1:16" ht="16.5" x14ac:dyDescent="0.25">
      <c r="A117" s="4"/>
      <c r="B117" s="715"/>
      <c r="C117" s="677" t="s">
        <v>391</v>
      </c>
      <c r="D117" s="678"/>
      <c r="E117" s="34" t="s">
        <v>288</v>
      </c>
      <c r="F117" s="218"/>
      <c r="G117" s="342">
        <f>ROUND((RX_fix_full_уе!G122*RX_fix_full_retail_RUB!$M$1*RX_fix_full_retail_RUB!$M$2*(1-RX_fix_full_retail_RUB!$M$3))/RX_fix_full_retail_RUB!$M$4,0)*RX_fix_full_retail_RUB!$M$4</f>
        <v>32155</v>
      </c>
      <c r="H117" s="342">
        <f>ROUND((RX_fix_full_уе!H122*RX_fix_full_retail_RUB!$M$1*RX_fix_full_retail_RUB!$M$2*(1-RX_fix_full_retail_RUB!$M$3))/RX_fix_full_retail_RUB!$M$4,0)*RX_fix_full_retail_RUB!$M$4</f>
        <v>30735</v>
      </c>
      <c r="I117" s="342">
        <f>ROUND((RX_fix_full_уе!I122*RX_fix_full_retail_RUB!$M$1*RX_fix_full_retail_RUB!$M$2*(1-RX_fix_full_retail_RUB!$M$3))/RX_fix_full_retail_RUB!$M$4,0)*RX_fix_full_retail_RUB!$M$4</f>
        <v>26470</v>
      </c>
      <c r="J117" s="342">
        <f>ROUND((RX_fix_full_уе!J122*RX_fix_full_retail_RUB!$M$1*RX_fix_full_retail_RUB!$M$2*(1-RX_fix_full_retail_RUB!$M$3))/RX_fix_full_retail_RUB!$M$4,0)*RX_fix_full_retail_RUB!$M$4</f>
        <v>24340</v>
      </c>
    </row>
    <row r="118" spans="1:16" ht="16.5" x14ac:dyDescent="0.25">
      <c r="A118" s="4"/>
      <c r="B118" s="715"/>
      <c r="C118" s="677" t="s">
        <v>392</v>
      </c>
      <c r="D118" s="678"/>
      <c r="E118" s="34" t="s">
        <v>289</v>
      </c>
      <c r="F118" s="218"/>
      <c r="G118" s="342">
        <f>ROUND((RX_fix_full_уе!G123*RX_fix_full_retail_RUB!$M$1*RX_fix_full_retail_RUB!$M$2*(1-RX_fix_full_retail_RUB!$M$3))/RX_fix_full_retail_RUB!$M$4,0)*RX_fix_full_retail_RUB!$M$4</f>
        <v>32155</v>
      </c>
      <c r="H118" s="342">
        <f>ROUND((RX_fix_full_уе!H123*RX_fix_full_retail_RUB!$M$1*RX_fix_full_retail_RUB!$M$2*(1-RX_fix_full_retail_RUB!$M$3))/RX_fix_full_retail_RUB!$M$4,0)*RX_fix_full_retail_RUB!$M$4</f>
        <v>30735</v>
      </c>
      <c r="I118" s="342">
        <f>ROUND((RX_fix_full_уе!I123*RX_fix_full_retail_RUB!$M$1*RX_fix_full_retail_RUB!$M$2*(1-RX_fix_full_retail_RUB!$M$3))/RX_fix_full_retail_RUB!$M$4,0)*RX_fix_full_retail_RUB!$M$4</f>
        <v>26470</v>
      </c>
      <c r="J118" s="342">
        <f>ROUND((RX_fix_full_уе!J123*RX_fix_full_retail_RUB!$M$1*RX_fix_full_retail_RUB!$M$2*(1-RX_fix_full_retail_RUB!$M$3))/RX_fix_full_retail_RUB!$M$4,0)*RX_fix_full_retail_RUB!$M$4</f>
        <v>24340</v>
      </c>
    </row>
    <row r="119" spans="1:16" ht="16.5" x14ac:dyDescent="0.25">
      <c r="A119" s="4"/>
      <c r="B119" s="715"/>
      <c r="C119" s="677" t="s">
        <v>22</v>
      </c>
      <c r="D119" s="678"/>
      <c r="E119" s="34" t="s">
        <v>290</v>
      </c>
      <c r="F119" s="218"/>
      <c r="G119" s="342">
        <f>ROUND((RX_fix_full_уе!G124*RX_fix_full_retail_RUB!$M$1*RX_fix_full_retail_RUB!$M$2*(1-RX_fix_full_retail_RUB!$M$3))/RX_fix_full_retail_RUB!$M$4,0)*RX_fix_full_retail_RUB!$M$4</f>
        <v>31625</v>
      </c>
      <c r="H119" s="342">
        <f>ROUND((RX_fix_full_уе!H124*RX_fix_full_retail_RUB!$M$1*RX_fix_full_retail_RUB!$M$2*(1-RX_fix_full_retail_RUB!$M$3))/RX_fix_full_retail_RUB!$M$4,0)*RX_fix_full_retail_RUB!$M$4</f>
        <v>30200</v>
      </c>
      <c r="I119" s="342">
        <f>ROUND((RX_fix_full_уе!I124*RX_fix_full_retail_RUB!$M$1*RX_fix_full_retail_RUB!$M$2*(1-RX_fix_full_retail_RUB!$M$3))/RX_fix_full_retail_RUB!$M$4,0)*RX_fix_full_retail_RUB!$M$4</f>
        <v>25940</v>
      </c>
      <c r="J119" s="342">
        <f>ROUND((RX_fix_full_уе!J124*RX_fix_full_retail_RUB!$M$1*RX_fix_full_retail_RUB!$M$2*(1-RX_fix_full_retail_RUB!$M$3))/RX_fix_full_retail_RUB!$M$4,0)*RX_fix_full_retail_RUB!$M$4</f>
        <v>23805</v>
      </c>
      <c r="O119" s="38"/>
    </row>
    <row r="120" spans="1:16" ht="16.5" x14ac:dyDescent="0.25">
      <c r="A120" s="4"/>
      <c r="B120" s="715"/>
      <c r="C120" s="677" t="s">
        <v>21</v>
      </c>
      <c r="D120" s="678"/>
      <c r="E120" s="34" t="s">
        <v>291</v>
      </c>
      <c r="F120" s="218"/>
      <c r="G120" s="342">
        <f>ROUND((RX_fix_full_уе!G125*RX_fix_full_retail_RUB!$M$1*RX_fix_full_retail_RUB!$M$2*(1-RX_fix_full_retail_RUB!$M$3))/RX_fix_full_retail_RUB!$M$4,0)*RX_fix_full_retail_RUB!$M$4</f>
        <v>30025</v>
      </c>
      <c r="H120" s="342">
        <f>ROUND((RX_fix_full_уе!H125*RX_fix_full_retail_RUB!$M$1*RX_fix_full_retail_RUB!$M$2*(1-RX_fix_full_retail_RUB!$M$3))/RX_fix_full_retail_RUB!$M$4,0)*RX_fix_full_retail_RUB!$M$4</f>
        <v>28605</v>
      </c>
      <c r="I120" s="342">
        <f>ROUND((RX_fix_full_уе!I125*RX_fix_full_retail_RUB!$M$1*RX_fix_full_retail_RUB!$M$2*(1-RX_fix_full_retail_RUB!$M$3))/RX_fix_full_retail_RUB!$M$4,0)*RX_fix_full_retail_RUB!$M$4</f>
        <v>24340</v>
      </c>
      <c r="J120" s="342">
        <f>ROUND((RX_fix_full_уе!J125*RX_fix_full_retail_RUB!$M$1*RX_fix_full_retail_RUB!$M$2*(1-RX_fix_full_retail_RUB!$M$3))/RX_fix_full_retail_RUB!$M$4,0)*RX_fix_full_retail_RUB!$M$4</f>
        <v>22210</v>
      </c>
      <c r="M120" s="38"/>
      <c r="O120" s="38"/>
    </row>
    <row r="121" spans="1:16" ht="16.5" hidden="1" customHeight="1" x14ac:dyDescent="0.25">
      <c r="B121" s="715"/>
      <c r="C121" s="677" t="s">
        <v>20</v>
      </c>
      <c r="D121" s="678"/>
      <c r="E121" s="34" t="s">
        <v>307</v>
      </c>
      <c r="F121" s="218"/>
      <c r="G121" s="218" t="s">
        <v>5</v>
      </c>
      <c r="H121" s="39" t="s">
        <v>5</v>
      </c>
      <c r="I121" s="39" t="s">
        <v>5</v>
      </c>
      <c r="J121" s="39" t="s">
        <v>5</v>
      </c>
      <c r="K121" s="105" t="s">
        <v>387</v>
      </c>
      <c r="O121" s="38"/>
    </row>
    <row r="122" spans="1:16" ht="16.5" x14ac:dyDescent="0.25">
      <c r="B122" s="715"/>
      <c r="C122" s="163"/>
      <c r="D122" s="163"/>
      <c r="E122" s="163"/>
      <c r="F122" s="163"/>
      <c r="G122" s="163"/>
      <c r="H122" s="163"/>
      <c r="I122" s="163"/>
      <c r="J122" s="163"/>
      <c r="K122" s="151"/>
      <c r="O122" s="38"/>
    </row>
    <row r="123" spans="1:16" ht="16.5" x14ac:dyDescent="0.25">
      <c r="B123" s="715"/>
      <c r="C123" s="770" t="s">
        <v>580</v>
      </c>
      <c r="D123" s="770" t="s">
        <v>581</v>
      </c>
      <c r="E123" s="39"/>
      <c r="F123" s="39"/>
      <c r="G123" s="39" t="s">
        <v>485</v>
      </c>
      <c r="H123" s="39" t="s">
        <v>485</v>
      </c>
      <c r="I123" s="39" t="s">
        <v>486</v>
      </c>
      <c r="J123" s="39" t="s">
        <v>485</v>
      </c>
      <c r="K123" s="151"/>
      <c r="O123" s="38"/>
    </row>
    <row r="124" spans="1:16" ht="16.5" x14ac:dyDescent="0.25">
      <c r="B124" s="715"/>
      <c r="C124" s="771"/>
      <c r="D124" s="771"/>
      <c r="E124" s="39"/>
      <c r="F124" s="39"/>
      <c r="G124" s="39" t="s">
        <v>486</v>
      </c>
      <c r="H124" s="39" t="s">
        <v>487</v>
      </c>
      <c r="I124" s="39" t="s">
        <v>488</v>
      </c>
      <c r="J124" s="39" t="s">
        <v>486</v>
      </c>
      <c r="K124" s="151"/>
      <c r="O124" s="38"/>
    </row>
    <row r="125" spans="1:16" ht="16.5" x14ac:dyDescent="0.25">
      <c r="B125" s="715"/>
      <c r="C125" s="771"/>
      <c r="D125" s="771"/>
      <c r="E125" s="39"/>
      <c r="F125" s="39"/>
      <c r="G125" s="39" t="s">
        <v>489</v>
      </c>
      <c r="H125" s="39" t="s">
        <v>490</v>
      </c>
      <c r="I125" s="39"/>
      <c r="J125" s="39" t="s">
        <v>491</v>
      </c>
      <c r="K125" s="151"/>
      <c r="O125" s="38"/>
    </row>
    <row r="126" spans="1:16" ht="16.5" x14ac:dyDescent="0.25">
      <c r="B126" s="715"/>
      <c r="C126" s="771"/>
      <c r="D126" s="771"/>
      <c r="E126" s="39"/>
      <c r="F126" s="39"/>
      <c r="G126" s="39" t="s">
        <v>488</v>
      </c>
      <c r="H126" s="39" t="s">
        <v>488</v>
      </c>
      <c r="I126" s="39"/>
      <c r="J126" s="39" t="s">
        <v>492</v>
      </c>
      <c r="K126" s="151"/>
      <c r="O126" s="38"/>
    </row>
    <row r="127" spans="1:16" ht="16.5" x14ac:dyDescent="0.25">
      <c r="B127" s="715"/>
      <c r="C127" s="771"/>
      <c r="D127" s="772"/>
      <c r="E127" s="39"/>
      <c r="F127" s="39"/>
      <c r="G127" s="39"/>
      <c r="H127" s="39"/>
      <c r="I127" s="39"/>
      <c r="J127" s="39" t="s">
        <v>488</v>
      </c>
      <c r="K127" s="151"/>
      <c r="O127" s="38"/>
    </row>
    <row r="128" spans="1:16" ht="16.5" x14ac:dyDescent="0.25">
      <c r="B128" s="715"/>
      <c r="C128" s="771"/>
      <c r="D128" s="87" t="s">
        <v>344</v>
      </c>
      <c r="E128" s="39"/>
      <c r="F128" s="39"/>
      <c r="G128" s="810" t="s">
        <v>587</v>
      </c>
      <c r="H128" s="811"/>
      <c r="I128" s="811"/>
      <c r="J128" s="812"/>
      <c r="K128" s="151"/>
      <c r="O128" s="38"/>
    </row>
    <row r="129" spans="1:15" ht="16.5" customHeight="1" x14ac:dyDescent="0.25">
      <c r="B129" s="716"/>
      <c r="C129" s="772"/>
      <c r="D129" s="87" t="s">
        <v>345</v>
      </c>
      <c r="E129" s="39"/>
      <c r="F129" s="39"/>
      <c r="G129" s="810" t="s">
        <v>493</v>
      </c>
      <c r="H129" s="811"/>
      <c r="I129" s="811"/>
      <c r="J129" s="812"/>
      <c r="K129" s="151"/>
      <c r="O129" s="38"/>
    </row>
    <row r="130" spans="1:15" ht="31.5" customHeight="1" x14ac:dyDescent="0.25">
      <c r="A130" s="5"/>
      <c r="B130" s="742" t="s">
        <v>586</v>
      </c>
      <c r="C130" s="665" t="s">
        <v>520</v>
      </c>
      <c r="D130" s="666"/>
      <c r="E130" s="40"/>
      <c r="F130" s="41"/>
      <c r="G130" s="78" t="s">
        <v>511</v>
      </c>
      <c r="H130" s="78" t="s">
        <v>512</v>
      </c>
      <c r="I130" s="78" t="s">
        <v>513</v>
      </c>
      <c r="J130" s="78" t="s">
        <v>514</v>
      </c>
      <c r="O130" s="38"/>
    </row>
    <row r="131" spans="1:15" ht="16.5" x14ac:dyDescent="0.25">
      <c r="A131" s="5"/>
      <c r="B131" s="743"/>
      <c r="C131" s="667" t="s">
        <v>392</v>
      </c>
      <c r="D131" s="668"/>
      <c r="E131" s="42" t="s">
        <v>308</v>
      </c>
      <c r="F131" s="43"/>
      <c r="G131" s="343">
        <f>ROUND((RX_fix_full_уе!G136*RX_fix_full_retail_RUB!$M$1*RX_fix_full_retail_RUB!$M$2*(1-RX_fix_full_retail_RUB!$M$3))/RX_fix_full_retail_RUB!$M$4,0)*RX_fix_full_retail_RUB!$M$4</f>
        <v>32155</v>
      </c>
      <c r="H131" s="343">
        <f>ROUND((RX_fix_full_уе!H136*RX_fix_full_retail_RUB!$M$1*RX_fix_full_retail_RUB!$M$2*(1-RX_fix_full_retail_RUB!$M$3))/RX_fix_full_retail_RUB!$M$4,0)*RX_fix_full_retail_RUB!$M$4</f>
        <v>30735</v>
      </c>
      <c r="I131" s="343">
        <f>ROUND((RX_fix_full_уе!I136*RX_fix_full_retail_RUB!$M$1*RX_fix_full_retail_RUB!$M$2*(1-RX_fix_full_retail_RUB!$M$3))/RX_fix_full_retail_RUB!$M$4,0)*RX_fix_full_retail_RUB!$M$4</f>
        <v>26470</v>
      </c>
      <c r="J131" s="343">
        <f>ROUND((RX_fix_full_уе!J136*RX_fix_full_retail_RUB!$M$1*RX_fix_full_retail_RUB!$M$2*(1-RX_fix_full_retail_RUB!$M$3))/RX_fix_full_retail_RUB!$M$4,0)*RX_fix_full_retail_RUB!$M$4</f>
        <v>24340</v>
      </c>
      <c r="O131" s="38"/>
    </row>
    <row r="132" spans="1:15" ht="16.5" x14ac:dyDescent="0.25">
      <c r="A132" s="5"/>
      <c r="B132" s="743"/>
      <c r="C132" s="667" t="s">
        <v>22</v>
      </c>
      <c r="D132" s="668"/>
      <c r="E132" s="42" t="s">
        <v>309</v>
      </c>
      <c r="F132" s="43"/>
      <c r="G132" s="343">
        <f>ROUND((RX_fix_full_уе!G137*RX_fix_full_retail_RUB!$M$1*RX_fix_full_retail_RUB!$M$2*(1-RX_fix_full_retail_RUB!$M$3))/RX_fix_full_retail_RUB!$M$4,0)*RX_fix_full_retail_RUB!$M$4</f>
        <v>31625</v>
      </c>
      <c r="H132" s="343">
        <f>ROUND((RX_fix_full_уе!H137*RX_fix_full_retail_RUB!$M$1*RX_fix_full_retail_RUB!$M$2*(1-RX_fix_full_retail_RUB!$M$3))/RX_fix_full_retail_RUB!$M$4,0)*RX_fix_full_retail_RUB!$M$4</f>
        <v>30200</v>
      </c>
      <c r="I132" s="343">
        <f>ROUND((RX_fix_full_уе!I137*RX_fix_full_retail_RUB!$M$1*RX_fix_full_retail_RUB!$M$2*(1-RX_fix_full_retail_RUB!$M$3))/RX_fix_full_retail_RUB!$M$4,0)*RX_fix_full_retail_RUB!$M$4</f>
        <v>25940</v>
      </c>
      <c r="J132" s="343">
        <f>ROUND((RX_fix_full_уе!J137*RX_fix_full_retail_RUB!$M$1*RX_fix_full_retail_RUB!$M$2*(1-RX_fix_full_retail_RUB!$M$3))/RX_fix_full_retail_RUB!$M$4,0)*RX_fix_full_retail_RUB!$M$4</f>
        <v>23805</v>
      </c>
      <c r="O132" s="38"/>
    </row>
    <row r="133" spans="1:15" ht="16.5" x14ac:dyDescent="0.25">
      <c r="A133" s="5"/>
      <c r="B133" s="743"/>
      <c r="C133" s="667" t="s">
        <v>21</v>
      </c>
      <c r="D133" s="668"/>
      <c r="E133" s="42" t="s">
        <v>310</v>
      </c>
      <c r="F133" s="43"/>
      <c r="G133" s="343">
        <f>ROUND((RX_fix_full_уе!G138*RX_fix_full_retail_RUB!$M$1*RX_fix_full_retail_RUB!$M$2*(1-RX_fix_full_retail_RUB!$M$3))/RX_fix_full_retail_RUB!$M$4,0)*RX_fix_full_retail_RUB!$M$4</f>
        <v>30025</v>
      </c>
      <c r="H133" s="343">
        <f>ROUND((RX_fix_full_уе!H138*RX_fix_full_retail_RUB!$M$1*RX_fix_full_retail_RUB!$M$2*(1-RX_fix_full_retail_RUB!$M$3))/RX_fix_full_retail_RUB!$M$4,0)*RX_fix_full_retail_RUB!$M$4</f>
        <v>28605</v>
      </c>
      <c r="I133" s="343">
        <f>ROUND((RX_fix_full_уе!I138*RX_fix_full_retail_RUB!$M$1*RX_fix_full_retail_RUB!$M$2*(1-RX_fix_full_retail_RUB!$M$3))/RX_fix_full_retail_RUB!$M$4,0)*RX_fix_full_retail_RUB!$M$4</f>
        <v>24340</v>
      </c>
      <c r="J133" s="343">
        <f>ROUND((RX_fix_full_уе!J138*RX_fix_full_retail_RUB!$M$1*RX_fix_full_retail_RUB!$M$2*(1-RX_fix_full_retail_RUB!$M$3))/RX_fix_full_retail_RUB!$M$4,0)*RX_fix_full_retail_RUB!$M$4</f>
        <v>22210</v>
      </c>
    </row>
    <row r="134" spans="1:15" x14ac:dyDescent="0.25">
      <c r="B134" s="743"/>
      <c r="C134" s="167"/>
      <c r="D134" s="167"/>
      <c r="E134" s="167"/>
      <c r="F134" s="167"/>
      <c r="G134" s="167"/>
      <c r="H134" s="167"/>
      <c r="I134" s="167"/>
      <c r="J134" s="167"/>
    </row>
    <row r="135" spans="1:15" ht="16.5" x14ac:dyDescent="0.25">
      <c r="B135" s="743"/>
      <c r="C135" s="815" t="s">
        <v>580</v>
      </c>
      <c r="D135" s="815" t="s">
        <v>581</v>
      </c>
      <c r="E135" s="42"/>
      <c r="F135" s="42"/>
      <c r="G135" s="89" t="s">
        <v>486</v>
      </c>
      <c r="H135" s="89" t="s">
        <v>486</v>
      </c>
      <c r="I135" s="89" t="s">
        <v>486</v>
      </c>
      <c r="J135" s="89" t="s">
        <v>485</v>
      </c>
    </row>
    <row r="136" spans="1:15" ht="16.5" x14ac:dyDescent="0.25">
      <c r="B136" s="743"/>
      <c r="C136" s="816"/>
      <c r="D136" s="816"/>
      <c r="E136" s="42"/>
      <c r="F136" s="42"/>
      <c r="G136" s="89" t="s">
        <v>490</v>
      </c>
      <c r="H136" s="89" t="s">
        <v>490</v>
      </c>
      <c r="I136" s="89" t="s">
        <v>488</v>
      </c>
      <c r="J136" s="89" t="s">
        <v>486</v>
      </c>
    </row>
    <row r="137" spans="1:15" ht="16.5" x14ac:dyDescent="0.25">
      <c r="B137" s="743"/>
      <c r="C137" s="816"/>
      <c r="D137" s="816"/>
      <c r="E137" s="42"/>
      <c r="F137" s="42"/>
      <c r="G137" s="89" t="s">
        <v>488</v>
      </c>
      <c r="H137" s="89" t="s">
        <v>488</v>
      </c>
      <c r="I137" s="89"/>
      <c r="J137" s="89" t="s">
        <v>488</v>
      </c>
    </row>
    <row r="138" spans="1:15" ht="16.5" x14ac:dyDescent="0.25">
      <c r="B138" s="743"/>
      <c r="C138" s="816"/>
      <c r="D138" s="42" t="s">
        <v>344</v>
      </c>
      <c r="E138" s="42"/>
      <c r="F138" s="42"/>
      <c r="G138" s="745" t="s">
        <v>587</v>
      </c>
      <c r="H138" s="746"/>
      <c r="I138" s="746"/>
      <c r="J138" s="747"/>
    </row>
    <row r="139" spans="1:15" ht="16.5" x14ac:dyDescent="0.25">
      <c r="B139" s="744"/>
      <c r="C139" s="817"/>
      <c r="D139" s="42" t="s">
        <v>345</v>
      </c>
      <c r="E139" s="42"/>
      <c r="F139" s="42"/>
      <c r="G139" s="745" t="s">
        <v>346</v>
      </c>
      <c r="H139" s="746"/>
      <c r="I139" s="746"/>
      <c r="J139" s="747"/>
    </row>
    <row r="140" spans="1:15" ht="16.5" customHeight="1" x14ac:dyDescent="0.25">
      <c r="B140" s="213"/>
      <c r="C140" s="214"/>
      <c r="D140" s="90"/>
      <c r="E140" s="90"/>
      <c r="F140" s="90"/>
      <c r="G140" s="178"/>
      <c r="H140" s="178"/>
      <c r="I140" s="178"/>
      <c r="J140" s="178"/>
    </row>
    <row r="141" spans="1:15" ht="33.75" customHeight="1" x14ac:dyDescent="0.25">
      <c r="A141" s="438" t="s">
        <v>494</v>
      </c>
      <c r="B141" s="773" t="s">
        <v>582</v>
      </c>
      <c r="C141" s="775" t="s">
        <v>520</v>
      </c>
      <c r="D141" s="776"/>
      <c r="E141" s="28"/>
      <c r="F141" s="29"/>
      <c r="G141" s="77" t="s">
        <v>496</v>
      </c>
      <c r="H141" s="77" t="s">
        <v>223</v>
      </c>
      <c r="I141" s="77" t="s">
        <v>497</v>
      </c>
      <c r="J141" s="77" t="s">
        <v>257</v>
      </c>
    </row>
    <row r="142" spans="1:15" ht="16.5" x14ac:dyDescent="0.25">
      <c r="A142" s="6"/>
      <c r="B142" s="774"/>
      <c r="C142" s="777" t="s">
        <v>391</v>
      </c>
      <c r="D142" s="778"/>
      <c r="E142" s="35" t="s">
        <v>95</v>
      </c>
      <c r="F142" s="30"/>
      <c r="G142" s="340">
        <f>ROUND((RX_fix_full_уе!G147*RX_fix_full_retail_RUB!$M$1*RX_fix_full_retail_RUB!$M$2*(1-RX_fix_full_retail_RUB!$M$3))/RX_fix_full_retail_RUB!$M$4,0)*RX_fix_full_retail_RUB!$M$4</f>
        <v>20610</v>
      </c>
      <c r="H142" s="340">
        <f>ROUND((RX_fix_full_уе!H147*RX_fix_full_retail_RUB!$M$1*RX_fix_full_retail_RUB!$M$2*(1-RX_fix_full_retail_RUB!$M$3))/RX_fix_full_retail_RUB!$M$4,0)*RX_fix_full_retail_RUB!$M$4</f>
        <v>19185</v>
      </c>
      <c r="I142" s="340">
        <f>ROUND((RX_fix_full_уе!I147*RX_fix_full_retail_RUB!$M$1*RX_fix_full_retail_RUB!$M$2*(1-RX_fix_full_retail_RUB!$M$3))/RX_fix_full_retail_RUB!$M$4,0)*RX_fix_full_retail_RUB!$M$4</f>
        <v>14925</v>
      </c>
      <c r="J142" s="340">
        <f>ROUND((RX_fix_full_уе!J147*RX_fix_full_retail_RUB!$M$1*RX_fix_full_retail_RUB!$M$2*(1-RX_fix_full_retail_RUB!$M$3))/RX_fix_full_retail_RUB!$M$4,0)*RX_fix_full_retail_RUB!$M$4</f>
        <v>12790</v>
      </c>
    </row>
    <row r="143" spans="1:15" ht="16.5" x14ac:dyDescent="0.25">
      <c r="A143" s="6"/>
      <c r="B143" s="774"/>
      <c r="C143" s="777" t="s">
        <v>392</v>
      </c>
      <c r="D143" s="778"/>
      <c r="E143" s="35" t="s">
        <v>94</v>
      </c>
      <c r="F143" s="30"/>
      <c r="G143" s="340">
        <f>ROUND((RX_fix_full_уе!G148*RX_fix_full_retail_RUB!$M$1*RX_fix_full_retail_RUB!$M$2*(1-RX_fix_full_retail_RUB!$M$3))/RX_fix_full_retail_RUB!$M$4,0)*RX_fix_full_retail_RUB!$M$4</f>
        <v>20610</v>
      </c>
      <c r="H143" s="340">
        <f>ROUND((RX_fix_full_уе!H148*RX_fix_full_retail_RUB!$M$1*RX_fix_full_retail_RUB!$M$2*(1-RX_fix_full_retail_RUB!$M$3))/RX_fix_full_retail_RUB!$M$4,0)*RX_fix_full_retail_RUB!$M$4</f>
        <v>19185</v>
      </c>
      <c r="I143" s="340">
        <f>ROUND((RX_fix_full_уе!I148*RX_fix_full_retail_RUB!$M$1*RX_fix_full_retail_RUB!$M$2*(1-RX_fix_full_retail_RUB!$M$3))/RX_fix_full_retail_RUB!$M$4,0)*RX_fix_full_retail_RUB!$M$4</f>
        <v>14925</v>
      </c>
      <c r="J143" s="340">
        <f>ROUND((RX_fix_full_уе!J148*RX_fix_full_retail_RUB!$M$1*RX_fix_full_retail_RUB!$M$2*(1-RX_fix_full_retail_RUB!$M$3))/RX_fix_full_retail_RUB!$M$4,0)*RX_fix_full_retail_RUB!$M$4</f>
        <v>12790</v>
      </c>
    </row>
    <row r="144" spans="1:15" ht="16.5" x14ac:dyDescent="0.25">
      <c r="A144" s="6"/>
      <c r="B144" s="774"/>
      <c r="C144" s="777" t="s">
        <v>22</v>
      </c>
      <c r="D144" s="778"/>
      <c r="E144" s="35" t="s">
        <v>0</v>
      </c>
      <c r="F144" s="30"/>
      <c r="G144" s="340">
        <f>ROUND((RX_fix_full_уе!G149*RX_fix_full_retail_RUB!$M$1*RX_fix_full_retail_RUB!$M$2*(1-RX_fix_full_retail_RUB!$M$3))/RX_fix_full_retail_RUB!$M$4,0)*RX_fix_full_retail_RUB!$M$4</f>
        <v>20075</v>
      </c>
      <c r="H144" s="340">
        <f>ROUND((RX_fix_full_уе!H149*RX_fix_full_retail_RUB!$M$1*RX_fix_full_retail_RUB!$M$2*(1-RX_fix_full_retail_RUB!$M$3))/RX_fix_full_retail_RUB!$M$4,0)*RX_fix_full_retail_RUB!$M$4</f>
        <v>18655</v>
      </c>
      <c r="I144" s="340">
        <f>ROUND((RX_fix_full_уе!I149*RX_fix_full_retail_RUB!$M$1*RX_fix_full_retail_RUB!$M$2*(1-RX_fix_full_retail_RUB!$M$3))/RX_fix_full_retail_RUB!$M$4,0)*RX_fix_full_retail_RUB!$M$4</f>
        <v>14390</v>
      </c>
      <c r="J144" s="340">
        <f>ROUND((RX_fix_full_уе!J149*RX_fix_full_retail_RUB!$M$1*RX_fix_full_retail_RUB!$M$2*(1-RX_fix_full_retail_RUB!$M$3))/RX_fix_full_retail_RUB!$M$4,0)*RX_fix_full_retail_RUB!$M$4</f>
        <v>12260</v>
      </c>
    </row>
    <row r="145" spans="1:10" ht="16.5" x14ac:dyDescent="0.25">
      <c r="A145" s="6"/>
      <c r="B145" s="774"/>
      <c r="C145" s="777" t="s">
        <v>21</v>
      </c>
      <c r="D145" s="778"/>
      <c r="E145" s="35" t="s">
        <v>1</v>
      </c>
      <c r="F145" s="30"/>
      <c r="G145" s="340">
        <f>ROUND((RX_fix_full_уе!G150*RX_fix_full_retail_RUB!$M$1*RX_fix_full_retail_RUB!$M$2*(1-RX_fix_full_retail_RUB!$M$3))/RX_fix_full_retail_RUB!$M$4,0)*RX_fix_full_retail_RUB!$M$4</f>
        <v>18475</v>
      </c>
      <c r="H145" s="340">
        <f>ROUND((RX_fix_full_уе!H150*RX_fix_full_retail_RUB!$M$1*RX_fix_full_retail_RUB!$M$2*(1-RX_fix_full_retail_RUB!$M$3))/RX_fix_full_retail_RUB!$M$4,0)*RX_fix_full_retail_RUB!$M$4</f>
        <v>17055</v>
      </c>
      <c r="I145" s="340">
        <f>ROUND((RX_fix_full_уе!I150*RX_fix_full_retail_RUB!$M$1*RX_fix_full_retail_RUB!$M$2*(1-RX_fix_full_retail_RUB!$M$3))/RX_fix_full_retail_RUB!$M$4,0)*RX_fix_full_retail_RUB!$M$4</f>
        <v>12790</v>
      </c>
      <c r="J145" s="340">
        <f>ROUND((RX_fix_full_уе!J150*RX_fix_full_retail_RUB!$M$1*RX_fix_full_retail_RUB!$M$2*(1-RX_fix_full_retail_RUB!$M$3))/RX_fix_full_retail_RUB!$M$4,0)*RX_fix_full_retail_RUB!$M$4</f>
        <v>10660</v>
      </c>
    </row>
    <row r="146" spans="1:10" ht="16.5" hidden="1" customHeight="1" x14ac:dyDescent="0.25">
      <c r="A146" s="6"/>
      <c r="B146" s="774"/>
      <c r="C146" s="777" t="s">
        <v>20</v>
      </c>
      <c r="D146" s="778"/>
      <c r="E146" s="35" t="s">
        <v>2</v>
      </c>
      <c r="F146" s="30"/>
      <c r="G146" s="340">
        <f>ROUND((RX_fix_full_уе!G151*RX_fix_full_retail_RUB!$M$1*RX_fix_full_retail_RUB!$M$2*(1-RX_fix_full_retail_RUB!$M$3))/RX_fix_full_retail_RUB!$M$4,0)*RX_fix_full_retail_RUB!$M$4</f>
        <v>0</v>
      </c>
      <c r="H146" s="341">
        <f>ROUND((RX_fix_full_уе!H151*RX_fix_full_retail_RUB!$M$1*RX_fix_full_retail_RUB!$M$2*(1-RX_fix_full_retail_RUB!$M$3))/RX_fix_full_retail_RUB!$M$4,0)*RX_fix_full_retail_RUB!$M$4</f>
        <v>0</v>
      </c>
      <c r="I146" s="341">
        <f>ROUND((RX_fix_full_уе!I151*RX_fix_full_retail_RUB!$M$1*RX_fix_full_retail_RUB!$M$2*(1-RX_fix_full_retail_RUB!$M$3))/RX_fix_full_retail_RUB!$M$4,0)*RX_fix_full_retail_RUB!$M$4</f>
        <v>0</v>
      </c>
      <c r="J146" s="341">
        <f>ROUND((RX_fix_full_уе!J151*RX_fix_full_retail_RUB!$M$1*RX_fix_full_retail_RUB!$M$2*(1-RX_fix_full_retail_RUB!$M$3))/RX_fix_full_retail_RUB!$M$4,0)*RX_fix_full_retail_RUB!$M$4</f>
        <v>0</v>
      </c>
    </row>
    <row r="147" spans="1:10" ht="16.5" x14ac:dyDescent="0.25">
      <c r="A147" s="6"/>
      <c r="B147" s="774"/>
      <c r="C147" s="818" t="s">
        <v>579</v>
      </c>
      <c r="D147" s="819"/>
      <c r="E147" s="35"/>
      <c r="F147" s="30"/>
      <c r="G147" s="340">
        <f>ROUND((RX_fix_full_уе!G152*RX_fix_full_retail_RUB!$M$1*RX_fix_full_retail_RUB!$M$2*(1-RX_fix_full_retail_RUB!$M$3))/RX_fix_full_retail_RUB!$M$4,0)*RX_fix_full_retail_RUB!$M$4</f>
        <v>1245</v>
      </c>
      <c r="H147" s="340">
        <f>ROUND((RX_fix_full_уе!H152*RX_fix_full_retail_RUB!$M$1*RX_fix_full_retail_RUB!$M$2*(1-RX_fix_full_retail_RUB!$M$3))/RX_fix_full_retail_RUB!$M$4,0)*RX_fix_full_retail_RUB!$M$4</f>
        <v>1245</v>
      </c>
      <c r="I147" s="340">
        <f>ROUND((RX_fix_full_уе!I152*RX_fix_full_retail_RUB!$M$1*RX_fix_full_retail_RUB!$M$2*(1-RX_fix_full_retail_RUB!$M$3))/RX_fix_full_retail_RUB!$M$4,0)*RX_fix_full_retail_RUB!$M$4</f>
        <v>1245</v>
      </c>
      <c r="J147" s="340">
        <f>ROUND((RX_fix_full_уе!J152*RX_fix_full_retail_RUB!$M$1*RX_fix_full_retail_RUB!$M$2*(1-RX_fix_full_retail_RUB!$M$3))/RX_fix_full_retail_RUB!$M$4,0)*RX_fix_full_retail_RUB!$M$4</f>
        <v>1245</v>
      </c>
    </row>
    <row r="148" spans="1:10" ht="16.5" x14ac:dyDescent="0.25">
      <c r="B148" s="774"/>
      <c r="C148" s="93"/>
      <c r="D148" s="94"/>
      <c r="E148" s="94"/>
      <c r="F148" s="95"/>
      <c r="G148" s="95"/>
      <c r="H148" s="95"/>
      <c r="I148" s="95"/>
      <c r="J148" s="95"/>
    </row>
    <row r="149" spans="1:10" ht="16.5" customHeight="1" x14ac:dyDescent="0.25">
      <c r="B149" s="774"/>
      <c r="C149" s="779" t="s">
        <v>580</v>
      </c>
      <c r="D149" s="779" t="s">
        <v>581</v>
      </c>
      <c r="E149" s="35"/>
      <c r="F149" s="35"/>
      <c r="G149" s="96" t="s">
        <v>498</v>
      </c>
      <c r="H149" s="828" t="s">
        <v>498</v>
      </c>
      <c r="I149" s="829"/>
      <c r="J149" s="830"/>
    </row>
    <row r="150" spans="1:10" ht="16.5" customHeight="1" x14ac:dyDescent="0.25">
      <c r="B150" s="774"/>
      <c r="C150" s="780"/>
      <c r="D150" s="780"/>
      <c r="E150" s="35"/>
      <c r="F150" s="35"/>
      <c r="G150" s="96" t="s">
        <v>499</v>
      </c>
      <c r="H150" s="828" t="s">
        <v>500</v>
      </c>
      <c r="I150" s="829"/>
      <c r="J150" s="830"/>
    </row>
    <row r="151" spans="1:10" ht="16.5" customHeight="1" x14ac:dyDescent="0.25">
      <c r="B151" s="774"/>
      <c r="C151" s="780"/>
      <c r="D151" s="780"/>
      <c r="E151" s="35"/>
      <c r="F151" s="35"/>
      <c r="G151" s="96" t="s">
        <v>501</v>
      </c>
      <c r="H151" s="828" t="s">
        <v>502</v>
      </c>
      <c r="I151" s="829"/>
      <c r="J151" s="830"/>
    </row>
    <row r="152" spans="1:10" ht="16.5" customHeight="1" x14ac:dyDescent="0.25">
      <c r="B152" s="774"/>
      <c r="C152" s="780"/>
      <c r="D152" s="780"/>
      <c r="E152" s="35"/>
      <c r="F152" s="35"/>
      <c r="G152" s="783" t="s">
        <v>488</v>
      </c>
      <c r="H152" s="784"/>
      <c r="I152" s="784"/>
      <c r="J152" s="785"/>
    </row>
    <row r="153" spans="1:10" ht="16.5" customHeight="1" x14ac:dyDescent="0.25">
      <c r="B153" s="774"/>
      <c r="C153" s="780"/>
      <c r="D153" s="35" t="s">
        <v>344</v>
      </c>
      <c r="E153" s="35"/>
      <c r="F153" s="35"/>
      <c r="G153" s="828" t="s">
        <v>587</v>
      </c>
      <c r="H153" s="829"/>
      <c r="I153" s="829"/>
      <c r="J153" s="830"/>
    </row>
    <row r="154" spans="1:10" ht="16.5" customHeight="1" x14ac:dyDescent="0.25">
      <c r="B154" s="774"/>
      <c r="C154" s="781"/>
      <c r="D154" s="35" t="s">
        <v>345</v>
      </c>
      <c r="E154" s="35"/>
      <c r="F154" s="35"/>
      <c r="G154" s="828" t="s">
        <v>346</v>
      </c>
      <c r="H154" s="829"/>
      <c r="I154" s="829"/>
      <c r="J154" s="830"/>
    </row>
    <row r="155" spans="1:10" ht="16.5" customHeight="1" x14ac:dyDescent="0.25">
      <c r="B155" s="825" t="s">
        <v>583</v>
      </c>
      <c r="C155" s="826" t="s">
        <v>520</v>
      </c>
      <c r="D155" s="827"/>
      <c r="E155" s="165"/>
      <c r="F155" s="19"/>
      <c r="G155" s="166" t="s">
        <v>507</v>
      </c>
      <c r="H155" s="166" t="s">
        <v>508</v>
      </c>
      <c r="I155" s="166" t="s">
        <v>509</v>
      </c>
      <c r="J155" s="166" t="s">
        <v>510</v>
      </c>
    </row>
    <row r="156" spans="1:10" ht="16.5" hidden="1" customHeight="1" x14ac:dyDescent="0.25">
      <c r="B156" s="715"/>
      <c r="C156" s="327"/>
      <c r="D156" s="328"/>
      <c r="E156" s="165"/>
      <c r="F156" s="19"/>
      <c r="G156" s="166" t="s">
        <v>496</v>
      </c>
      <c r="H156" s="166" t="s">
        <v>223</v>
      </c>
      <c r="I156" s="166" t="s">
        <v>497</v>
      </c>
      <c r="J156" s="166" t="s">
        <v>257</v>
      </c>
    </row>
    <row r="157" spans="1:10" ht="16.5" customHeight="1" x14ac:dyDescent="0.25">
      <c r="B157" s="715"/>
      <c r="C157" s="677" t="s">
        <v>391</v>
      </c>
      <c r="D157" s="678"/>
      <c r="E157" s="34" t="s">
        <v>288</v>
      </c>
      <c r="F157" s="218"/>
      <c r="G157" s="342">
        <f>ROUND((RX_fix_full_уе!G162*RX_fix_full_retail_RUB!$M$1*RX_fix_full_retail_RUB!$M$2*(1-RX_fix_full_retail_RUB!$M$3))/RX_fix_full_retail_RUB!$M$4,0)*RX_fix_full_retail_RUB!$M$4</f>
        <v>32155</v>
      </c>
      <c r="H157" s="342">
        <f>ROUND((RX_fix_full_уе!H162*RX_fix_full_retail_RUB!$M$1*RX_fix_full_retail_RUB!$M$2*(1-RX_fix_full_retail_RUB!$M$3))/RX_fix_full_retail_RUB!$M$4,0)*RX_fix_full_retail_RUB!$M$4</f>
        <v>30735</v>
      </c>
      <c r="I157" s="342">
        <f>ROUND((RX_fix_full_уе!I162*RX_fix_full_retail_RUB!$M$1*RX_fix_full_retail_RUB!$M$2*(1-RX_fix_full_retail_RUB!$M$3))/RX_fix_full_retail_RUB!$M$4,0)*RX_fix_full_retail_RUB!$M$4</f>
        <v>26470</v>
      </c>
      <c r="J157" s="342">
        <f>ROUND((RX_fix_full_уе!J162*RX_fix_full_retail_RUB!$M$1*RX_fix_full_retail_RUB!$M$2*(1-RX_fix_full_retail_RUB!$M$3))/RX_fix_full_retail_RUB!$M$4,0)*RX_fix_full_retail_RUB!$M$4</f>
        <v>24340</v>
      </c>
    </row>
    <row r="158" spans="1:10" ht="16.5" customHeight="1" x14ac:dyDescent="0.25">
      <c r="B158" s="715"/>
      <c r="C158" s="677" t="s">
        <v>392</v>
      </c>
      <c r="D158" s="678"/>
      <c r="E158" s="34" t="s">
        <v>289</v>
      </c>
      <c r="F158" s="218"/>
      <c r="G158" s="342">
        <f>ROUND((RX_fix_full_уе!G163*RX_fix_full_retail_RUB!$M$1*RX_fix_full_retail_RUB!$M$2*(1-RX_fix_full_retail_RUB!$M$3))/RX_fix_full_retail_RUB!$M$4,0)*RX_fix_full_retail_RUB!$M$4</f>
        <v>32155</v>
      </c>
      <c r="H158" s="342">
        <f>ROUND((RX_fix_full_уе!H163*RX_fix_full_retail_RUB!$M$1*RX_fix_full_retail_RUB!$M$2*(1-RX_fix_full_retail_RUB!$M$3))/RX_fix_full_retail_RUB!$M$4,0)*RX_fix_full_retail_RUB!$M$4</f>
        <v>30735</v>
      </c>
      <c r="I158" s="342">
        <f>ROUND((RX_fix_full_уе!I163*RX_fix_full_retail_RUB!$M$1*RX_fix_full_retail_RUB!$M$2*(1-RX_fix_full_retail_RUB!$M$3))/RX_fix_full_retail_RUB!$M$4,0)*RX_fix_full_retail_RUB!$M$4</f>
        <v>26470</v>
      </c>
      <c r="J158" s="342">
        <f>ROUND((RX_fix_full_уе!J163*RX_fix_full_retail_RUB!$M$1*RX_fix_full_retail_RUB!$M$2*(1-RX_fix_full_retail_RUB!$M$3))/RX_fix_full_retail_RUB!$M$4,0)*RX_fix_full_retail_RUB!$M$4</f>
        <v>24340</v>
      </c>
    </row>
    <row r="159" spans="1:10" ht="16.5" customHeight="1" x14ac:dyDescent="0.25">
      <c r="B159" s="715"/>
      <c r="C159" s="677" t="s">
        <v>22</v>
      </c>
      <c r="D159" s="678"/>
      <c r="E159" s="34" t="s">
        <v>290</v>
      </c>
      <c r="F159" s="218"/>
      <c r="G159" s="342">
        <f>ROUND((RX_fix_full_уе!G164*RX_fix_full_retail_RUB!$M$1*RX_fix_full_retail_RUB!$M$2*(1-RX_fix_full_retail_RUB!$M$3))/RX_fix_full_retail_RUB!$M$4,0)*RX_fix_full_retail_RUB!$M$4</f>
        <v>31625</v>
      </c>
      <c r="H159" s="342">
        <f>ROUND((RX_fix_full_уе!H164*RX_fix_full_retail_RUB!$M$1*RX_fix_full_retail_RUB!$M$2*(1-RX_fix_full_retail_RUB!$M$3))/RX_fix_full_retail_RUB!$M$4,0)*RX_fix_full_retail_RUB!$M$4</f>
        <v>30200</v>
      </c>
      <c r="I159" s="342">
        <f>ROUND((RX_fix_full_уе!I164*RX_fix_full_retail_RUB!$M$1*RX_fix_full_retail_RUB!$M$2*(1-RX_fix_full_retail_RUB!$M$3))/RX_fix_full_retail_RUB!$M$4,0)*RX_fix_full_retail_RUB!$M$4</f>
        <v>25940</v>
      </c>
      <c r="J159" s="342">
        <f>ROUND((RX_fix_full_уе!J164*RX_fix_full_retail_RUB!$M$1*RX_fix_full_retail_RUB!$M$2*(1-RX_fix_full_retail_RUB!$M$3))/RX_fix_full_retail_RUB!$M$4,0)*RX_fix_full_retail_RUB!$M$4</f>
        <v>23805</v>
      </c>
    </row>
    <row r="160" spans="1:10" ht="16.5" customHeight="1" x14ac:dyDescent="0.25">
      <c r="B160" s="715"/>
      <c r="C160" s="677" t="s">
        <v>21</v>
      </c>
      <c r="D160" s="678"/>
      <c r="E160" s="34" t="s">
        <v>291</v>
      </c>
      <c r="F160" s="218"/>
      <c r="G160" s="342">
        <f>ROUND((RX_fix_full_уе!G165*RX_fix_full_retail_RUB!$M$1*RX_fix_full_retail_RUB!$M$2*(1-RX_fix_full_retail_RUB!$M$3))/RX_fix_full_retail_RUB!$M$4,0)*RX_fix_full_retail_RUB!$M$4</f>
        <v>30025</v>
      </c>
      <c r="H160" s="342">
        <f>ROUND((RX_fix_full_уе!H165*RX_fix_full_retail_RUB!$M$1*RX_fix_full_retail_RUB!$M$2*(1-RX_fix_full_retail_RUB!$M$3))/RX_fix_full_retail_RUB!$M$4,0)*RX_fix_full_retail_RUB!$M$4</f>
        <v>28605</v>
      </c>
      <c r="I160" s="342">
        <f>ROUND((RX_fix_full_уе!I165*RX_fix_full_retail_RUB!$M$1*RX_fix_full_retail_RUB!$M$2*(1-RX_fix_full_retail_RUB!$M$3))/RX_fix_full_retail_RUB!$M$4,0)*RX_fix_full_retail_RUB!$M$4</f>
        <v>24340</v>
      </c>
      <c r="J160" s="342">
        <f>ROUND((RX_fix_full_уе!J165*RX_fix_full_retail_RUB!$M$1*RX_fix_full_retail_RUB!$M$2*(1-RX_fix_full_retail_RUB!$M$3))/RX_fix_full_retail_RUB!$M$4,0)*RX_fix_full_retail_RUB!$M$4</f>
        <v>22210</v>
      </c>
    </row>
    <row r="161" spans="2:10" ht="16.5" hidden="1" customHeight="1" x14ac:dyDescent="0.25">
      <c r="B161" s="715"/>
      <c r="C161" s="677" t="s">
        <v>20</v>
      </c>
      <c r="D161" s="678"/>
      <c r="E161" s="34" t="s">
        <v>307</v>
      </c>
      <c r="F161" s="218"/>
      <c r="G161" s="218" t="s">
        <v>5</v>
      </c>
      <c r="H161" s="39" t="s">
        <v>5</v>
      </c>
      <c r="I161" s="39" t="s">
        <v>5</v>
      </c>
      <c r="J161" s="39" t="s">
        <v>5</v>
      </c>
    </row>
    <row r="162" spans="2:10" ht="16.5" customHeight="1" x14ac:dyDescent="0.25">
      <c r="B162" s="715"/>
      <c r="C162" s="163"/>
      <c r="D162" s="163"/>
      <c r="E162" s="163"/>
      <c r="F162" s="163"/>
      <c r="G162" s="163"/>
      <c r="H162" s="163"/>
      <c r="I162" s="163"/>
      <c r="J162" s="163"/>
    </row>
    <row r="163" spans="2:10" ht="16.5" customHeight="1" x14ac:dyDescent="0.25">
      <c r="B163" s="715"/>
      <c r="C163" s="770" t="s">
        <v>580</v>
      </c>
      <c r="D163" s="770" t="s">
        <v>581</v>
      </c>
      <c r="E163" s="39"/>
      <c r="F163" s="39"/>
      <c r="G163" s="39" t="s">
        <v>498</v>
      </c>
      <c r="H163" s="810" t="s">
        <v>498</v>
      </c>
      <c r="I163" s="811"/>
      <c r="J163" s="812"/>
    </row>
    <row r="164" spans="2:10" ht="16.5" customHeight="1" x14ac:dyDescent="0.25">
      <c r="B164" s="715"/>
      <c r="C164" s="771"/>
      <c r="D164" s="771"/>
      <c r="E164" s="39"/>
      <c r="F164" s="39"/>
      <c r="G164" s="39" t="s">
        <v>499</v>
      </c>
      <c r="H164" s="810" t="s">
        <v>500</v>
      </c>
      <c r="I164" s="811"/>
      <c r="J164" s="812"/>
    </row>
    <row r="165" spans="2:10" ht="16.5" customHeight="1" x14ac:dyDescent="0.25">
      <c r="B165" s="715"/>
      <c r="C165" s="771"/>
      <c r="D165" s="771"/>
      <c r="E165" s="39"/>
      <c r="F165" s="39"/>
      <c r="G165" s="39" t="s">
        <v>501</v>
      </c>
      <c r="H165" s="810" t="s">
        <v>502</v>
      </c>
      <c r="I165" s="811"/>
      <c r="J165" s="812"/>
    </row>
    <row r="166" spans="2:10" ht="16.5" customHeight="1" x14ac:dyDescent="0.25">
      <c r="B166" s="715"/>
      <c r="C166" s="771"/>
      <c r="D166" s="772"/>
      <c r="E166" s="39"/>
      <c r="F166" s="39"/>
      <c r="G166" s="810" t="s">
        <v>488</v>
      </c>
      <c r="H166" s="811"/>
      <c r="I166" s="811"/>
      <c r="J166" s="812"/>
    </row>
    <row r="167" spans="2:10" ht="16.5" customHeight="1" x14ac:dyDescent="0.25">
      <c r="B167" s="715"/>
      <c r="C167" s="771"/>
      <c r="D167" s="87" t="s">
        <v>344</v>
      </c>
      <c r="E167" s="39"/>
      <c r="F167" s="39"/>
      <c r="G167" s="810" t="s">
        <v>587</v>
      </c>
      <c r="H167" s="811"/>
      <c r="I167" s="811"/>
      <c r="J167" s="812"/>
    </row>
    <row r="168" spans="2:10" ht="16.5" customHeight="1" x14ac:dyDescent="0.25">
      <c r="B168" s="716"/>
      <c r="C168" s="772"/>
      <c r="D168" s="87" t="s">
        <v>345</v>
      </c>
      <c r="E168" s="39"/>
      <c r="F168" s="39"/>
      <c r="G168" s="822" t="s">
        <v>346</v>
      </c>
      <c r="H168" s="823"/>
      <c r="I168" s="823"/>
      <c r="J168" s="824"/>
    </row>
    <row r="169" spans="2:10" ht="31.5" customHeight="1" x14ac:dyDescent="0.25">
      <c r="B169" s="742" t="s">
        <v>586</v>
      </c>
      <c r="C169" s="665" t="s">
        <v>520</v>
      </c>
      <c r="D169" s="666"/>
      <c r="E169" s="40"/>
      <c r="F169" s="41"/>
      <c r="G169" s="78" t="s">
        <v>503</v>
      </c>
      <c r="H169" s="78" t="s">
        <v>504</v>
      </c>
      <c r="I169" s="78" t="s">
        <v>505</v>
      </c>
      <c r="J169" s="78" t="s">
        <v>506</v>
      </c>
    </row>
    <row r="170" spans="2:10" ht="16.5" hidden="1" customHeight="1" x14ac:dyDescent="0.25">
      <c r="B170" s="743"/>
      <c r="C170" s="317"/>
      <c r="D170" s="318"/>
      <c r="E170" s="40"/>
      <c r="F170" s="41"/>
      <c r="G170" s="78" t="s">
        <v>496</v>
      </c>
      <c r="H170" s="78" t="s">
        <v>223</v>
      </c>
      <c r="I170" s="78" t="s">
        <v>497</v>
      </c>
      <c r="J170" s="78" t="s">
        <v>257</v>
      </c>
    </row>
    <row r="171" spans="2:10" ht="16.5" customHeight="1" x14ac:dyDescent="0.25">
      <c r="B171" s="743"/>
      <c r="C171" s="667" t="s">
        <v>392</v>
      </c>
      <c r="D171" s="668"/>
      <c r="E171" s="42" t="s">
        <v>308</v>
      </c>
      <c r="F171" s="43"/>
      <c r="G171" s="343">
        <f>ROUND((RX_fix_full_уе!G176*RX_fix_full_retail_RUB!$M$1*RX_fix_full_retail_RUB!$M$2*(1-RX_fix_full_retail_RUB!$M$3))/RX_fix_full_retail_RUB!$M$4,0)*RX_fix_full_retail_RUB!$M$4</f>
        <v>32155</v>
      </c>
      <c r="H171" s="343">
        <f>ROUND((RX_fix_full_уе!H176*RX_fix_full_retail_RUB!$M$1*RX_fix_full_retail_RUB!$M$2*(1-RX_fix_full_retail_RUB!$M$3))/RX_fix_full_retail_RUB!$M$4,0)*RX_fix_full_retail_RUB!$M$4</f>
        <v>30735</v>
      </c>
      <c r="I171" s="343">
        <f>ROUND((RX_fix_full_уе!I176*RX_fix_full_retail_RUB!$M$1*RX_fix_full_retail_RUB!$M$2*(1-RX_fix_full_retail_RUB!$M$3))/RX_fix_full_retail_RUB!$M$4,0)*RX_fix_full_retail_RUB!$M$4</f>
        <v>26470</v>
      </c>
      <c r="J171" s="343">
        <f>ROUND((RX_fix_full_уе!J176*RX_fix_full_retail_RUB!$M$1*RX_fix_full_retail_RUB!$M$2*(1-RX_fix_full_retail_RUB!$M$3))/RX_fix_full_retail_RUB!$M$4,0)*RX_fix_full_retail_RUB!$M$4</f>
        <v>24340</v>
      </c>
    </row>
    <row r="172" spans="2:10" ht="16.5" customHeight="1" x14ac:dyDescent="0.25">
      <c r="B172" s="743"/>
      <c r="C172" s="667" t="s">
        <v>22</v>
      </c>
      <c r="D172" s="668"/>
      <c r="E172" s="42" t="s">
        <v>309</v>
      </c>
      <c r="F172" s="43"/>
      <c r="G172" s="343">
        <f>ROUND((RX_fix_full_уе!G177*RX_fix_full_retail_RUB!$M$1*RX_fix_full_retail_RUB!$M$2*(1-RX_fix_full_retail_RUB!$M$3))/RX_fix_full_retail_RUB!$M$4,0)*RX_fix_full_retail_RUB!$M$4</f>
        <v>31625</v>
      </c>
      <c r="H172" s="343">
        <f>ROUND((RX_fix_full_уе!H177*RX_fix_full_retail_RUB!$M$1*RX_fix_full_retail_RUB!$M$2*(1-RX_fix_full_retail_RUB!$M$3))/RX_fix_full_retail_RUB!$M$4,0)*RX_fix_full_retail_RUB!$M$4</f>
        <v>30200</v>
      </c>
      <c r="I172" s="343">
        <f>ROUND((RX_fix_full_уе!I177*RX_fix_full_retail_RUB!$M$1*RX_fix_full_retail_RUB!$M$2*(1-RX_fix_full_retail_RUB!$M$3))/RX_fix_full_retail_RUB!$M$4,0)*RX_fix_full_retail_RUB!$M$4</f>
        <v>25940</v>
      </c>
      <c r="J172" s="343">
        <f>ROUND((RX_fix_full_уе!J177*RX_fix_full_retail_RUB!$M$1*RX_fix_full_retail_RUB!$M$2*(1-RX_fix_full_retail_RUB!$M$3))/RX_fix_full_retail_RUB!$M$4,0)*RX_fix_full_retail_RUB!$M$4</f>
        <v>23805</v>
      </c>
    </row>
    <row r="173" spans="2:10" ht="16.5" customHeight="1" x14ac:dyDescent="0.25">
      <c r="B173" s="743"/>
      <c r="C173" s="820" t="s">
        <v>21</v>
      </c>
      <c r="D173" s="821"/>
      <c r="E173" s="313" t="s">
        <v>310</v>
      </c>
      <c r="F173" s="168"/>
      <c r="G173" s="343">
        <f>ROUND((RX_fix_full_уе!G178*RX_fix_full_retail_RUB!$M$1*RX_fix_full_retail_RUB!$M$2*(1-RX_fix_full_retail_RUB!$M$3))/RX_fix_full_retail_RUB!$M$4,0)*RX_fix_full_retail_RUB!$M$4</f>
        <v>30025</v>
      </c>
      <c r="H173" s="343">
        <f>ROUND((RX_fix_full_уе!H178*RX_fix_full_retail_RUB!$M$1*RX_fix_full_retail_RUB!$M$2*(1-RX_fix_full_retail_RUB!$M$3))/RX_fix_full_retail_RUB!$M$4,0)*RX_fix_full_retail_RUB!$M$4</f>
        <v>28605</v>
      </c>
      <c r="I173" s="343">
        <f>ROUND((RX_fix_full_уе!I178*RX_fix_full_retail_RUB!$M$1*RX_fix_full_retail_RUB!$M$2*(1-RX_fix_full_retail_RUB!$M$3))/RX_fix_full_retail_RUB!$M$4,0)*RX_fix_full_retail_RUB!$M$4</f>
        <v>24340</v>
      </c>
      <c r="J173" s="343">
        <f>ROUND((RX_fix_full_уе!J178*RX_fix_full_retail_RUB!$M$1*RX_fix_full_retail_RUB!$M$2*(1-RX_fix_full_retail_RUB!$M$3))/RX_fix_full_retail_RUB!$M$4,0)*RX_fix_full_retail_RUB!$M$4</f>
        <v>22210</v>
      </c>
    </row>
    <row r="174" spans="2:10" ht="16.5" customHeight="1" x14ac:dyDescent="0.25">
      <c r="B174" s="743"/>
      <c r="C174" s="169"/>
      <c r="D174" s="169"/>
      <c r="E174" s="169"/>
      <c r="F174" s="169"/>
      <c r="G174" s="169"/>
      <c r="H174" s="169"/>
      <c r="I174" s="169"/>
      <c r="J174" s="169"/>
    </row>
    <row r="175" spans="2:10" ht="16.5" customHeight="1" x14ac:dyDescent="0.25">
      <c r="B175" s="743"/>
      <c r="C175" s="815" t="s">
        <v>580</v>
      </c>
      <c r="D175" s="815" t="s">
        <v>581</v>
      </c>
      <c r="E175" s="42"/>
      <c r="F175" s="42"/>
      <c r="G175" s="89" t="s">
        <v>486</v>
      </c>
      <c r="H175" s="89" t="s">
        <v>486</v>
      </c>
      <c r="I175" s="89" t="s">
        <v>500</v>
      </c>
      <c r="J175" s="89" t="s">
        <v>500</v>
      </c>
    </row>
    <row r="176" spans="2:10" ht="16.5" customHeight="1" x14ac:dyDescent="0.25">
      <c r="B176" s="743"/>
      <c r="C176" s="816"/>
      <c r="D176" s="816"/>
      <c r="E176" s="42"/>
      <c r="F176" s="42"/>
      <c r="G176" s="89" t="s">
        <v>488</v>
      </c>
      <c r="H176" s="89" t="s">
        <v>488</v>
      </c>
      <c r="I176" s="89" t="s">
        <v>502</v>
      </c>
      <c r="J176" s="89" t="s">
        <v>502</v>
      </c>
    </row>
    <row r="177" spans="1:15" ht="16.5" customHeight="1" x14ac:dyDescent="0.25">
      <c r="B177" s="743"/>
      <c r="C177" s="816"/>
      <c r="D177" s="816"/>
      <c r="E177" s="42"/>
      <c r="F177" s="42"/>
      <c r="G177" s="89"/>
      <c r="H177" s="89"/>
      <c r="I177" s="89" t="s">
        <v>488</v>
      </c>
      <c r="J177" s="89" t="s">
        <v>488</v>
      </c>
    </row>
    <row r="178" spans="1:15" ht="16.5" customHeight="1" x14ac:dyDescent="0.25">
      <c r="B178" s="743"/>
      <c r="C178" s="816"/>
      <c r="D178" s="42" t="s">
        <v>344</v>
      </c>
      <c r="E178" s="42"/>
      <c r="F178" s="42"/>
      <c r="G178" s="745" t="s">
        <v>587</v>
      </c>
      <c r="H178" s="746"/>
      <c r="I178" s="746"/>
      <c r="J178" s="747"/>
    </row>
    <row r="179" spans="1:15" ht="16.5" customHeight="1" x14ac:dyDescent="0.25">
      <c r="B179" s="744"/>
      <c r="C179" s="817"/>
      <c r="D179" s="42" t="s">
        <v>345</v>
      </c>
      <c r="E179" s="42"/>
      <c r="F179" s="42"/>
      <c r="G179" s="745" t="s">
        <v>346</v>
      </c>
      <c r="H179" s="746"/>
      <c r="I179" s="746"/>
      <c r="J179" s="747"/>
    </row>
    <row r="180" spans="1:15" ht="16.5" customHeight="1" x14ac:dyDescent="0.25">
      <c r="B180" s="213"/>
      <c r="C180" s="214"/>
      <c r="D180" s="90"/>
      <c r="E180" s="90"/>
      <c r="F180" s="90"/>
      <c r="G180" s="178"/>
      <c r="H180" s="178"/>
      <c r="I180" s="178"/>
      <c r="J180" s="178"/>
    </row>
    <row r="181" spans="1:15" ht="31.5" customHeight="1" x14ac:dyDescent="0.25">
      <c r="A181" s="438" t="s">
        <v>52</v>
      </c>
      <c r="B181" s="773" t="s">
        <v>589</v>
      </c>
      <c r="C181" s="775" t="s">
        <v>520</v>
      </c>
      <c r="D181" s="776"/>
      <c r="E181" s="28"/>
      <c r="F181" s="29"/>
      <c r="G181" s="77" t="s">
        <v>56</v>
      </c>
      <c r="H181" s="77" t="s">
        <v>55</v>
      </c>
      <c r="I181" s="77" t="s">
        <v>54</v>
      </c>
      <c r="J181" s="77" t="s">
        <v>53</v>
      </c>
    </row>
    <row r="182" spans="1:15" ht="16.5" hidden="1" customHeight="1" x14ac:dyDescent="0.25">
      <c r="A182" s="73"/>
      <c r="B182" s="774"/>
      <c r="C182" s="28"/>
      <c r="D182" s="74"/>
      <c r="E182" s="74"/>
      <c r="F182" s="29"/>
      <c r="G182" s="29" t="s">
        <v>219</v>
      </c>
      <c r="H182" s="29" t="s">
        <v>222</v>
      </c>
      <c r="I182" s="29" t="s">
        <v>217</v>
      </c>
      <c r="J182" s="29" t="s">
        <v>220</v>
      </c>
    </row>
    <row r="183" spans="1:15" ht="16.5" x14ac:dyDescent="0.25">
      <c r="A183" s="6"/>
      <c r="B183" s="774"/>
      <c r="C183" s="777" t="s">
        <v>391</v>
      </c>
      <c r="D183" s="778"/>
      <c r="E183" s="35" t="s">
        <v>95</v>
      </c>
      <c r="F183" s="30"/>
      <c r="G183" s="340">
        <f>ROUND((RX_fix_full_уе!G188*RX_fix_full_retail_RUB!$M$1*RX_fix_full_retail_RUB!$M$2*(1-RX_fix_full_retail_RUB!$M$3))/RX_fix_full_retail_RUB!$M$4,0)*RX_fix_full_retail_RUB!$M$4</f>
        <v>17765</v>
      </c>
      <c r="H183" s="340">
        <f>ROUND((RX_fix_full_уе!H188*RX_fix_full_retail_RUB!$M$1*RX_fix_full_retail_RUB!$M$2*(1-RX_fix_full_retail_RUB!$M$3))/RX_fix_full_retail_RUB!$M$4,0)*RX_fix_full_retail_RUB!$M$4</f>
        <v>16700</v>
      </c>
      <c r="I183" s="340">
        <f>ROUND((RX_fix_full_уе!I188*RX_fix_full_retail_RUB!$M$1*RX_fix_full_retail_RUB!$M$2*(1-RX_fix_full_retail_RUB!$M$3))/RX_fix_full_retail_RUB!$M$4,0)*RX_fix_full_retail_RUB!$M$4</f>
        <v>11370</v>
      </c>
      <c r="J183" s="340">
        <f>ROUND((RX_fix_full_уе!J188*RX_fix_full_retail_RUB!$M$1*RX_fix_full_retail_RUB!$M$2*(1-RX_fix_full_retail_RUB!$M$3))/RX_fix_full_retail_RUB!$M$4,0)*RX_fix_full_retail_RUB!$M$4</f>
        <v>9950</v>
      </c>
    </row>
    <row r="184" spans="1:15" ht="16.5" x14ac:dyDescent="0.25">
      <c r="A184" s="6"/>
      <c r="B184" s="774"/>
      <c r="C184" s="777" t="s">
        <v>392</v>
      </c>
      <c r="D184" s="778"/>
      <c r="E184" s="35" t="s">
        <v>94</v>
      </c>
      <c r="F184" s="30"/>
      <c r="G184" s="340">
        <f>ROUND((RX_fix_full_уе!G189*RX_fix_full_retail_RUB!$M$1*RX_fix_full_retail_RUB!$M$2*(1-RX_fix_full_retail_RUB!$M$3))/RX_fix_full_retail_RUB!$M$4,0)*RX_fix_full_retail_RUB!$M$4</f>
        <v>17765</v>
      </c>
      <c r="H184" s="340">
        <f>ROUND((RX_fix_full_уе!H189*RX_fix_full_retail_RUB!$M$1*RX_fix_full_retail_RUB!$M$2*(1-RX_fix_full_retail_RUB!$M$3))/RX_fix_full_retail_RUB!$M$4,0)*RX_fix_full_retail_RUB!$M$4</f>
        <v>16700</v>
      </c>
      <c r="I184" s="340">
        <f>ROUND((RX_fix_full_уе!I189*RX_fix_full_retail_RUB!$M$1*RX_fix_full_retail_RUB!$M$2*(1-RX_fix_full_retail_RUB!$M$3))/RX_fix_full_retail_RUB!$M$4,0)*RX_fix_full_retail_RUB!$M$4</f>
        <v>11370</v>
      </c>
      <c r="J184" s="340">
        <f>ROUND((RX_fix_full_уе!J189*RX_fix_full_retail_RUB!$M$1*RX_fix_full_retail_RUB!$M$2*(1-RX_fix_full_retail_RUB!$M$3))/RX_fix_full_retail_RUB!$M$4,0)*RX_fix_full_retail_RUB!$M$4</f>
        <v>9950</v>
      </c>
      <c r="N184" s="38"/>
      <c r="O184" s="38"/>
    </row>
    <row r="185" spans="1:15" ht="16.5" x14ac:dyDescent="0.25">
      <c r="A185" s="6"/>
      <c r="B185" s="774"/>
      <c r="C185" s="777" t="s">
        <v>22</v>
      </c>
      <c r="D185" s="778"/>
      <c r="E185" s="35" t="s">
        <v>0</v>
      </c>
      <c r="F185" s="30"/>
      <c r="G185" s="340">
        <f>ROUND((RX_fix_full_уе!G190*RX_fix_full_retail_RUB!$M$1*RX_fix_full_retail_RUB!$M$2*(1-RX_fix_full_retail_RUB!$M$3))/RX_fix_full_retail_RUB!$M$4,0)*RX_fix_full_retail_RUB!$M$4</f>
        <v>17235</v>
      </c>
      <c r="H185" s="340">
        <f>ROUND((RX_fix_full_уе!H190*RX_fix_full_retail_RUB!$M$1*RX_fix_full_retail_RUB!$M$2*(1-RX_fix_full_retail_RUB!$M$3))/RX_fix_full_retail_RUB!$M$4,0)*RX_fix_full_retail_RUB!$M$4</f>
        <v>16165</v>
      </c>
      <c r="I185" s="340">
        <f>ROUND((RX_fix_full_уе!I190*RX_fix_full_retail_RUB!$M$1*RX_fix_full_retail_RUB!$M$2*(1-RX_fix_full_retail_RUB!$M$3))/RX_fix_full_retail_RUB!$M$4,0)*RX_fix_full_retail_RUB!$M$4</f>
        <v>10835</v>
      </c>
      <c r="J185" s="340">
        <f>ROUND((RX_fix_full_уе!J190*RX_fix_full_retail_RUB!$M$1*RX_fix_full_retail_RUB!$M$2*(1-RX_fix_full_retail_RUB!$M$3))/RX_fix_full_retail_RUB!$M$4,0)*RX_fix_full_retail_RUB!$M$4</f>
        <v>9415</v>
      </c>
    </row>
    <row r="186" spans="1:15" ht="16.5" x14ac:dyDescent="0.25">
      <c r="A186" s="6"/>
      <c r="B186" s="774"/>
      <c r="C186" s="777" t="s">
        <v>21</v>
      </c>
      <c r="D186" s="778"/>
      <c r="E186" s="35" t="s">
        <v>1</v>
      </c>
      <c r="F186" s="30"/>
      <c r="G186" s="340">
        <f>ROUND((RX_fix_full_уе!G191*RX_fix_full_retail_RUB!$M$1*RX_fix_full_retail_RUB!$M$2*(1-RX_fix_full_retail_RUB!$M$3))/RX_fix_full_retail_RUB!$M$4,0)*RX_fix_full_retail_RUB!$M$4</f>
        <v>15635</v>
      </c>
      <c r="H186" s="340">
        <f>ROUND((RX_fix_full_уе!H191*RX_fix_full_retail_RUB!$M$1*RX_fix_full_retail_RUB!$M$2*(1-RX_fix_full_retail_RUB!$M$3))/RX_fix_full_retail_RUB!$M$4,0)*RX_fix_full_retail_RUB!$M$4</f>
        <v>14570</v>
      </c>
      <c r="I186" s="340">
        <f>ROUND((RX_fix_full_уе!I191*RX_fix_full_retail_RUB!$M$1*RX_fix_full_retail_RUB!$M$2*(1-RX_fix_full_retail_RUB!$M$3))/RX_fix_full_retail_RUB!$M$4,0)*RX_fix_full_retail_RUB!$M$4</f>
        <v>9240</v>
      </c>
      <c r="J186" s="340">
        <f>ROUND((RX_fix_full_уе!J191*RX_fix_full_retail_RUB!$M$1*RX_fix_full_retail_RUB!$M$2*(1-RX_fix_full_retail_RUB!$M$3))/RX_fix_full_retail_RUB!$M$4,0)*RX_fix_full_retail_RUB!$M$4</f>
        <v>7815</v>
      </c>
    </row>
    <row r="187" spans="1:15" ht="16.5" x14ac:dyDescent="0.25">
      <c r="A187" s="6"/>
      <c r="B187" s="774"/>
      <c r="C187" s="777" t="s">
        <v>20</v>
      </c>
      <c r="D187" s="778"/>
      <c r="E187" s="35" t="s">
        <v>2</v>
      </c>
      <c r="F187" s="30"/>
      <c r="G187" s="340">
        <f>ROUND((RX_fix_full_уе!G192*RX_fix_full_retail_RUB!$M$1*RX_fix_full_retail_RUB!$M$2*(1-RX_fix_full_retail_RUB!$M$3))/RX_fix_full_retail_RUB!$M$4,0)*RX_fix_full_retail_RUB!$M$4</f>
        <v>14570</v>
      </c>
      <c r="H187" s="340">
        <f>ROUND((RX_fix_full_уе!H192*RX_fix_full_retail_RUB!$M$1*RX_fix_full_retail_RUB!$M$2*(1-RX_fix_full_retail_RUB!$M$3))/RX_fix_full_retail_RUB!$M$4,0)*RX_fix_full_retail_RUB!$M$4</f>
        <v>13500</v>
      </c>
      <c r="I187" s="340">
        <f>ROUND((RX_fix_full_уе!I192*RX_fix_full_retail_RUB!$M$1*RX_fix_full_retail_RUB!$M$2*(1-RX_fix_full_retail_RUB!$M$3))/RX_fix_full_retail_RUB!$M$4,0)*RX_fix_full_retail_RUB!$M$4</f>
        <v>8170</v>
      </c>
      <c r="J187" s="340">
        <f>ROUND((RX_fix_full_уе!J192*RX_fix_full_retail_RUB!$M$1*RX_fix_full_retail_RUB!$M$2*(1-RX_fix_full_retail_RUB!$M$3))/RX_fix_full_retail_RUB!$M$4,0)*RX_fix_full_retail_RUB!$M$4</f>
        <v>6750</v>
      </c>
    </row>
    <row r="188" spans="1:15" ht="16.5" x14ac:dyDescent="0.25">
      <c r="A188" s="6"/>
      <c r="B188" s="774"/>
      <c r="C188" s="818" t="s">
        <v>579</v>
      </c>
      <c r="D188" s="819"/>
      <c r="E188" s="35"/>
      <c r="F188" s="30"/>
      <c r="G188" s="340">
        <f>ROUND((RX_fix_full_уе!G193*RX_fix_full_retail_RUB!$M$1*RX_fix_full_retail_RUB!$M$2*(1-RX_fix_full_retail_RUB!$M$3))/RX_fix_full_retail_RUB!$M$4,0)*RX_fix_full_retail_RUB!$M$4</f>
        <v>1245</v>
      </c>
      <c r="H188" s="340">
        <f>ROUND((RX_fix_full_уе!H193*RX_fix_full_retail_RUB!$M$1*RX_fix_full_retail_RUB!$M$2*(1-RX_fix_full_retail_RUB!$M$3))/RX_fix_full_retail_RUB!$M$4,0)*RX_fix_full_retail_RUB!$M$4</f>
        <v>1245</v>
      </c>
      <c r="I188" s="340">
        <f>ROUND((RX_fix_full_уе!I193*RX_fix_full_retail_RUB!$M$1*RX_fix_full_retail_RUB!$M$2*(1-RX_fix_full_retail_RUB!$M$3))/RX_fix_full_retail_RUB!$M$4,0)*RX_fix_full_retail_RUB!$M$4</f>
        <v>1245</v>
      </c>
      <c r="J188" s="340">
        <f>ROUND((RX_fix_full_уе!J193*RX_fix_full_retail_RUB!$M$1*RX_fix_full_retail_RUB!$M$2*(1-RX_fix_full_retail_RUB!$M$3))/RX_fix_full_retail_RUB!$M$4,0)*RX_fix_full_retail_RUB!$M$4</f>
        <v>1245</v>
      </c>
      <c r="L188" s="38"/>
      <c r="M188" s="38"/>
      <c r="N188" s="38"/>
    </row>
    <row r="189" spans="1:15" ht="16.5" customHeight="1" x14ac:dyDescent="0.25">
      <c r="B189" s="774"/>
      <c r="C189" s="147"/>
      <c r="D189" s="147"/>
      <c r="E189" s="147"/>
      <c r="F189" s="147"/>
      <c r="G189" s="147"/>
      <c r="H189" s="147"/>
      <c r="I189" s="147"/>
      <c r="J189" s="147"/>
      <c r="N189" s="38"/>
    </row>
    <row r="190" spans="1:15" ht="16.5" x14ac:dyDescent="0.25">
      <c r="B190" s="774"/>
      <c r="C190" s="779" t="s">
        <v>580</v>
      </c>
      <c r="D190" s="779" t="s">
        <v>581</v>
      </c>
      <c r="E190" s="35"/>
      <c r="F190" s="30"/>
      <c r="G190" s="30" t="s">
        <v>453</v>
      </c>
      <c r="H190" s="30" t="s">
        <v>453</v>
      </c>
      <c r="I190" s="30" t="s">
        <v>479</v>
      </c>
      <c r="J190" s="30" t="s">
        <v>479</v>
      </c>
      <c r="N190" s="38"/>
    </row>
    <row r="191" spans="1:15" ht="16.5" x14ac:dyDescent="0.25">
      <c r="B191" s="774"/>
      <c r="C191" s="780"/>
      <c r="D191" s="780"/>
      <c r="E191" s="35"/>
      <c r="F191" s="30"/>
      <c r="G191" s="30" t="s">
        <v>478</v>
      </c>
      <c r="H191" s="30" t="s">
        <v>477</v>
      </c>
      <c r="I191" s="30" t="s">
        <v>377</v>
      </c>
      <c r="J191" s="30" t="s">
        <v>377</v>
      </c>
      <c r="N191" s="38"/>
    </row>
    <row r="192" spans="1:15" ht="16.5" x14ac:dyDescent="0.25">
      <c r="B192" s="774"/>
      <c r="C192" s="780"/>
      <c r="D192" s="781"/>
      <c r="E192" s="35"/>
      <c r="F192" s="30"/>
      <c r="G192" s="30" t="s">
        <v>477</v>
      </c>
      <c r="H192" s="30"/>
      <c r="I192" s="30" t="s">
        <v>477</v>
      </c>
      <c r="J192" s="30" t="s">
        <v>477</v>
      </c>
      <c r="N192" s="38"/>
    </row>
    <row r="193" spans="1:15" ht="16.5" x14ac:dyDescent="0.25">
      <c r="B193" s="774"/>
      <c r="C193" s="780"/>
      <c r="D193" s="35" t="s">
        <v>344</v>
      </c>
      <c r="E193" s="35"/>
      <c r="F193" s="30"/>
      <c r="G193" s="783" t="s">
        <v>587</v>
      </c>
      <c r="H193" s="784"/>
      <c r="I193" s="784"/>
      <c r="J193" s="785"/>
      <c r="N193" s="38"/>
    </row>
    <row r="194" spans="1:15" ht="16.5" customHeight="1" x14ac:dyDescent="0.25">
      <c r="B194" s="774"/>
      <c r="C194" s="781"/>
      <c r="D194" s="35" t="s">
        <v>345</v>
      </c>
      <c r="E194" s="35"/>
      <c r="F194" s="30"/>
      <c r="G194" s="783" t="s">
        <v>346</v>
      </c>
      <c r="H194" s="784"/>
      <c r="I194" s="784"/>
      <c r="J194" s="785"/>
      <c r="N194" s="38"/>
    </row>
    <row r="195" spans="1:15" ht="31.5" customHeight="1" x14ac:dyDescent="0.25">
      <c r="A195" s="4"/>
      <c r="B195" s="715" t="s">
        <v>583</v>
      </c>
      <c r="C195" s="813" t="s">
        <v>520</v>
      </c>
      <c r="D195" s="814"/>
      <c r="E195" s="22"/>
      <c r="F195" s="21"/>
      <c r="G195" s="63" t="s">
        <v>480</v>
      </c>
      <c r="H195" s="63" t="s">
        <v>481</v>
      </c>
      <c r="I195" s="63" t="s">
        <v>482</v>
      </c>
      <c r="J195" s="63" t="s">
        <v>483</v>
      </c>
      <c r="O195" s="38"/>
    </row>
    <row r="196" spans="1:15" ht="16.5" x14ac:dyDescent="0.25">
      <c r="A196" s="4"/>
      <c r="B196" s="715"/>
      <c r="C196" s="677" t="s">
        <v>391</v>
      </c>
      <c r="D196" s="678"/>
      <c r="E196" s="34" t="s">
        <v>288</v>
      </c>
      <c r="F196" s="218"/>
      <c r="G196" s="342">
        <f>ROUND((RX_fix_full_уе!G201*RX_fix_full_retail_RUB!$M$1*RX_fix_full_retail_RUB!$M$2*(1-RX_fix_full_retail_RUB!$M$3))/RX_fix_full_retail_RUB!$M$4,0)*RX_fix_full_retail_RUB!$M$4</f>
        <v>29315</v>
      </c>
      <c r="H196" s="342">
        <f>ROUND((RX_fix_full_уе!H201*RX_fix_full_retail_RUB!$M$1*RX_fix_full_retail_RUB!$M$2*(1-RX_fix_full_retail_RUB!$M$3))/RX_fix_full_retail_RUB!$M$4,0)*RX_fix_full_retail_RUB!$M$4</f>
        <v>28250</v>
      </c>
      <c r="I196" s="342">
        <f>ROUND((RX_fix_full_уе!I201*RX_fix_full_retail_RUB!$M$1*RX_fix_full_retail_RUB!$M$2*(1-RX_fix_full_retail_RUB!$M$3))/RX_fix_full_retail_RUB!$M$4,0)*RX_fix_full_retail_RUB!$M$4</f>
        <v>22920</v>
      </c>
      <c r="J196" s="342">
        <f>ROUND((RX_fix_full_уе!J201*RX_fix_full_retail_RUB!$M$1*RX_fix_full_retail_RUB!$M$2*(1-RX_fix_full_retail_RUB!$M$3))/RX_fix_full_retail_RUB!$M$4,0)*RX_fix_full_retail_RUB!$M$4</f>
        <v>21495</v>
      </c>
    </row>
    <row r="197" spans="1:15" ht="16.5" x14ac:dyDescent="0.25">
      <c r="A197" s="4"/>
      <c r="B197" s="715"/>
      <c r="C197" s="677" t="s">
        <v>392</v>
      </c>
      <c r="D197" s="678"/>
      <c r="E197" s="34" t="s">
        <v>289</v>
      </c>
      <c r="F197" s="218"/>
      <c r="G197" s="342">
        <f>ROUND((RX_fix_full_уе!G202*RX_fix_full_retail_RUB!$M$1*RX_fix_full_retail_RUB!$M$2*(1-RX_fix_full_retail_RUB!$M$3))/RX_fix_full_retail_RUB!$M$4,0)*RX_fix_full_retail_RUB!$M$4</f>
        <v>29315</v>
      </c>
      <c r="H197" s="342">
        <f>ROUND((RX_fix_full_уе!H202*RX_fix_full_retail_RUB!$M$1*RX_fix_full_retail_RUB!$M$2*(1-RX_fix_full_retail_RUB!$M$3))/RX_fix_full_retail_RUB!$M$4,0)*RX_fix_full_retail_RUB!$M$4</f>
        <v>28250</v>
      </c>
      <c r="I197" s="342">
        <f>ROUND((RX_fix_full_уе!I202*RX_fix_full_retail_RUB!$M$1*RX_fix_full_retail_RUB!$M$2*(1-RX_fix_full_retail_RUB!$M$3))/RX_fix_full_retail_RUB!$M$4,0)*RX_fix_full_retail_RUB!$M$4</f>
        <v>22920</v>
      </c>
      <c r="J197" s="342">
        <f>ROUND((RX_fix_full_уе!J202*RX_fix_full_retail_RUB!$M$1*RX_fix_full_retail_RUB!$M$2*(1-RX_fix_full_retail_RUB!$M$3))/RX_fix_full_retail_RUB!$M$4,0)*RX_fix_full_retail_RUB!$M$4</f>
        <v>21495</v>
      </c>
    </row>
    <row r="198" spans="1:15" ht="16.5" x14ac:dyDescent="0.25">
      <c r="A198" s="4"/>
      <c r="B198" s="715"/>
      <c r="C198" s="677" t="s">
        <v>22</v>
      </c>
      <c r="D198" s="678"/>
      <c r="E198" s="34" t="s">
        <v>290</v>
      </c>
      <c r="F198" s="218"/>
      <c r="G198" s="342">
        <f>ROUND((RX_fix_full_уе!G203*RX_fix_full_retail_RUB!$M$1*RX_fix_full_retail_RUB!$M$2*(1-RX_fix_full_retail_RUB!$M$3))/RX_fix_full_retail_RUB!$M$4,0)*RX_fix_full_retail_RUB!$M$4</f>
        <v>28780</v>
      </c>
      <c r="H198" s="342">
        <f>ROUND((RX_fix_full_уе!H203*RX_fix_full_retail_RUB!$M$1*RX_fix_full_retail_RUB!$M$2*(1-RX_fix_full_retail_RUB!$M$3))/RX_fix_full_retail_RUB!$M$4,0)*RX_fix_full_retail_RUB!$M$4</f>
        <v>27715</v>
      </c>
      <c r="I198" s="342">
        <f>ROUND((RX_fix_full_уе!I203*RX_fix_full_retail_RUB!$M$1*RX_fix_full_retail_RUB!$M$2*(1-RX_fix_full_retail_RUB!$M$3))/RX_fix_full_retail_RUB!$M$4,0)*RX_fix_full_retail_RUB!$M$4</f>
        <v>22385</v>
      </c>
      <c r="J198" s="342">
        <f>ROUND((RX_fix_full_уе!J203*RX_fix_full_retail_RUB!$M$1*RX_fix_full_retail_RUB!$M$2*(1-RX_fix_full_retail_RUB!$M$3))/RX_fix_full_retail_RUB!$M$4,0)*RX_fix_full_retail_RUB!$M$4</f>
        <v>20965</v>
      </c>
    </row>
    <row r="199" spans="1:15" ht="16.5" x14ac:dyDescent="0.25">
      <c r="A199" s="4"/>
      <c r="B199" s="715"/>
      <c r="C199" s="677" t="s">
        <v>21</v>
      </c>
      <c r="D199" s="678"/>
      <c r="E199" s="34" t="s">
        <v>291</v>
      </c>
      <c r="F199" s="218"/>
      <c r="G199" s="342">
        <f>ROUND((RX_fix_full_уе!G204*RX_fix_full_retail_RUB!$M$1*RX_fix_full_retail_RUB!$M$2*(1-RX_fix_full_retail_RUB!$M$3))/RX_fix_full_retail_RUB!$M$4,0)*RX_fix_full_retail_RUB!$M$4</f>
        <v>27180</v>
      </c>
      <c r="H199" s="342">
        <f>ROUND((RX_fix_full_уе!H204*RX_fix_full_retail_RUB!$M$1*RX_fix_full_retail_RUB!$M$2*(1-RX_fix_full_retail_RUB!$M$3))/RX_fix_full_retail_RUB!$M$4,0)*RX_fix_full_retail_RUB!$M$4</f>
        <v>26115</v>
      </c>
      <c r="I199" s="342">
        <f>ROUND((RX_fix_full_уе!I204*RX_fix_full_retail_RUB!$M$1*RX_fix_full_retail_RUB!$M$2*(1-RX_fix_full_retail_RUB!$M$3))/RX_fix_full_retail_RUB!$M$4,0)*RX_fix_full_retail_RUB!$M$4</f>
        <v>20785</v>
      </c>
      <c r="J199" s="342">
        <f>ROUND((RX_fix_full_уе!J204*RX_fix_full_retail_RUB!$M$1*RX_fix_full_retail_RUB!$M$2*(1-RX_fix_full_retail_RUB!$M$3))/RX_fix_full_retail_RUB!$M$4,0)*RX_fix_full_retail_RUB!$M$4</f>
        <v>19365</v>
      </c>
      <c r="L199" s="38"/>
      <c r="M199" s="38"/>
    </row>
    <row r="200" spans="1:15" ht="16.5" x14ac:dyDescent="0.25">
      <c r="B200" s="715"/>
      <c r="C200" s="677" t="s">
        <v>20</v>
      </c>
      <c r="D200" s="678"/>
      <c r="E200" s="34" t="s">
        <v>307</v>
      </c>
      <c r="F200" s="218"/>
      <c r="G200" s="342">
        <f>ROUND((RX_fix_full_уе!G205*RX_fix_full_retail_RUB!$M$1*RX_fix_full_retail_RUB!$M$2*(1-RX_fix_full_retail_RUB!$M$3))/RX_fix_full_retail_RUB!$M$4,0)*RX_fix_full_retail_RUB!$M$4</f>
        <v>26115</v>
      </c>
      <c r="H200" s="342">
        <f>ROUND((RX_fix_full_уе!H205*RX_fix_full_retail_RUB!$M$1*RX_fix_full_retail_RUB!$M$2*(1-RX_fix_full_retail_RUB!$M$3))/RX_fix_full_retail_RUB!$M$4,0)*RX_fix_full_retail_RUB!$M$4</f>
        <v>25050</v>
      </c>
      <c r="I200" s="342">
        <f>ROUND((RX_fix_full_уе!I205*RX_fix_full_retail_RUB!$M$1*RX_fix_full_retail_RUB!$M$2*(1-RX_fix_full_retail_RUB!$M$3))/RX_fix_full_retail_RUB!$M$4,0)*RX_fix_full_retail_RUB!$M$4</f>
        <v>19720</v>
      </c>
      <c r="J200" s="342">
        <f>ROUND((RX_fix_full_уе!J205*RX_fix_full_retail_RUB!$M$1*RX_fix_full_retail_RUB!$M$2*(1-RX_fix_full_retail_RUB!$M$3))/RX_fix_full_retail_RUB!$M$4,0)*RX_fix_full_retail_RUB!$M$4</f>
        <v>18300</v>
      </c>
    </row>
    <row r="201" spans="1:15" ht="16.5" customHeight="1" x14ac:dyDescent="0.25">
      <c r="B201" s="715"/>
      <c r="C201" s="163"/>
      <c r="D201" s="163"/>
      <c r="E201" s="163"/>
      <c r="F201" s="163"/>
      <c r="G201" s="163"/>
      <c r="H201" s="163"/>
      <c r="I201" s="163"/>
      <c r="J201" s="163"/>
    </row>
    <row r="202" spans="1:15" ht="16.5" x14ac:dyDescent="0.25">
      <c r="B202" s="715"/>
      <c r="C202" s="807" t="s">
        <v>580</v>
      </c>
      <c r="D202" s="770" t="s">
        <v>581</v>
      </c>
      <c r="E202" s="39"/>
      <c r="F202" s="39"/>
      <c r="G202" s="39" t="s">
        <v>453</v>
      </c>
      <c r="H202" s="39" t="s">
        <v>453</v>
      </c>
      <c r="I202" s="39" t="s">
        <v>479</v>
      </c>
      <c r="J202" s="39" t="s">
        <v>479</v>
      </c>
    </row>
    <row r="203" spans="1:15" ht="16.5" x14ac:dyDescent="0.25">
      <c r="B203" s="715"/>
      <c r="C203" s="808"/>
      <c r="D203" s="771"/>
      <c r="E203" s="39"/>
      <c r="F203" s="39"/>
      <c r="G203" s="39" t="s">
        <v>478</v>
      </c>
      <c r="H203" s="39" t="s">
        <v>477</v>
      </c>
      <c r="I203" s="39" t="s">
        <v>377</v>
      </c>
      <c r="J203" s="39" t="s">
        <v>377</v>
      </c>
    </row>
    <row r="204" spans="1:15" ht="16.5" x14ac:dyDescent="0.25">
      <c r="B204" s="715"/>
      <c r="C204" s="808"/>
      <c r="D204" s="772"/>
      <c r="E204" s="39"/>
      <c r="F204" s="39"/>
      <c r="G204" s="39" t="s">
        <v>477</v>
      </c>
      <c r="H204" s="39"/>
      <c r="I204" s="39" t="s">
        <v>477</v>
      </c>
      <c r="J204" s="39" t="s">
        <v>477</v>
      </c>
    </row>
    <row r="205" spans="1:15" ht="16.5" x14ac:dyDescent="0.25">
      <c r="B205" s="715"/>
      <c r="C205" s="808"/>
      <c r="D205" s="87" t="s">
        <v>344</v>
      </c>
      <c r="E205" s="39"/>
      <c r="F205" s="39"/>
      <c r="G205" s="810" t="s">
        <v>587</v>
      </c>
      <c r="H205" s="811"/>
      <c r="I205" s="811"/>
      <c r="J205" s="812"/>
    </row>
    <row r="206" spans="1:15" ht="16.5" customHeight="1" x14ac:dyDescent="0.25">
      <c r="B206" s="716"/>
      <c r="C206" s="809"/>
      <c r="D206" s="54" t="s">
        <v>345</v>
      </c>
      <c r="E206" s="39"/>
      <c r="F206" s="39"/>
      <c r="G206" s="810" t="s">
        <v>346</v>
      </c>
      <c r="H206" s="811"/>
      <c r="I206" s="811"/>
      <c r="J206" s="812"/>
    </row>
    <row r="207" spans="1:15" ht="63" customHeight="1" x14ac:dyDescent="0.25">
      <c r="A207" s="5"/>
      <c r="B207" s="663" t="s">
        <v>586</v>
      </c>
      <c r="C207" s="665" t="s">
        <v>520</v>
      </c>
      <c r="D207" s="666"/>
      <c r="E207" s="40"/>
      <c r="F207" s="41"/>
      <c r="G207" s="41"/>
      <c r="H207" s="76" t="s">
        <v>112</v>
      </c>
      <c r="I207" s="41"/>
      <c r="J207" s="76" t="s">
        <v>111</v>
      </c>
    </row>
    <row r="208" spans="1:15" ht="16.5" x14ac:dyDescent="0.25">
      <c r="A208" s="5"/>
      <c r="B208" s="664"/>
      <c r="C208" s="667" t="s">
        <v>392</v>
      </c>
      <c r="D208" s="668"/>
      <c r="E208" s="42" t="s">
        <v>308</v>
      </c>
      <c r="F208" s="43"/>
      <c r="G208" s="343"/>
      <c r="H208" s="343">
        <f>ROUND((RX_fix_full_уе!H213*RX_fix_full_retail_RUB!$M$1*RX_fix_full_retail_RUB!$M$2*(1-RX_fix_full_retail_RUB!$M$3))/RX_fix_full_retail_RUB!$M$4,0)*RX_fix_full_retail_RUB!$M$4</f>
        <v>28250</v>
      </c>
      <c r="I208" s="343"/>
      <c r="J208" s="343">
        <f>ROUND((RX_fix_full_уе!J213*RX_fix_full_retail_RUB!$M$1*RX_fix_full_retail_RUB!$M$2*(1-RX_fix_full_retail_RUB!$M$3))/RX_fix_full_retail_RUB!$M$4,0)*RX_fix_full_retail_RUB!$M$4</f>
        <v>21495</v>
      </c>
    </row>
    <row r="209" spans="1:11" ht="16.5" x14ac:dyDescent="0.25">
      <c r="A209" s="5"/>
      <c r="B209" s="664"/>
      <c r="C209" s="667" t="s">
        <v>22</v>
      </c>
      <c r="D209" s="668"/>
      <c r="E209" s="42" t="s">
        <v>309</v>
      </c>
      <c r="F209" s="43"/>
      <c r="G209" s="343"/>
      <c r="H209" s="343">
        <f>ROUND((RX_fix_full_уе!H214*RX_fix_full_retail_RUB!$M$1*RX_fix_full_retail_RUB!$M$2*(1-RX_fix_full_retail_RUB!$M$3))/RX_fix_full_retail_RUB!$M$4,0)*RX_fix_full_retail_RUB!$M$4</f>
        <v>27715</v>
      </c>
      <c r="I209" s="343"/>
      <c r="J209" s="343">
        <f>ROUND((RX_fix_full_уе!J214*RX_fix_full_retail_RUB!$M$1*RX_fix_full_retail_RUB!$M$2*(1-RX_fix_full_retail_RUB!$M$3))/RX_fix_full_retail_RUB!$M$4,0)*RX_fix_full_retail_RUB!$M$4</f>
        <v>20965</v>
      </c>
    </row>
    <row r="210" spans="1:11" ht="16.5" x14ac:dyDescent="0.25">
      <c r="A210" s="5"/>
      <c r="B210" s="664"/>
      <c r="C210" s="667" t="s">
        <v>21</v>
      </c>
      <c r="D210" s="668"/>
      <c r="E210" s="42" t="s">
        <v>310</v>
      </c>
      <c r="F210" s="43"/>
      <c r="G210" s="343"/>
      <c r="H210" s="343">
        <f>ROUND((RX_fix_full_уе!H215*RX_fix_full_retail_RUB!$M$1*RX_fix_full_retail_RUB!$M$2*(1-RX_fix_full_retail_RUB!$M$3))/RX_fix_full_retail_RUB!$M$4,0)*RX_fix_full_retail_RUB!$M$4</f>
        <v>26115</v>
      </c>
      <c r="I210" s="343"/>
      <c r="J210" s="343">
        <f>ROUND((RX_fix_full_уе!J215*RX_fix_full_retail_RUB!$M$1*RX_fix_full_retail_RUB!$M$2*(1-RX_fix_full_retail_RUB!$M$3))/RX_fix_full_retail_RUB!$M$4,0)*RX_fix_full_retail_RUB!$M$4</f>
        <v>19365</v>
      </c>
    </row>
    <row r="211" spans="1:11" ht="16.5" hidden="1" customHeight="1" x14ac:dyDescent="0.25">
      <c r="A211" s="5"/>
      <c r="B211" s="664"/>
      <c r="C211" s="667" t="s">
        <v>20</v>
      </c>
      <c r="D211" s="668"/>
      <c r="E211" s="42" t="s">
        <v>311</v>
      </c>
      <c r="F211" s="43"/>
      <c r="G211" s="43"/>
      <c r="H211" s="44" t="s">
        <v>5</v>
      </c>
      <c r="I211" s="43"/>
      <c r="J211" s="44" t="s">
        <v>5</v>
      </c>
      <c r="K211" s="106" t="s">
        <v>388</v>
      </c>
    </row>
    <row r="212" spans="1:11" ht="16.5" x14ac:dyDescent="0.25">
      <c r="B212" s="664"/>
      <c r="C212" s="66"/>
      <c r="D212" s="67"/>
      <c r="E212" s="67"/>
      <c r="F212" s="67"/>
      <c r="G212" s="67"/>
      <c r="H212" s="67"/>
      <c r="I212" s="67"/>
      <c r="J212" s="68"/>
      <c r="K212" s="151"/>
    </row>
    <row r="213" spans="1:11" ht="16.5" x14ac:dyDescent="0.25">
      <c r="B213" s="664"/>
      <c r="C213" s="815" t="s">
        <v>580</v>
      </c>
      <c r="D213" s="815" t="s">
        <v>581</v>
      </c>
      <c r="E213" s="42"/>
      <c r="F213" s="42"/>
      <c r="G213" s="88"/>
      <c r="H213" s="89" t="s">
        <v>453</v>
      </c>
      <c r="I213" s="89"/>
      <c r="J213" s="89" t="s">
        <v>484</v>
      </c>
      <c r="K213" s="151"/>
    </row>
    <row r="214" spans="1:11" ht="16.5" x14ac:dyDescent="0.25">
      <c r="B214" s="664"/>
      <c r="C214" s="816"/>
      <c r="D214" s="816"/>
      <c r="E214" s="42"/>
      <c r="F214" s="42"/>
      <c r="G214" s="88"/>
      <c r="H214" s="89" t="s">
        <v>477</v>
      </c>
      <c r="I214" s="89"/>
      <c r="J214" s="89" t="s">
        <v>423</v>
      </c>
      <c r="K214" s="151"/>
    </row>
    <row r="215" spans="1:11" ht="16.5" x14ac:dyDescent="0.25">
      <c r="B215" s="664"/>
      <c r="C215" s="816"/>
      <c r="D215" s="817"/>
      <c r="E215" s="42"/>
      <c r="F215" s="42"/>
      <c r="G215" s="88"/>
      <c r="H215" s="89"/>
      <c r="I215" s="89"/>
      <c r="J215" s="89" t="s">
        <v>477</v>
      </c>
      <c r="K215" s="151"/>
    </row>
    <row r="216" spans="1:11" ht="16.5" x14ac:dyDescent="0.25">
      <c r="B216" s="664"/>
      <c r="C216" s="816"/>
      <c r="D216" s="42" t="s">
        <v>344</v>
      </c>
      <c r="E216" s="42"/>
      <c r="F216" s="42"/>
      <c r="G216" s="88"/>
      <c r="H216" s="745" t="s">
        <v>587</v>
      </c>
      <c r="I216" s="746"/>
      <c r="J216" s="747"/>
      <c r="K216" s="151"/>
    </row>
    <row r="217" spans="1:11" ht="16.5" x14ac:dyDescent="0.25">
      <c r="B217" s="664"/>
      <c r="C217" s="817"/>
      <c r="D217" s="42" t="s">
        <v>345</v>
      </c>
      <c r="E217" s="42"/>
      <c r="F217" s="42"/>
      <c r="G217" s="88"/>
      <c r="H217" s="745" t="s">
        <v>346</v>
      </c>
      <c r="I217" s="746"/>
      <c r="J217" s="747"/>
      <c r="K217" s="151"/>
    </row>
    <row r="218" spans="1:11" ht="16.5" x14ac:dyDescent="0.25">
      <c r="B218" s="213"/>
      <c r="C218" s="214"/>
      <c r="D218" s="90"/>
      <c r="E218" s="90"/>
      <c r="F218" s="90"/>
      <c r="G218" s="215"/>
      <c r="H218" s="178"/>
      <c r="I218" s="178"/>
      <c r="J218" s="178"/>
      <c r="K218" s="151"/>
    </row>
    <row r="219" spans="1:11" ht="16.5" x14ac:dyDescent="0.25">
      <c r="B219" s="213"/>
      <c r="C219" s="214"/>
      <c r="D219" s="90"/>
      <c r="E219" s="90"/>
      <c r="F219" s="90"/>
      <c r="G219" s="215"/>
      <c r="H219" s="178"/>
      <c r="I219" s="178"/>
      <c r="J219" s="178"/>
      <c r="K219" s="151"/>
    </row>
    <row r="220" spans="1:11" x14ac:dyDescent="0.25">
      <c r="A220" s="806" t="s">
        <v>594</v>
      </c>
      <c r="B220" s="806"/>
      <c r="C220" s="806"/>
      <c r="D220" s="806"/>
      <c r="E220" s="806"/>
      <c r="F220" s="806"/>
      <c r="G220" s="806"/>
      <c r="H220" s="806"/>
      <c r="I220" s="806"/>
      <c r="J220" s="806"/>
    </row>
    <row r="221" spans="1:11" x14ac:dyDescent="0.25">
      <c r="A221" s="806"/>
      <c r="B221" s="806"/>
      <c r="C221" s="806"/>
      <c r="D221" s="806"/>
      <c r="E221" s="806"/>
      <c r="F221" s="806"/>
      <c r="G221" s="806"/>
      <c r="H221" s="806"/>
      <c r="I221" s="806"/>
      <c r="J221" s="806"/>
    </row>
    <row r="222" spans="1:11" x14ac:dyDescent="0.25">
      <c r="A222" s="806"/>
      <c r="B222" s="806"/>
      <c r="C222" s="806"/>
      <c r="D222" s="806"/>
      <c r="E222" s="806"/>
      <c r="F222" s="806"/>
      <c r="G222" s="806"/>
      <c r="H222" s="806"/>
      <c r="I222" s="806"/>
      <c r="J222" s="806"/>
    </row>
    <row r="226" spans="1:10" x14ac:dyDescent="0.25">
      <c r="I226"/>
      <c r="J226"/>
    </row>
    <row r="227" spans="1:10" ht="15" customHeight="1" x14ac:dyDescent="0.25">
      <c r="B227" s="3"/>
      <c r="C227" s="3"/>
      <c r="D227" s="3"/>
      <c r="E227" s="3"/>
      <c r="F227" s="2"/>
      <c r="G227" s="2"/>
      <c r="H227" s="3"/>
      <c r="I227"/>
      <c r="J227"/>
    </row>
    <row r="228" spans="1:10" ht="49.5" customHeight="1" x14ac:dyDescent="0.25">
      <c r="A228" s="437" t="s">
        <v>114</v>
      </c>
      <c r="B228" s="802" t="s">
        <v>582</v>
      </c>
      <c r="C228" s="795" t="s">
        <v>520</v>
      </c>
      <c r="D228" s="796"/>
      <c r="E228" s="23" t="s">
        <v>312</v>
      </c>
      <c r="F228" s="75"/>
      <c r="G228" s="75" t="s">
        <v>313</v>
      </c>
      <c r="H228" s="75" t="s">
        <v>314</v>
      </c>
      <c r="I228" s="75"/>
      <c r="J228" s="75" t="s">
        <v>315</v>
      </c>
    </row>
    <row r="229" spans="1:10" ht="16.5" hidden="1" customHeight="1" x14ac:dyDescent="0.25">
      <c r="A229" s="71"/>
      <c r="B229" s="803"/>
      <c r="C229" s="23"/>
      <c r="D229" s="23"/>
      <c r="E229" s="23"/>
      <c r="F229" s="75"/>
      <c r="G229" s="75" t="s">
        <v>237</v>
      </c>
      <c r="H229" s="75" t="s">
        <v>236</v>
      </c>
      <c r="I229" s="75"/>
      <c r="J229" s="75" t="s">
        <v>235</v>
      </c>
    </row>
    <row r="230" spans="1:10" ht="16.5" x14ac:dyDescent="0.25">
      <c r="A230" s="7"/>
      <c r="B230" s="803"/>
      <c r="C230" s="797" t="s">
        <v>391</v>
      </c>
      <c r="D230" s="798"/>
      <c r="E230" s="33" t="s">
        <v>95</v>
      </c>
      <c r="F230" s="337"/>
      <c r="G230" s="337">
        <f>ROUND((RX_fix_full_уе!G235*RX_fix_full_retail_RUB!$M$1*RX_fix_full_retail_RUB!$M$2*(1-RX_fix_full_retail_RUB!$M$3))/RX_fix_full_retail_RUB!$M$4,0)*RX_fix_full_retail_RUB!$M$4</f>
        <v>20965</v>
      </c>
      <c r="H230" s="337">
        <f>ROUND((RX_fix_full_уе!H235*RX_fix_full_retail_RUB!$M$1*RX_fix_full_retail_RUB!$M$2*(1-RX_fix_full_retail_RUB!$M$3))/RX_fix_full_retail_RUB!$M$4,0)*RX_fix_full_retail_RUB!$M$4</f>
        <v>18830</v>
      </c>
      <c r="I230" s="337"/>
      <c r="J230" s="337">
        <f>ROUND((RX_fix_full_уе!J235*RX_fix_full_retail_RUB!$M$1*RX_fix_full_retail_RUB!$M$2*(1-RX_fix_full_retail_RUB!$M$3))/RX_fix_full_retail_RUB!$M$4,0)*RX_fix_full_retail_RUB!$M$4</f>
        <v>15455</v>
      </c>
    </row>
    <row r="231" spans="1:10" ht="16.5" x14ac:dyDescent="0.25">
      <c r="A231" s="7"/>
      <c r="B231" s="803"/>
      <c r="C231" s="797" t="s">
        <v>392</v>
      </c>
      <c r="D231" s="798"/>
      <c r="E231" s="33" t="s">
        <v>94</v>
      </c>
      <c r="F231" s="337"/>
      <c r="G231" s="337">
        <f>ROUND((RX_fix_full_уе!G236*RX_fix_full_retail_RUB!$M$1*RX_fix_full_retail_RUB!$M$2*(1-RX_fix_full_retail_RUB!$M$3))/RX_fix_full_retail_RUB!$M$4,0)*RX_fix_full_retail_RUB!$M$4</f>
        <v>20965</v>
      </c>
      <c r="H231" s="337">
        <f>ROUND((RX_fix_full_уе!H236*RX_fix_full_retail_RUB!$M$1*RX_fix_full_retail_RUB!$M$2*(1-RX_fix_full_retail_RUB!$M$3))/RX_fix_full_retail_RUB!$M$4,0)*RX_fix_full_retail_RUB!$M$4</f>
        <v>18830</v>
      </c>
      <c r="I231" s="337"/>
      <c r="J231" s="337">
        <f>ROUND((RX_fix_full_уе!J236*RX_fix_full_retail_RUB!$M$1*RX_fix_full_retail_RUB!$M$2*(1-RX_fix_full_retail_RUB!$M$3))/RX_fix_full_retail_RUB!$M$4,0)*RX_fix_full_retail_RUB!$M$4</f>
        <v>15455</v>
      </c>
    </row>
    <row r="232" spans="1:10" ht="16.5" x14ac:dyDescent="0.25">
      <c r="A232" s="7"/>
      <c r="B232" s="803"/>
      <c r="C232" s="797" t="s">
        <v>22</v>
      </c>
      <c r="D232" s="798"/>
      <c r="E232" s="33" t="s">
        <v>0</v>
      </c>
      <c r="F232" s="337"/>
      <c r="G232" s="337">
        <f>ROUND((RX_fix_full_уе!G237*RX_fix_full_retail_RUB!$M$1*RX_fix_full_retail_RUB!$M$2*(1-RX_fix_full_retail_RUB!$M$3))/RX_fix_full_retail_RUB!$M$4,0)*RX_fix_full_retail_RUB!$M$4</f>
        <v>20430</v>
      </c>
      <c r="H232" s="337">
        <f>ROUND((RX_fix_full_уе!H237*RX_fix_full_retail_RUB!$M$1*RX_fix_full_retail_RUB!$M$2*(1-RX_fix_full_retail_RUB!$M$3))/RX_fix_full_retail_RUB!$M$4,0)*RX_fix_full_retail_RUB!$M$4</f>
        <v>18300</v>
      </c>
      <c r="I232" s="337"/>
      <c r="J232" s="337">
        <f>ROUND((RX_fix_full_уе!J237*RX_fix_full_retail_RUB!$M$1*RX_fix_full_retail_RUB!$M$2*(1-RX_fix_full_retail_RUB!$M$3))/RX_fix_full_retail_RUB!$M$4,0)*RX_fix_full_retail_RUB!$M$4</f>
        <v>14925</v>
      </c>
    </row>
    <row r="233" spans="1:10" ht="16.5" x14ac:dyDescent="0.25">
      <c r="A233" s="7"/>
      <c r="B233" s="803"/>
      <c r="C233" s="797" t="s">
        <v>21</v>
      </c>
      <c r="D233" s="798"/>
      <c r="E233" s="33" t="s">
        <v>1</v>
      </c>
      <c r="F233" s="337"/>
      <c r="G233" s="337">
        <f>ROUND((RX_fix_full_уе!G238*RX_fix_full_retail_RUB!$M$1*RX_fix_full_retail_RUB!$M$2*(1-RX_fix_full_retail_RUB!$M$3))/RX_fix_full_retail_RUB!$M$4,0)*RX_fix_full_retail_RUB!$M$4</f>
        <v>18830</v>
      </c>
      <c r="H233" s="337">
        <f>ROUND((RX_fix_full_уе!H238*RX_fix_full_retail_RUB!$M$1*RX_fix_full_retail_RUB!$M$2*(1-RX_fix_full_retail_RUB!$M$3))/RX_fix_full_retail_RUB!$M$4,0)*RX_fix_full_retail_RUB!$M$4</f>
        <v>16700</v>
      </c>
      <c r="I233" s="337"/>
      <c r="J233" s="337">
        <f>ROUND((RX_fix_full_уе!J238*RX_fix_full_retail_RUB!$M$1*RX_fix_full_retail_RUB!$M$2*(1-RX_fix_full_retail_RUB!$M$3))/RX_fix_full_retail_RUB!$M$4,0)*RX_fix_full_retail_RUB!$M$4</f>
        <v>13325</v>
      </c>
    </row>
    <row r="234" spans="1:10" ht="16.5" x14ac:dyDescent="0.25">
      <c r="B234" s="803"/>
      <c r="C234" s="805" t="s">
        <v>579</v>
      </c>
      <c r="D234" s="798"/>
      <c r="E234" s="33"/>
      <c r="F234" s="337"/>
      <c r="G234" s="337">
        <f>ROUND((RX_fix_full_уе!G239*RX_fix_full_retail_RUB!$M$1*RX_fix_full_retail_RUB!$M$2*(1-RX_fix_full_retail_RUB!$M$3))/RX_fix_full_retail_RUB!$M$4,0)*RX_fix_full_retail_RUB!$M$4</f>
        <v>1245</v>
      </c>
      <c r="H234" s="337">
        <f>ROUND((RX_fix_full_уе!H239*RX_fix_full_retail_RUB!$M$1*RX_fix_full_retail_RUB!$M$2*(1-RX_fix_full_retail_RUB!$M$3))/RX_fix_full_retail_RUB!$M$4,0)*RX_fix_full_retail_RUB!$M$4</f>
        <v>1245</v>
      </c>
      <c r="I234" s="337"/>
      <c r="J234" s="337">
        <f>ROUND((RX_fix_full_уе!J239*RX_fix_full_retail_RUB!$M$1*RX_fix_full_retail_RUB!$M$2*(1-RX_fix_full_retail_RUB!$M$3))/RX_fix_full_retail_RUB!$M$4,0)*RX_fix_full_retail_RUB!$M$4</f>
        <v>1245</v>
      </c>
    </row>
    <row r="235" spans="1:10" x14ac:dyDescent="0.25">
      <c r="B235" s="803"/>
      <c r="C235" s="143"/>
      <c r="D235" s="143"/>
      <c r="E235" s="143"/>
      <c r="F235" s="143"/>
      <c r="G235" s="143"/>
      <c r="H235" s="143"/>
      <c r="I235" s="143"/>
      <c r="J235" s="144"/>
    </row>
    <row r="236" spans="1:10" ht="16.5" x14ac:dyDescent="0.25">
      <c r="B236" s="803"/>
      <c r="C236" s="799" t="s">
        <v>580</v>
      </c>
      <c r="D236" s="799" t="s">
        <v>581</v>
      </c>
      <c r="E236" s="33"/>
      <c r="F236" s="25"/>
      <c r="G236" s="25" t="s">
        <v>445</v>
      </c>
      <c r="H236" s="25" t="s">
        <v>445</v>
      </c>
      <c r="I236" s="25"/>
      <c r="J236" s="25" t="s">
        <v>183</v>
      </c>
    </row>
    <row r="237" spans="1:10" ht="16.5" x14ac:dyDescent="0.25">
      <c r="B237" s="803"/>
      <c r="C237" s="800"/>
      <c r="D237" s="800"/>
      <c r="E237" s="33"/>
      <c r="F237" s="25"/>
      <c r="G237" s="25" t="s">
        <v>186</v>
      </c>
      <c r="H237" s="25" t="s">
        <v>184</v>
      </c>
      <c r="I237" s="25"/>
      <c r="J237" s="25" t="s">
        <v>182</v>
      </c>
    </row>
    <row r="238" spans="1:10" ht="16.5" x14ac:dyDescent="0.25">
      <c r="B238" s="803"/>
      <c r="C238" s="800"/>
      <c r="D238" s="800"/>
      <c r="E238" s="33"/>
      <c r="F238" s="25"/>
      <c r="G238" s="25" t="s">
        <v>446</v>
      </c>
      <c r="H238" s="25" t="s">
        <v>178</v>
      </c>
      <c r="I238" s="25"/>
      <c r="J238" s="25" t="s">
        <v>447</v>
      </c>
    </row>
    <row r="239" spans="1:10" ht="16.5" x14ac:dyDescent="0.25">
      <c r="B239" s="803"/>
      <c r="C239" s="800"/>
      <c r="D239" s="801"/>
      <c r="E239" s="33"/>
      <c r="F239" s="25"/>
      <c r="G239" s="25" t="s">
        <v>448</v>
      </c>
      <c r="H239" s="25" t="s">
        <v>449</v>
      </c>
      <c r="I239" s="25"/>
      <c r="J239" s="25"/>
    </row>
    <row r="240" spans="1:10" ht="16.5" x14ac:dyDescent="0.25">
      <c r="B240" s="803"/>
      <c r="C240" s="800"/>
      <c r="D240" s="33" t="s">
        <v>344</v>
      </c>
      <c r="E240" s="33"/>
      <c r="F240" s="25"/>
      <c r="G240" s="789" t="s">
        <v>587</v>
      </c>
      <c r="H240" s="790"/>
      <c r="I240" s="790"/>
      <c r="J240" s="791"/>
    </row>
    <row r="241" spans="1:13" ht="16.5" x14ac:dyDescent="0.25">
      <c r="B241" s="804"/>
      <c r="C241" s="801"/>
      <c r="D241" s="33" t="s">
        <v>345</v>
      </c>
      <c r="E241" s="33"/>
      <c r="F241" s="25"/>
      <c r="G241" s="789" t="s">
        <v>450</v>
      </c>
      <c r="H241" s="790"/>
      <c r="I241" s="790"/>
      <c r="J241" s="791"/>
    </row>
    <row r="242" spans="1:13" ht="16.5" customHeight="1" x14ac:dyDescent="0.25">
      <c r="B242" s="266"/>
      <c r="C242" s="267"/>
      <c r="D242" s="267"/>
      <c r="E242" s="267"/>
      <c r="F242" s="325"/>
      <c r="G242" s="325"/>
      <c r="H242" s="325"/>
      <c r="I242" s="325"/>
      <c r="J242" s="325"/>
    </row>
    <row r="243" spans="1:13" ht="33" customHeight="1" x14ac:dyDescent="0.25">
      <c r="A243" s="437" t="s">
        <v>3</v>
      </c>
      <c r="B243" s="792" t="s">
        <v>582</v>
      </c>
      <c r="C243" s="795" t="s">
        <v>520</v>
      </c>
      <c r="D243" s="796"/>
      <c r="E243" s="23"/>
      <c r="F243" s="24"/>
      <c r="G243" s="24" t="s">
        <v>64</v>
      </c>
      <c r="H243" s="24" t="s">
        <v>63</v>
      </c>
      <c r="I243" s="24"/>
      <c r="J243" s="24" t="s">
        <v>62</v>
      </c>
      <c r="K243" s="38"/>
    </row>
    <row r="244" spans="1:13" ht="16.5" hidden="1" customHeight="1" x14ac:dyDescent="0.25">
      <c r="A244" s="71"/>
      <c r="B244" s="793"/>
      <c r="C244" s="23"/>
      <c r="D244" s="23"/>
      <c r="E244" s="23"/>
      <c r="F244" s="24"/>
      <c r="G244" s="24" t="s">
        <v>240</v>
      </c>
      <c r="H244" s="24" t="s">
        <v>239</v>
      </c>
      <c r="I244" s="24"/>
      <c r="J244" s="24" t="s">
        <v>238</v>
      </c>
      <c r="K244" s="38"/>
    </row>
    <row r="245" spans="1:13" ht="16.5" x14ac:dyDescent="0.25">
      <c r="A245" s="7"/>
      <c r="B245" s="793"/>
      <c r="C245" s="797" t="s">
        <v>391</v>
      </c>
      <c r="D245" s="798"/>
      <c r="E245" s="33" t="s">
        <v>95</v>
      </c>
      <c r="F245" s="337"/>
      <c r="G245" s="337">
        <f>ROUND((RX_fix_full_уе!G250*RX_fix_full_retail_RUB!$M$1*RX_fix_full_retail_RUB!$M$2*(1-RX_fix_full_retail_RUB!$M$3))/RX_fix_full_retail_RUB!$M$4,0)*RX_fix_full_retail_RUB!$M$4</f>
        <v>20965</v>
      </c>
      <c r="H245" s="337">
        <f>ROUND((RX_fix_full_уе!H250*RX_fix_full_retail_RUB!$M$1*RX_fix_full_retail_RUB!$M$2*(1-RX_fix_full_retail_RUB!$M$3))/RX_fix_full_retail_RUB!$M$4,0)*RX_fix_full_retail_RUB!$M$4</f>
        <v>18830</v>
      </c>
      <c r="I245" s="337"/>
      <c r="J245" s="337">
        <f>ROUND((RX_fix_full_уе!J250*RX_fix_full_retail_RUB!$M$1*RX_fix_full_retail_RUB!$M$2*(1-RX_fix_full_retail_RUB!$M$3))/RX_fix_full_retail_RUB!$M$4,0)*RX_fix_full_retail_RUB!$M$4</f>
        <v>15455</v>
      </c>
    </row>
    <row r="246" spans="1:13" ht="16.5" x14ac:dyDescent="0.25">
      <c r="A246" s="7"/>
      <c r="B246" s="793"/>
      <c r="C246" s="797" t="s">
        <v>392</v>
      </c>
      <c r="D246" s="798"/>
      <c r="E246" s="33" t="s">
        <v>94</v>
      </c>
      <c r="F246" s="337"/>
      <c r="G246" s="337">
        <f>ROUND((RX_fix_full_уе!G251*RX_fix_full_retail_RUB!$M$1*RX_fix_full_retail_RUB!$M$2*(1-RX_fix_full_retail_RUB!$M$3))/RX_fix_full_retail_RUB!$M$4,0)*RX_fix_full_retail_RUB!$M$4</f>
        <v>20965</v>
      </c>
      <c r="H246" s="337">
        <f>ROUND((RX_fix_full_уе!H251*RX_fix_full_retail_RUB!$M$1*RX_fix_full_retail_RUB!$M$2*(1-RX_fix_full_retail_RUB!$M$3))/RX_fix_full_retail_RUB!$M$4,0)*RX_fix_full_retail_RUB!$M$4</f>
        <v>18830</v>
      </c>
      <c r="I246" s="337"/>
      <c r="J246" s="337">
        <f>ROUND((RX_fix_full_уе!J251*RX_fix_full_retail_RUB!$M$1*RX_fix_full_retail_RUB!$M$2*(1-RX_fix_full_retail_RUB!$M$3))/RX_fix_full_retail_RUB!$M$4,0)*RX_fix_full_retail_RUB!$M$4</f>
        <v>15455</v>
      </c>
    </row>
    <row r="247" spans="1:13" ht="16.5" x14ac:dyDescent="0.25">
      <c r="A247" s="7"/>
      <c r="B247" s="793"/>
      <c r="C247" s="797" t="s">
        <v>22</v>
      </c>
      <c r="D247" s="798"/>
      <c r="E247" s="33" t="s">
        <v>0</v>
      </c>
      <c r="F247" s="337"/>
      <c r="G247" s="337">
        <f>ROUND((RX_fix_full_уе!G252*RX_fix_full_retail_RUB!$M$1*RX_fix_full_retail_RUB!$M$2*(1-RX_fix_full_retail_RUB!$M$3))/RX_fix_full_retail_RUB!$M$4,0)*RX_fix_full_retail_RUB!$M$4</f>
        <v>20430</v>
      </c>
      <c r="H247" s="337">
        <f>ROUND((RX_fix_full_уе!H252*RX_fix_full_retail_RUB!$M$1*RX_fix_full_retail_RUB!$M$2*(1-RX_fix_full_retail_RUB!$M$3))/RX_fix_full_retail_RUB!$M$4,0)*RX_fix_full_retail_RUB!$M$4</f>
        <v>18300</v>
      </c>
      <c r="I247" s="337"/>
      <c r="J247" s="337">
        <f>ROUND((RX_fix_full_уе!J252*RX_fix_full_retail_RUB!$M$1*RX_fix_full_retail_RUB!$M$2*(1-RX_fix_full_retail_RUB!$M$3))/RX_fix_full_retail_RUB!$M$4,0)*RX_fix_full_retail_RUB!$M$4</f>
        <v>14925</v>
      </c>
      <c r="L247" s="38"/>
    </row>
    <row r="248" spans="1:13" ht="16.5" x14ac:dyDescent="0.25">
      <c r="A248" s="7"/>
      <c r="B248" s="793"/>
      <c r="C248" s="797" t="s">
        <v>21</v>
      </c>
      <c r="D248" s="798"/>
      <c r="E248" s="33" t="s">
        <v>1</v>
      </c>
      <c r="F248" s="337"/>
      <c r="G248" s="337">
        <f>ROUND((RX_fix_full_уе!G253*RX_fix_full_retail_RUB!$M$1*RX_fix_full_retail_RUB!$M$2*(1-RX_fix_full_retail_RUB!$M$3))/RX_fix_full_retail_RUB!$M$4,0)*RX_fix_full_retail_RUB!$M$4</f>
        <v>18830</v>
      </c>
      <c r="H248" s="337">
        <f>ROUND((RX_fix_full_уе!H253*RX_fix_full_retail_RUB!$M$1*RX_fix_full_retail_RUB!$M$2*(1-RX_fix_full_retail_RUB!$M$3))/RX_fix_full_retail_RUB!$M$4,0)*RX_fix_full_retail_RUB!$M$4</f>
        <v>16700</v>
      </c>
      <c r="I248" s="337"/>
      <c r="J248" s="337">
        <f>ROUND((RX_fix_full_уе!J253*RX_fix_full_retail_RUB!$M$1*RX_fix_full_retail_RUB!$M$2*(1-RX_fix_full_retail_RUB!$M$3))/RX_fix_full_retail_RUB!$M$4,0)*RX_fix_full_retail_RUB!$M$4</f>
        <v>13325</v>
      </c>
      <c r="L248" s="38"/>
    </row>
    <row r="249" spans="1:13" ht="16.5" x14ac:dyDescent="0.25">
      <c r="B249" s="793"/>
      <c r="C249" s="805" t="s">
        <v>579</v>
      </c>
      <c r="D249" s="798"/>
      <c r="E249" s="33"/>
      <c r="F249" s="337"/>
      <c r="G249" s="337">
        <f>ROUND((RX_fix_full_уе!G254*RX_fix_full_retail_RUB!$M$1*RX_fix_full_retail_RUB!$M$2*(1-RX_fix_full_retail_RUB!$M$3))/RX_fix_full_retail_RUB!$M$4,0)*RX_fix_full_retail_RUB!$M$4</f>
        <v>1245</v>
      </c>
      <c r="H249" s="337">
        <f>ROUND((RX_fix_full_уе!H254*RX_fix_full_retail_RUB!$M$1*RX_fix_full_retail_RUB!$M$2*(1-RX_fix_full_retail_RUB!$M$3))/RX_fix_full_retail_RUB!$M$4,0)*RX_fix_full_retail_RUB!$M$4</f>
        <v>1245</v>
      </c>
      <c r="I249" s="337"/>
      <c r="J249" s="337">
        <f>ROUND((RX_fix_full_уе!J254*RX_fix_full_retail_RUB!$M$1*RX_fix_full_retail_RUB!$M$2*(1-RX_fix_full_retail_RUB!$M$3))/RX_fix_full_retail_RUB!$M$4,0)*RX_fix_full_retail_RUB!$M$4</f>
        <v>1245</v>
      </c>
    </row>
    <row r="250" spans="1:13" x14ac:dyDescent="0.25">
      <c r="B250" s="793"/>
      <c r="C250" s="143"/>
      <c r="D250" s="143"/>
      <c r="E250" s="143"/>
      <c r="F250" s="143"/>
      <c r="G250" s="143"/>
      <c r="H250" s="143"/>
      <c r="I250" s="143"/>
      <c r="J250" s="143"/>
      <c r="L250" s="38"/>
      <c r="M250" s="38"/>
    </row>
    <row r="251" spans="1:13" ht="16.5" x14ac:dyDescent="0.25">
      <c r="B251" s="793"/>
      <c r="C251" s="799" t="s">
        <v>580</v>
      </c>
      <c r="D251" s="799" t="s">
        <v>581</v>
      </c>
      <c r="E251" s="33"/>
      <c r="F251" s="25"/>
      <c r="G251" s="25" t="s">
        <v>451</v>
      </c>
      <c r="H251" s="25" t="s">
        <v>445</v>
      </c>
      <c r="I251" s="25"/>
      <c r="J251" s="25" t="s">
        <v>452</v>
      </c>
    </row>
    <row r="252" spans="1:13" ht="16.5" x14ac:dyDescent="0.25">
      <c r="B252" s="793"/>
      <c r="C252" s="800"/>
      <c r="D252" s="800"/>
      <c r="E252" s="33"/>
      <c r="F252" s="25"/>
      <c r="G252" s="25" t="s">
        <v>453</v>
      </c>
      <c r="H252" s="25" t="s">
        <v>190</v>
      </c>
      <c r="I252" s="25"/>
      <c r="J252" s="25" t="s">
        <v>454</v>
      </c>
    </row>
    <row r="253" spans="1:13" ht="16.5" x14ac:dyDescent="0.25">
      <c r="B253" s="793"/>
      <c r="C253" s="800"/>
      <c r="D253" s="800"/>
      <c r="E253" s="33"/>
      <c r="F253" s="25"/>
      <c r="G253" s="25" t="s">
        <v>455</v>
      </c>
      <c r="H253" s="25" t="s">
        <v>456</v>
      </c>
      <c r="I253" s="25"/>
      <c r="J253" s="25"/>
    </row>
    <row r="254" spans="1:13" ht="16.5" x14ac:dyDescent="0.25">
      <c r="B254" s="793"/>
      <c r="C254" s="800"/>
      <c r="D254" s="801"/>
      <c r="E254" s="33"/>
      <c r="F254" s="25"/>
      <c r="G254" s="25" t="s">
        <v>456</v>
      </c>
      <c r="H254" s="25"/>
      <c r="I254" s="25"/>
      <c r="J254" s="25"/>
    </row>
    <row r="255" spans="1:13" ht="16.5" x14ac:dyDescent="0.25">
      <c r="B255" s="793"/>
      <c r="C255" s="800"/>
      <c r="D255" s="33" t="s">
        <v>344</v>
      </c>
      <c r="E255" s="33"/>
      <c r="F255" s="25"/>
      <c r="G255" s="789" t="s">
        <v>587</v>
      </c>
      <c r="H255" s="790"/>
      <c r="I255" s="790"/>
      <c r="J255" s="791"/>
    </row>
    <row r="256" spans="1:13" ht="16.5" x14ac:dyDescent="0.25">
      <c r="B256" s="794"/>
      <c r="C256" s="801"/>
      <c r="D256" s="33" t="s">
        <v>345</v>
      </c>
      <c r="E256" s="33"/>
      <c r="F256" s="25"/>
      <c r="G256" s="789" t="s">
        <v>450</v>
      </c>
      <c r="H256" s="790"/>
      <c r="I256" s="790"/>
      <c r="J256" s="791"/>
    </row>
    <row r="257" spans="1:10" ht="16.5" customHeight="1" x14ac:dyDescent="0.25">
      <c r="B257" s="213"/>
      <c r="C257" s="90"/>
      <c r="D257" s="90"/>
      <c r="E257" s="90"/>
      <c r="F257" s="92"/>
      <c r="G257" s="92"/>
      <c r="H257" s="92"/>
      <c r="I257" s="92"/>
      <c r="J257" s="92"/>
    </row>
    <row r="258" spans="1:10" ht="33" customHeight="1" x14ac:dyDescent="0.25">
      <c r="A258" s="438" t="s">
        <v>58</v>
      </c>
      <c r="B258" s="787" t="s">
        <v>582</v>
      </c>
      <c r="C258" s="775" t="s">
        <v>520</v>
      </c>
      <c r="D258" s="776"/>
      <c r="E258" s="28"/>
      <c r="F258" s="29"/>
      <c r="G258" s="29"/>
      <c r="H258" s="29" t="s">
        <v>66</v>
      </c>
      <c r="I258" s="29"/>
      <c r="J258" s="29" t="s">
        <v>65</v>
      </c>
    </row>
    <row r="259" spans="1:10" ht="16.5" hidden="1" customHeight="1" x14ac:dyDescent="0.25">
      <c r="A259" s="73"/>
      <c r="B259" s="787"/>
      <c r="C259" s="28"/>
      <c r="D259" s="74"/>
      <c r="E259" s="74"/>
      <c r="F259" s="29"/>
      <c r="G259" s="29"/>
      <c r="H259" s="29" t="s">
        <v>316</v>
      </c>
      <c r="I259" s="29"/>
      <c r="J259" s="29" t="s">
        <v>317</v>
      </c>
    </row>
    <row r="260" spans="1:10" ht="16.5" x14ac:dyDescent="0.25">
      <c r="A260" s="6"/>
      <c r="B260" s="787"/>
      <c r="C260" s="777" t="s">
        <v>391</v>
      </c>
      <c r="D260" s="778"/>
      <c r="E260" s="35" t="s">
        <v>95</v>
      </c>
      <c r="F260" s="340"/>
      <c r="G260" s="340"/>
      <c r="H260" s="340">
        <f>ROUND((RX_fix_full_уе!H265*RX_fix_full_retail_RUB!$M$1*RX_fix_full_retail_RUB!$M$2*(1-RX_fix_full_retail_RUB!$M$3))/RX_fix_full_retail_RUB!$M$4,0)*RX_fix_full_retail_RUB!$M$4</f>
        <v>14745</v>
      </c>
      <c r="I260" s="340"/>
      <c r="J260" s="340">
        <f>ROUND((RX_fix_full_уе!J265*RX_fix_full_retail_RUB!$M$1*RX_fix_full_retail_RUB!$M$2*(1-RX_fix_full_retail_RUB!$M$3))/RX_fix_full_retail_RUB!$M$4,0)*RX_fix_full_retail_RUB!$M$4</f>
        <v>11370</v>
      </c>
    </row>
    <row r="261" spans="1:10" ht="16.5" x14ac:dyDescent="0.25">
      <c r="B261" s="787"/>
      <c r="C261" s="777" t="s">
        <v>392</v>
      </c>
      <c r="D261" s="778"/>
      <c r="E261" s="35" t="s">
        <v>94</v>
      </c>
      <c r="F261" s="340"/>
      <c r="G261" s="340"/>
      <c r="H261" s="340">
        <f>ROUND((RX_fix_full_уе!H266*RX_fix_full_retail_RUB!$M$1*RX_fix_full_retail_RUB!$M$2*(1-RX_fix_full_retail_RUB!$M$3))/RX_fix_full_retail_RUB!$M$4,0)*RX_fix_full_retail_RUB!$M$4</f>
        <v>14745</v>
      </c>
      <c r="I261" s="340"/>
      <c r="J261" s="340">
        <f>ROUND((RX_fix_full_уе!J266*RX_fix_full_retail_RUB!$M$1*RX_fix_full_retail_RUB!$M$2*(1-RX_fix_full_retail_RUB!$M$3))/RX_fix_full_retail_RUB!$M$4,0)*RX_fix_full_retail_RUB!$M$4</f>
        <v>11370</v>
      </c>
    </row>
    <row r="262" spans="1:10" ht="16.5" x14ac:dyDescent="0.25">
      <c r="B262" s="787"/>
      <c r="C262" s="777" t="s">
        <v>22</v>
      </c>
      <c r="D262" s="778"/>
      <c r="E262" s="35" t="s">
        <v>0</v>
      </c>
      <c r="F262" s="340"/>
      <c r="G262" s="340"/>
      <c r="H262" s="340">
        <f>ROUND((RX_fix_full_уе!H267*RX_fix_full_retail_RUB!$M$1*RX_fix_full_retail_RUB!$M$2*(1-RX_fix_full_retail_RUB!$M$3))/RX_fix_full_retail_RUB!$M$4,0)*RX_fix_full_retail_RUB!$M$4</f>
        <v>14215</v>
      </c>
      <c r="I262" s="340"/>
      <c r="J262" s="340">
        <f>ROUND((RX_fix_full_уе!J267*RX_fix_full_retail_RUB!$M$1*RX_fix_full_retail_RUB!$M$2*(1-RX_fix_full_retail_RUB!$M$3))/RX_fix_full_retail_RUB!$M$4,0)*RX_fix_full_retail_RUB!$M$4</f>
        <v>10835</v>
      </c>
    </row>
    <row r="263" spans="1:10" ht="16.5" x14ac:dyDescent="0.25">
      <c r="B263" s="787"/>
      <c r="C263" s="777" t="s">
        <v>21</v>
      </c>
      <c r="D263" s="778"/>
      <c r="E263" s="35" t="s">
        <v>1</v>
      </c>
      <c r="F263" s="340"/>
      <c r="G263" s="340"/>
      <c r="H263" s="340">
        <f>ROUND((RX_fix_full_уе!H268*RX_fix_full_retail_RUB!$M$1*RX_fix_full_retail_RUB!$M$2*(1-RX_fix_full_retail_RUB!$M$3))/RX_fix_full_retail_RUB!$M$4,0)*RX_fix_full_retail_RUB!$M$4</f>
        <v>12615</v>
      </c>
      <c r="I263" s="340"/>
      <c r="J263" s="340">
        <f>ROUND((RX_fix_full_уе!J268*RX_fix_full_retail_RUB!$M$1*RX_fix_full_retail_RUB!$M$2*(1-RX_fix_full_retail_RUB!$M$3))/RX_fix_full_retail_RUB!$M$4,0)*RX_fix_full_retail_RUB!$M$4</f>
        <v>9240</v>
      </c>
    </row>
    <row r="264" spans="1:10" ht="16.5" x14ac:dyDescent="0.25">
      <c r="B264" s="787"/>
      <c r="C264" s="777" t="s">
        <v>20</v>
      </c>
      <c r="D264" s="778"/>
      <c r="E264" s="35" t="s">
        <v>2</v>
      </c>
      <c r="F264" s="340"/>
      <c r="G264" s="340"/>
      <c r="H264" s="340">
        <f>ROUND((RX_fix_full_уе!H269*RX_fix_full_retail_RUB!$M$1*RX_fix_full_retail_RUB!$M$2*(1-RX_fix_full_retail_RUB!$M$3))/RX_fix_full_retail_RUB!$M$4,0)*RX_fix_full_retail_RUB!$M$4</f>
        <v>11550</v>
      </c>
      <c r="I264" s="340"/>
      <c r="J264" s="340">
        <f>ROUND((RX_fix_full_уе!J269*RX_fix_full_retail_RUB!$M$1*RX_fix_full_retail_RUB!$M$2*(1-RX_fix_full_retail_RUB!$M$3))/RX_fix_full_retail_RUB!$M$4,0)*RX_fix_full_retail_RUB!$M$4</f>
        <v>8170</v>
      </c>
    </row>
    <row r="265" spans="1:10" ht="16.5" x14ac:dyDescent="0.25">
      <c r="B265" s="787"/>
      <c r="C265" s="782" t="s">
        <v>579</v>
      </c>
      <c r="D265" s="778"/>
      <c r="E265" s="35"/>
      <c r="F265" s="340"/>
      <c r="G265" s="340"/>
      <c r="H265" s="340">
        <f>ROUND((RX_fix_full_уе!H270*RX_fix_full_retail_RUB!$M$1*RX_fix_full_retail_RUB!$M$2*(1-RX_fix_full_retail_RUB!$M$3))/RX_fix_full_retail_RUB!$M$4,0)*RX_fix_full_retail_RUB!$M$4</f>
        <v>1245</v>
      </c>
      <c r="I265" s="340"/>
      <c r="J265" s="340">
        <f>ROUND((RX_fix_full_уе!J270*RX_fix_full_retail_RUB!$M$1*RX_fix_full_retail_RUB!$M$2*(1-RX_fix_full_retail_RUB!$M$3))/RX_fix_full_retail_RUB!$M$4,0)*RX_fix_full_retail_RUB!$M$4</f>
        <v>1245</v>
      </c>
    </row>
    <row r="266" spans="1:10" x14ac:dyDescent="0.25">
      <c r="B266" s="787"/>
      <c r="C266" s="145"/>
      <c r="D266" s="145"/>
      <c r="E266" s="145"/>
      <c r="F266" s="145"/>
      <c r="G266" s="145"/>
      <c r="H266" s="145"/>
      <c r="I266" s="145"/>
      <c r="J266" s="146"/>
    </row>
    <row r="267" spans="1:10" ht="16.5" x14ac:dyDescent="0.25">
      <c r="B267" s="787"/>
      <c r="C267" s="779" t="s">
        <v>580</v>
      </c>
      <c r="D267" s="779" t="s">
        <v>581</v>
      </c>
      <c r="E267" s="35"/>
      <c r="F267" s="30"/>
      <c r="G267" s="30"/>
      <c r="H267" s="30" t="s">
        <v>457</v>
      </c>
      <c r="I267" s="30"/>
      <c r="J267" s="30" t="s">
        <v>458</v>
      </c>
    </row>
    <row r="268" spans="1:10" ht="16.5" x14ac:dyDescent="0.25">
      <c r="B268" s="787"/>
      <c r="C268" s="780"/>
      <c r="D268" s="780"/>
      <c r="E268" s="35"/>
      <c r="F268" s="30"/>
      <c r="G268" s="30"/>
      <c r="H268" s="30" t="s">
        <v>459</v>
      </c>
      <c r="I268" s="30"/>
      <c r="J268" s="30" t="s">
        <v>433</v>
      </c>
    </row>
    <row r="269" spans="1:10" ht="16.5" x14ac:dyDescent="0.25">
      <c r="B269" s="787"/>
      <c r="C269" s="780"/>
      <c r="D269" s="781"/>
      <c r="E269" s="35"/>
      <c r="F269" s="30"/>
      <c r="G269" s="30"/>
      <c r="H269" s="30" t="s">
        <v>460</v>
      </c>
      <c r="I269" s="30"/>
      <c r="J269" s="30" t="s">
        <v>460</v>
      </c>
    </row>
    <row r="270" spans="1:10" ht="16.5" x14ac:dyDescent="0.25">
      <c r="B270" s="787"/>
      <c r="C270" s="780"/>
      <c r="D270" s="35" t="s">
        <v>344</v>
      </c>
      <c r="E270" s="35"/>
      <c r="F270" s="30"/>
      <c r="G270" s="30"/>
      <c r="H270" s="783" t="s">
        <v>587</v>
      </c>
      <c r="I270" s="784"/>
      <c r="J270" s="785"/>
    </row>
    <row r="271" spans="1:10" ht="16.5" x14ac:dyDescent="0.25">
      <c r="B271" s="788"/>
      <c r="C271" s="781"/>
      <c r="D271" s="35" t="s">
        <v>345</v>
      </c>
      <c r="E271" s="35"/>
      <c r="F271" s="30"/>
      <c r="G271" s="30"/>
      <c r="H271" s="30" t="s">
        <v>450</v>
      </c>
      <c r="I271" s="30"/>
      <c r="J271" s="30" t="s">
        <v>346</v>
      </c>
    </row>
    <row r="272" spans="1:10" ht="16.5" customHeight="1" x14ac:dyDescent="0.25">
      <c r="B272" s="263"/>
      <c r="C272" s="264"/>
      <c r="D272" s="265"/>
      <c r="E272" s="265"/>
      <c r="F272" s="324"/>
      <c r="G272" s="324"/>
      <c r="H272" s="324"/>
      <c r="I272" s="324"/>
      <c r="J272" s="324"/>
    </row>
    <row r="273" spans="1:10" ht="33.75" customHeight="1" x14ac:dyDescent="0.25">
      <c r="A273" s="438" t="s">
        <v>97</v>
      </c>
      <c r="B273" s="786" t="s">
        <v>582</v>
      </c>
      <c r="C273" s="775" t="s">
        <v>520</v>
      </c>
      <c r="D273" s="776"/>
      <c r="E273" s="28"/>
      <c r="F273" s="29"/>
      <c r="G273" s="29"/>
      <c r="H273" s="29" t="s">
        <v>59</v>
      </c>
      <c r="I273" s="29"/>
      <c r="J273" s="29" t="s">
        <v>60</v>
      </c>
    </row>
    <row r="274" spans="1:10" ht="16.5" x14ac:dyDescent="0.25">
      <c r="A274" s="6"/>
      <c r="B274" s="787"/>
      <c r="C274" s="777" t="s">
        <v>391</v>
      </c>
      <c r="D274" s="778"/>
      <c r="E274" s="35" t="s">
        <v>95</v>
      </c>
      <c r="F274" s="30"/>
      <c r="G274" s="340"/>
      <c r="H274" s="340">
        <f>ROUND((RX_fix_full_уе!H279*RX_fix_full_retail_RUB!$M$1*RX_fix_full_retail_RUB!$M$2*(1-RX_fix_full_retail_RUB!$M$3))/RX_fix_full_retail_RUB!$M$4,0)*RX_fix_full_retail_RUB!$M$4</f>
        <v>13680</v>
      </c>
      <c r="I274" s="340"/>
      <c r="J274" s="340">
        <f>ROUND((RX_fix_full_уе!J279*RX_fix_full_retail_RUB!$M$1*RX_fix_full_retail_RUB!$M$2*(1-RX_fix_full_retail_RUB!$M$3))/RX_fix_full_retail_RUB!$M$4,0)*RX_fix_full_retail_RUB!$M$4</f>
        <v>10305</v>
      </c>
    </row>
    <row r="275" spans="1:10" ht="16.5" x14ac:dyDescent="0.25">
      <c r="B275" s="787"/>
      <c r="C275" s="777" t="s">
        <v>392</v>
      </c>
      <c r="D275" s="778"/>
      <c r="E275" s="35" t="s">
        <v>94</v>
      </c>
      <c r="F275" s="30"/>
      <c r="G275" s="340"/>
      <c r="H275" s="340">
        <f>ROUND((RX_fix_full_уе!H280*RX_fix_full_retail_RUB!$M$1*RX_fix_full_retail_RUB!$M$2*(1-RX_fix_full_retail_RUB!$M$3))/RX_fix_full_retail_RUB!$M$4,0)*RX_fix_full_retail_RUB!$M$4</f>
        <v>13680</v>
      </c>
      <c r="I275" s="340"/>
      <c r="J275" s="340">
        <f>ROUND((RX_fix_full_уе!J280*RX_fix_full_retail_RUB!$M$1*RX_fix_full_retail_RUB!$M$2*(1-RX_fix_full_retail_RUB!$M$3))/RX_fix_full_retail_RUB!$M$4,0)*RX_fix_full_retail_RUB!$M$4</f>
        <v>10305</v>
      </c>
    </row>
    <row r="276" spans="1:10" ht="16.5" x14ac:dyDescent="0.25">
      <c r="B276" s="787"/>
      <c r="C276" s="777" t="s">
        <v>22</v>
      </c>
      <c r="D276" s="778"/>
      <c r="E276" s="35" t="s">
        <v>0</v>
      </c>
      <c r="F276" s="30"/>
      <c r="G276" s="340"/>
      <c r="H276" s="340">
        <f>ROUND((RX_fix_full_уе!H281*RX_fix_full_retail_RUB!$M$1*RX_fix_full_retail_RUB!$M$2*(1-RX_fix_full_retail_RUB!$M$3))/RX_fix_full_retail_RUB!$M$4,0)*RX_fix_full_retail_RUB!$M$4</f>
        <v>13145</v>
      </c>
      <c r="I276" s="340"/>
      <c r="J276" s="340">
        <f>ROUND((RX_fix_full_уе!J281*RX_fix_full_retail_RUB!$M$1*RX_fix_full_retail_RUB!$M$2*(1-RX_fix_full_retail_RUB!$M$3))/RX_fix_full_retail_RUB!$M$4,0)*RX_fix_full_retail_RUB!$M$4</f>
        <v>9770</v>
      </c>
    </row>
    <row r="277" spans="1:10" ht="16.5" x14ac:dyDescent="0.25">
      <c r="B277" s="787"/>
      <c r="C277" s="777" t="s">
        <v>21</v>
      </c>
      <c r="D277" s="778"/>
      <c r="E277" s="35" t="s">
        <v>1</v>
      </c>
      <c r="F277" s="30"/>
      <c r="G277" s="340"/>
      <c r="H277" s="340">
        <f>ROUND((RX_fix_full_уе!H282*RX_fix_full_retail_RUB!$M$1*RX_fix_full_retail_RUB!$M$2*(1-RX_fix_full_retail_RUB!$M$3))/RX_fix_full_retail_RUB!$M$4,0)*RX_fix_full_retail_RUB!$M$4</f>
        <v>11550</v>
      </c>
      <c r="I277" s="340"/>
      <c r="J277" s="340">
        <f>ROUND((RX_fix_full_уе!J282*RX_fix_full_retail_RUB!$M$1*RX_fix_full_retail_RUB!$M$2*(1-RX_fix_full_retail_RUB!$M$3))/RX_fix_full_retail_RUB!$M$4,0)*RX_fix_full_retail_RUB!$M$4</f>
        <v>8170</v>
      </c>
    </row>
    <row r="278" spans="1:10" ht="16.5" x14ac:dyDescent="0.25">
      <c r="B278" s="787"/>
      <c r="C278" s="777" t="s">
        <v>20</v>
      </c>
      <c r="D278" s="778"/>
      <c r="E278" s="35" t="s">
        <v>2</v>
      </c>
      <c r="F278" s="30"/>
      <c r="G278" s="340"/>
      <c r="H278" s="340">
        <f>ROUND((RX_fix_full_уе!H283*RX_fix_full_retail_RUB!$M$1*RX_fix_full_retail_RUB!$M$2*(1-RX_fix_full_retail_RUB!$M$3))/RX_fix_full_retail_RUB!$M$4,0)*RX_fix_full_retail_RUB!$M$4</f>
        <v>10480</v>
      </c>
      <c r="I278" s="340"/>
      <c r="J278" s="340">
        <f>ROUND((RX_fix_full_уе!J283*RX_fix_full_retail_RUB!$M$1*RX_fix_full_retail_RUB!$M$2*(1-RX_fix_full_retail_RUB!$M$3))/RX_fix_full_retail_RUB!$M$4,0)*RX_fix_full_retail_RUB!$M$4</f>
        <v>7105</v>
      </c>
    </row>
    <row r="279" spans="1:10" ht="16.5" x14ac:dyDescent="0.25">
      <c r="B279" s="787"/>
      <c r="C279" s="782" t="s">
        <v>579</v>
      </c>
      <c r="D279" s="778"/>
      <c r="E279" s="35"/>
      <c r="F279" s="30"/>
      <c r="G279" s="340"/>
      <c r="H279" s="340">
        <f>ROUND((RX_fix_full_уе!H284*RX_fix_full_retail_RUB!$M$1*RX_fix_full_retail_RUB!$M$2*(1-RX_fix_full_retail_RUB!$M$3))/RX_fix_full_retail_RUB!$M$4,0)*RX_fix_full_retail_RUB!$M$4</f>
        <v>1245</v>
      </c>
      <c r="I279" s="340"/>
      <c r="J279" s="340">
        <f>ROUND((RX_fix_full_уе!J284*RX_fix_full_retail_RUB!$M$1*RX_fix_full_retail_RUB!$M$2*(1-RX_fix_full_retail_RUB!$M$3))/RX_fix_full_retail_RUB!$M$4,0)*RX_fix_full_retail_RUB!$M$4</f>
        <v>1245</v>
      </c>
    </row>
    <row r="280" spans="1:10" x14ac:dyDescent="0.25">
      <c r="B280" s="787"/>
      <c r="C280" s="147"/>
      <c r="D280" s="147"/>
      <c r="E280" s="147"/>
      <c r="F280" s="147"/>
      <c r="G280" s="147"/>
      <c r="H280" s="147"/>
      <c r="I280" s="147"/>
      <c r="J280" s="148"/>
    </row>
    <row r="281" spans="1:10" ht="16.5" x14ac:dyDescent="0.25">
      <c r="B281" s="787"/>
      <c r="C281" s="779" t="s">
        <v>580</v>
      </c>
      <c r="D281" s="779" t="s">
        <v>581</v>
      </c>
      <c r="E281" s="35"/>
      <c r="F281" s="30"/>
      <c r="G281" s="30"/>
      <c r="H281" s="30" t="s">
        <v>461</v>
      </c>
      <c r="I281" s="30"/>
      <c r="J281" s="30" t="s">
        <v>462</v>
      </c>
    </row>
    <row r="282" spans="1:10" ht="16.5" x14ac:dyDescent="0.25">
      <c r="B282" s="787"/>
      <c r="C282" s="780"/>
      <c r="D282" s="780"/>
      <c r="E282" s="35"/>
      <c r="F282" s="30"/>
      <c r="G282" s="30"/>
      <c r="H282" s="30" t="s">
        <v>462</v>
      </c>
      <c r="I282" s="30"/>
      <c r="J282" s="30" t="s">
        <v>463</v>
      </c>
    </row>
    <row r="283" spans="1:10" ht="16.5" x14ac:dyDescent="0.25">
      <c r="B283" s="787"/>
      <c r="C283" s="780"/>
      <c r="D283" s="780"/>
      <c r="E283" s="35"/>
      <c r="F283" s="30"/>
      <c r="G283" s="30"/>
      <c r="H283" s="30" t="s">
        <v>464</v>
      </c>
      <c r="I283" s="30"/>
      <c r="J283" s="30" t="s">
        <v>460</v>
      </c>
    </row>
    <row r="284" spans="1:10" ht="16.5" x14ac:dyDescent="0.25">
      <c r="B284" s="787"/>
      <c r="C284" s="780"/>
      <c r="D284" s="781"/>
      <c r="E284" s="35"/>
      <c r="F284" s="30"/>
      <c r="G284" s="30"/>
      <c r="H284" s="30" t="s">
        <v>460</v>
      </c>
      <c r="I284" s="30"/>
      <c r="J284" s="30"/>
    </row>
    <row r="285" spans="1:10" ht="16.5" x14ac:dyDescent="0.25">
      <c r="B285" s="787"/>
      <c r="C285" s="781"/>
      <c r="D285" s="35" t="s">
        <v>344</v>
      </c>
      <c r="E285" s="35"/>
      <c r="F285" s="30"/>
      <c r="G285" s="30"/>
      <c r="H285" s="783" t="s">
        <v>587</v>
      </c>
      <c r="I285" s="784"/>
      <c r="J285" s="785"/>
    </row>
    <row r="286" spans="1:10" ht="16.5" customHeight="1" x14ac:dyDescent="0.25">
      <c r="B286" s="263"/>
      <c r="C286" s="264"/>
      <c r="D286" s="265"/>
      <c r="E286" s="265"/>
      <c r="F286" s="324"/>
      <c r="G286" s="324"/>
      <c r="H286" s="324"/>
      <c r="I286" s="324"/>
      <c r="J286" s="324"/>
    </row>
    <row r="287" spans="1:10" ht="33.75" customHeight="1" x14ac:dyDescent="0.25">
      <c r="A287" s="438" t="s">
        <v>57</v>
      </c>
      <c r="B287" s="773" t="s">
        <v>582</v>
      </c>
      <c r="C287" s="775" t="s">
        <v>520</v>
      </c>
      <c r="D287" s="776"/>
      <c r="E287" s="28"/>
      <c r="F287" s="29"/>
      <c r="G287" s="29"/>
      <c r="H287" s="29"/>
      <c r="I287" s="29"/>
      <c r="J287" s="29" t="s">
        <v>61</v>
      </c>
    </row>
    <row r="288" spans="1:10" ht="16.5" x14ac:dyDescent="0.25">
      <c r="A288" s="6"/>
      <c r="B288" s="774"/>
      <c r="C288" s="777" t="s">
        <v>391</v>
      </c>
      <c r="D288" s="778"/>
      <c r="E288" s="35" t="s">
        <v>95</v>
      </c>
      <c r="F288" s="30"/>
      <c r="G288" s="30"/>
      <c r="H288" s="30"/>
      <c r="I288" s="30"/>
      <c r="J288" s="340">
        <f>ROUND((RX_fix_full_уе!J293*RX_fix_full_retail_RUB!$M$1*RX_fix_full_retail_RUB!$M$2*(1-RX_fix_full_retail_RUB!$M$3))/RX_fix_full_retail_RUB!$M$4,0)*RX_fix_full_retail_RUB!$M$4</f>
        <v>10305</v>
      </c>
    </row>
    <row r="289" spans="1:10" ht="16.5" x14ac:dyDescent="0.25">
      <c r="B289" s="774"/>
      <c r="C289" s="777" t="s">
        <v>392</v>
      </c>
      <c r="D289" s="778"/>
      <c r="E289" s="35" t="s">
        <v>94</v>
      </c>
      <c r="F289" s="30"/>
      <c r="G289" s="30"/>
      <c r="H289" s="30"/>
      <c r="I289" s="30"/>
      <c r="J289" s="340">
        <f>ROUND((RX_fix_full_уе!J294*RX_fix_full_retail_RUB!$M$1*RX_fix_full_retail_RUB!$M$2*(1-RX_fix_full_retail_RUB!$M$3))/RX_fix_full_retail_RUB!$M$4,0)*RX_fix_full_retail_RUB!$M$4</f>
        <v>10305</v>
      </c>
    </row>
    <row r="290" spans="1:10" ht="16.5" x14ac:dyDescent="0.25">
      <c r="B290" s="774"/>
      <c r="C290" s="777" t="s">
        <v>22</v>
      </c>
      <c r="D290" s="778"/>
      <c r="E290" s="35" t="s">
        <v>0</v>
      </c>
      <c r="F290" s="30"/>
      <c r="G290" s="30"/>
      <c r="H290" s="30"/>
      <c r="I290" s="30"/>
      <c r="J290" s="340">
        <f>ROUND((RX_fix_full_уе!J295*RX_fix_full_retail_RUB!$M$1*RX_fix_full_retail_RUB!$M$2*(1-RX_fix_full_retail_RUB!$M$3))/RX_fix_full_retail_RUB!$M$4,0)*RX_fix_full_retail_RUB!$M$4</f>
        <v>9770</v>
      </c>
    </row>
    <row r="291" spans="1:10" ht="16.5" x14ac:dyDescent="0.25">
      <c r="B291" s="774"/>
      <c r="C291" s="777" t="s">
        <v>21</v>
      </c>
      <c r="D291" s="778"/>
      <c r="E291" s="35" t="s">
        <v>1</v>
      </c>
      <c r="F291" s="30"/>
      <c r="G291" s="30"/>
      <c r="H291" s="30"/>
      <c r="I291" s="30"/>
      <c r="J291" s="340">
        <f>ROUND((RX_fix_full_уе!J296*RX_fix_full_retail_RUB!$M$1*RX_fix_full_retail_RUB!$M$2*(1-RX_fix_full_retail_RUB!$M$3))/RX_fix_full_retail_RUB!$M$4,0)*RX_fix_full_retail_RUB!$M$4</f>
        <v>8170</v>
      </c>
    </row>
    <row r="292" spans="1:10" ht="16.5" x14ac:dyDescent="0.25">
      <c r="B292" s="774"/>
      <c r="C292" s="777" t="s">
        <v>20</v>
      </c>
      <c r="D292" s="778"/>
      <c r="E292" s="35" t="s">
        <v>2</v>
      </c>
      <c r="F292" s="30"/>
      <c r="G292" s="30"/>
      <c r="H292" s="30"/>
      <c r="I292" s="30"/>
      <c r="J292" s="340">
        <f>ROUND((RX_fix_full_уе!J297*RX_fix_full_retail_RUB!$M$1*RX_fix_full_retail_RUB!$M$2*(1-RX_fix_full_retail_RUB!$M$3))/RX_fix_full_retail_RUB!$M$4,0)*RX_fix_full_retail_RUB!$M$4</f>
        <v>7105</v>
      </c>
    </row>
    <row r="293" spans="1:10" ht="16.5" x14ac:dyDescent="0.25">
      <c r="B293" s="774"/>
      <c r="C293" s="782" t="s">
        <v>579</v>
      </c>
      <c r="D293" s="778"/>
      <c r="E293" s="35"/>
      <c r="F293" s="30"/>
      <c r="G293" s="30"/>
      <c r="H293" s="30"/>
      <c r="I293" s="30"/>
      <c r="J293" s="340">
        <f>ROUND((RX_fix_full_уе!J298*RX_fix_full_retail_RUB!$M$1*RX_fix_full_retail_RUB!$M$2*(1-RX_fix_full_retail_RUB!$M$3))/RX_fix_full_retail_RUB!$M$4,0)*RX_fix_full_retail_RUB!$M$4</f>
        <v>1245</v>
      </c>
    </row>
    <row r="294" spans="1:10" x14ac:dyDescent="0.25">
      <c r="B294" s="774"/>
      <c r="C294" s="147"/>
      <c r="D294" s="147"/>
      <c r="E294" s="147"/>
      <c r="F294" s="147"/>
      <c r="G294" s="147"/>
      <c r="H294" s="147"/>
      <c r="I294" s="147"/>
      <c r="J294" s="148"/>
    </row>
    <row r="295" spans="1:10" ht="16.5" x14ac:dyDescent="0.25">
      <c r="B295" s="774"/>
      <c r="C295" s="779" t="s">
        <v>580</v>
      </c>
      <c r="D295" s="779" t="s">
        <v>581</v>
      </c>
      <c r="E295" s="35"/>
      <c r="F295" s="30"/>
      <c r="G295" s="30"/>
      <c r="H295" s="30"/>
      <c r="I295" s="30"/>
      <c r="J295" s="30" t="s">
        <v>465</v>
      </c>
    </row>
    <row r="296" spans="1:10" ht="16.5" x14ac:dyDescent="0.25">
      <c r="B296" s="774"/>
      <c r="C296" s="780"/>
      <c r="D296" s="780"/>
      <c r="E296" s="35"/>
      <c r="F296" s="30"/>
      <c r="G296" s="30"/>
      <c r="H296" s="30"/>
      <c r="I296" s="30"/>
      <c r="J296" s="30" t="s">
        <v>463</v>
      </c>
    </row>
    <row r="297" spans="1:10" ht="16.5" x14ac:dyDescent="0.25">
      <c r="B297" s="774"/>
      <c r="C297" s="780"/>
      <c r="D297" s="781"/>
      <c r="E297" s="35"/>
      <c r="F297" s="30"/>
      <c r="G297" s="30"/>
      <c r="H297" s="30"/>
      <c r="I297" s="30"/>
      <c r="J297" s="30" t="s">
        <v>460</v>
      </c>
    </row>
    <row r="298" spans="1:10" ht="16.5" x14ac:dyDescent="0.25">
      <c r="B298" s="774"/>
      <c r="C298" s="781"/>
      <c r="D298" s="35" t="s">
        <v>344</v>
      </c>
      <c r="E298" s="35"/>
      <c r="F298" s="30"/>
      <c r="G298" s="30"/>
      <c r="H298" s="30"/>
      <c r="I298" s="30"/>
      <c r="J298" s="30" t="s">
        <v>587</v>
      </c>
    </row>
    <row r="299" spans="1:10" ht="16.5" x14ac:dyDescent="0.25">
      <c r="B299" s="213"/>
      <c r="C299" s="90"/>
      <c r="D299" s="90"/>
      <c r="E299" s="90"/>
      <c r="F299" s="92"/>
      <c r="G299" s="92"/>
      <c r="H299" s="92"/>
      <c r="I299" s="92"/>
      <c r="J299" s="92"/>
    </row>
    <row r="300" spans="1:10" ht="16.5" x14ac:dyDescent="0.25">
      <c r="B300" s="213"/>
      <c r="C300" s="90"/>
      <c r="D300" s="90"/>
      <c r="E300" s="90"/>
      <c r="F300" s="92"/>
      <c r="G300" s="92"/>
      <c r="H300" s="92"/>
      <c r="I300" s="92"/>
      <c r="J300" s="92"/>
    </row>
    <row r="301" spans="1:10" ht="15" customHeight="1" x14ac:dyDescent="0.25">
      <c r="A301" s="764" t="s">
        <v>590</v>
      </c>
      <c r="B301" s="764"/>
      <c r="C301" s="764"/>
      <c r="D301" s="764"/>
      <c r="E301" s="764"/>
      <c r="F301" s="764"/>
      <c r="G301" s="764"/>
      <c r="H301" s="764"/>
      <c r="I301" s="764"/>
      <c r="J301" s="764"/>
    </row>
    <row r="302" spans="1:10" ht="15" customHeight="1" x14ac:dyDescent="0.25">
      <c r="A302" s="764"/>
      <c r="B302" s="764"/>
      <c r="C302" s="764"/>
      <c r="D302" s="764"/>
      <c r="E302" s="764"/>
      <c r="F302" s="764"/>
      <c r="G302" s="764"/>
      <c r="H302" s="764"/>
      <c r="I302" s="764"/>
      <c r="J302" s="764"/>
    </row>
    <row r="303" spans="1:10" ht="15" customHeight="1" x14ac:dyDescent="0.25">
      <c r="A303" s="764"/>
      <c r="B303" s="764"/>
      <c r="C303" s="764"/>
      <c r="D303" s="764"/>
      <c r="E303" s="764"/>
      <c r="F303" s="764"/>
      <c r="G303" s="764"/>
      <c r="H303" s="764"/>
      <c r="I303" s="764"/>
      <c r="J303" s="764"/>
    </row>
    <row r="307" spans="1:10" ht="15" customHeight="1" x14ac:dyDescent="0.25">
      <c r="B307" s="3"/>
      <c r="C307" s="3"/>
      <c r="D307" s="3"/>
      <c r="E307" s="3"/>
      <c r="F307" s="2"/>
      <c r="G307" s="2"/>
      <c r="H307" s="2"/>
      <c r="I307" s="2"/>
      <c r="J307" s="3"/>
    </row>
    <row r="308" spans="1:10" ht="33.75" customHeight="1" x14ac:dyDescent="0.25">
      <c r="A308" s="439" t="s">
        <v>326</v>
      </c>
      <c r="B308" s="748" t="s">
        <v>582</v>
      </c>
      <c r="C308" s="750" t="s">
        <v>520</v>
      </c>
      <c r="D308" s="751"/>
      <c r="E308" s="31"/>
      <c r="F308" s="79" t="s">
        <v>254</v>
      </c>
      <c r="G308" s="79" t="s">
        <v>253</v>
      </c>
      <c r="H308" s="79" t="s">
        <v>252</v>
      </c>
      <c r="I308" s="32"/>
      <c r="J308" s="79" t="s">
        <v>251</v>
      </c>
    </row>
    <row r="309" spans="1:10" ht="16.5" x14ac:dyDescent="0.25">
      <c r="A309" s="5"/>
      <c r="B309" s="748"/>
      <c r="C309" s="722" t="s">
        <v>391</v>
      </c>
      <c r="D309" s="723"/>
      <c r="E309" s="36" t="s">
        <v>95</v>
      </c>
      <c r="F309" s="340">
        <f>ROUND((RX_fix_full_уе!F314*RX_fix_full_retail_RUB!$M$1*RX_fix_full_retail_RUB!$M$2*(1-RX_fix_full_retail_RUB!$M$3))/RX_fix_full_retail_RUB!$M$4,0)*RX_fix_full_retail_RUB!$M$4</f>
        <v>21850</v>
      </c>
      <c r="G309" s="340">
        <f>ROUND((RX_fix_full_уе!G314*RX_fix_full_retail_RUB!$M$1*RX_fix_full_retail_RUB!$M$2*(1-RX_fix_full_retail_RUB!$M$3))/RX_fix_full_retail_RUB!$M$4,0)*RX_fix_full_retail_RUB!$M$4</f>
        <v>19010</v>
      </c>
      <c r="H309" s="340">
        <f>ROUND((RX_fix_full_уе!H314*RX_fix_full_retail_RUB!$M$1*RX_fix_full_retail_RUB!$M$2*(1-RX_fix_full_retail_RUB!$M$3))/RX_fix_full_retail_RUB!$M$4,0)*RX_fix_full_retail_RUB!$M$4</f>
        <v>15990</v>
      </c>
      <c r="I309" s="340"/>
      <c r="J309" s="340">
        <f>ROUND((RX_fix_full_уе!J314*RX_fix_full_retail_RUB!$M$1*RX_fix_full_retail_RUB!$M$2*(1-RX_fix_full_retail_RUB!$M$3))/RX_fix_full_retail_RUB!$M$4,0)*RX_fix_full_retail_RUB!$M$4</f>
        <v>11550</v>
      </c>
    </row>
    <row r="310" spans="1:10" ht="16.5" x14ac:dyDescent="0.25">
      <c r="A310" s="5"/>
      <c r="B310" s="748"/>
      <c r="C310" s="722" t="s">
        <v>392</v>
      </c>
      <c r="D310" s="723"/>
      <c r="E310" s="36" t="s">
        <v>94</v>
      </c>
      <c r="F310" s="340">
        <f>ROUND((RX_fix_full_уе!F315*RX_fix_full_retail_RUB!$M$1*RX_fix_full_retail_RUB!$M$2*(1-RX_fix_full_retail_RUB!$M$3))/RX_fix_full_retail_RUB!$M$4,0)*RX_fix_full_retail_RUB!$M$4</f>
        <v>21850</v>
      </c>
      <c r="G310" s="340">
        <f>ROUND((RX_fix_full_уе!G315*RX_fix_full_retail_RUB!$M$1*RX_fix_full_retail_RUB!$M$2*(1-RX_fix_full_retail_RUB!$M$3))/RX_fix_full_retail_RUB!$M$4,0)*RX_fix_full_retail_RUB!$M$4</f>
        <v>19010</v>
      </c>
      <c r="H310" s="340">
        <f>ROUND((RX_fix_full_уе!H315*RX_fix_full_retail_RUB!$M$1*RX_fix_full_retail_RUB!$M$2*(1-RX_fix_full_retail_RUB!$M$3))/RX_fix_full_retail_RUB!$M$4,0)*RX_fix_full_retail_RUB!$M$4</f>
        <v>15990</v>
      </c>
      <c r="I310" s="340"/>
      <c r="J310" s="340">
        <f>ROUND((RX_fix_full_уе!J315*RX_fix_full_retail_RUB!$M$1*RX_fix_full_retail_RUB!$M$2*(1-RX_fix_full_retail_RUB!$M$3))/RX_fix_full_retail_RUB!$M$4,0)*RX_fix_full_retail_RUB!$M$4</f>
        <v>11550</v>
      </c>
    </row>
    <row r="311" spans="1:10" ht="16.5" x14ac:dyDescent="0.25">
      <c r="A311" s="5"/>
      <c r="B311" s="748"/>
      <c r="C311" s="722" t="s">
        <v>22</v>
      </c>
      <c r="D311" s="723"/>
      <c r="E311" s="36" t="s">
        <v>0</v>
      </c>
      <c r="F311" s="340">
        <f>ROUND((RX_fix_full_уе!F316*RX_fix_full_retail_RUB!$M$1*RX_fix_full_retail_RUB!$M$2*(1-RX_fix_full_retail_RUB!$M$3))/RX_fix_full_retail_RUB!$M$4,0)*RX_fix_full_retail_RUB!$M$4</f>
        <v>21320</v>
      </c>
      <c r="G311" s="340">
        <f>ROUND((RX_fix_full_уе!G316*RX_fix_full_retail_RUB!$M$1*RX_fix_full_retail_RUB!$M$2*(1-RX_fix_full_retail_RUB!$M$3))/RX_fix_full_retail_RUB!$M$4,0)*RX_fix_full_retail_RUB!$M$4</f>
        <v>18475</v>
      </c>
      <c r="H311" s="340">
        <f>ROUND((RX_fix_full_уе!H316*RX_fix_full_retail_RUB!$M$1*RX_fix_full_retail_RUB!$M$2*(1-RX_fix_full_retail_RUB!$M$3))/RX_fix_full_retail_RUB!$M$4,0)*RX_fix_full_retail_RUB!$M$4</f>
        <v>15455</v>
      </c>
      <c r="I311" s="340"/>
      <c r="J311" s="340">
        <f>ROUND((RX_fix_full_уе!J316*RX_fix_full_retail_RUB!$M$1*RX_fix_full_retail_RUB!$M$2*(1-RX_fix_full_retail_RUB!$M$3))/RX_fix_full_retail_RUB!$M$4,0)*RX_fix_full_retail_RUB!$M$4</f>
        <v>11015</v>
      </c>
    </row>
    <row r="312" spans="1:10" ht="16.5" x14ac:dyDescent="0.25">
      <c r="A312" s="5"/>
      <c r="B312" s="748"/>
      <c r="C312" s="722" t="s">
        <v>21</v>
      </c>
      <c r="D312" s="723"/>
      <c r="E312" s="36" t="s">
        <v>1</v>
      </c>
      <c r="F312" s="340">
        <f>ROUND((RX_fix_full_уе!F317*RX_fix_full_retail_RUB!$M$1*RX_fix_full_retail_RUB!$M$2*(1-RX_fix_full_retail_RUB!$M$3))/RX_fix_full_retail_RUB!$M$4,0)*RX_fix_full_retail_RUB!$M$4</f>
        <v>19720</v>
      </c>
      <c r="G312" s="340">
        <f>ROUND((RX_fix_full_уе!G317*RX_fix_full_retail_RUB!$M$1*RX_fix_full_retail_RUB!$M$2*(1-RX_fix_full_retail_RUB!$M$3))/RX_fix_full_retail_RUB!$M$4,0)*RX_fix_full_retail_RUB!$M$4</f>
        <v>16880</v>
      </c>
      <c r="H312" s="340">
        <f>ROUND((RX_fix_full_уе!H317*RX_fix_full_retail_RUB!$M$1*RX_fix_full_retail_RUB!$M$2*(1-RX_fix_full_retail_RUB!$M$3))/RX_fix_full_retail_RUB!$M$4,0)*RX_fix_full_retail_RUB!$M$4</f>
        <v>13855</v>
      </c>
      <c r="I312" s="340"/>
      <c r="J312" s="340">
        <f>ROUND((RX_fix_full_уе!J317*RX_fix_full_retail_RUB!$M$1*RX_fix_full_retail_RUB!$M$2*(1-RX_fix_full_retail_RUB!$M$3))/RX_fix_full_retail_RUB!$M$4,0)*RX_fix_full_retail_RUB!$M$4</f>
        <v>9415</v>
      </c>
    </row>
    <row r="313" spans="1:10" ht="16.5" x14ac:dyDescent="0.25">
      <c r="A313" s="5"/>
      <c r="B313" s="748"/>
      <c r="C313" s="728" t="s">
        <v>579</v>
      </c>
      <c r="D313" s="765"/>
      <c r="E313" s="36"/>
      <c r="F313" s="340">
        <f>ROUND((RX_fix_full_уе!F318*RX_fix_full_retail_RUB!$M$1*RX_fix_full_retail_RUB!$M$2*(1-RX_fix_full_retail_RUB!$M$3))/RX_fix_full_retail_RUB!$M$4,0)*RX_fix_full_retail_RUB!$M$4</f>
        <v>1245</v>
      </c>
      <c r="G313" s="340">
        <f>ROUND((RX_fix_full_уе!G318*RX_fix_full_retail_RUB!$M$1*RX_fix_full_retail_RUB!$M$2*(1-RX_fix_full_retail_RUB!$M$3))/RX_fix_full_retail_RUB!$M$4,0)*RX_fix_full_retail_RUB!$M$4</f>
        <v>1245</v>
      </c>
      <c r="H313" s="340">
        <f>ROUND((RX_fix_full_уе!H318*RX_fix_full_retail_RUB!$M$1*RX_fix_full_retail_RUB!$M$2*(1-RX_fix_full_retail_RUB!$M$3))/RX_fix_full_retail_RUB!$M$4,0)*RX_fix_full_retail_RUB!$M$4</f>
        <v>1245</v>
      </c>
      <c r="I313" s="340"/>
      <c r="J313" s="340">
        <f>ROUND((RX_fix_full_уе!J318*RX_fix_full_retail_RUB!$M$1*RX_fix_full_retail_RUB!$M$2*(1-RX_fix_full_retail_RUB!$M$3))/RX_fix_full_retail_RUB!$M$4,0)*RX_fix_full_retail_RUB!$M$4</f>
        <v>1245</v>
      </c>
    </row>
    <row r="314" spans="1:10" ht="16.5" customHeight="1" x14ac:dyDescent="0.25">
      <c r="A314" s="5"/>
      <c r="B314" s="748"/>
      <c r="C314" s="97"/>
      <c r="D314" s="97"/>
      <c r="E314" s="97"/>
      <c r="F314" s="97"/>
      <c r="G314" s="97"/>
      <c r="H314" s="97"/>
      <c r="I314" s="97"/>
      <c r="J314" s="97"/>
    </row>
    <row r="315" spans="1:10" ht="16.5" x14ac:dyDescent="0.25">
      <c r="A315" s="5"/>
      <c r="B315" s="748"/>
      <c r="C315" s="766" t="s">
        <v>580</v>
      </c>
      <c r="D315" s="752" t="s">
        <v>581</v>
      </c>
      <c r="E315" s="36"/>
      <c r="F315" s="80" t="s">
        <v>357</v>
      </c>
      <c r="G315" s="80" t="s">
        <v>362</v>
      </c>
      <c r="H315" s="80" t="s">
        <v>362</v>
      </c>
      <c r="I315" s="36"/>
      <c r="J315" s="80" t="s">
        <v>357</v>
      </c>
    </row>
    <row r="316" spans="1:10" ht="16.5" x14ac:dyDescent="0.25">
      <c r="A316" s="5"/>
      <c r="B316" s="748"/>
      <c r="C316" s="766"/>
      <c r="D316" s="753"/>
      <c r="E316" s="36"/>
      <c r="F316" s="80" t="s">
        <v>359</v>
      </c>
      <c r="G316" s="80" t="s">
        <v>185</v>
      </c>
      <c r="H316" s="80" t="s">
        <v>185</v>
      </c>
      <c r="I316" s="36"/>
      <c r="J316" s="80" t="s">
        <v>363</v>
      </c>
    </row>
    <row r="317" spans="1:10" ht="16.5" x14ac:dyDescent="0.25">
      <c r="A317" s="5"/>
      <c r="B317" s="748"/>
      <c r="C317" s="766"/>
      <c r="D317" s="753"/>
      <c r="E317" s="36"/>
      <c r="F317" s="80" t="s">
        <v>358</v>
      </c>
      <c r="G317" s="80" t="s">
        <v>197</v>
      </c>
      <c r="H317" s="80" t="s">
        <v>197</v>
      </c>
      <c r="I317" s="36"/>
      <c r="J317" s="80" t="s">
        <v>364</v>
      </c>
    </row>
    <row r="318" spans="1:10" ht="16.5" x14ac:dyDescent="0.25">
      <c r="A318" s="5"/>
      <c r="B318" s="748"/>
      <c r="C318" s="766"/>
      <c r="D318" s="753"/>
      <c r="E318" s="36"/>
      <c r="F318" s="80" t="s">
        <v>360</v>
      </c>
      <c r="G318" s="36"/>
      <c r="H318" s="36"/>
      <c r="I318" s="36"/>
      <c r="J318" s="36"/>
    </row>
    <row r="319" spans="1:10" ht="16.5" x14ac:dyDescent="0.25">
      <c r="A319" s="5"/>
      <c r="B319" s="748"/>
      <c r="C319" s="766"/>
      <c r="D319" s="754"/>
      <c r="E319" s="36"/>
      <c r="F319" s="80" t="s">
        <v>361</v>
      </c>
      <c r="G319" s="36"/>
      <c r="H319" s="36"/>
      <c r="I319" s="36"/>
      <c r="J319" s="36"/>
    </row>
    <row r="320" spans="1:10" ht="16.5" customHeight="1" x14ac:dyDescent="0.25">
      <c r="A320" s="5"/>
      <c r="B320" s="749"/>
      <c r="C320" s="766"/>
      <c r="D320" s="322" t="s">
        <v>344</v>
      </c>
      <c r="E320" s="36"/>
      <c r="F320" s="767" t="s">
        <v>585</v>
      </c>
      <c r="G320" s="768"/>
      <c r="H320" s="768"/>
      <c r="I320" s="768"/>
      <c r="J320" s="769"/>
    </row>
    <row r="321" spans="1:10" ht="16.5" customHeight="1" x14ac:dyDescent="0.25">
      <c r="A321" s="5"/>
      <c r="B321" s="714" t="s">
        <v>583</v>
      </c>
      <c r="C321" s="675" t="s">
        <v>520</v>
      </c>
      <c r="D321" s="676"/>
      <c r="E321" s="20"/>
      <c r="F321" s="19"/>
      <c r="G321" s="19" t="s">
        <v>327</v>
      </c>
      <c r="H321" s="19" t="s">
        <v>328</v>
      </c>
      <c r="I321" s="19"/>
      <c r="J321" s="19" t="s">
        <v>329</v>
      </c>
    </row>
    <row r="322" spans="1:10" ht="16.5" x14ac:dyDescent="0.25">
      <c r="A322" s="5"/>
      <c r="B322" s="715"/>
      <c r="C322" s="677" t="s">
        <v>391</v>
      </c>
      <c r="D322" s="678"/>
      <c r="E322" s="34" t="s">
        <v>288</v>
      </c>
      <c r="F322" s="338"/>
      <c r="G322" s="340">
        <f>ROUND((RX_fix_full_уе!G327*RX_fix_full_retail_RUB!$M$1*RX_fix_full_retail_RUB!$M$2*(1-RX_fix_full_retail_RUB!$M$3))/RX_fix_full_retail_RUB!$M$4,0)*RX_fix_full_retail_RUB!$M$4</f>
        <v>28425</v>
      </c>
      <c r="H322" s="340">
        <f>ROUND((RX_fix_full_уе!H327*RX_fix_full_retail_RUB!$M$1*RX_fix_full_retail_RUB!$M$2*(1-RX_fix_full_retail_RUB!$M$3))/RX_fix_full_retail_RUB!$M$4,0)*RX_fix_full_retail_RUB!$M$4</f>
        <v>25405</v>
      </c>
      <c r="I322" s="340"/>
      <c r="J322" s="340">
        <f>ROUND((RX_fix_full_уе!J327*RX_fix_full_retail_RUB!$M$1*RX_fix_full_retail_RUB!$M$2*(1-RX_fix_full_retail_RUB!$M$3))/RX_fix_full_retail_RUB!$M$4,0)*RX_fix_full_retail_RUB!$M$4</f>
        <v>20965</v>
      </c>
    </row>
    <row r="323" spans="1:10" ht="16.5" x14ac:dyDescent="0.25">
      <c r="A323" s="5"/>
      <c r="B323" s="715"/>
      <c r="C323" s="677" t="s">
        <v>392</v>
      </c>
      <c r="D323" s="678"/>
      <c r="E323" s="34" t="s">
        <v>289</v>
      </c>
      <c r="F323" s="338"/>
      <c r="G323" s="340">
        <f>ROUND((RX_fix_full_уе!G328*RX_fix_full_retail_RUB!$M$1*RX_fix_full_retail_RUB!$M$2*(1-RX_fix_full_retail_RUB!$M$3))/RX_fix_full_retail_RUB!$M$4,0)*RX_fix_full_retail_RUB!$M$4</f>
        <v>28425</v>
      </c>
      <c r="H323" s="340">
        <f>ROUND((RX_fix_full_уе!H328*RX_fix_full_retail_RUB!$M$1*RX_fix_full_retail_RUB!$M$2*(1-RX_fix_full_retail_RUB!$M$3))/RX_fix_full_retail_RUB!$M$4,0)*RX_fix_full_retail_RUB!$M$4</f>
        <v>25405</v>
      </c>
      <c r="I323" s="340"/>
      <c r="J323" s="340">
        <f>ROUND((RX_fix_full_уе!J328*RX_fix_full_retail_RUB!$M$1*RX_fix_full_retail_RUB!$M$2*(1-RX_fix_full_retail_RUB!$M$3))/RX_fix_full_retail_RUB!$M$4,0)*RX_fix_full_retail_RUB!$M$4</f>
        <v>20965</v>
      </c>
    </row>
    <row r="324" spans="1:10" ht="16.5" x14ac:dyDescent="0.25">
      <c r="A324" s="5"/>
      <c r="B324" s="715"/>
      <c r="C324" s="677" t="s">
        <v>22</v>
      </c>
      <c r="D324" s="678"/>
      <c r="E324" s="34" t="s">
        <v>290</v>
      </c>
      <c r="F324" s="338"/>
      <c r="G324" s="340">
        <f>ROUND((RX_fix_full_уе!G329*RX_fix_full_retail_RUB!$M$1*RX_fix_full_retail_RUB!$M$2*(1-RX_fix_full_retail_RUB!$M$3))/RX_fix_full_retail_RUB!$M$4,0)*RX_fix_full_retail_RUB!$M$4</f>
        <v>27895</v>
      </c>
      <c r="H324" s="340">
        <f>ROUND((RX_fix_full_уе!H329*RX_fix_full_retail_RUB!$M$1*RX_fix_full_retail_RUB!$M$2*(1-RX_fix_full_retail_RUB!$M$3))/RX_fix_full_retail_RUB!$M$4,0)*RX_fix_full_retail_RUB!$M$4</f>
        <v>24870</v>
      </c>
      <c r="I324" s="340"/>
      <c r="J324" s="340">
        <f>ROUND((RX_fix_full_уе!J329*RX_fix_full_retail_RUB!$M$1*RX_fix_full_retail_RUB!$M$2*(1-RX_fix_full_retail_RUB!$M$3))/RX_fix_full_retail_RUB!$M$4,0)*RX_fix_full_retail_RUB!$M$4</f>
        <v>20430</v>
      </c>
    </row>
    <row r="325" spans="1:10" ht="16.5" x14ac:dyDescent="0.25">
      <c r="A325" s="5"/>
      <c r="B325" s="715"/>
      <c r="C325" s="677" t="s">
        <v>21</v>
      </c>
      <c r="D325" s="678"/>
      <c r="E325" s="34" t="s">
        <v>291</v>
      </c>
      <c r="F325" s="338"/>
      <c r="G325" s="340">
        <f>ROUND((RX_fix_full_уе!G330*RX_fix_full_retail_RUB!$M$1*RX_fix_full_retail_RUB!$M$2*(1-RX_fix_full_retail_RUB!$M$3))/RX_fix_full_retail_RUB!$M$4,0)*RX_fix_full_retail_RUB!$M$4</f>
        <v>26295</v>
      </c>
      <c r="H325" s="340">
        <f>ROUND((RX_fix_full_уе!H330*RX_fix_full_retail_RUB!$M$1*RX_fix_full_retail_RUB!$M$2*(1-RX_fix_full_retail_RUB!$M$3))/RX_fix_full_retail_RUB!$M$4,0)*RX_fix_full_retail_RUB!$M$4</f>
        <v>23275</v>
      </c>
      <c r="I325" s="340"/>
      <c r="J325" s="340">
        <f>ROUND((RX_fix_full_уе!J330*RX_fix_full_retail_RUB!$M$1*RX_fix_full_retail_RUB!$M$2*(1-RX_fix_full_retail_RUB!$M$3))/RX_fix_full_retail_RUB!$M$4,0)*RX_fix_full_retail_RUB!$M$4</f>
        <v>18830</v>
      </c>
    </row>
    <row r="326" spans="1:10" ht="16.5" customHeight="1" x14ac:dyDescent="0.25">
      <c r="B326" s="715"/>
      <c r="C326" s="65"/>
      <c r="D326" s="65"/>
      <c r="E326" s="65"/>
      <c r="F326" s="65"/>
      <c r="G326" s="65"/>
      <c r="H326" s="65"/>
      <c r="I326" s="65"/>
      <c r="J326" s="65"/>
    </row>
    <row r="327" spans="1:10" ht="16.5" x14ac:dyDescent="0.25">
      <c r="B327" s="715"/>
      <c r="C327" s="770" t="s">
        <v>342</v>
      </c>
      <c r="D327" s="770" t="s">
        <v>581</v>
      </c>
      <c r="E327" s="34"/>
      <c r="F327" s="99"/>
      <c r="G327" s="98" t="s">
        <v>362</v>
      </c>
      <c r="H327" s="98" t="s">
        <v>362</v>
      </c>
      <c r="I327" s="98"/>
      <c r="J327" s="98" t="s">
        <v>357</v>
      </c>
    </row>
    <row r="328" spans="1:10" ht="16.5" x14ac:dyDescent="0.25">
      <c r="B328" s="715"/>
      <c r="C328" s="771"/>
      <c r="D328" s="771"/>
      <c r="E328" s="34"/>
      <c r="F328" s="34"/>
      <c r="G328" s="98" t="s">
        <v>185</v>
      </c>
      <c r="H328" s="98" t="s">
        <v>185</v>
      </c>
      <c r="I328" s="98"/>
      <c r="J328" s="98" t="s">
        <v>363</v>
      </c>
    </row>
    <row r="329" spans="1:10" ht="16.5" x14ac:dyDescent="0.25">
      <c r="B329" s="715"/>
      <c r="C329" s="771"/>
      <c r="D329" s="772"/>
      <c r="E329" s="34"/>
      <c r="F329" s="34"/>
      <c r="G329" s="98" t="s">
        <v>197</v>
      </c>
      <c r="H329" s="98" t="s">
        <v>197</v>
      </c>
      <c r="I329" s="98"/>
      <c r="J329" s="98" t="s">
        <v>364</v>
      </c>
    </row>
    <row r="330" spans="1:10" ht="16.5" x14ac:dyDescent="0.25">
      <c r="B330" s="715"/>
      <c r="C330" s="772"/>
      <c r="D330" s="87" t="s">
        <v>344</v>
      </c>
      <c r="E330" s="34"/>
      <c r="F330" s="34"/>
      <c r="G330" s="761" t="s">
        <v>585</v>
      </c>
      <c r="H330" s="762"/>
      <c r="I330" s="762"/>
      <c r="J330" s="763"/>
    </row>
    <row r="331" spans="1:10" ht="33" customHeight="1" x14ac:dyDescent="0.25">
      <c r="A331" s="440" t="s">
        <v>24</v>
      </c>
      <c r="B331" s="748" t="s">
        <v>582</v>
      </c>
      <c r="C331" s="750" t="s">
        <v>520</v>
      </c>
      <c r="D331" s="751"/>
      <c r="E331" s="31"/>
      <c r="F331" s="32"/>
      <c r="G331" s="32" t="s">
        <v>26</v>
      </c>
      <c r="H331" s="32" t="s">
        <v>27</v>
      </c>
      <c r="I331" s="32"/>
      <c r="J331" s="32" t="s">
        <v>25</v>
      </c>
    </row>
    <row r="332" spans="1:10" ht="16.5" hidden="1" customHeight="1" x14ac:dyDescent="0.25">
      <c r="A332" s="85"/>
      <c r="B332" s="748"/>
      <c r="C332" s="31"/>
      <c r="D332" s="31"/>
      <c r="E332" s="31"/>
      <c r="F332" s="32"/>
      <c r="G332" s="32" t="s">
        <v>260</v>
      </c>
      <c r="H332" s="32" t="s">
        <v>259</v>
      </c>
      <c r="I332" s="32"/>
      <c r="J332" s="32" t="s">
        <v>258</v>
      </c>
    </row>
    <row r="333" spans="1:10" ht="16.5" x14ac:dyDescent="0.25">
      <c r="A333" s="5"/>
      <c r="B333" s="748"/>
      <c r="C333" s="722" t="s">
        <v>391</v>
      </c>
      <c r="D333" s="723"/>
      <c r="E333" s="36" t="s">
        <v>95</v>
      </c>
      <c r="F333" s="345"/>
      <c r="G333" s="345">
        <f>ROUND((RX_fix_full_уе!G338*RX_fix_full_retail_RUB!$M$1*RX_fix_full_retail_RUB!$M$2*(1-RX_fix_full_retail_RUB!$M$3))/RX_fix_full_retail_RUB!$M$4,0)*RX_fix_full_retail_RUB!$M$4</f>
        <v>16700</v>
      </c>
      <c r="H333" s="345">
        <f>ROUND((RX_fix_full_уе!H338*RX_fix_full_retail_RUB!$M$1*RX_fix_full_retail_RUB!$M$2*(1-RX_fix_full_retail_RUB!$M$3))/RX_fix_full_retail_RUB!$M$4,0)*RX_fix_full_retail_RUB!$M$4</f>
        <v>13145</v>
      </c>
      <c r="I333" s="345"/>
      <c r="J333" s="345">
        <f>ROUND((RX_fix_full_уе!J338*RX_fix_full_retail_RUB!$M$1*RX_fix_full_retail_RUB!$M$2*(1-RX_fix_full_retail_RUB!$M$3))/RX_fix_full_retail_RUB!$M$4,0)*RX_fix_full_retail_RUB!$M$4</f>
        <v>8705</v>
      </c>
    </row>
    <row r="334" spans="1:10" ht="16.5" x14ac:dyDescent="0.25">
      <c r="A334" s="5"/>
      <c r="B334" s="748"/>
      <c r="C334" s="722" t="s">
        <v>392</v>
      </c>
      <c r="D334" s="723"/>
      <c r="E334" s="36" t="s">
        <v>94</v>
      </c>
      <c r="F334" s="345"/>
      <c r="G334" s="345">
        <f>ROUND((RX_fix_full_уе!G339*RX_fix_full_retail_RUB!$M$1*RX_fix_full_retail_RUB!$M$2*(1-RX_fix_full_retail_RUB!$M$3))/RX_fix_full_retail_RUB!$M$4,0)*RX_fix_full_retail_RUB!$M$4</f>
        <v>16700</v>
      </c>
      <c r="H334" s="345">
        <f>ROUND((RX_fix_full_уе!H339*RX_fix_full_retail_RUB!$M$1*RX_fix_full_retail_RUB!$M$2*(1-RX_fix_full_retail_RUB!$M$3))/RX_fix_full_retail_RUB!$M$4,0)*RX_fix_full_retail_RUB!$M$4</f>
        <v>13145</v>
      </c>
      <c r="I334" s="345"/>
      <c r="J334" s="345">
        <f>ROUND((RX_fix_full_уе!J339*RX_fix_full_retail_RUB!$M$1*RX_fix_full_retail_RUB!$M$2*(1-RX_fix_full_retail_RUB!$M$3))/RX_fix_full_retail_RUB!$M$4,0)*RX_fix_full_retail_RUB!$M$4</f>
        <v>8705</v>
      </c>
    </row>
    <row r="335" spans="1:10" ht="16.5" x14ac:dyDescent="0.25">
      <c r="A335" s="5"/>
      <c r="B335" s="748"/>
      <c r="C335" s="722" t="s">
        <v>22</v>
      </c>
      <c r="D335" s="723"/>
      <c r="E335" s="36" t="s">
        <v>0</v>
      </c>
      <c r="F335" s="345"/>
      <c r="G335" s="345">
        <f>ROUND((RX_fix_full_уе!G340*RX_fix_full_retail_RUB!$M$1*RX_fix_full_retail_RUB!$M$2*(1-RX_fix_full_retail_RUB!$M$3))/RX_fix_full_retail_RUB!$M$4,0)*RX_fix_full_retail_RUB!$M$4</f>
        <v>16165</v>
      </c>
      <c r="H335" s="345">
        <f>ROUND((RX_fix_full_уе!H340*RX_fix_full_retail_RUB!$M$1*RX_fix_full_retail_RUB!$M$2*(1-RX_fix_full_retail_RUB!$M$3))/RX_fix_full_retail_RUB!$M$4,0)*RX_fix_full_retail_RUB!$M$4</f>
        <v>12615</v>
      </c>
      <c r="I335" s="345"/>
      <c r="J335" s="345">
        <f>ROUND((RX_fix_full_уе!J340*RX_fix_full_retail_RUB!$M$1*RX_fix_full_retail_RUB!$M$2*(1-RX_fix_full_retail_RUB!$M$3))/RX_fix_full_retail_RUB!$M$4,0)*RX_fix_full_retail_RUB!$M$4</f>
        <v>8170</v>
      </c>
    </row>
    <row r="336" spans="1:10" ht="16.5" x14ac:dyDescent="0.25">
      <c r="A336" s="5"/>
      <c r="B336" s="748"/>
      <c r="C336" s="722" t="s">
        <v>21</v>
      </c>
      <c r="D336" s="723"/>
      <c r="E336" s="36" t="s">
        <v>1</v>
      </c>
      <c r="F336" s="345"/>
      <c r="G336" s="345">
        <f>ROUND((RX_fix_full_уе!G341*RX_fix_full_retail_RUB!$M$1*RX_fix_full_retail_RUB!$M$2*(1-RX_fix_full_retail_RUB!$M$3))/RX_fix_full_retail_RUB!$M$4,0)*RX_fix_full_retail_RUB!$M$4</f>
        <v>14570</v>
      </c>
      <c r="H336" s="345">
        <f>ROUND((RX_fix_full_уе!H341*RX_fix_full_retail_RUB!$M$1*RX_fix_full_retail_RUB!$M$2*(1-RX_fix_full_retail_RUB!$M$3))/RX_fix_full_retail_RUB!$M$4,0)*RX_fix_full_retail_RUB!$M$4</f>
        <v>11015</v>
      </c>
      <c r="I336" s="345"/>
      <c r="J336" s="345">
        <f>ROUND((RX_fix_full_уе!J341*RX_fix_full_retail_RUB!$M$1*RX_fix_full_retail_RUB!$M$2*(1-RX_fix_full_retail_RUB!$M$3))/RX_fix_full_retail_RUB!$M$4,0)*RX_fix_full_retail_RUB!$M$4</f>
        <v>6575</v>
      </c>
    </row>
    <row r="337" spans="1:11" ht="16.5" hidden="1" customHeight="1" x14ac:dyDescent="0.25">
      <c r="A337" s="5"/>
      <c r="B337" s="748"/>
      <c r="C337" s="722" t="s">
        <v>20</v>
      </c>
      <c r="D337" s="723"/>
      <c r="E337" s="36" t="s">
        <v>2</v>
      </c>
      <c r="F337" s="345"/>
      <c r="G337" s="345" t="e">
        <f>ROUND((RX_fix_full_уе!G342*RX_fix_full_retail_RUB!$M$1*RX_fix_full_retail_RUB!$M$2*(1-RX_fix_full_retail_RUB!$M$3))/RX_fix_full_retail_RUB!$M$4,0)*RX_fix_full_retail_RUB!$M$4</f>
        <v>#VALUE!</v>
      </c>
      <c r="H337" s="345" t="e">
        <f>ROUND((RX_fix_full_уе!H342*RX_fix_full_retail_RUB!$M$1*RX_fix_full_retail_RUB!$M$2*(1-RX_fix_full_retail_RUB!$M$3))/RX_fix_full_retail_RUB!$M$4,0)*RX_fix_full_retail_RUB!$M$4</f>
        <v>#VALUE!</v>
      </c>
      <c r="I337" s="345"/>
      <c r="J337" s="345" t="e">
        <f>ROUND((RX_fix_full_уе!J342*RX_fix_full_retail_RUB!$M$1*RX_fix_full_retail_RUB!$M$2*(1-RX_fix_full_retail_RUB!$M$3))/RX_fix_full_retail_RUB!$M$4,0)*RX_fix_full_retail_RUB!$M$4</f>
        <v>#VALUE!</v>
      </c>
      <c r="K337" s="109" t="s">
        <v>393</v>
      </c>
    </row>
    <row r="338" spans="1:11" ht="16.5" x14ac:dyDescent="0.25">
      <c r="A338" s="5"/>
      <c r="B338" s="748"/>
      <c r="C338" s="755" t="s">
        <v>579</v>
      </c>
      <c r="D338" s="756"/>
      <c r="E338" s="36"/>
      <c r="F338" s="345"/>
      <c r="G338" s="345">
        <f>ROUND((RX_fix_full_уе!G343*RX_fix_full_retail_RUB!$M$1*RX_fix_full_retail_RUB!$M$2*(1-RX_fix_full_retail_RUB!$M$3))/RX_fix_full_retail_RUB!$M$4,0)*RX_fix_full_retail_RUB!$M$4</f>
        <v>1245</v>
      </c>
      <c r="H338" s="345">
        <f>ROUND((RX_fix_full_уе!H343*RX_fix_full_retail_RUB!$M$1*RX_fix_full_retail_RUB!$M$2*(1-RX_fix_full_retail_RUB!$M$3))/RX_fix_full_retail_RUB!$M$4,0)*RX_fix_full_retail_RUB!$M$4</f>
        <v>1245</v>
      </c>
      <c r="I338" s="345"/>
      <c r="J338" s="345">
        <f>ROUND((RX_fix_full_уе!J343*RX_fix_full_retail_RUB!$M$1*RX_fix_full_retail_RUB!$M$2*(1-RX_fix_full_retail_RUB!$M$3))/RX_fix_full_retail_RUB!$M$4,0)*RX_fix_full_retail_RUB!$M$4</f>
        <v>1245</v>
      </c>
    </row>
    <row r="339" spans="1:11" x14ac:dyDescent="0.25">
      <c r="A339" s="5"/>
      <c r="B339" s="748"/>
      <c r="C339" s="101"/>
      <c r="D339" s="101"/>
      <c r="E339" s="101"/>
      <c r="F339" s="101"/>
      <c r="G339" s="101"/>
      <c r="H339" s="101"/>
      <c r="I339" s="101"/>
      <c r="J339" s="101"/>
    </row>
    <row r="340" spans="1:11" ht="16.5" x14ac:dyDescent="0.25">
      <c r="A340" s="5"/>
      <c r="B340" s="748"/>
      <c r="C340" s="752" t="s">
        <v>580</v>
      </c>
      <c r="D340" s="752" t="s">
        <v>581</v>
      </c>
      <c r="E340" s="14"/>
      <c r="F340" s="14"/>
      <c r="G340" s="80" t="s">
        <v>365</v>
      </c>
      <c r="H340" s="80" t="s">
        <v>365</v>
      </c>
      <c r="I340" s="80"/>
      <c r="J340" s="80" t="s">
        <v>365</v>
      </c>
    </row>
    <row r="341" spans="1:11" ht="16.5" x14ac:dyDescent="0.25">
      <c r="A341" s="5"/>
      <c r="B341" s="748"/>
      <c r="C341" s="753"/>
      <c r="D341" s="754"/>
      <c r="E341" s="14"/>
      <c r="F341" s="14"/>
      <c r="G341" s="80" t="s">
        <v>366</v>
      </c>
      <c r="H341" s="80"/>
      <c r="I341" s="80"/>
      <c r="J341" s="80"/>
    </row>
    <row r="342" spans="1:11" ht="16.5" customHeight="1" x14ac:dyDescent="0.25">
      <c r="A342" s="5"/>
      <c r="B342" s="749"/>
      <c r="C342" s="754"/>
      <c r="D342" s="322" t="s">
        <v>344</v>
      </c>
      <c r="E342" s="14"/>
      <c r="F342" s="14"/>
      <c r="G342" s="758" t="s">
        <v>587</v>
      </c>
      <c r="H342" s="759"/>
      <c r="I342" s="759"/>
      <c r="J342" s="760"/>
    </row>
    <row r="343" spans="1:11" ht="25.5" customHeight="1" x14ac:dyDescent="0.25">
      <c r="A343" s="5"/>
      <c r="B343" s="714" t="s">
        <v>583</v>
      </c>
      <c r="C343" s="675" t="s">
        <v>520</v>
      </c>
      <c r="D343" s="676"/>
      <c r="E343" s="20"/>
      <c r="F343" s="19"/>
      <c r="G343" s="19" t="s">
        <v>29</v>
      </c>
      <c r="H343" s="19" t="s">
        <v>30</v>
      </c>
      <c r="I343" s="19"/>
      <c r="J343" s="19" t="s">
        <v>28</v>
      </c>
    </row>
    <row r="344" spans="1:11" ht="16.5" x14ac:dyDescent="0.25">
      <c r="A344" s="5"/>
      <c r="B344" s="715"/>
      <c r="C344" s="677" t="s">
        <v>391</v>
      </c>
      <c r="D344" s="678"/>
      <c r="E344" s="34" t="s">
        <v>288</v>
      </c>
      <c r="F344" s="342"/>
      <c r="G344" s="342">
        <f>ROUND((RX_fix_full_уе!G349*RX_fix_full_retail_RUB!$M$1*RX_fix_full_retail_RUB!$M$2*(1-RX_fix_full_retail_RUB!$M$3))/RX_fix_full_retail_RUB!$M$4,0)*RX_fix_full_retail_RUB!$M$4</f>
        <v>26115</v>
      </c>
      <c r="H344" s="342">
        <f>ROUND((RX_fix_full_уе!H349*RX_fix_full_retail_RUB!$M$1*RX_fix_full_retail_RUB!$M$2*(1-RX_fix_full_retail_RUB!$M$3))/RX_fix_full_retail_RUB!$M$4,0)*RX_fix_full_retail_RUB!$M$4</f>
        <v>22565</v>
      </c>
      <c r="I344" s="342"/>
      <c r="J344" s="342">
        <f>ROUND((RX_fix_full_уе!J349*RX_fix_full_retail_RUB!$M$1*RX_fix_full_retail_RUB!$M$2*(1-RX_fix_full_retail_RUB!$M$3))/RX_fix_full_retail_RUB!$M$4,0)*RX_fix_full_retail_RUB!$M$4</f>
        <v>18120</v>
      </c>
    </row>
    <row r="345" spans="1:11" ht="16.5" x14ac:dyDescent="0.25">
      <c r="A345" s="5"/>
      <c r="B345" s="715"/>
      <c r="C345" s="677" t="s">
        <v>392</v>
      </c>
      <c r="D345" s="678"/>
      <c r="E345" s="34" t="s">
        <v>289</v>
      </c>
      <c r="F345" s="342"/>
      <c r="G345" s="342">
        <f>ROUND((RX_fix_full_уе!G350*RX_fix_full_retail_RUB!$M$1*RX_fix_full_retail_RUB!$M$2*(1-RX_fix_full_retail_RUB!$M$3))/RX_fix_full_retail_RUB!$M$4,0)*RX_fix_full_retail_RUB!$M$4</f>
        <v>26115</v>
      </c>
      <c r="H345" s="342">
        <f>ROUND((RX_fix_full_уе!H350*RX_fix_full_retail_RUB!$M$1*RX_fix_full_retail_RUB!$M$2*(1-RX_fix_full_retail_RUB!$M$3))/RX_fix_full_retail_RUB!$M$4,0)*RX_fix_full_retail_RUB!$M$4</f>
        <v>22565</v>
      </c>
      <c r="I345" s="342"/>
      <c r="J345" s="342">
        <f>ROUND((RX_fix_full_уе!J350*RX_fix_full_retail_RUB!$M$1*RX_fix_full_retail_RUB!$M$2*(1-RX_fix_full_retail_RUB!$M$3))/RX_fix_full_retail_RUB!$M$4,0)*RX_fix_full_retail_RUB!$M$4</f>
        <v>18120</v>
      </c>
    </row>
    <row r="346" spans="1:11" ht="16.5" x14ac:dyDescent="0.25">
      <c r="A346" s="5"/>
      <c r="B346" s="715"/>
      <c r="C346" s="677" t="s">
        <v>22</v>
      </c>
      <c r="D346" s="678"/>
      <c r="E346" s="34" t="s">
        <v>290</v>
      </c>
      <c r="F346" s="342"/>
      <c r="G346" s="342">
        <f>ROUND((RX_fix_full_уе!G351*RX_fix_full_retail_RUB!$M$1*RX_fix_full_retail_RUB!$M$2*(1-RX_fix_full_retail_RUB!$M$3))/RX_fix_full_retail_RUB!$M$4,0)*RX_fix_full_retail_RUB!$M$4</f>
        <v>25585</v>
      </c>
      <c r="H346" s="342">
        <f>ROUND((RX_fix_full_уе!H351*RX_fix_full_retail_RUB!$M$1*RX_fix_full_retail_RUB!$M$2*(1-RX_fix_full_retail_RUB!$M$3))/RX_fix_full_retail_RUB!$M$4,0)*RX_fix_full_retail_RUB!$M$4</f>
        <v>22030</v>
      </c>
      <c r="I346" s="342"/>
      <c r="J346" s="342">
        <f>ROUND((RX_fix_full_уе!J351*RX_fix_full_retail_RUB!$M$1*RX_fix_full_retail_RUB!$M$2*(1-RX_fix_full_retail_RUB!$M$3))/RX_fix_full_retail_RUB!$M$4,0)*RX_fix_full_retail_RUB!$M$4</f>
        <v>17590</v>
      </c>
    </row>
    <row r="347" spans="1:11" ht="16.5" x14ac:dyDescent="0.25">
      <c r="A347" s="5"/>
      <c r="B347" s="715"/>
      <c r="C347" s="677" t="s">
        <v>21</v>
      </c>
      <c r="D347" s="678"/>
      <c r="E347" s="34" t="s">
        <v>291</v>
      </c>
      <c r="F347" s="342"/>
      <c r="G347" s="342">
        <f>ROUND((RX_fix_full_уе!G352*RX_fix_full_retail_RUB!$M$1*RX_fix_full_retail_RUB!$M$2*(1-RX_fix_full_retail_RUB!$M$3))/RX_fix_full_retail_RUB!$M$4,0)*RX_fix_full_retail_RUB!$M$4</f>
        <v>23985</v>
      </c>
      <c r="H347" s="342">
        <f>ROUND((RX_fix_full_уе!H352*RX_fix_full_retail_RUB!$M$1*RX_fix_full_retail_RUB!$M$2*(1-RX_fix_full_retail_RUB!$M$3))/RX_fix_full_retail_RUB!$M$4,0)*RX_fix_full_retail_RUB!$M$4</f>
        <v>20430</v>
      </c>
      <c r="I347" s="342"/>
      <c r="J347" s="342">
        <f>ROUND((RX_fix_full_уе!J352*RX_fix_full_retail_RUB!$M$1*RX_fix_full_retail_RUB!$M$2*(1-RX_fix_full_retail_RUB!$M$3))/RX_fix_full_retail_RUB!$M$4,0)*RX_fix_full_retail_RUB!$M$4</f>
        <v>15990</v>
      </c>
    </row>
    <row r="348" spans="1:11" ht="16.5" hidden="1" customHeight="1" x14ac:dyDescent="0.25">
      <c r="A348" s="5"/>
      <c r="B348" s="715"/>
      <c r="C348" s="677" t="s">
        <v>20</v>
      </c>
      <c r="D348" s="678"/>
      <c r="E348" s="34" t="s">
        <v>307</v>
      </c>
      <c r="F348" s="218"/>
      <c r="G348" s="39" t="e">
        <f>ROUND((RX_fix_full_уе!G353*RX_fix_full_retail_RUB!$M$1*RX_fix_full_retail_RUB!$M$2*(1-RX_fix_full_retail_RUB!$M$3))/RX_fix_full_retail_RUB!$M$4,0)*RX_fix_full_retail_RUB!$M$4</f>
        <v>#VALUE!</v>
      </c>
      <c r="H348" s="39" t="e">
        <f>ROUND((RX_fix_full_уе!H353*RX_fix_full_retail_RUB!$M$1*RX_fix_full_retail_RUB!$M$2*(1-RX_fix_full_retail_RUB!$M$3))/RX_fix_full_retail_RUB!$M$4,0)*RX_fix_full_retail_RUB!$M$4</f>
        <v>#VALUE!</v>
      </c>
      <c r="I348" s="218"/>
      <c r="J348" s="39" t="s">
        <v>5</v>
      </c>
      <c r="K348" s="109" t="s">
        <v>393</v>
      </c>
    </row>
    <row r="349" spans="1:11" ht="16.5" customHeight="1" x14ac:dyDescent="0.25">
      <c r="B349" s="715"/>
      <c r="C349" s="65"/>
      <c r="D349" s="65"/>
      <c r="E349" s="65"/>
      <c r="F349" s="65"/>
      <c r="G349" s="65"/>
      <c r="H349" s="65"/>
      <c r="I349" s="65"/>
      <c r="J349" s="102"/>
    </row>
    <row r="350" spans="1:11" ht="16.5" x14ac:dyDescent="0.25">
      <c r="B350" s="715"/>
      <c r="C350" s="682" t="s">
        <v>580</v>
      </c>
      <c r="D350" s="682" t="s">
        <v>581</v>
      </c>
      <c r="E350" s="218"/>
      <c r="F350" s="218"/>
      <c r="G350" s="218" t="s">
        <v>365</v>
      </c>
      <c r="H350" s="218" t="s">
        <v>365</v>
      </c>
      <c r="I350" s="218"/>
      <c r="J350" s="218" t="s">
        <v>365</v>
      </c>
    </row>
    <row r="351" spans="1:11" ht="16.5" x14ac:dyDescent="0.25">
      <c r="B351" s="715"/>
      <c r="C351" s="735"/>
      <c r="D351" s="683"/>
      <c r="E351" s="218"/>
      <c r="F351" s="218"/>
      <c r="G351" s="218" t="s">
        <v>366</v>
      </c>
      <c r="H351" s="218"/>
      <c r="I351" s="218"/>
      <c r="J351" s="218"/>
    </row>
    <row r="352" spans="1:11" ht="16.5" x14ac:dyDescent="0.25">
      <c r="B352" s="715"/>
      <c r="C352" s="683"/>
      <c r="D352" s="82" t="s">
        <v>344</v>
      </c>
      <c r="E352" s="218"/>
      <c r="F352" s="218"/>
      <c r="G352" s="736" t="s">
        <v>587</v>
      </c>
      <c r="H352" s="737"/>
      <c r="I352" s="737"/>
      <c r="J352" s="738"/>
    </row>
    <row r="353" spans="1:11" ht="16.5" customHeight="1" x14ac:dyDescent="0.25">
      <c r="B353" s="213"/>
      <c r="C353" s="223"/>
      <c r="D353" s="223"/>
      <c r="E353" s="92"/>
      <c r="F353" s="92"/>
      <c r="G353" s="92"/>
      <c r="H353" s="92"/>
      <c r="I353" s="92"/>
      <c r="J353" s="92"/>
    </row>
    <row r="354" spans="1:11" ht="33.75" customHeight="1" x14ac:dyDescent="0.25">
      <c r="A354" s="439" t="s">
        <v>35</v>
      </c>
      <c r="B354" s="748" t="s">
        <v>582</v>
      </c>
      <c r="C354" s="750" t="s">
        <v>520</v>
      </c>
      <c r="D354" s="751"/>
      <c r="E354" s="31"/>
      <c r="F354" s="32" t="s">
        <v>367</v>
      </c>
      <c r="G354" s="32" t="s">
        <v>31</v>
      </c>
      <c r="H354" s="32" t="s">
        <v>32</v>
      </c>
      <c r="I354" s="32" t="s">
        <v>33</v>
      </c>
      <c r="J354" s="32" t="s">
        <v>34</v>
      </c>
    </row>
    <row r="355" spans="1:11" ht="16.5" x14ac:dyDescent="0.25">
      <c r="A355" s="4"/>
      <c r="B355" s="748"/>
      <c r="C355" s="722" t="s">
        <v>391</v>
      </c>
      <c r="D355" s="723"/>
      <c r="E355" s="81" t="s">
        <v>95</v>
      </c>
      <c r="F355" s="344">
        <f>ROUND((RX_fix_full_уе!F360*RX_fix_full_retail_RUB!$M$1*RX_fix_full_retail_RUB!$M$2*(1-RX_fix_full_retail_RUB!$M$3))/RX_fix_full_retail_RUB!$M$4,0)*RX_fix_full_retail_RUB!$M$4</f>
        <v>16700</v>
      </c>
      <c r="G355" s="344">
        <f>ROUND((RX_fix_full_уе!G360*RX_fix_full_retail_RUB!$M$1*RX_fix_full_retail_RUB!$M$2*(1-RX_fix_full_retail_RUB!$M$3))/RX_fix_full_retail_RUB!$M$4,0)*RX_fix_full_retail_RUB!$M$4</f>
        <v>14035</v>
      </c>
      <c r="H355" s="344">
        <f>ROUND((RX_fix_full_уе!H360*RX_fix_full_retail_RUB!$M$1*RX_fix_full_retail_RUB!$M$2*(1-RX_fix_full_retail_RUB!$M$3))/RX_fix_full_retail_RUB!$M$4,0)*RX_fix_full_retail_RUB!$M$4</f>
        <v>12615</v>
      </c>
      <c r="I355" s="344">
        <f>ROUND((RX_fix_full_уе!I360*RX_fix_full_retail_RUB!$M$1*RX_fix_full_retail_RUB!$M$2*(1-RX_fix_full_retail_RUB!$M$3))/RX_fix_full_retail_RUB!$M$4,0)*RX_fix_full_retail_RUB!$M$4</f>
        <v>10305</v>
      </c>
      <c r="J355" s="344">
        <f>ROUND((RX_fix_full_уе!J360*RX_fix_full_retail_RUB!$M$1*RX_fix_full_retail_RUB!$M$2*(1-RX_fix_full_retail_RUB!$M$3))/RX_fix_full_retail_RUB!$M$4,0)*RX_fix_full_retail_RUB!$M$4</f>
        <v>8350</v>
      </c>
    </row>
    <row r="356" spans="1:11" ht="16.5" x14ac:dyDescent="0.25">
      <c r="A356" s="4"/>
      <c r="B356" s="748"/>
      <c r="C356" s="722" t="s">
        <v>392</v>
      </c>
      <c r="D356" s="723"/>
      <c r="E356" s="81" t="s">
        <v>94</v>
      </c>
      <c r="F356" s="344">
        <f>ROUND((RX_fix_full_уе!F361*RX_fix_full_retail_RUB!$M$1*RX_fix_full_retail_RUB!$M$2*(1-RX_fix_full_retail_RUB!$M$3))/RX_fix_full_retail_RUB!$M$4,0)*RX_fix_full_retail_RUB!$M$4</f>
        <v>16700</v>
      </c>
      <c r="G356" s="344">
        <f>ROUND((RX_fix_full_уе!G361*RX_fix_full_retail_RUB!$M$1*RX_fix_full_retail_RUB!$M$2*(1-RX_fix_full_retail_RUB!$M$3))/RX_fix_full_retail_RUB!$M$4,0)*RX_fix_full_retail_RUB!$M$4</f>
        <v>14035</v>
      </c>
      <c r="H356" s="344">
        <f>ROUND((RX_fix_full_уе!H361*RX_fix_full_retail_RUB!$M$1*RX_fix_full_retail_RUB!$M$2*(1-RX_fix_full_retail_RUB!$M$3))/RX_fix_full_retail_RUB!$M$4,0)*RX_fix_full_retail_RUB!$M$4</f>
        <v>12615</v>
      </c>
      <c r="I356" s="344">
        <f>ROUND((RX_fix_full_уе!I361*RX_fix_full_retail_RUB!$M$1*RX_fix_full_retail_RUB!$M$2*(1-RX_fix_full_retail_RUB!$M$3))/RX_fix_full_retail_RUB!$M$4,0)*RX_fix_full_retail_RUB!$M$4</f>
        <v>10305</v>
      </c>
      <c r="J356" s="344">
        <f>ROUND((RX_fix_full_уе!J361*RX_fix_full_retail_RUB!$M$1*RX_fix_full_retail_RUB!$M$2*(1-RX_fix_full_retail_RUB!$M$3))/RX_fix_full_retail_RUB!$M$4,0)*RX_fix_full_retail_RUB!$M$4</f>
        <v>8350</v>
      </c>
    </row>
    <row r="357" spans="1:11" ht="16.5" x14ac:dyDescent="0.25">
      <c r="A357" s="4"/>
      <c r="B357" s="748"/>
      <c r="C357" s="722" t="s">
        <v>22</v>
      </c>
      <c r="D357" s="723"/>
      <c r="E357" s="81" t="s">
        <v>0</v>
      </c>
      <c r="F357" s="344">
        <f>ROUND((RX_fix_full_уе!F362*RX_fix_full_retail_RUB!$M$1*RX_fix_full_retail_RUB!$M$2*(1-RX_fix_full_retail_RUB!$M$3))/RX_fix_full_retail_RUB!$M$4,0)*RX_fix_full_retail_RUB!$M$4</f>
        <v>16165</v>
      </c>
      <c r="G357" s="344">
        <f>ROUND((RX_fix_full_уе!G362*RX_fix_full_retail_RUB!$M$1*RX_fix_full_retail_RUB!$M$2*(1-RX_fix_full_retail_RUB!$M$3))/RX_fix_full_retail_RUB!$M$4,0)*RX_fix_full_retail_RUB!$M$4</f>
        <v>13500</v>
      </c>
      <c r="H357" s="344">
        <f>ROUND((RX_fix_full_уе!H362*RX_fix_full_retail_RUB!$M$1*RX_fix_full_retail_RUB!$M$2*(1-RX_fix_full_retail_RUB!$M$3))/RX_fix_full_retail_RUB!$M$4,0)*RX_fix_full_retail_RUB!$M$4</f>
        <v>12080</v>
      </c>
      <c r="I357" s="344">
        <f>ROUND((RX_fix_full_уе!I362*RX_fix_full_retail_RUB!$M$1*RX_fix_full_retail_RUB!$M$2*(1-RX_fix_full_retail_RUB!$M$3))/RX_fix_full_retail_RUB!$M$4,0)*RX_fix_full_retail_RUB!$M$4</f>
        <v>9770</v>
      </c>
      <c r="J357" s="344">
        <f>ROUND((RX_fix_full_уе!J362*RX_fix_full_retail_RUB!$M$1*RX_fix_full_retail_RUB!$M$2*(1-RX_fix_full_retail_RUB!$M$3))/RX_fix_full_retail_RUB!$M$4,0)*RX_fix_full_retail_RUB!$M$4</f>
        <v>7815</v>
      </c>
    </row>
    <row r="358" spans="1:11" ht="16.5" x14ac:dyDescent="0.25">
      <c r="A358" s="4"/>
      <c r="B358" s="748"/>
      <c r="C358" s="722" t="s">
        <v>21</v>
      </c>
      <c r="D358" s="723"/>
      <c r="E358" s="84" t="s">
        <v>1</v>
      </c>
      <c r="F358" s="344">
        <f>ROUND((RX_fix_full_уе!F363*RX_fix_full_retail_RUB!$M$1*RX_fix_full_retail_RUB!$M$2*(1-RX_fix_full_retail_RUB!$M$3))/RX_fix_full_retail_RUB!$M$4,0)*RX_fix_full_retail_RUB!$M$4</f>
        <v>14570</v>
      </c>
      <c r="G358" s="344">
        <f>ROUND((RX_fix_full_уе!G363*RX_fix_full_retail_RUB!$M$1*RX_fix_full_retail_RUB!$M$2*(1-RX_fix_full_retail_RUB!$M$3))/RX_fix_full_retail_RUB!$M$4,0)*RX_fix_full_retail_RUB!$M$4</f>
        <v>11905</v>
      </c>
      <c r="H358" s="344">
        <f>ROUND((RX_fix_full_уе!H363*RX_fix_full_retail_RUB!$M$1*RX_fix_full_retail_RUB!$M$2*(1-RX_fix_full_retail_RUB!$M$3))/RX_fix_full_retail_RUB!$M$4,0)*RX_fix_full_retail_RUB!$M$4</f>
        <v>10480</v>
      </c>
      <c r="I358" s="344">
        <f>ROUND((RX_fix_full_уе!I363*RX_fix_full_retail_RUB!$M$1*RX_fix_full_retail_RUB!$M$2*(1-RX_fix_full_retail_RUB!$M$3))/RX_fix_full_retail_RUB!$M$4,0)*RX_fix_full_retail_RUB!$M$4</f>
        <v>8170</v>
      </c>
      <c r="J358" s="344">
        <f>ROUND((RX_fix_full_уе!J363*RX_fix_full_retail_RUB!$M$1*RX_fix_full_retail_RUB!$M$2*(1-RX_fix_full_retail_RUB!$M$3))/RX_fix_full_retail_RUB!$M$4,0)*RX_fix_full_retail_RUB!$M$4</f>
        <v>6220</v>
      </c>
    </row>
    <row r="359" spans="1:11" ht="16.5" hidden="1" customHeight="1" x14ac:dyDescent="0.25">
      <c r="A359" s="4"/>
      <c r="B359" s="748"/>
      <c r="C359" s="722" t="s">
        <v>20</v>
      </c>
      <c r="D359" s="723"/>
      <c r="E359" s="84" t="s">
        <v>2</v>
      </c>
      <c r="F359" s="344" t="e">
        <f>ROUND((RX_fix_full_уе!F364*RX_fix_full_retail_RUB!$M$1*RX_fix_full_retail_RUB!$M$2*(1-RX_fix_full_retail_RUB!$M$3))/RX_fix_full_retail_RUB!$M$4,0)*RX_fix_full_retail_RUB!$M$4</f>
        <v>#VALUE!</v>
      </c>
      <c r="G359" s="344" t="e">
        <f>ROUND((RX_fix_full_уе!G364*RX_fix_full_retail_RUB!$M$1*RX_fix_full_retail_RUB!$M$2*(1-RX_fix_full_retail_RUB!$M$3))/RX_fix_full_retail_RUB!$M$4,0)*RX_fix_full_retail_RUB!$M$4</f>
        <v>#VALUE!</v>
      </c>
      <c r="H359" s="344" t="e">
        <f>ROUND((RX_fix_full_уе!H364*RX_fix_full_retail_RUB!$M$1*RX_fix_full_retail_RUB!$M$2*(1-RX_fix_full_retail_RUB!$M$3))/RX_fix_full_retail_RUB!$M$4,0)*RX_fix_full_retail_RUB!$M$4</f>
        <v>#VALUE!</v>
      </c>
      <c r="I359" s="344" t="e">
        <f>ROUND((RX_fix_full_уе!I364*RX_fix_full_retail_RUB!$M$1*RX_fix_full_retail_RUB!$M$2*(1-RX_fix_full_retail_RUB!$M$3))/RX_fix_full_retail_RUB!$M$4,0)*RX_fix_full_retail_RUB!$M$4</f>
        <v>#VALUE!</v>
      </c>
      <c r="J359" s="344" t="e">
        <f>ROUND((RX_fix_full_уе!J364*RX_fix_full_retail_RUB!$M$1*RX_fix_full_retail_RUB!$M$2*(1-RX_fix_full_retail_RUB!$M$3))/RX_fix_full_retail_RUB!$M$4,0)*RX_fix_full_retail_RUB!$M$4</f>
        <v>#VALUE!</v>
      </c>
      <c r="K359" s="109" t="s">
        <v>393</v>
      </c>
    </row>
    <row r="360" spans="1:11" ht="16.5" x14ac:dyDescent="0.25">
      <c r="A360" s="4"/>
      <c r="B360" s="748"/>
      <c r="C360" s="755" t="s">
        <v>579</v>
      </c>
      <c r="D360" s="756"/>
      <c r="E360" s="319"/>
      <c r="F360" s="344">
        <f>ROUND((RX_fix_full_уе!F365*RX_fix_full_retail_RUB!$M$1*RX_fix_full_retail_RUB!$M$2*(1-RX_fix_full_retail_RUB!$M$3))/RX_fix_full_retail_RUB!$M$4,0)*RX_fix_full_retail_RUB!$M$4</f>
        <v>1245</v>
      </c>
      <c r="G360" s="344">
        <f>ROUND((RX_fix_full_уе!G365*RX_fix_full_retail_RUB!$M$1*RX_fix_full_retail_RUB!$M$2*(1-RX_fix_full_retail_RUB!$M$3))/RX_fix_full_retail_RUB!$M$4,0)*RX_fix_full_retail_RUB!$M$4</f>
        <v>1245</v>
      </c>
      <c r="H360" s="344">
        <f>ROUND((RX_fix_full_уе!H365*RX_fix_full_retail_RUB!$M$1*RX_fix_full_retail_RUB!$M$2*(1-RX_fix_full_retail_RUB!$M$3))/RX_fix_full_retail_RUB!$M$4,0)*RX_fix_full_retail_RUB!$M$4</f>
        <v>1245</v>
      </c>
      <c r="I360" s="344">
        <f>ROUND((RX_fix_full_уе!I365*RX_fix_full_retail_RUB!$M$1*RX_fix_full_retail_RUB!$M$2*(1-RX_fix_full_retail_RUB!$M$3))/RX_fix_full_retail_RUB!$M$4,0)*RX_fix_full_retail_RUB!$M$4</f>
        <v>1245</v>
      </c>
      <c r="J360" s="344">
        <f>ROUND((RX_fix_full_уе!J365*RX_fix_full_retail_RUB!$M$1*RX_fix_full_retail_RUB!$M$2*(1-RX_fix_full_retail_RUB!$M$3))/RX_fix_full_retail_RUB!$M$4,0)*RX_fix_full_retail_RUB!$M$4</f>
        <v>1245</v>
      </c>
    </row>
    <row r="361" spans="1:11" x14ac:dyDescent="0.25">
      <c r="B361" s="748"/>
      <c r="C361" s="101"/>
      <c r="D361" s="101"/>
      <c r="E361" s="101"/>
      <c r="F361" s="101"/>
      <c r="G361" s="101"/>
      <c r="H361" s="101"/>
      <c r="I361" s="101"/>
      <c r="J361" s="101"/>
    </row>
    <row r="362" spans="1:11" ht="16.5" x14ac:dyDescent="0.25">
      <c r="B362" s="748"/>
      <c r="C362" s="752" t="s">
        <v>580</v>
      </c>
      <c r="D362" s="752" t="s">
        <v>581</v>
      </c>
      <c r="E362" s="36"/>
      <c r="F362" s="18" t="s">
        <v>368</v>
      </c>
      <c r="G362" s="18" t="s">
        <v>375</v>
      </c>
      <c r="H362" s="18" t="s">
        <v>379</v>
      </c>
      <c r="I362" s="18" t="s">
        <v>383</v>
      </c>
      <c r="J362" s="18" t="s">
        <v>384</v>
      </c>
    </row>
    <row r="363" spans="1:11" ht="16.5" x14ac:dyDescent="0.25">
      <c r="B363" s="748"/>
      <c r="C363" s="753"/>
      <c r="D363" s="753"/>
      <c r="E363" s="36"/>
      <c r="F363" s="18" t="s">
        <v>369</v>
      </c>
      <c r="G363" s="18" t="s">
        <v>376</v>
      </c>
      <c r="H363" s="18" t="s">
        <v>380</v>
      </c>
      <c r="I363" s="18" t="s">
        <v>377</v>
      </c>
      <c r="J363" s="18" t="s">
        <v>385</v>
      </c>
    </row>
    <row r="364" spans="1:11" ht="16.5" x14ac:dyDescent="0.25">
      <c r="B364" s="748"/>
      <c r="C364" s="753"/>
      <c r="D364" s="753"/>
      <c r="E364" s="36"/>
      <c r="F364" s="18" t="s">
        <v>370</v>
      </c>
      <c r="G364" s="18" t="s">
        <v>377</v>
      </c>
      <c r="H364" s="18" t="s">
        <v>381</v>
      </c>
      <c r="I364" s="18" t="s">
        <v>382</v>
      </c>
      <c r="J364" s="18" t="s">
        <v>386</v>
      </c>
    </row>
    <row r="365" spans="1:11" ht="16.5" x14ac:dyDescent="0.25">
      <c r="B365" s="748"/>
      <c r="C365" s="753"/>
      <c r="D365" s="753"/>
      <c r="E365" s="36"/>
      <c r="F365" s="18" t="s">
        <v>371</v>
      </c>
      <c r="G365" s="18" t="s">
        <v>378</v>
      </c>
      <c r="H365" s="18" t="s">
        <v>382</v>
      </c>
      <c r="I365" s="18" t="s">
        <v>374</v>
      </c>
      <c r="J365" s="18" t="s">
        <v>374</v>
      </c>
    </row>
    <row r="366" spans="1:11" ht="16.5" x14ac:dyDescent="0.25">
      <c r="B366" s="748"/>
      <c r="C366" s="753"/>
      <c r="D366" s="753"/>
      <c r="E366" s="319"/>
      <c r="F366" s="18" t="s">
        <v>372</v>
      </c>
      <c r="G366" s="18" t="s">
        <v>374</v>
      </c>
      <c r="H366" s="18" t="s">
        <v>374</v>
      </c>
      <c r="I366" s="18"/>
      <c r="J366" s="18"/>
    </row>
    <row r="367" spans="1:11" ht="49.5" x14ac:dyDescent="0.25">
      <c r="B367" s="748"/>
      <c r="C367" s="753"/>
      <c r="D367" s="754"/>
      <c r="E367" s="319"/>
      <c r="F367" s="18" t="s">
        <v>373</v>
      </c>
      <c r="G367" s="18"/>
      <c r="H367" s="18"/>
      <c r="I367" s="18"/>
      <c r="J367" s="18"/>
    </row>
    <row r="368" spans="1:11" ht="16.5" customHeight="1" x14ac:dyDescent="0.25">
      <c r="B368" s="749"/>
      <c r="C368" s="757"/>
      <c r="D368" s="322" t="s">
        <v>344</v>
      </c>
      <c r="E368" s="319"/>
      <c r="F368" s="732" t="s">
        <v>587</v>
      </c>
      <c r="G368" s="733"/>
      <c r="H368" s="733"/>
      <c r="I368" s="733"/>
      <c r="J368" s="734"/>
    </row>
    <row r="369" spans="1:11" ht="16.5" customHeight="1" x14ac:dyDescent="0.25">
      <c r="A369" s="5"/>
      <c r="B369" s="714" t="s">
        <v>583</v>
      </c>
      <c r="C369" s="675" t="s">
        <v>520</v>
      </c>
      <c r="D369" s="676"/>
      <c r="E369" s="20"/>
      <c r="F369" s="19"/>
      <c r="G369" s="19" t="s">
        <v>322</v>
      </c>
      <c r="H369" s="19" t="s">
        <v>323</v>
      </c>
      <c r="I369" s="19" t="s">
        <v>324</v>
      </c>
      <c r="J369" s="19" t="s">
        <v>325</v>
      </c>
    </row>
    <row r="370" spans="1:11" ht="16.5" x14ac:dyDescent="0.25">
      <c r="A370" s="5"/>
      <c r="B370" s="715"/>
      <c r="C370" s="677" t="s">
        <v>391</v>
      </c>
      <c r="D370" s="678"/>
      <c r="E370" s="34" t="s">
        <v>288</v>
      </c>
      <c r="F370" s="342"/>
      <c r="G370" s="342">
        <f>ROUND((RX_fix_full_уе!G375*RX_fix_full_retail_RUB!$M$1*RX_fix_full_retail_RUB!$M$2*(1-RX_fix_full_retail_RUB!$M$3))/RX_fix_full_retail_RUB!$M$4,0)*RX_fix_full_retail_RUB!$M$4</f>
        <v>23450</v>
      </c>
      <c r="H370" s="342">
        <f>ROUND((RX_fix_full_уе!H375*RX_fix_full_retail_RUB!$M$1*RX_fix_full_retail_RUB!$M$2*(1-RX_fix_full_retail_RUB!$M$3))/RX_fix_full_retail_RUB!$M$4,0)*RX_fix_full_retail_RUB!$M$4</f>
        <v>22030</v>
      </c>
      <c r="I370" s="342">
        <f>ROUND((RX_fix_full_уе!I375*RX_fix_full_retail_RUB!$M$1*RX_fix_full_retail_RUB!$M$2*(1-RX_fix_full_retail_RUB!$M$3))/RX_fix_full_retail_RUB!$M$4,0)*RX_fix_full_retail_RUB!$M$4</f>
        <v>19720</v>
      </c>
      <c r="J370" s="342">
        <f>ROUND((RX_fix_full_уе!J375*RX_fix_full_retail_RUB!$M$1*RX_fix_full_retail_RUB!$M$2*(1-RX_fix_full_retail_RUB!$M$3))/RX_fix_full_retail_RUB!$M$4,0)*RX_fix_full_retail_RUB!$M$4</f>
        <v>17765</v>
      </c>
    </row>
    <row r="371" spans="1:11" ht="16.5" x14ac:dyDescent="0.25">
      <c r="A371" s="5"/>
      <c r="B371" s="715"/>
      <c r="C371" s="677" t="s">
        <v>392</v>
      </c>
      <c r="D371" s="678"/>
      <c r="E371" s="34" t="s">
        <v>289</v>
      </c>
      <c r="F371" s="342"/>
      <c r="G371" s="342">
        <f>ROUND((RX_fix_full_уе!G376*RX_fix_full_retail_RUB!$M$1*RX_fix_full_retail_RUB!$M$2*(1-RX_fix_full_retail_RUB!$M$3))/RX_fix_full_retail_RUB!$M$4,0)*RX_fix_full_retail_RUB!$M$4</f>
        <v>23450</v>
      </c>
      <c r="H371" s="342">
        <f>ROUND((RX_fix_full_уе!H376*RX_fix_full_retail_RUB!$M$1*RX_fix_full_retail_RUB!$M$2*(1-RX_fix_full_retail_RUB!$M$3))/RX_fix_full_retail_RUB!$M$4,0)*RX_fix_full_retail_RUB!$M$4</f>
        <v>22030</v>
      </c>
      <c r="I371" s="342">
        <f>ROUND((RX_fix_full_уе!I376*RX_fix_full_retail_RUB!$M$1*RX_fix_full_retail_RUB!$M$2*(1-RX_fix_full_retail_RUB!$M$3))/RX_fix_full_retail_RUB!$M$4,0)*RX_fix_full_retail_RUB!$M$4</f>
        <v>19720</v>
      </c>
      <c r="J371" s="342">
        <f>ROUND((RX_fix_full_уе!J376*RX_fix_full_retail_RUB!$M$1*RX_fix_full_retail_RUB!$M$2*(1-RX_fix_full_retail_RUB!$M$3))/RX_fix_full_retail_RUB!$M$4,0)*RX_fix_full_retail_RUB!$M$4</f>
        <v>17765</v>
      </c>
    </row>
    <row r="372" spans="1:11" ht="16.5" x14ac:dyDescent="0.25">
      <c r="A372" s="5"/>
      <c r="B372" s="715"/>
      <c r="C372" s="677" t="s">
        <v>22</v>
      </c>
      <c r="D372" s="678"/>
      <c r="E372" s="34" t="s">
        <v>290</v>
      </c>
      <c r="F372" s="342"/>
      <c r="G372" s="342">
        <f>ROUND((RX_fix_full_уе!G377*RX_fix_full_retail_RUB!$M$1*RX_fix_full_retail_RUB!$M$2*(1-RX_fix_full_retail_RUB!$M$3))/RX_fix_full_retail_RUB!$M$4,0)*RX_fix_full_retail_RUB!$M$4</f>
        <v>22920</v>
      </c>
      <c r="H372" s="342">
        <f>ROUND((RX_fix_full_уе!H377*RX_fix_full_retail_RUB!$M$1*RX_fix_full_retail_RUB!$M$2*(1-RX_fix_full_retail_RUB!$M$3))/RX_fix_full_retail_RUB!$M$4,0)*RX_fix_full_retail_RUB!$M$4</f>
        <v>21495</v>
      </c>
      <c r="I372" s="342">
        <f>ROUND((RX_fix_full_уе!I377*RX_fix_full_retail_RUB!$M$1*RX_fix_full_retail_RUB!$M$2*(1-RX_fix_full_retail_RUB!$M$3))/RX_fix_full_retail_RUB!$M$4,0)*RX_fix_full_retail_RUB!$M$4</f>
        <v>19185</v>
      </c>
      <c r="J372" s="342">
        <f>ROUND((RX_fix_full_уе!J377*RX_fix_full_retail_RUB!$M$1*RX_fix_full_retail_RUB!$M$2*(1-RX_fix_full_retail_RUB!$M$3))/RX_fix_full_retail_RUB!$M$4,0)*RX_fix_full_retail_RUB!$M$4</f>
        <v>17235</v>
      </c>
    </row>
    <row r="373" spans="1:11" ht="16.5" x14ac:dyDescent="0.25">
      <c r="A373" s="5"/>
      <c r="B373" s="715"/>
      <c r="C373" s="677" t="s">
        <v>21</v>
      </c>
      <c r="D373" s="678"/>
      <c r="E373" s="34" t="s">
        <v>291</v>
      </c>
      <c r="F373" s="342"/>
      <c r="G373" s="342">
        <f>ROUND((RX_fix_full_уе!G378*RX_fix_full_retail_RUB!$M$1*RX_fix_full_retail_RUB!$M$2*(1-RX_fix_full_retail_RUB!$M$3))/RX_fix_full_retail_RUB!$M$4,0)*RX_fix_full_retail_RUB!$M$4</f>
        <v>21320</v>
      </c>
      <c r="H373" s="342">
        <f>ROUND((RX_fix_full_уе!H378*RX_fix_full_retail_RUB!$M$1*RX_fix_full_retail_RUB!$M$2*(1-RX_fix_full_retail_RUB!$M$3))/RX_fix_full_retail_RUB!$M$4,0)*RX_fix_full_retail_RUB!$M$4</f>
        <v>19900</v>
      </c>
      <c r="I373" s="342">
        <f>ROUND((RX_fix_full_уе!I378*RX_fix_full_retail_RUB!$M$1*RX_fix_full_retail_RUB!$M$2*(1-RX_fix_full_retail_RUB!$M$3))/RX_fix_full_retail_RUB!$M$4,0)*RX_fix_full_retail_RUB!$M$4</f>
        <v>17590</v>
      </c>
      <c r="J373" s="342">
        <f>ROUND((RX_fix_full_уе!J378*RX_fix_full_retail_RUB!$M$1*RX_fix_full_retail_RUB!$M$2*(1-RX_fix_full_retail_RUB!$M$3))/RX_fix_full_retail_RUB!$M$4,0)*RX_fix_full_retail_RUB!$M$4</f>
        <v>15635</v>
      </c>
    </row>
    <row r="374" spans="1:11" ht="16.5" hidden="1" customHeight="1" x14ac:dyDescent="0.25">
      <c r="A374" s="5"/>
      <c r="B374" s="715"/>
      <c r="C374" s="677" t="s">
        <v>20</v>
      </c>
      <c r="D374" s="678"/>
      <c r="E374" s="34" t="s">
        <v>307</v>
      </c>
      <c r="F374" s="218"/>
      <c r="G374" s="218" t="s">
        <v>5</v>
      </c>
      <c r="H374" s="39" t="s">
        <v>5</v>
      </c>
      <c r="I374" s="39" t="s">
        <v>5</v>
      </c>
      <c r="J374" s="39" t="s">
        <v>5</v>
      </c>
      <c r="K374" s="109" t="s">
        <v>393</v>
      </c>
    </row>
    <row r="375" spans="1:11" ht="16.5" customHeight="1" x14ac:dyDescent="0.25">
      <c r="A375" s="5"/>
      <c r="B375" s="715"/>
      <c r="C375" s="65"/>
      <c r="D375" s="65"/>
      <c r="E375" s="65"/>
      <c r="F375" s="65"/>
      <c r="G375" s="65"/>
      <c r="H375" s="65"/>
      <c r="I375" s="65"/>
      <c r="J375" s="65"/>
    </row>
    <row r="376" spans="1:11" ht="16.5" x14ac:dyDescent="0.25">
      <c r="A376" s="5"/>
      <c r="B376" s="715"/>
      <c r="C376" s="682" t="s">
        <v>580</v>
      </c>
      <c r="D376" s="682" t="s">
        <v>581</v>
      </c>
      <c r="E376" s="314"/>
      <c r="F376" s="218"/>
      <c r="G376" s="218" t="s">
        <v>375</v>
      </c>
      <c r="H376" s="218" t="s">
        <v>379</v>
      </c>
      <c r="I376" s="218" t="s">
        <v>383</v>
      </c>
      <c r="J376" s="218" t="s">
        <v>384</v>
      </c>
    </row>
    <row r="377" spans="1:11" ht="16.5" x14ac:dyDescent="0.25">
      <c r="A377" s="5"/>
      <c r="B377" s="715"/>
      <c r="C377" s="735"/>
      <c r="D377" s="735"/>
      <c r="E377" s="314"/>
      <c r="F377" s="218"/>
      <c r="G377" s="218" t="s">
        <v>376</v>
      </c>
      <c r="H377" s="218" t="s">
        <v>380</v>
      </c>
      <c r="I377" s="218" t="s">
        <v>377</v>
      </c>
      <c r="J377" s="218" t="s">
        <v>385</v>
      </c>
    </row>
    <row r="378" spans="1:11" ht="16.5" x14ac:dyDescent="0.25">
      <c r="A378" s="5"/>
      <c r="B378" s="715"/>
      <c r="C378" s="735"/>
      <c r="D378" s="735"/>
      <c r="E378" s="314"/>
      <c r="F378" s="218"/>
      <c r="G378" s="218" t="s">
        <v>377</v>
      </c>
      <c r="H378" s="218" t="s">
        <v>381</v>
      </c>
      <c r="I378" s="218" t="s">
        <v>382</v>
      </c>
      <c r="J378" s="218" t="s">
        <v>386</v>
      </c>
    </row>
    <row r="379" spans="1:11" ht="16.5" x14ac:dyDescent="0.25">
      <c r="A379" s="5"/>
      <c r="B379" s="715"/>
      <c r="C379" s="735"/>
      <c r="D379" s="735"/>
      <c r="E379" s="314"/>
      <c r="F379" s="218"/>
      <c r="G379" s="218" t="s">
        <v>378</v>
      </c>
      <c r="H379" s="218" t="s">
        <v>382</v>
      </c>
      <c r="I379" s="218" t="s">
        <v>374</v>
      </c>
      <c r="J379" s="218" t="s">
        <v>374</v>
      </c>
    </row>
    <row r="380" spans="1:11" ht="16.5" x14ac:dyDescent="0.25">
      <c r="A380" s="5"/>
      <c r="B380" s="715"/>
      <c r="C380" s="735"/>
      <c r="D380" s="683"/>
      <c r="E380" s="314"/>
      <c r="F380" s="218"/>
      <c r="G380" s="218" t="s">
        <v>374</v>
      </c>
      <c r="H380" s="218" t="s">
        <v>374</v>
      </c>
      <c r="I380" s="218"/>
      <c r="J380" s="218"/>
    </row>
    <row r="381" spans="1:11" ht="16.5" customHeight="1" x14ac:dyDescent="0.25">
      <c r="A381" s="5"/>
      <c r="B381" s="716"/>
      <c r="C381" s="735"/>
      <c r="D381" s="261" t="s">
        <v>344</v>
      </c>
      <c r="E381" s="262"/>
      <c r="F381" s="329"/>
      <c r="G381" s="739" t="s">
        <v>587</v>
      </c>
      <c r="H381" s="740"/>
      <c r="I381" s="740"/>
      <c r="J381" s="741"/>
    </row>
    <row r="382" spans="1:11" ht="25.5" customHeight="1" x14ac:dyDescent="0.25">
      <c r="A382" s="5"/>
      <c r="B382" s="742" t="s">
        <v>586</v>
      </c>
      <c r="C382" s="702" t="s">
        <v>520</v>
      </c>
      <c r="D382" s="703"/>
      <c r="E382" s="40"/>
      <c r="F382" s="41"/>
      <c r="G382" s="41" t="s">
        <v>99</v>
      </c>
      <c r="H382" s="41" t="s">
        <v>100</v>
      </c>
      <c r="I382" s="41"/>
      <c r="J382" s="41" t="s">
        <v>101</v>
      </c>
    </row>
    <row r="383" spans="1:11" ht="16.5" x14ac:dyDescent="0.25">
      <c r="A383" s="5"/>
      <c r="B383" s="743"/>
      <c r="C383" s="667" t="s">
        <v>392</v>
      </c>
      <c r="D383" s="668"/>
      <c r="E383" s="42" t="s">
        <v>308</v>
      </c>
      <c r="F383" s="343"/>
      <c r="G383" s="343">
        <f>ROUND((RX_fix_full_уе!G388*RX_fix_full_retail_RUB!$M$1*RX_fix_full_retail_RUB!$M$2*(1-RX_fix_full_retail_RUB!$M$3))/RX_fix_full_retail_RUB!$M$4,0)*RX_fix_full_retail_RUB!$M$4</f>
        <v>23450</v>
      </c>
      <c r="H383" s="343">
        <f>ROUND((RX_fix_full_уе!H388*RX_fix_full_retail_RUB!$M$1*RX_fix_full_retail_RUB!$M$2*(1-RX_fix_full_retail_RUB!$M$3))/RX_fix_full_retail_RUB!$M$4,0)*RX_fix_full_retail_RUB!$M$4</f>
        <v>22030</v>
      </c>
      <c r="I383" s="343"/>
      <c r="J383" s="343">
        <f>ROUND((RX_fix_full_уе!J388*RX_fix_full_retail_RUB!$M$1*RX_fix_full_retail_RUB!$M$2*(1-RX_fix_full_retail_RUB!$M$3))/RX_fix_full_retail_RUB!$M$4,0)*RX_fix_full_retail_RUB!$M$4</f>
        <v>17765</v>
      </c>
    </row>
    <row r="384" spans="1:11" ht="16.5" x14ac:dyDescent="0.25">
      <c r="A384" s="5"/>
      <c r="B384" s="743"/>
      <c r="C384" s="667" t="s">
        <v>22</v>
      </c>
      <c r="D384" s="668"/>
      <c r="E384" s="42" t="s">
        <v>309</v>
      </c>
      <c r="F384" s="343"/>
      <c r="G384" s="343">
        <f>ROUND((RX_fix_full_уе!G389*RX_fix_full_retail_RUB!$M$1*RX_fix_full_retail_RUB!$M$2*(1-RX_fix_full_retail_RUB!$M$3))/RX_fix_full_retail_RUB!$M$4,0)*RX_fix_full_retail_RUB!$M$4</f>
        <v>22920</v>
      </c>
      <c r="H384" s="343">
        <f>ROUND((RX_fix_full_уе!H389*RX_fix_full_retail_RUB!$M$1*RX_fix_full_retail_RUB!$M$2*(1-RX_fix_full_retail_RUB!$M$3))/RX_fix_full_retail_RUB!$M$4,0)*RX_fix_full_retail_RUB!$M$4</f>
        <v>21495</v>
      </c>
      <c r="I384" s="343"/>
      <c r="J384" s="343">
        <f>ROUND((RX_fix_full_уе!J389*RX_fix_full_retail_RUB!$M$1*RX_fix_full_retail_RUB!$M$2*(1-RX_fix_full_retail_RUB!$M$3))/RX_fix_full_retail_RUB!$M$4,0)*RX_fix_full_retail_RUB!$M$4</f>
        <v>17235</v>
      </c>
    </row>
    <row r="385" spans="1:10" ht="16.5" x14ac:dyDescent="0.25">
      <c r="A385" s="5"/>
      <c r="B385" s="743"/>
      <c r="C385" s="667" t="s">
        <v>21</v>
      </c>
      <c r="D385" s="668"/>
      <c r="E385" s="42" t="s">
        <v>310</v>
      </c>
      <c r="F385" s="343"/>
      <c r="G385" s="343">
        <f>ROUND((RX_fix_full_уе!G390*RX_fix_full_retail_RUB!$M$1*RX_fix_full_retail_RUB!$M$2*(1-RX_fix_full_retail_RUB!$M$3))/RX_fix_full_retail_RUB!$M$4,0)*RX_fix_full_retail_RUB!$M$4</f>
        <v>21320</v>
      </c>
      <c r="H385" s="343">
        <f>ROUND((RX_fix_full_уе!H390*RX_fix_full_retail_RUB!$M$1*RX_fix_full_retail_RUB!$M$2*(1-RX_fix_full_retail_RUB!$M$3))/RX_fix_full_retail_RUB!$M$4,0)*RX_fix_full_retail_RUB!$M$4</f>
        <v>19900</v>
      </c>
      <c r="I385" s="343"/>
      <c r="J385" s="343">
        <f>ROUND((RX_fix_full_уе!J390*RX_fix_full_retail_RUB!$M$1*RX_fix_full_retail_RUB!$M$2*(1-RX_fix_full_retail_RUB!$M$3))/RX_fix_full_retail_RUB!$M$4,0)*RX_fix_full_retail_RUB!$M$4</f>
        <v>15635</v>
      </c>
    </row>
    <row r="386" spans="1:10" ht="16.5" customHeight="1" x14ac:dyDescent="0.25">
      <c r="B386" s="743"/>
      <c r="C386" s="103"/>
      <c r="D386" s="103"/>
      <c r="E386" s="103"/>
      <c r="F386" s="103"/>
      <c r="G386" s="103"/>
      <c r="H386" s="103"/>
      <c r="I386" s="103"/>
      <c r="J386" s="103"/>
    </row>
    <row r="387" spans="1:10" ht="16.5" x14ac:dyDescent="0.25">
      <c r="B387" s="743"/>
      <c r="C387" s="669" t="s">
        <v>580</v>
      </c>
      <c r="D387" s="669" t="s">
        <v>581</v>
      </c>
      <c r="E387" s="42"/>
      <c r="F387" s="42"/>
      <c r="G387" s="140" t="s">
        <v>420</v>
      </c>
      <c r="H387" s="89" t="s">
        <v>421</v>
      </c>
      <c r="I387" s="42"/>
      <c r="J387" s="89" t="s">
        <v>422</v>
      </c>
    </row>
    <row r="388" spans="1:10" ht="16.5" x14ac:dyDescent="0.25">
      <c r="B388" s="743"/>
      <c r="C388" s="670"/>
      <c r="D388" s="670"/>
      <c r="E388" s="42"/>
      <c r="F388" s="42"/>
      <c r="G388" s="140" t="s">
        <v>423</v>
      </c>
      <c r="H388" s="89" t="s">
        <v>424</v>
      </c>
      <c r="I388" s="42"/>
      <c r="J388" s="89" t="s">
        <v>425</v>
      </c>
    </row>
    <row r="389" spans="1:10" ht="16.5" x14ac:dyDescent="0.25">
      <c r="B389" s="743"/>
      <c r="C389" s="670"/>
      <c r="D389" s="670"/>
      <c r="E389" s="42"/>
      <c r="F389" s="42"/>
      <c r="G389" s="140" t="s">
        <v>426</v>
      </c>
      <c r="H389" s="89" t="s">
        <v>427</v>
      </c>
      <c r="I389" s="42"/>
      <c r="J389" s="89" t="s">
        <v>428</v>
      </c>
    </row>
    <row r="390" spans="1:10" ht="16.5" x14ac:dyDescent="0.25">
      <c r="B390" s="743"/>
      <c r="C390" s="670"/>
      <c r="D390" s="671"/>
      <c r="E390" s="42"/>
      <c r="F390" s="42"/>
      <c r="G390" s="140" t="s">
        <v>374</v>
      </c>
      <c r="H390" s="140" t="s">
        <v>374</v>
      </c>
      <c r="I390" s="42"/>
      <c r="J390" s="140" t="s">
        <v>374</v>
      </c>
    </row>
    <row r="391" spans="1:10" ht="16.5" x14ac:dyDescent="0.25">
      <c r="B391" s="744"/>
      <c r="C391" s="671"/>
      <c r="D391" s="42" t="s">
        <v>344</v>
      </c>
      <c r="E391" s="42"/>
      <c r="F391" s="42"/>
      <c r="G391" s="745" t="s">
        <v>587</v>
      </c>
      <c r="H391" s="746"/>
      <c r="I391" s="746"/>
      <c r="J391" s="747"/>
    </row>
    <row r="392" spans="1:10" ht="16.5" customHeight="1" x14ac:dyDescent="0.25">
      <c r="B392" s="213"/>
      <c r="C392" s="224"/>
      <c r="D392" s="90"/>
      <c r="E392" s="90"/>
      <c r="F392" s="90"/>
      <c r="G392" s="178"/>
      <c r="H392" s="178"/>
      <c r="I392" s="178"/>
      <c r="J392" s="178"/>
    </row>
    <row r="393" spans="1:10" ht="33.75" customHeight="1" x14ac:dyDescent="0.25">
      <c r="A393" s="439" t="s">
        <v>36</v>
      </c>
      <c r="B393" s="717" t="s">
        <v>582</v>
      </c>
      <c r="C393" s="720" t="s">
        <v>520</v>
      </c>
      <c r="D393" s="721"/>
      <c r="E393" s="12"/>
      <c r="F393" s="13"/>
      <c r="G393" s="13" t="s">
        <v>37</v>
      </c>
      <c r="H393" s="13" t="s">
        <v>38</v>
      </c>
      <c r="I393" s="13" t="s">
        <v>39</v>
      </c>
      <c r="J393" s="13" t="s">
        <v>40</v>
      </c>
    </row>
    <row r="394" spans="1:10" ht="18.75" customHeight="1" x14ac:dyDescent="0.25">
      <c r="A394" s="4"/>
      <c r="B394" s="718"/>
      <c r="C394" s="722" t="s">
        <v>391</v>
      </c>
      <c r="D394" s="723"/>
      <c r="E394" s="81" t="s">
        <v>95</v>
      </c>
      <c r="F394" s="344"/>
      <c r="G394" s="344">
        <f>ROUND((RX_fix_full_уе!G399*RX_fix_full_retail_RUB!$M$1*RX_fix_full_retail_RUB!$M$2*(1-RX_fix_full_retail_RUB!$M$3))/RX_fix_full_retail_RUB!$M$4,0)*RX_fix_full_retail_RUB!$M$4</f>
        <v>12435</v>
      </c>
      <c r="H394" s="344">
        <f>ROUND((RX_fix_full_уе!H399*RX_fix_full_retail_RUB!$M$1*RX_fix_full_retail_RUB!$M$2*(1-RX_fix_full_retail_RUB!$M$3))/RX_fix_full_retail_RUB!$M$4,0)*RX_fix_full_retail_RUB!$M$4</f>
        <v>11370</v>
      </c>
      <c r="I394" s="344">
        <f>ROUND((RX_fix_full_уе!I399*RX_fix_full_retail_RUB!$M$1*RX_fix_full_retail_RUB!$M$2*(1-RX_fix_full_retail_RUB!$M$3))/RX_fix_full_retail_RUB!$M$4,0)*RX_fix_full_retail_RUB!$M$4</f>
        <v>8170</v>
      </c>
      <c r="J394" s="344">
        <f>ROUND((RX_fix_full_уе!J399*RX_fix_full_retail_RUB!$M$1*RX_fix_full_retail_RUB!$M$2*(1-RX_fix_full_retail_RUB!$M$3))/RX_fix_full_retail_RUB!$M$4,0)*RX_fix_full_retail_RUB!$M$4</f>
        <v>6750</v>
      </c>
    </row>
    <row r="395" spans="1:10" ht="18.75" customHeight="1" x14ac:dyDescent="0.25">
      <c r="A395" s="4"/>
      <c r="B395" s="718"/>
      <c r="C395" s="722" t="s">
        <v>392</v>
      </c>
      <c r="D395" s="723"/>
      <c r="E395" s="81" t="s">
        <v>94</v>
      </c>
      <c r="F395" s="344"/>
      <c r="G395" s="344">
        <f>ROUND((RX_fix_full_уе!G400*RX_fix_full_retail_RUB!$M$1*RX_fix_full_retail_RUB!$M$2*(1-RX_fix_full_retail_RUB!$M$3))/RX_fix_full_retail_RUB!$M$4,0)*RX_fix_full_retail_RUB!$M$4</f>
        <v>12435</v>
      </c>
      <c r="H395" s="344">
        <f>ROUND((RX_fix_full_уе!H400*RX_fix_full_retail_RUB!$M$1*RX_fix_full_retail_RUB!$M$2*(1-RX_fix_full_retail_RUB!$M$3))/RX_fix_full_retail_RUB!$M$4,0)*RX_fix_full_retail_RUB!$M$4</f>
        <v>11370</v>
      </c>
      <c r="I395" s="344">
        <f>ROUND((RX_fix_full_уе!I400*RX_fix_full_retail_RUB!$M$1*RX_fix_full_retail_RUB!$M$2*(1-RX_fix_full_retail_RUB!$M$3))/RX_fix_full_retail_RUB!$M$4,0)*RX_fix_full_retail_RUB!$M$4</f>
        <v>8170</v>
      </c>
      <c r="J395" s="344">
        <f>ROUND((RX_fix_full_уе!J400*RX_fix_full_retail_RUB!$M$1*RX_fix_full_retail_RUB!$M$2*(1-RX_fix_full_retail_RUB!$M$3))/RX_fix_full_retail_RUB!$M$4,0)*RX_fix_full_retail_RUB!$M$4</f>
        <v>6750</v>
      </c>
    </row>
    <row r="396" spans="1:10" ht="18.75" customHeight="1" x14ac:dyDescent="0.25">
      <c r="A396" s="4"/>
      <c r="B396" s="718"/>
      <c r="C396" s="722" t="s">
        <v>22</v>
      </c>
      <c r="D396" s="723"/>
      <c r="E396" s="81" t="s">
        <v>0</v>
      </c>
      <c r="F396" s="344"/>
      <c r="G396" s="344">
        <f>ROUND((RX_fix_full_уе!G401*RX_fix_full_retail_RUB!$M$1*RX_fix_full_retail_RUB!$M$2*(1-RX_fix_full_retail_RUB!$M$3))/RX_fix_full_retail_RUB!$M$4,0)*RX_fix_full_retail_RUB!$M$4</f>
        <v>11905</v>
      </c>
      <c r="H396" s="344">
        <f>ROUND((RX_fix_full_уе!H401*RX_fix_full_retail_RUB!$M$1*RX_fix_full_retail_RUB!$M$2*(1-RX_fix_full_retail_RUB!$M$3))/RX_fix_full_retail_RUB!$M$4,0)*RX_fix_full_retail_RUB!$M$4</f>
        <v>10835</v>
      </c>
      <c r="I396" s="344">
        <f>ROUND((RX_fix_full_уе!I401*RX_fix_full_retail_RUB!$M$1*RX_fix_full_retail_RUB!$M$2*(1-RX_fix_full_retail_RUB!$M$3))/RX_fix_full_retail_RUB!$M$4,0)*RX_fix_full_retail_RUB!$M$4</f>
        <v>7640</v>
      </c>
      <c r="J396" s="344">
        <f>ROUND((RX_fix_full_уе!J401*RX_fix_full_retail_RUB!$M$1*RX_fix_full_retail_RUB!$M$2*(1-RX_fix_full_retail_RUB!$M$3))/RX_fix_full_retail_RUB!$M$4,0)*RX_fix_full_retail_RUB!$M$4</f>
        <v>6220</v>
      </c>
    </row>
    <row r="397" spans="1:10" ht="18.75" customHeight="1" x14ac:dyDescent="0.25">
      <c r="A397" s="4"/>
      <c r="B397" s="718"/>
      <c r="C397" s="722" t="s">
        <v>21</v>
      </c>
      <c r="D397" s="723"/>
      <c r="E397" s="81" t="s">
        <v>1</v>
      </c>
      <c r="F397" s="344"/>
      <c r="G397" s="344">
        <f>ROUND((RX_fix_full_уе!G402*RX_fix_full_retail_RUB!$M$1*RX_fix_full_retail_RUB!$M$2*(1-RX_fix_full_retail_RUB!$M$3))/RX_fix_full_retail_RUB!$M$4,0)*RX_fix_full_retail_RUB!$M$4</f>
        <v>10305</v>
      </c>
      <c r="H397" s="344">
        <f>ROUND((RX_fix_full_уе!H402*RX_fix_full_retail_RUB!$M$1*RX_fix_full_retail_RUB!$M$2*(1-RX_fix_full_retail_RUB!$M$3))/RX_fix_full_retail_RUB!$M$4,0)*RX_fix_full_retail_RUB!$M$4</f>
        <v>9240</v>
      </c>
      <c r="I397" s="344">
        <f>ROUND((RX_fix_full_уе!I402*RX_fix_full_retail_RUB!$M$1*RX_fix_full_retail_RUB!$M$2*(1-RX_fix_full_retail_RUB!$M$3))/RX_fix_full_retail_RUB!$M$4,0)*RX_fix_full_retail_RUB!$M$4</f>
        <v>6040</v>
      </c>
      <c r="J397" s="344">
        <f>ROUND((RX_fix_full_уе!J402*RX_fix_full_retail_RUB!$M$1*RX_fix_full_retail_RUB!$M$2*(1-RX_fix_full_retail_RUB!$M$3))/RX_fix_full_retail_RUB!$M$4,0)*RX_fix_full_retail_RUB!$M$4</f>
        <v>4620</v>
      </c>
    </row>
    <row r="398" spans="1:10" ht="18.75" customHeight="1" x14ac:dyDescent="0.25">
      <c r="A398" s="4"/>
      <c r="B398" s="718"/>
      <c r="C398" s="722" t="s">
        <v>20</v>
      </c>
      <c r="D398" s="723"/>
      <c r="E398" s="81" t="s">
        <v>2</v>
      </c>
      <c r="F398" s="344"/>
      <c r="G398" s="344" t="s">
        <v>5</v>
      </c>
      <c r="H398" s="344">
        <f>ROUND((RX_fix_full_уе!H403*RX_fix_full_retail_RUB!$M$1*RX_fix_full_retail_RUB!$M$2*(1-RX_fix_full_retail_RUB!$M$3))/RX_fix_full_retail_RUB!$M$4,0)*RX_fix_full_retail_RUB!$M$4</f>
        <v>8170</v>
      </c>
      <c r="I398" s="344">
        <f>ROUND((RX_fix_full_уе!I403*RX_fix_full_retail_RUB!$M$1*RX_fix_full_retail_RUB!$M$2*(1-RX_fix_full_retail_RUB!$M$3))/RX_fix_full_retail_RUB!$M$4,0)*RX_fix_full_retail_RUB!$M$4</f>
        <v>4975</v>
      </c>
      <c r="J398" s="344">
        <f>ROUND((RX_fix_full_уе!J403*RX_fix_full_retail_RUB!$M$1*RX_fix_full_retail_RUB!$M$2*(1-RX_fix_full_retail_RUB!$M$3))/RX_fix_full_retail_RUB!$M$4,0)*RX_fix_full_retail_RUB!$M$4</f>
        <v>3555</v>
      </c>
    </row>
    <row r="399" spans="1:10" ht="18.75" customHeight="1" x14ac:dyDescent="0.25">
      <c r="A399" s="4"/>
      <c r="B399" s="718"/>
      <c r="C399" s="728" t="s">
        <v>579</v>
      </c>
      <c r="D399" s="723"/>
      <c r="E399" s="81"/>
      <c r="F399" s="344"/>
      <c r="G399" s="344">
        <f>ROUND((RX_fix_full_уе!G404*RX_fix_full_retail_RUB!$M$1*RX_fix_full_retail_RUB!$M$2*(1-RX_fix_full_retail_RUB!$M$3))/RX_fix_full_retail_RUB!$M$4,0)*RX_fix_full_retail_RUB!$M$4</f>
        <v>1245</v>
      </c>
      <c r="H399" s="344">
        <f>ROUND((RX_fix_full_уе!H404*RX_fix_full_retail_RUB!$M$1*RX_fix_full_retail_RUB!$M$2*(1-RX_fix_full_retail_RUB!$M$3))/RX_fix_full_retail_RUB!$M$4,0)*RX_fix_full_retail_RUB!$M$4</f>
        <v>1245</v>
      </c>
      <c r="I399" s="344">
        <f>ROUND((RX_fix_full_уе!I404*RX_fix_full_retail_RUB!$M$1*RX_fix_full_retail_RUB!$M$2*(1-RX_fix_full_retail_RUB!$M$3))/RX_fix_full_retail_RUB!$M$4,0)*RX_fix_full_retail_RUB!$M$4</f>
        <v>1245</v>
      </c>
      <c r="J399" s="344">
        <f>ROUND((RX_fix_full_уе!J404*RX_fix_full_retail_RUB!$M$1*RX_fix_full_retail_RUB!$M$2*(1-RX_fix_full_retail_RUB!$M$3))/RX_fix_full_retail_RUB!$M$4,0)*RX_fix_full_retail_RUB!$M$4</f>
        <v>1245</v>
      </c>
    </row>
    <row r="400" spans="1:10" ht="18.75" customHeight="1" x14ac:dyDescent="0.25">
      <c r="A400" s="4"/>
      <c r="B400" s="718"/>
      <c r="C400" s="100"/>
      <c r="D400" s="97"/>
      <c r="E400" s="97"/>
      <c r="F400" s="97"/>
      <c r="G400" s="97"/>
      <c r="H400" s="97"/>
      <c r="I400" s="97"/>
      <c r="J400" s="97"/>
    </row>
    <row r="401" spans="1:10" ht="18.75" customHeight="1" x14ac:dyDescent="0.25">
      <c r="B401" s="718"/>
      <c r="C401" s="724" t="s">
        <v>580</v>
      </c>
      <c r="D401" s="724" t="s">
        <v>581</v>
      </c>
      <c r="E401" s="81"/>
      <c r="F401" s="14"/>
      <c r="G401" s="141" t="s">
        <v>429</v>
      </c>
      <c r="H401" s="141" t="s">
        <v>430</v>
      </c>
      <c r="I401" s="141" t="s">
        <v>429</v>
      </c>
      <c r="J401" s="141" t="s">
        <v>430</v>
      </c>
    </row>
    <row r="402" spans="1:10" ht="18.75" customHeight="1" x14ac:dyDescent="0.25">
      <c r="B402" s="718"/>
      <c r="C402" s="725"/>
      <c r="D402" s="725"/>
      <c r="E402" s="81"/>
      <c r="F402" s="14"/>
      <c r="G402" s="141" t="s">
        <v>431</v>
      </c>
      <c r="H402" s="141" t="s">
        <v>377</v>
      </c>
      <c r="I402" s="141" t="s">
        <v>432</v>
      </c>
      <c r="J402" s="141" t="s">
        <v>433</v>
      </c>
    </row>
    <row r="403" spans="1:10" ht="18.75" customHeight="1" x14ac:dyDescent="0.25">
      <c r="B403" s="718"/>
      <c r="C403" s="725"/>
      <c r="D403" s="725"/>
      <c r="E403" s="81"/>
      <c r="F403" s="14"/>
      <c r="G403" s="141" t="s">
        <v>434</v>
      </c>
      <c r="H403" s="141" t="s">
        <v>435</v>
      </c>
      <c r="I403" s="141" t="s">
        <v>436</v>
      </c>
      <c r="J403" s="141" t="s">
        <v>437</v>
      </c>
    </row>
    <row r="404" spans="1:10" ht="18.75" customHeight="1" x14ac:dyDescent="0.25">
      <c r="B404" s="718"/>
      <c r="C404" s="725"/>
      <c r="D404" s="725"/>
      <c r="E404" s="81"/>
      <c r="F404" s="14"/>
      <c r="G404" s="141" t="s">
        <v>374</v>
      </c>
      <c r="H404" s="141" t="s">
        <v>374</v>
      </c>
      <c r="I404" s="141" t="s">
        <v>374</v>
      </c>
      <c r="J404" s="141" t="s">
        <v>438</v>
      </c>
    </row>
    <row r="405" spans="1:10" ht="18.75" customHeight="1" x14ac:dyDescent="0.25">
      <c r="B405" s="718"/>
      <c r="C405" s="725"/>
      <c r="D405" s="727"/>
      <c r="E405" s="81"/>
      <c r="F405" s="14"/>
      <c r="G405" s="141"/>
      <c r="H405" s="141"/>
      <c r="I405" s="141"/>
      <c r="J405" s="141" t="s">
        <v>374</v>
      </c>
    </row>
    <row r="406" spans="1:10" ht="18.75" customHeight="1" x14ac:dyDescent="0.25">
      <c r="B406" s="719"/>
      <c r="C406" s="726"/>
      <c r="D406" s="36" t="s">
        <v>344</v>
      </c>
      <c r="E406" s="81"/>
      <c r="F406" s="14"/>
      <c r="G406" s="711" t="s">
        <v>587</v>
      </c>
      <c r="H406" s="712"/>
      <c r="I406" s="712"/>
      <c r="J406" s="713"/>
    </row>
    <row r="407" spans="1:10" ht="16.5" customHeight="1" x14ac:dyDescent="0.25">
      <c r="A407" s="5"/>
      <c r="B407" s="714" t="s">
        <v>583</v>
      </c>
      <c r="C407" s="675" t="s">
        <v>520</v>
      </c>
      <c r="D407" s="676"/>
      <c r="E407" s="20"/>
      <c r="F407" s="19"/>
      <c r="G407" s="19" t="s">
        <v>318</v>
      </c>
      <c r="H407" s="19" t="s">
        <v>319</v>
      </c>
      <c r="I407" s="19" t="s">
        <v>320</v>
      </c>
      <c r="J407" s="19" t="s">
        <v>321</v>
      </c>
    </row>
    <row r="408" spans="1:10" ht="18.75" customHeight="1" x14ac:dyDescent="0.25">
      <c r="A408" s="5"/>
      <c r="B408" s="715"/>
      <c r="C408" s="677" t="s">
        <v>391</v>
      </c>
      <c r="D408" s="678"/>
      <c r="E408" s="82" t="s">
        <v>288</v>
      </c>
      <c r="F408" s="342"/>
      <c r="G408" s="342">
        <f>ROUND((RX_fix_full_уе!G413*RX_fix_full_retail_RUB!$M$1*RX_fix_full_retail_RUB!$M$2*(1-RX_fix_full_retail_RUB!$M$3))/RX_fix_full_retail_RUB!$M$4,0)*RX_fix_full_retail_RUB!$M$4</f>
        <v>21850</v>
      </c>
      <c r="H408" s="342">
        <f>ROUND((RX_fix_full_уе!H413*RX_fix_full_retail_RUB!$M$1*RX_fix_full_retail_RUB!$M$2*(1-RX_fix_full_retail_RUB!$M$3))/RX_fix_full_retail_RUB!$M$4,0)*RX_fix_full_retail_RUB!$M$4</f>
        <v>20785</v>
      </c>
      <c r="I408" s="342">
        <f>ROUND((RX_fix_full_уе!I413*RX_fix_full_retail_RUB!$M$1*RX_fix_full_retail_RUB!$M$2*(1-RX_fix_full_retail_RUB!$M$3))/RX_fix_full_retail_RUB!$M$4,0)*RX_fix_full_retail_RUB!$M$4</f>
        <v>17590</v>
      </c>
      <c r="J408" s="342">
        <f>ROUND((RX_fix_full_уе!J413*RX_fix_full_retail_RUB!$M$1*RX_fix_full_retail_RUB!$M$2*(1-RX_fix_full_retail_RUB!$M$3))/RX_fix_full_retail_RUB!$M$4,0)*RX_fix_full_retail_RUB!$M$4</f>
        <v>16165</v>
      </c>
    </row>
    <row r="409" spans="1:10" ht="18.75" customHeight="1" x14ac:dyDescent="0.25">
      <c r="A409" s="5"/>
      <c r="B409" s="715"/>
      <c r="C409" s="677" t="s">
        <v>392</v>
      </c>
      <c r="D409" s="678"/>
      <c r="E409" s="82" t="s">
        <v>289</v>
      </c>
      <c r="F409" s="342"/>
      <c r="G409" s="342">
        <f>ROUND((RX_fix_full_уе!G414*RX_fix_full_retail_RUB!$M$1*RX_fix_full_retail_RUB!$M$2*(1-RX_fix_full_retail_RUB!$M$3))/RX_fix_full_retail_RUB!$M$4,0)*RX_fix_full_retail_RUB!$M$4</f>
        <v>21850</v>
      </c>
      <c r="H409" s="342">
        <f>ROUND((RX_fix_full_уе!H414*RX_fix_full_retail_RUB!$M$1*RX_fix_full_retail_RUB!$M$2*(1-RX_fix_full_retail_RUB!$M$3))/RX_fix_full_retail_RUB!$M$4,0)*RX_fix_full_retail_RUB!$M$4</f>
        <v>20785</v>
      </c>
      <c r="I409" s="342">
        <f>ROUND((RX_fix_full_уе!I414*RX_fix_full_retail_RUB!$M$1*RX_fix_full_retail_RUB!$M$2*(1-RX_fix_full_retail_RUB!$M$3))/RX_fix_full_retail_RUB!$M$4,0)*RX_fix_full_retail_RUB!$M$4</f>
        <v>17590</v>
      </c>
      <c r="J409" s="342">
        <f>ROUND((RX_fix_full_уе!J414*RX_fix_full_retail_RUB!$M$1*RX_fix_full_retail_RUB!$M$2*(1-RX_fix_full_retail_RUB!$M$3))/RX_fix_full_retail_RUB!$M$4,0)*RX_fix_full_retail_RUB!$M$4</f>
        <v>16165</v>
      </c>
    </row>
    <row r="410" spans="1:10" ht="18.75" customHeight="1" x14ac:dyDescent="0.25">
      <c r="A410" s="5"/>
      <c r="B410" s="715"/>
      <c r="C410" s="677" t="s">
        <v>22</v>
      </c>
      <c r="D410" s="678"/>
      <c r="E410" s="82" t="s">
        <v>290</v>
      </c>
      <c r="F410" s="342"/>
      <c r="G410" s="342">
        <f>ROUND((RX_fix_full_уе!G415*RX_fix_full_retail_RUB!$M$1*RX_fix_full_retail_RUB!$M$2*(1-RX_fix_full_retail_RUB!$M$3))/RX_fix_full_retail_RUB!$M$4,0)*RX_fix_full_retail_RUB!$M$4</f>
        <v>21320</v>
      </c>
      <c r="H410" s="342">
        <f>ROUND((RX_fix_full_уе!H415*RX_fix_full_retail_RUB!$M$1*RX_fix_full_retail_RUB!$M$2*(1-RX_fix_full_retail_RUB!$M$3))/RX_fix_full_retail_RUB!$M$4,0)*RX_fix_full_retail_RUB!$M$4</f>
        <v>20255</v>
      </c>
      <c r="I410" s="342">
        <f>ROUND((RX_fix_full_уе!I415*RX_fix_full_retail_RUB!$M$1*RX_fix_full_retail_RUB!$M$2*(1-RX_fix_full_retail_RUB!$M$3))/RX_fix_full_retail_RUB!$M$4,0)*RX_fix_full_retail_RUB!$M$4</f>
        <v>17055</v>
      </c>
      <c r="J410" s="342">
        <f>ROUND((RX_fix_full_уе!J415*RX_fix_full_retail_RUB!$M$1*RX_fix_full_retail_RUB!$M$2*(1-RX_fix_full_retail_RUB!$M$3))/RX_fix_full_retail_RUB!$M$4,0)*RX_fix_full_retail_RUB!$M$4</f>
        <v>15635</v>
      </c>
    </row>
    <row r="411" spans="1:10" ht="18.75" customHeight="1" x14ac:dyDescent="0.25">
      <c r="A411" s="5"/>
      <c r="B411" s="715"/>
      <c r="C411" s="677" t="s">
        <v>21</v>
      </c>
      <c r="D411" s="678"/>
      <c r="E411" s="82" t="s">
        <v>291</v>
      </c>
      <c r="F411" s="342"/>
      <c r="G411" s="342">
        <f>ROUND((RX_fix_full_уе!G416*RX_fix_full_retail_RUB!$M$1*RX_fix_full_retail_RUB!$M$2*(1-RX_fix_full_retail_RUB!$M$3))/RX_fix_full_retail_RUB!$M$4,0)*RX_fix_full_retail_RUB!$M$4</f>
        <v>19720</v>
      </c>
      <c r="H411" s="342">
        <f>ROUND((RX_fix_full_уе!H416*RX_fix_full_retail_RUB!$M$1*RX_fix_full_retail_RUB!$M$2*(1-RX_fix_full_retail_RUB!$M$3))/RX_fix_full_retail_RUB!$M$4,0)*RX_fix_full_retail_RUB!$M$4</f>
        <v>18655</v>
      </c>
      <c r="I411" s="342">
        <f>ROUND((RX_fix_full_уе!I416*RX_fix_full_retail_RUB!$M$1*RX_fix_full_retail_RUB!$M$2*(1-RX_fix_full_retail_RUB!$M$3))/RX_fix_full_retail_RUB!$M$4,0)*RX_fix_full_retail_RUB!$M$4</f>
        <v>15455</v>
      </c>
      <c r="J411" s="342">
        <f>ROUND((RX_fix_full_уе!J416*RX_fix_full_retail_RUB!$M$1*RX_fix_full_retail_RUB!$M$2*(1-RX_fix_full_retail_RUB!$M$3))/RX_fix_full_retail_RUB!$M$4,0)*RX_fix_full_retail_RUB!$M$4</f>
        <v>14035</v>
      </c>
    </row>
    <row r="412" spans="1:10" ht="18.75" customHeight="1" x14ac:dyDescent="0.25">
      <c r="A412" s="5"/>
      <c r="B412" s="715"/>
      <c r="C412" s="677" t="s">
        <v>20</v>
      </c>
      <c r="D412" s="678"/>
      <c r="E412" s="82" t="s">
        <v>2</v>
      </c>
      <c r="F412" s="342"/>
      <c r="G412" s="342" t="s">
        <v>5</v>
      </c>
      <c r="H412" s="342">
        <f>ROUND((RX_fix_full_уе!H417*RX_fix_full_retail_RUB!$M$1*RX_fix_full_retail_RUB!$M$2*(1-RX_fix_full_retail_RUB!$M$3))/RX_fix_full_retail_RUB!$M$4,0)*RX_fix_full_retail_RUB!$M$4</f>
        <v>17590</v>
      </c>
      <c r="I412" s="342">
        <f>ROUND((RX_fix_full_уе!I417*RX_fix_full_retail_RUB!$M$1*RX_fix_full_retail_RUB!$M$2*(1-RX_fix_full_retail_RUB!$M$3))/RX_fix_full_retail_RUB!$M$4,0)*RX_fix_full_retail_RUB!$M$4</f>
        <v>14390</v>
      </c>
      <c r="J412" s="342">
        <f>ROUND((RX_fix_full_уе!J417*RX_fix_full_retail_RUB!$M$1*RX_fix_full_retail_RUB!$M$2*(1-RX_fix_full_retail_RUB!$M$3))/RX_fix_full_retail_RUB!$M$4,0)*RX_fix_full_retail_RUB!$M$4</f>
        <v>12970</v>
      </c>
    </row>
    <row r="413" spans="1:10" ht="18.75" customHeight="1" x14ac:dyDescent="0.25">
      <c r="A413" s="5"/>
      <c r="B413" s="715"/>
      <c r="C413" s="65"/>
      <c r="D413" s="65"/>
      <c r="E413" s="65"/>
      <c r="F413" s="65"/>
      <c r="G413" s="65"/>
      <c r="H413" s="65"/>
      <c r="I413" s="65"/>
      <c r="J413" s="65"/>
    </row>
    <row r="414" spans="1:10" ht="18.75" customHeight="1" x14ac:dyDescent="0.25">
      <c r="A414" s="5"/>
      <c r="B414" s="715"/>
      <c r="C414" s="679" t="s">
        <v>580</v>
      </c>
      <c r="D414" s="679" t="s">
        <v>581</v>
      </c>
      <c r="E414" s="82"/>
      <c r="F414" s="218"/>
      <c r="G414" s="142" t="s">
        <v>429</v>
      </c>
      <c r="H414" s="142" t="s">
        <v>430</v>
      </c>
      <c r="I414" s="142" t="s">
        <v>429</v>
      </c>
      <c r="J414" s="142" t="s">
        <v>430</v>
      </c>
    </row>
    <row r="415" spans="1:10" ht="18.75" customHeight="1" x14ac:dyDescent="0.25">
      <c r="A415" s="5"/>
      <c r="B415" s="715"/>
      <c r="C415" s="680"/>
      <c r="D415" s="680"/>
      <c r="E415" s="82"/>
      <c r="F415" s="218"/>
      <c r="G415" s="142" t="s">
        <v>431</v>
      </c>
      <c r="H415" s="142" t="s">
        <v>377</v>
      </c>
      <c r="I415" s="142" t="s">
        <v>432</v>
      </c>
      <c r="J415" s="142" t="s">
        <v>433</v>
      </c>
    </row>
    <row r="416" spans="1:10" ht="18.75" customHeight="1" x14ac:dyDescent="0.25">
      <c r="A416" s="5"/>
      <c r="B416" s="715"/>
      <c r="C416" s="680"/>
      <c r="D416" s="680"/>
      <c r="E416" s="82"/>
      <c r="F416" s="218"/>
      <c r="G416" s="142" t="s">
        <v>434</v>
      </c>
      <c r="H416" s="142" t="s">
        <v>435</v>
      </c>
      <c r="I416" s="142" t="s">
        <v>436</v>
      </c>
      <c r="J416" s="142" t="s">
        <v>437</v>
      </c>
    </row>
    <row r="417" spans="1:10" ht="18.75" customHeight="1" x14ac:dyDescent="0.25">
      <c r="A417" s="5"/>
      <c r="B417" s="715"/>
      <c r="C417" s="680"/>
      <c r="D417" s="680"/>
      <c r="E417" s="82"/>
      <c r="F417" s="218"/>
      <c r="G417" s="142" t="s">
        <v>374</v>
      </c>
      <c r="H417" s="142" t="s">
        <v>374</v>
      </c>
      <c r="I417" s="142" t="s">
        <v>374</v>
      </c>
      <c r="J417" s="142" t="s">
        <v>438</v>
      </c>
    </row>
    <row r="418" spans="1:10" ht="18.75" customHeight="1" x14ac:dyDescent="0.25">
      <c r="A418" s="5"/>
      <c r="B418" s="715"/>
      <c r="C418" s="680"/>
      <c r="D418" s="681"/>
      <c r="E418" s="82"/>
      <c r="F418" s="218"/>
      <c r="G418" s="218"/>
      <c r="H418" s="142"/>
      <c r="I418" s="142"/>
      <c r="J418" s="142" t="s">
        <v>374</v>
      </c>
    </row>
    <row r="419" spans="1:10" ht="18.75" customHeight="1" x14ac:dyDescent="0.25">
      <c r="A419" s="5"/>
      <c r="B419" s="716"/>
      <c r="C419" s="681"/>
      <c r="D419" s="34" t="s">
        <v>344</v>
      </c>
      <c r="E419" s="82"/>
      <c r="F419" s="218"/>
      <c r="G419" s="729" t="s">
        <v>587</v>
      </c>
      <c r="H419" s="730"/>
      <c r="I419" s="730"/>
      <c r="J419" s="731"/>
    </row>
    <row r="420" spans="1:10" ht="25.5" customHeight="1" x14ac:dyDescent="0.25">
      <c r="A420" s="5"/>
      <c r="B420" s="705" t="s">
        <v>586</v>
      </c>
      <c r="C420" s="665" t="s">
        <v>520</v>
      </c>
      <c r="D420" s="666"/>
      <c r="E420" s="40"/>
      <c r="F420" s="41"/>
      <c r="G420" s="41" t="s">
        <v>102</v>
      </c>
      <c r="H420" s="41" t="s">
        <v>103</v>
      </c>
      <c r="I420" s="41" t="s">
        <v>104</v>
      </c>
      <c r="J420" s="41" t="s">
        <v>105</v>
      </c>
    </row>
    <row r="421" spans="1:10" ht="18.75" customHeight="1" x14ac:dyDescent="0.25">
      <c r="A421" s="5"/>
      <c r="B421" s="706"/>
      <c r="C421" s="667" t="s">
        <v>392</v>
      </c>
      <c r="D421" s="668"/>
      <c r="E421" s="42" t="s">
        <v>308</v>
      </c>
      <c r="F421" s="343"/>
      <c r="G421" s="343">
        <f>ROUND((RX_fix_full_уе!G426*RX_fix_full_retail_RUB!$M$1*RX_fix_full_retail_RUB!$M$2*(1-RX_fix_full_retail_RUB!$M$3))/RX_fix_full_retail_RUB!$M$4,0)*RX_fix_full_retail_RUB!$M$4</f>
        <v>21850</v>
      </c>
      <c r="H421" s="343">
        <f>ROUND((RX_fix_full_уе!H426*RX_fix_full_retail_RUB!$M$1*RX_fix_full_retail_RUB!$M$2*(1-RX_fix_full_retail_RUB!$M$3))/RX_fix_full_retail_RUB!$M$4,0)*RX_fix_full_retail_RUB!$M$4</f>
        <v>20785</v>
      </c>
      <c r="I421" s="343">
        <f>ROUND((RX_fix_full_уе!I426*RX_fix_full_retail_RUB!$M$1*RX_fix_full_retail_RUB!$M$2*(1-RX_fix_full_retail_RUB!$M$3))/RX_fix_full_retail_RUB!$M$4,0)*RX_fix_full_retail_RUB!$M$4</f>
        <v>17590</v>
      </c>
      <c r="J421" s="343">
        <f>ROUND((RX_fix_full_уе!J426*RX_fix_full_retail_RUB!$M$1*RX_fix_full_retail_RUB!$M$2*(1-RX_fix_full_retail_RUB!$M$3))/RX_fix_full_retail_RUB!$M$4,0)*RX_fix_full_retail_RUB!$M$4</f>
        <v>16165</v>
      </c>
    </row>
    <row r="422" spans="1:10" ht="18.75" customHeight="1" x14ac:dyDescent="0.25">
      <c r="A422" s="5"/>
      <c r="B422" s="706"/>
      <c r="C422" s="667" t="s">
        <v>22</v>
      </c>
      <c r="D422" s="668"/>
      <c r="E422" s="42" t="s">
        <v>309</v>
      </c>
      <c r="F422" s="343"/>
      <c r="G422" s="343">
        <f>ROUND((RX_fix_full_уе!G427*RX_fix_full_retail_RUB!$M$1*RX_fix_full_retail_RUB!$M$2*(1-RX_fix_full_retail_RUB!$M$3))/RX_fix_full_retail_RUB!$M$4,0)*RX_fix_full_retail_RUB!$M$4</f>
        <v>21320</v>
      </c>
      <c r="H422" s="343">
        <f>ROUND((RX_fix_full_уе!H427*RX_fix_full_retail_RUB!$M$1*RX_fix_full_retail_RUB!$M$2*(1-RX_fix_full_retail_RUB!$M$3))/RX_fix_full_retail_RUB!$M$4,0)*RX_fix_full_retail_RUB!$M$4</f>
        <v>20255</v>
      </c>
      <c r="I422" s="343">
        <f>ROUND((RX_fix_full_уе!I427*RX_fix_full_retail_RUB!$M$1*RX_fix_full_retail_RUB!$M$2*(1-RX_fix_full_retail_RUB!$M$3))/RX_fix_full_retail_RUB!$M$4,0)*RX_fix_full_retail_RUB!$M$4</f>
        <v>17055</v>
      </c>
      <c r="J422" s="343">
        <f>ROUND((RX_fix_full_уе!J427*RX_fix_full_retail_RUB!$M$1*RX_fix_full_retail_RUB!$M$2*(1-RX_fix_full_retail_RUB!$M$3))/RX_fix_full_retail_RUB!$M$4,0)*RX_fix_full_retail_RUB!$M$4</f>
        <v>15635</v>
      </c>
    </row>
    <row r="423" spans="1:10" ht="18.75" customHeight="1" x14ac:dyDescent="0.25">
      <c r="A423" s="5"/>
      <c r="B423" s="706"/>
      <c r="C423" s="667" t="s">
        <v>21</v>
      </c>
      <c r="D423" s="668"/>
      <c r="E423" s="42" t="s">
        <v>310</v>
      </c>
      <c r="F423" s="343"/>
      <c r="G423" s="343">
        <f>ROUND((RX_fix_full_уе!G428*RX_fix_full_retail_RUB!$M$1*RX_fix_full_retail_RUB!$M$2*(1-RX_fix_full_retail_RUB!$M$3))/RX_fix_full_retail_RUB!$M$4,0)*RX_fix_full_retail_RUB!$M$4</f>
        <v>19720</v>
      </c>
      <c r="H423" s="343">
        <f>ROUND((RX_fix_full_уе!H428*RX_fix_full_retail_RUB!$M$1*RX_fix_full_retail_RUB!$M$2*(1-RX_fix_full_retail_RUB!$M$3))/RX_fix_full_retail_RUB!$M$4,0)*RX_fix_full_retail_RUB!$M$4</f>
        <v>18655</v>
      </c>
      <c r="I423" s="343">
        <f>ROUND((RX_fix_full_уе!I428*RX_fix_full_retail_RUB!$M$1*RX_fix_full_retail_RUB!$M$2*(1-RX_fix_full_retail_RUB!$M$3))/RX_fix_full_retail_RUB!$M$4,0)*RX_fix_full_retail_RUB!$M$4</f>
        <v>15455</v>
      </c>
      <c r="J423" s="343">
        <f>ROUND((RX_fix_full_уе!J428*RX_fix_full_retail_RUB!$M$1*RX_fix_full_retail_RUB!$M$2*(1-RX_fix_full_retail_RUB!$M$3))/RX_fix_full_retail_RUB!$M$4,0)*RX_fix_full_retail_RUB!$M$4</f>
        <v>14035</v>
      </c>
    </row>
    <row r="424" spans="1:10" ht="18.75" customHeight="1" x14ac:dyDescent="0.25">
      <c r="A424" s="5"/>
      <c r="B424" s="706"/>
      <c r="C424" s="110"/>
      <c r="D424" s="110"/>
      <c r="E424" s="110"/>
      <c r="F424" s="110"/>
      <c r="G424" s="110"/>
      <c r="H424" s="110"/>
      <c r="I424" s="110"/>
      <c r="J424" s="111"/>
    </row>
    <row r="425" spans="1:10" ht="18.75" customHeight="1" x14ac:dyDescent="0.25">
      <c r="A425" s="5"/>
      <c r="B425" s="706"/>
      <c r="C425" s="669" t="s">
        <v>580</v>
      </c>
      <c r="D425" s="669" t="s">
        <v>581</v>
      </c>
      <c r="E425" s="42"/>
      <c r="F425" s="43"/>
      <c r="G425" s="43" t="s">
        <v>421</v>
      </c>
      <c r="H425" s="43" t="s">
        <v>421</v>
      </c>
      <c r="I425" s="43" t="s">
        <v>439</v>
      </c>
      <c r="J425" s="43" t="s">
        <v>440</v>
      </c>
    </row>
    <row r="426" spans="1:10" ht="18.75" customHeight="1" x14ac:dyDescent="0.25">
      <c r="A426" s="5"/>
      <c r="B426" s="706"/>
      <c r="C426" s="670"/>
      <c r="D426" s="670"/>
      <c r="E426" s="42"/>
      <c r="F426" s="43"/>
      <c r="G426" s="43" t="s">
        <v>423</v>
      </c>
      <c r="H426" s="43" t="s">
        <v>441</v>
      </c>
      <c r="I426" s="43" t="s">
        <v>442</v>
      </c>
      <c r="J426" s="43" t="s">
        <v>443</v>
      </c>
    </row>
    <row r="427" spans="1:10" ht="18.75" customHeight="1" x14ac:dyDescent="0.25">
      <c r="A427" s="5"/>
      <c r="B427" s="706"/>
      <c r="C427" s="670"/>
      <c r="D427" s="670"/>
      <c r="E427" s="42"/>
      <c r="F427" s="43"/>
      <c r="G427" s="43" t="s">
        <v>444</v>
      </c>
      <c r="H427" s="140" t="s">
        <v>374</v>
      </c>
      <c r="I427" s="140" t="s">
        <v>374</v>
      </c>
      <c r="J427" s="140" t="s">
        <v>374</v>
      </c>
    </row>
    <row r="428" spans="1:10" ht="18.75" customHeight="1" x14ac:dyDescent="0.25">
      <c r="A428" s="5"/>
      <c r="B428" s="706"/>
      <c r="C428" s="670"/>
      <c r="D428" s="671"/>
      <c r="E428" s="42"/>
      <c r="F428" s="43"/>
      <c r="G428" s="140" t="s">
        <v>374</v>
      </c>
      <c r="H428" s="43"/>
      <c r="I428" s="43"/>
      <c r="J428" s="43"/>
    </row>
    <row r="429" spans="1:10" ht="18.75" customHeight="1" x14ac:dyDescent="0.25">
      <c r="A429" s="5"/>
      <c r="B429" s="707"/>
      <c r="C429" s="671"/>
      <c r="D429" s="42" t="s">
        <v>344</v>
      </c>
      <c r="E429" s="42"/>
      <c r="F429" s="43"/>
      <c r="G429" s="708" t="s">
        <v>587</v>
      </c>
      <c r="H429" s="709"/>
      <c r="I429" s="709"/>
      <c r="J429" s="710"/>
    </row>
    <row r="430" spans="1:10" ht="16.5" customHeight="1" x14ac:dyDescent="0.25">
      <c r="A430" s="5"/>
      <c r="B430" s="700" t="s">
        <v>588</v>
      </c>
      <c r="C430" s="702" t="s">
        <v>520</v>
      </c>
      <c r="D430" s="703"/>
      <c r="E430" s="40"/>
      <c r="F430" s="41"/>
      <c r="G430" s="41"/>
      <c r="H430" s="41"/>
      <c r="I430" s="41"/>
      <c r="J430" s="41" t="s">
        <v>98</v>
      </c>
    </row>
    <row r="431" spans="1:10" ht="18.75" customHeight="1" x14ac:dyDescent="0.25">
      <c r="A431" s="5"/>
      <c r="B431" s="701"/>
      <c r="C431" s="42" t="s">
        <v>392</v>
      </c>
      <c r="D431" s="42"/>
      <c r="E431" s="83" t="s">
        <v>304</v>
      </c>
      <c r="F431" s="43"/>
      <c r="G431" s="43"/>
      <c r="H431" s="43"/>
      <c r="I431" s="43"/>
      <c r="J431" s="343">
        <f>ROUND((RX_fix_full_уе!J436*RX_fix_full_retail_RUB!$M$1*RX_fix_full_retail_RUB!$M$2*(1-RX_fix_full_retail_RUB!$M$3))/RX_fix_full_retail_RUB!$M$4,0)*RX_fix_full_retail_RUB!$M$4</f>
        <v>16165</v>
      </c>
    </row>
    <row r="432" spans="1:10" ht="18.75" customHeight="1" x14ac:dyDescent="0.25">
      <c r="A432" s="5"/>
      <c r="B432" s="701"/>
      <c r="C432" s="42" t="s">
        <v>22</v>
      </c>
      <c r="D432" s="42"/>
      <c r="E432" s="83" t="s">
        <v>305</v>
      </c>
      <c r="F432" s="43"/>
      <c r="G432" s="43"/>
      <c r="H432" s="43"/>
      <c r="I432" s="43"/>
      <c r="J432" s="343">
        <f>ROUND((RX_fix_full_уе!J437*RX_fix_full_retail_RUB!$M$1*RX_fix_full_retail_RUB!$M$2*(1-RX_fix_full_retail_RUB!$M$3))/RX_fix_full_retail_RUB!$M$4,0)*RX_fix_full_retail_RUB!$M$4</f>
        <v>15635</v>
      </c>
    </row>
    <row r="433" spans="1:10" ht="18.75" customHeight="1" x14ac:dyDescent="0.25">
      <c r="A433" s="5"/>
      <c r="B433" s="701"/>
      <c r="C433" s="42" t="s">
        <v>21</v>
      </c>
      <c r="D433" s="42"/>
      <c r="E433" s="83" t="s">
        <v>306</v>
      </c>
      <c r="F433" s="43"/>
      <c r="G433" s="43"/>
      <c r="H433" s="43"/>
      <c r="I433" s="43"/>
      <c r="J433" s="343">
        <f>ROUND((RX_fix_full_уе!J438*RX_fix_full_retail_RUB!$M$1*RX_fix_full_retail_RUB!$M$2*(1-RX_fix_full_retail_RUB!$M$3))/RX_fix_full_retail_RUB!$M$4,0)*RX_fix_full_retail_RUB!$M$4</f>
        <v>14035</v>
      </c>
    </row>
    <row r="434" spans="1:10" ht="18.75" customHeight="1" x14ac:dyDescent="0.25">
      <c r="B434" s="701"/>
      <c r="C434" s="103"/>
      <c r="D434" s="103"/>
      <c r="E434" s="103"/>
      <c r="F434" s="103"/>
      <c r="G434" s="103"/>
      <c r="H434" s="103"/>
      <c r="I434" s="103"/>
      <c r="J434" s="103"/>
    </row>
    <row r="435" spans="1:10" ht="18.75" customHeight="1" x14ac:dyDescent="0.25">
      <c r="B435" s="701"/>
      <c r="C435" s="669" t="s">
        <v>580</v>
      </c>
      <c r="D435" s="669" t="s">
        <v>581</v>
      </c>
      <c r="E435" s="42"/>
      <c r="F435" s="43"/>
      <c r="G435" s="43"/>
      <c r="H435" s="43"/>
      <c r="I435" s="43"/>
      <c r="J435" s="43" t="s">
        <v>440</v>
      </c>
    </row>
    <row r="436" spans="1:10" ht="18.75" customHeight="1" x14ac:dyDescent="0.25">
      <c r="B436" s="701"/>
      <c r="C436" s="670"/>
      <c r="D436" s="670"/>
      <c r="E436" s="42"/>
      <c r="F436" s="43"/>
      <c r="G436" s="43"/>
      <c r="H436" s="43"/>
      <c r="I436" s="43"/>
      <c r="J436" s="43" t="s">
        <v>443</v>
      </c>
    </row>
    <row r="437" spans="1:10" ht="18.75" customHeight="1" x14ac:dyDescent="0.25">
      <c r="B437" s="701"/>
      <c r="C437" s="670"/>
      <c r="D437" s="671"/>
      <c r="E437" s="42"/>
      <c r="F437" s="43"/>
      <c r="G437" s="43"/>
      <c r="H437" s="140"/>
      <c r="I437" s="140"/>
      <c r="J437" s="140" t="s">
        <v>374</v>
      </c>
    </row>
    <row r="438" spans="1:10" ht="18.75" customHeight="1" x14ac:dyDescent="0.25">
      <c r="B438" s="701"/>
      <c r="C438" s="671"/>
      <c r="D438" s="42" t="s">
        <v>344</v>
      </c>
      <c r="E438" s="42"/>
      <c r="F438" s="43"/>
      <c r="G438" s="43"/>
      <c r="H438" s="43"/>
      <c r="I438" s="43"/>
      <c r="J438" s="43" t="s">
        <v>587</v>
      </c>
    </row>
    <row r="439" spans="1:10" ht="18.75" customHeight="1" x14ac:dyDescent="0.25">
      <c r="B439" s="213"/>
      <c r="C439" s="90"/>
      <c r="D439" s="90"/>
      <c r="E439" s="90"/>
      <c r="F439" s="92"/>
      <c r="G439" s="92"/>
      <c r="H439" s="92"/>
      <c r="I439" s="92"/>
      <c r="J439" s="92"/>
    </row>
    <row r="440" spans="1:10" ht="18.75" customHeight="1" x14ac:dyDescent="0.25">
      <c r="B440" s="213"/>
      <c r="C440" s="90"/>
      <c r="D440" s="90"/>
      <c r="E440" s="90"/>
      <c r="F440" s="92"/>
      <c r="G440" s="92"/>
      <c r="H440" s="92"/>
      <c r="I440" s="92"/>
      <c r="J440" s="92"/>
    </row>
    <row r="441" spans="1:10" ht="15" customHeight="1" x14ac:dyDescent="0.25">
      <c r="A441" s="704" t="s">
        <v>596</v>
      </c>
      <c r="B441" s="704"/>
      <c r="C441" s="704"/>
      <c r="D441" s="704"/>
      <c r="E441" s="704"/>
      <c r="F441" s="704"/>
      <c r="G441" s="704"/>
      <c r="H441" s="704"/>
      <c r="I441" s="704"/>
      <c r="J441" s="704"/>
    </row>
    <row r="442" spans="1:10" ht="15" customHeight="1" x14ac:dyDescent="0.25">
      <c r="A442" s="704"/>
      <c r="B442" s="704"/>
      <c r="C442" s="704"/>
      <c r="D442" s="704"/>
      <c r="E442" s="704"/>
      <c r="F442" s="704"/>
      <c r="G442" s="704"/>
      <c r="H442" s="704"/>
      <c r="I442" s="704"/>
      <c r="J442" s="704"/>
    </row>
    <row r="443" spans="1:10" ht="15" customHeight="1" x14ac:dyDescent="0.25">
      <c r="A443" s="704"/>
      <c r="B443" s="704"/>
      <c r="C443" s="704"/>
      <c r="D443" s="704"/>
      <c r="E443" s="704"/>
      <c r="F443" s="704"/>
      <c r="G443" s="704"/>
      <c r="H443" s="704"/>
      <c r="I443" s="704"/>
      <c r="J443" s="704"/>
    </row>
    <row r="444" spans="1:10" x14ac:dyDescent="0.25">
      <c r="H444"/>
      <c r="I444"/>
      <c r="J444"/>
    </row>
    <row r="445" spans="1:10" x14ac:dyDescent="0.25">
      <c r="H445"/>
      <c r="I445"/>
      <c r="J445"/>
    </row>
    <row r="446" spans="1:10" x14ac:dyDescent="0.25">
      <c r="H446"/>
      <c r="I446"/>
      <c r="J446"/>
    </row>
    <row r="447" spans="1:10" ht="15" customHeight="1" x14ac:dyDescent="0.25">
      <c r="B447" s="3"/>
      <c r="C447" s="3"/>
      <c r="D447" s="3"/>
      <c r="E447" s="3"/>
      <c r="F447" s="2"/>
      <c r="G447" s="3"/>
      <c r="H447"/>
      <c r="I447"/>
      <c r="J447"/>
    </row>
    <row r="448" spans="1:10" ht="33.75" customHeight="1" x14ac:dyDescent="0.25">
      <c r="A448" s="441" t="s">
        <v>67</v>
      </c>
      <c r="B448" s="684" t="s">
        <v>582</v>
      </c>
      <c r="C448" s="687" t="s">
        <v>520</v>
      </c>
      <c r="D448" s="688"/>
      <c r="E448" s="15"/>
      <c r="F448" s="16"/>
      <c r="G448" s="16"/>
      <c r="H448" s="16" t="s">
        <v>69</v>
      </c>
      <c r="I448" s="16"/>
      <c r="J448" s="16" t="s">
        <v>70</v>
      </c>
    </row>
    <row r="449" spans="1:10" ht="16.5" x14ac:dyDescent="0.25">
      <c r="A449" s="107"/>
      <c r="B449" s="685"/>
      <c r="C449" s="689" t="s">
        <v>391</v>
      </c>
      <c r="D449" s="690"/>
      <c r="E449" s="37" t="s">
        <v>95</v>
      </c>
      <c r="F449" s="346"/>
      <c r="G449" s="346"/>
      <c r="H449" s="347">
        <f>ROUND((RX_fix_full_уе!H454*RX_fix_full_retail_RUB!$M$1*RX_fix_full_retail_RUB!$M$2*(1-RX_fix_full_retail_RUB!$M$3))/RX_fix_full_retail_RUB!$M$4,0)*RX_fix_full_retail_RUB!$M$4</f>
        <v>16345</v>
      </c>
      <c r="I449" s="347"/>
      <c r="J449" s="347">
        <f>ROUND((RX_fix_full_уе!J454*RX_fix_full_retail_RUB!$M$1*RX_fix_full_retail_RUB!$M$2*(1-RX_fix_full_retail_RUB!$M$3))/RX_fix_full_retail_RUB!$M$4,0)*RX_fix_full_retail_RUB!$M$4</f>
        <v>11905</v>
      </c>
    </row>
    <row r="450" spans="1:10" ht="16.5" x14ac:dyDescent="0.25">
      <c r="A450" s="6"/>
      <c r="B450" s="685"/>
      <c r="C450" s="689" t="s">
        <v>392</v>
      </c>
      <c r="D450" s="690"/>
      <c r="E450" s="37" t="s">
        <v>94</v>
      </c>
      <c r="F450" s="347"/>
      <c r="G450" s="347"/>
      <c r="H450" s="347">
        <f>ROUND((RX_fix_full_уе!H455*RX_fix_full_retail_RUB!$M$1*RX_fix_full_retail_RUB!$M$2*(1-RX_fix_full_retail_RUB!$M$3))/RX_fix_full_retail_RUB!$M$4,0)*RX_fix_full_retail_RUB!$M$4</f>
        <v>16345</v>
      </c>
      <c r="I450" s="347"/>
      <c r="J450" s="347">
        <f>ROUND((RX_fix_full_уе!J455*RX_fix_full_retail_RUB!$M$1*RX_fix_full_retail_RUB!$M$2*(1-RX_fix_full_retail_RUB!$M$3))/RX_fix_full_retail_RUB!$M$4,0)*RX_fix_full_retail_RUB!$M$4</f>
        <v>11905</v>
      </c>
    </row>
    <row r="451" spans="1:10" ht="16.5" x14ac:dyDescent="0.25">
      <c r="A451" s="6"/>
      <c r="B451" s="685"/>
      <c r="C451" s="689" t="s">
        <v>22</v>
      </c>
      <c r="D451" s="690"/>
      <c r="E451" s="37" t="s">
        <v>0</v>
      </c>
      <c r="F451" s="347"/>
      <c r="G451" s="347"/>
      <c r="H451" s="347">
        <f>ROUND((RX_fix_full_уе!H456*RX_fix_full_retail_RUB!$M$1*RX_fix_full_retail_RUB!$M$2*(1-RX_fix_full_retail_RUB!$M$3))/RX_fix_full_retail_RUB!$M$4,0)*RX_fix_full_retail_RUB!$M$4</f>
        <v>15810</v>
      </c>
      <c r="I451" s="347"/>
      <c r="J451" s="347">
        <f>ROUND((RX_fix_full_уе!J456*RX_fix_full_retail_RUB!$M$1*RX_fix_full_retail_RUB!$M$2*(1-RX_fix_full_retail_RUB!$M$3))/RX_fix_full_retail_RUB!$M$4,0)*RX_fix_full_retail_RUB!$M$4</f>
        <v>11370</v>
      </c>
    </row>
    <row r="452" spans="1:10" ht="16.5" x14ac:dyDescent="0.25">
      <c r="B452" s="685"/>
      <c r="C452" s="689" t="s">
        <v>21</v>
      </c>
      <c r="D452" s="690"/>
      <c r="E452" s="37" t="s">
        <v>1</v>
      </c>
      <c r="F452" s="347"/>
      <c r="G452" s="347"/>
      <c r="H452" s="347">
        <f>ROUND((RX_fix_full_уе!H457*RX_fix_full_retail_RUB!$M$1*RX_fix_full_retail_RUB!$M$2*(1-RX_fix_full_retail_RUB!$M$3))/RX_fix_full_retail_RUB!$M$4,0)*RX_fix_full_retail_RUB!$M$4</f>
        <v>14215</v>
      </c>
      <c r="I452" s="347"/>
      <c r="J452" s="347">
        <f>ROUND((RX_fix_full_уе!J457*RX_fix_full_retail_RUB!$M$1*RX_fix_full_retail_RUB!$M$2*(1-RX_fix_full_retail_RUB!$M$3))/RX_fix_full_retail_RUB!$M$4,0)*RX_fix_full_retail_RUB!$M$4</f>
        <v>9770</v>
      </c>
    </row>
    <row r="453" spans="1:10" ht="16.5" x14ac:dyDescent="0.25">
      <c r="B453" s="685"/>
      <c r="C453" s="689" t="s">
        <v>20</v>
      </c>
      <c r="D453" s="690"/>
      <c r="E453" s="316" t="s">
        <v>2</v>
      </c>
      <c r="F453" s="348"/>
      <c r="G453" s="348"/>
      <c r="H453" s="348">
        <f>ROUND((RX_fix_full_уе!H458*RX_fix_full_retail_RUB!$M$1*RX_fix_full_retail_RUB!$M$2*(1-RX_fix_full_retail_RUB!$M$3))/RX_fix_full_retail_RUB!$M$4,0)*RX_fix_full_retail_RUB!$M$4</f>
        <v>13145</v>
      </c>
      <c r="I453" s="348"/>
      <c r="J453" s="347">
        <f>ROUND((RX_fix_full_уе!J458*RX_fix_full_retail_RUB!$M$1*RX_fix_full_retail_RUB!$M$2*(1-RX_fix_full_retail_RUB!$M$3))/RX_fix_full_retail_RUB!$M$4,0)*RX_fix_full_retail_RUB!$M$4</f>
        <v>8705</v>
      </c>
    </row>
    <row r="454" spans="1:10" ht="16.5" x14ac:dyDescent="0.25">
      <c r="B454" s="685"/>
      <c r="C454" s="694" t="s">
        <v>579</v>
      </c>
      <c r="D454" s="690"/>
      <c r="E454" s="316"/>
      <c r="F454" s="348"/>
      <c r="G454" s="348"/>
      <c r="H454" s="348">
        <f>ROUND((RX_fix_full_уе!H459*RX_fix_full_retail_RUB!$M$1*RX_fix_full_retail_RUB!$M$2*(1-RX_fix_full_retail_RUB!$M$3))/RX_fix_full_retail_RUB!$M$4,0)*RX_fix_full_retail_RUB!$M$4</f>
        <v>1245</v>
      </c>
      <c r="I454" s="348"/>
      <c r="J454" s="347">
        <f>ROUND((RX_fix_full_уе!J459*RX_fix_full_retail_RUB!$M$1*RX_fix_full_retail_RUB!$M$2*(1-RX_fix_full_retail_RUB!$M$3))/RX_fix_full_retail_RUB!$M$4,0)*RX_fix_full_retail_RUB!$M$4</f>
        <v>1245</v>
      </c>
    </row>
    <row r="455" spans="1:10" ht="16.5" customHeight="1" x14ac:dyDescent="0.25">
      <c r="B455" s="685"/>
      <c r="C455" s="149"/>
      <c r="D455" s="149"/>
      <c r="E455" s="149"/>
      <c r="F455" s="149"/>
      <c r="G455" s="149"/>
      <c r="H455" s="149"/>
      <c r="I455" s="149"/>
      <c r="J455" s="149"/>
    </row>
    <row r="456" spans="1:10" ht="16.5" x14ac:dyDescent="0.25">
      <c r="B456" s="685"/>
      <c r="C456" s="691" t="s">
        <v>580</v>
      </c>
      <c r="D456" s="691" t="s">
        <v>581</v>
      </c>
      <c r="E456" s="37"/>
      <c r="F456" s="37"/>
      <c r="G456" s="37"/>
      <c r="H456" s="48" t="s">
        <v>466</v>
      </c>
      <c r="I456" s="37"/>
      <c r="J456" s="48" t="s">
        <v>468</v>
      </c>
    </row>
    <row r="457" spans="1:10" ht="16.5" x14ac:dyDescent="0.25">
      <c r="B457" s="685"/>
      <c r="C457" s="692"/>
      <c r="D457" s="692"/>
      <c r="E457" s="37"/>
      <c r="F457" s="37"/>
      <c r="G457" s="37"/>
      <c r="H457" s="48" t="s">
        <v>467</v>
      </c>
      <c r="I457" s="37"/>
      <c r="J457" s="48" t="s">
        <v>469</v>
      </c>
    </row>
    <row r="458" spans="1:10" ht="16.5" x14ac:dyDescent="0.25">
      <c r="B458" s="685"/>
      <c r="C458" s="692"/>
      <c r="D458" s="692"/>
      <c r="E458" s="37"/>
      <c r="F458" s="37"/>
      <c r="G458" s="37"/>
      <c r="H458" s="48" t="s">
        <v>374</v>
      </c>
      <c r="I458" s="37"/>
      <c r="J458" s="48" t="s">
        <v>374</v>
      </c>
    </row>
    <row r="459" spans="1:10" ht="16.5" x14ac:dyDescent="0.25">
      <c r="B459" s="685"/>
      <c r="C459" s="692"/>
      <c r="D459" s="693"/>
      <c r="E459" s="37"/>
      <c r="F459" s="37"/>
      <c r="G459" s="37"/>
      <c r="H459" s="48"/>
      <c r="I459" s="37"/>
      <c r="J459" s="48"/>
    </row>
    <row r="460" spans="1:10" ht="16.5" x14ac:dyDescent="0.25">
      <c r="B460" s="685"/>
      <c r="C460" s="692"/>
      <c r="D460" s="316" t="s">
        <v>344</v>
      </c>
      <c r="E460" s="316"/>
      <c r="F460" s="316"/>
      <c r="G460" s="316"/>
      <c r="H460" s="697" t="s">
        <v>587</v>
      </c>
      <c r="I460" s="698"/>
      <c r="J460" s="699"/>
    </row>
    <row r="461" spans="1:10" ht="16.5" customHeight="1" x14ac:dyDescent="0.25">
      <c r="B461" s="686"/>
      <c r="C461" s="693"/>
      <c r="D461" s="37" t="s">
        <v>345</v>
      </c>
      <c r="E461" s="37"/>
      <c r="F461" s="37"/>
      <c r="G461" s="37"/>
      <c r="H461" s="697" t="s">
        <v>346</v>
      </c>
      <c r="I461" s="698"/>
      <c r="J461" s="699"/>
    </row>
    <row r="462" spans="1:10" ht="16.5" customHeight="1" x14ac:dyDescent="0.25">
      <c r="B462" s="672" t="s">
        <v>583</v>
      </c>
      <c r="C462" s="675" t="s">
        <v>520</v>
      </c>
      <c r="D462" s="676"/>
      <c r="E462" s="20"/>
      <c r="F462" s="19"/>
      <c r="G462" s="19"/>
      <c r="H462" s="19"/>
      <c r="I462" s="19"/>
      <c r="J462" s="19" t="s">
        <v>330</v>
      </c>
    </row>
    <row r="463" spans="1:10" ht="16.5" x14ac:dyDescent="0.25">
      <c r="B463" s="673"/>
      <c r="C463" s="677" t="s">
        <v>391</v>
      </c>
      <c r="D463" s="678"/>
      <c r="E463" s="82" t="s">
        <v>288</v>
      </c>
      <c r="F463" s="218"/>
      <c r="G463" s="218"/>
      <c r="H463" s="297"/>
      <c r="I463" s="218"/>
      <c r="J463" s="338">
        <f>ROUND((RX_fix_full_уе!J468*RX_fix_full_retail_RUB!$M$1*RX_fix_full_retail_RUB!$M$2*(1-RX_fix_full_retail_RUB!$M$3))/RX_fix_full_retail_RUB!$M$4,0)*RX_fix_full_retail_RUB!$M$4</f>
        <v>23450</v>
      </c>
    </row>
    <row r="464" spans="1:10" ht="16.5" x14ac:dyDescent="0.25">
      <c r="B464" s="673"/>
      <c r="C464" s="677" t="s">
        <v>392</v>
      </c>
      <c r="D464" s="678"/>
      <c r="E464" s="82" t="s">
        <v>289</v>
      </c>
      <c r="F464" s="218"/>
      <c r="G464" s="218"/>
      <c r="H464" s="297"/>
      <c r="I464" s="218"/>
      <c r="J464" s="338">
        <f>ROUND((RX_fix_full_уе!J469*RX_fix_full_retail_RUB!$M$1*RX_fix_full_retail_RUB!$M$2*(1-RX_fix_full_retail_RUB!$M$3))/RX_fix_full_retail_RUB!$M$4,0)*RX_fix_full_retail_RUB!$M$4</f>
        <v>23450</v>
      </c>
    </row>
    <row r="465" spans="1:11" ht="16.5" x14ac:dyDescent="0.25">
      <c r="B465" s="673"/>
      <c r="C465" s="677" t="s">
        <v>22</v>
      </c>
      <c r="D465" s="678"/>
      <c r="E465" s="82" t="s">
        <v>290</v>
      </c>
      <c r="F465" s="218"/>
      <c r="G465" s="218"/>
      <c r="H465" s="297"/>
      <c r="I465" s="218"/>
      <c r="J465" s="338">
        <f>ROUND((RX_fix_full_уе!J470*RX_fix_full_retail_RUB!$M$1*RX_fix_full_retail_RUB!$M$2*(1-RX_fix_full_retail_RUB!$M$3))/RX_fix_full_retail_RUB!$M$4,0)*RX_fix_full_retail_RUB!$M$4</f>
        <v>22920</v>
      </c>
    </row>
    <row r="466" spans="1:11" ht="16.5" x14ac:dyDescent="0.25">
      <c r="B466" s="673"/>
      <c r="C466" s="677" t="s">
        <v>21</v>
      </c>
      <c r="D466" s="678"/>
      <c r="E466" s="82" t="s">
        <v>291</v>
      </c>
      <c r="F466" s="218"/>
      <c r="G466" s="218"/>
      <c r="H466" s="297"/>
      <c r="I466" s="218"/>
      <c r="J466" s="338">
        <f>ROUND((RX_fix_full_уе!J471*RX_fix_full_retail_RUB!$M$1*RX_fix_full_retail_RUB!$M$2*(1-RX_fix_full_retail_RUB!$M$3))/RX_fix_full_retail_RUB!$M$4,0)*RX_fix_full_retail_RUB!$M$4</f>
        <v>21320</v>
      </c>
    </row>
    <row r="467" spans="1:11" ht="16.5" x14ac:dyDescent="0.25">
      <c r="B467" s="673"/>
      <c r="C467" s="677" t="s">
        <v>20</v>
      </c>
      <c r="D467" s="678"/>
      <c r="E467" s="82" t="s">
        <v>2</v>
      </c>
      <c r="F467" s="218"/>
      <c r="G467" s="218"/>
      <c r="H467" s="297"/>
      <c r="I467" s="218"/>
      <c r="J467" s="338">
        <f>ROUND((RX_fix_full_уе!J472*RX_fix_full_retail_RUB!$M$1*RX_fix_full_retail_RUB!$M$2*(1-RX_fix_full_retail_RUB!$M$3))/RX_fix_full_retail_RUB!$M$4,0)*RX_fix_full_retail_RUB!$M$4</f>
        <v>20255</v>
      </c>
    </row>
    <row r="468" spans="1:11" ht="16.5" x14ac:dyDescent="0.25">
      <c r="B468" s="673"/>
      <c r="C468" s="20"/>
      <c r="D468" s="20"/>
      <c r="E468" s="20"/>
      <c r="F468" s="19"/>
      <c r="G468" s="19"/>
      <c r="H468" s="19"/>
      <c r="I468" s="19"/>
      <c r="J468" s="19"/>
    </row>
    <row r="469" spans="1:11" ht="16.5" x14ac:dyDescent="0.25">
      <c r="B469" s="673"/>
      <c r="C469" s="679" t="s">
        <v>580</v>
      </c>
      <c r="D469" s="682" t="s">
        <v>581</v>
      </c>
      <c r="E469" s="82"/>
      <c r="F469" s="218"/>
      <c r="G469" s="218"/>
      <c r="H469" s="39"/>
      <c r="I469" s="218"/>
      <c r="J469" s="218" t="s">
        <v>471</v>
      </c>
    </row>
    <row r="470" spans="1:11" ht="16.5" x14ac:dyDescent="0.25">
      <c r="B470" s="673"/>
      <c r="C470" s="680"/>
      <c r="D470" s="683"/>
      <c r="E470" s="82"/>
      <c r="F470" s="218"/>
      <c r="G470" s="218"/>
      <c r="H470" s="39"/>
      <c r="I470" s="218"/>
      <c r="J470" s="218" t="s">
        <v>374</v>
      </c>
    </row>
    <row r="471" spans="1:11" ht="16.5" x14ac:dyDescent="0.25">
      <c r="B471" s="673"/>
      <c r="C471" s="680"/>
      <c r="D471" s="82" t="s">
        <v>344</v>
      </c>
      <c r="E471" s="82"/>
      <c r="F471" s="218"/>
      <c r="G471" s="218"/>
      <c r="H471" s="39"/>
      <c r="I471" s="218"/>
      <c r="J471" s="218" t="s">
        <v>587</v>
      </c>
    </row>
    <row r="472" spans="1:11" ht="16.5" customHeight="1" x14ac:dyDescent="0.25">
      <c r="B472" s="674"/>
      <c r="C472" s="681"/>
      <c r="D472" s="82" t="s">
        <v>345</v>
      </c>
      <c r="E472" s="82"/>
      <c r="F472" s="218"/>
      <c r="G472" s="218"/>
      <c r="H472" s="39"/>
      <c r="I472" s="218"/>
      <c r="J472" s="218" t="s">
        <v>470</v>
      </c>
    </row>
    <row r="473" spans="1:11" ht="16.5" customHeight="1" x14ac:dyDescent="0.25">
      <c r="B473" s="695" t="s">
        <v>597</v>
      </c>
      <c r="C473" s="665" t="s">
        <v>520</v>
      </c>
      <c r="D473" s="666"/>
      <c r="E473" s="40"/>
      <c r="F473" s="41"/>
      <c r="G473" s="41"/>
      <c r="H473" s="41"/>
      <c r="I473" s="41"/>
      <c r="J473" s="41" t="s">
        <v>72</v>
      </c>
    </row>
    <row r="474" spans="1:11" ht="16.5" x14ac:dyDescent="0.25">
      <c r="A474" s="6"/>
      <c r="B474" s="696"/>
      <c r="C474" s="667" t="s">
        <v>392</v>
      </c>
      <c r="D474" s="668"/>
      <c r="E474" s="42" t="s">
        <v>301</v>
      </c>
      <c r="F474" s="43"/>
      <c r="G474" s="43"/>
      <c r="H474" s="298"/>
      <c r="I474" s="43"/>
      <c r="J474" s="343">
        <f>ROUND((RX_fix_full_уе!J479*RX_fix_full_retail_RUB!$M$1*RX_fix_full_retail_RUB!$M$2*(1-RX_fix_full_retail_RUB!$M$3))/RX_fix_full_retail_RUB!$M$4,0)*RX_fix_full_retail_RUB!$M$4</f>
        <v>23450</v>
      </c>
    </row>
    <row r="475" spans="1:11" ht="16.5" x14ac:dyDescent="0.25">
      <c r="B475" s="696"/>
      <c r="C475" s="667" t="s">
        <v>22</v>
      </c>
      <c r="D475" s="668"/>
      <c r="E475" s="42" t="s">
        <v>302</v>
      </c>
      <c r="F475" s="43"/>
      <c r="G475" s="43"/>
      <c r="H475" s="298"/>
      <c r="I475" s="43"/>
      <c r="J475" s="343">
        <f>ROUND((RX_fix_full_уе!J480*RX_fix_full_retail_RUB!$M$1*RX_fix_full_retail_RUB!$M$2*(1-RX_fix_full_retail_RUB!$M$3))/RX_fix_full_retail_RUB!$M$4,0)*RX_fix_full_retail_RUB!$M$4</f>
        <v>22920</v>
      </c>
    </row>
    <row r="476" spans="1:11" ht="16.5" x14ac:dyDescent="0.25">
      <c r="B476" s="696"/>
      <c r="C476" s="667" t="s">
        <v>21</v>
      </c>
      <c r="D476" s="668"/>
      <c r="E476" s="42" t="s">
        <v>303</v>
      </c>
      <c r="F476" s="43"/>
      <c r="G476" s="43"/>
      <c r="H476" s="298"/>
      <c r="I476" s="43"/>
      <c r="J476" s="343">
        <f>ROUND((RX_fix_full_уе!J481*RX_fix_full_retail_RUB!$M$1*RX_fix_full_retail_RUB!$M$2*(1-RX_fix_full_retail_RUB!$M$3))/RX_fix_full_retail_RUB!$M$4,0)*RX_fix_full_retail_RUB!$M$4</f>
        <v>21320</v>
      </c>
    </row>
    <row r="477" spans="1:11" ht="16.5" hidden="1" customHeight="1" x14ac:dyDescent="0.25">
      <c r="B477" s="696"/>
      <c r="C477" s="667" t="s">
        <v>20</v>
      </c>
      <c r="D477" s="668"/>
      <c r="E477" s="42" t="s">
        <v>332</v>
      </c>
      <c r="F477" s="43"/>
      <c r="G477" s="43"/>
      <c r="H477" s="43"/>
      <c r="I477" s="43"/>
      <c r="J477" s="44" t="s">
        <v>5</v>
      </c>
      <c r="K477" s="106" t="s">
        <v>388</v>
      </c>
    </row>
    <row r="478" spans="1:11" ht="16.5" x14ac:dyDescent="0.25">
      <c r="B478" s="696"/>
      <c r="C478" s="40"/>
      <c r="D478" s="40"/>
      <c r="E478" s="40"/>
      <c r="F478" s="41"/>
      <c r="G478" s="41"/>
      <c r="H478" s="41"/>
      <c r="I478" s="41"/>
      <c r="J478" s="41"/>
      <c r="K478" s="151"/>
    </row>
    <row r="479" spans="1:11" ht="16.5" x14ac:dyDescent="0.25">
      <c r="B479" s="696"/>
      <c r="C479" s="669" t="s">
        <v>580</v>
      </c>
      <c r="D479" s="669" t="s">
        <v>581</v>
      </c>
      <c r="E479" s="42"/>
      <c r="F479" s="43"/>
      <c r="G479" s="43"/>
      <c r="H479" s="43"/>
      <c r="I479" s="43"/>
      <c r="J479" s="43" t="s">
        <v>473</v>
      </c>
      <c r="K479" s="151"/>
    </row>
    <row r="480" spans="1:11" ht="16.5" x14ac:dyDescent="0.25">
      <c r="B480" s="696"/>
      <c r="C480" s="670"/>
      <c r="D480" s="671"/>
      <c r="E480" s="42"/>
      <c r="F480" s="43"/>
      <c r="G480" s="43"/>
      <c r="H480" s="43"/>
      <c r="I480" s="43"/>
      <c r="J480" s="43" t="s">
        <v>374</v>
      </c>
      <c r="K480" s="151"/>
    </row>
    <row r="481" spans="1:12" ht="16.5" x14ac:dyDescent="0.25">
      <c r="B481" s="696"/>
      <c r="C481" s="670"/>
      <c r="D481" s="42" t="s">
        <v>344</v>
      </c>
      <c r="E481" s="42"/>
      <c r="F481" s="43"/>
      <c r="G481" s="43"/>
      <c r="H481" s="43"/>
      <c r="I481" s="43"/>
      <c r="J481" s="43" t="s">
        <v>587</v>
      </c>
      <c r="K481" s="151"/>
    </row>
    <row r="482" spans="1:12" ht="16.5" x14ac:dyDescent="0.25">
      <c r="B482" s="696"/>
      <c r="C482" s="671"/>
      <c r="D482" s="42" t="s">
        <v>345</v>
      </c>
      <c r="E482" s="42"/>
      <c r="F482" s="43"/>
      <c r="G482" s="43"/>
      <c r="H482" s="43"/>
      <c r="I482" s="43"/>
      <c r="J482" s="44" t="s">
        <v>470</v>
      </c>
      <c r="K482" s="151"/>
    </row>
    <row r="483" spans="1:12" ht="16.5" customHeight="1" x14ac:dyDescent="0.25">
      <c r="B483" s="225"/>
      <c r="C483" s="90"/>
      <c r="D483" s="90"/>
      <c r="E483" s="90"/>
      <c r="F483" s="92"/>
      <c r="G483" s="92"/>
      <c r="H483" s="92"/>
      <c r="I483" s="92"/>
      <c r="J483" s="150"/>
      <c r="K483" s="151"/>
    </row>
    <row r="484" spans="1:12" ht="33.75" customHeight="1" x14ac:dyDescent="0.25">
      <c r="A484" s="441" t="s">
        <v>68</v>
      </c>
      <c r="B484" s="684" t="s">
        <v>589</v>
      </c>
      <c r="C484" s="687" t="s">
        <v>520</v>
      </c>
      <c r="D484" s="688"/>
      <c r="E484" s="15"/>
      <c r="F484" s="16"/>
      <c r="G484" s="16"/>
      <c r="H484" s="16"/>
      <c r="I484" s="16"/>
      <c r="J484" s="16" t="s">
        <v>71</v>
      </c>
    </row>
    <row r="485" spans="1:12" ht="16.5" x14ac:dyDescent="0.25">
      <c r="A485" s="107"/>
      <c r="B485" s="685"/>
      <c r="C485" s="689" t="s">
        <v>391</v>
      </c>
      <c r="D485" s="690"/>
      <c r="E485" s="37" t="s">
        <v>95</v>
      </c>
      <c r="F485" s="108"/>
      <c r="G485" s="108"/>
      <c r="H485" s="17"/>
      <c r="I485" s="108"/>
      <c r="J485" s="347">
        <f>ROUND((RX_fix_full_уе!J490*RX_fix_full_retail_RUB!$M$1*RX_fix_full_retail_RUB!$M$2*(1-RX_fix_full_retail_RUB!$M$3))/RX_fix_full_retail_RUB!$M$4,0)*RX_fix_full_retail_RUB!$M$4</f>
        <v>9770</v>
      </c>
      <c r="L485" s="151"/>
    </row>
    <row r="486" spans="1:12" ht="16.5" x14ac:dyDescent="0.25">
      <c r="A486" s="6"/>
      <c r="B486" s="685"/>
      <c r="C486" s="689" t="s">
        <v>392</v>
      </c>
      <c r="D486" s="690"/>
      <c r="E486" s="37" t="s">
        <v>94</v>
      </c>
      <c r="F486" s="48"/>
      <c r="G486" s="48"/>
      <c r="H486" s="17"/>
      <c r="I486" s="48"/>
      <c r="J486" s="347">
        <f>ROUND((RX_fix_full_уе!J491*RX_fix_full_retail_RUB!$M$1*RX_fix_full_retail_RUB!$M$2*(1-RX_fix_full_retail_RUB!$M$3))/RX_fix_full_retail_RUB!$M$4,0)*RX_fix_full_retail_RUB!$M$4</f>
        <v>9770</v>
      </c>
    </row>
    <row r="487" spans="1:12" ht="16.5" x14ac:dyDescent="0.25">
      <c r="B487" s="685"/>
      <c r="C487" s="689" t="s">
        <v>22</v>
      </c>
      <c r="D487" s="690"/>
      <c r="E487" s="37" t="s">
        <v>0</v>
      </c>
      <c r="F487" s="48"/>
      <c r="G487" s="48"/>
      <c r="H487" s="17"/>
      <c r="I487" s="48"/>
      <c r="J487" s="347">
        <f>ROUND((RX_fix_full_уе!J492*RX_fix_full_retail_RUB!$M$1*RX_fix_full_retail_RUB!$M$2*(1-RX_fix_full_retail_RUB!$M$3))/RX_fix_full_retail_RUB!$M$4,0)*RX_fix_full_retail_RUB!$M$4</f>
        <v>9240</v>
      </c>
    </row>
    <row r="488" spans="1:12" ht="16.5" x14ac:dyDescent="0.25">
      <c r="B488" s="685"/>
      <c r="C488" s="689" t="s">
        <v>21</v>
      </c>
      <c r="D488" s="690"/>
      <c r="E488" s="37" t="s">
        <v>1</v>
      </c>
      <c r="F488" s="48"/>
      <c r="G488" s="48"/>
      <c r="H488" s="17"/>
      <c r="I488" s="48"/>
      <c r="J488" s="347">
        <f>ROUND((RX_fix_full_уе!J493*RX_fix_full_retail_RUB!$M$1*RX_fix_full_retail_RUB!$M$2*(1-RX_fix_full_retail_RUB!$M$3))/RX_fix_full_retail_RUB!$M$4,0)*RX_fix_full_retail_RUB!$M$4</f>
        <v>7640</v>
      </c>
    </row>
    <row r="489" spans="1:12" ht="16.5" x14ac:dyDescent="0.25">
      <c r="B489" s="685"/>
      <c r="C489" s="689" t="s">
        <v>20</v>
      </c>
      <c r="D489" s="690"/>
      <c r="E489" s="316" t="s">
        <v>2</v>
      </c>
      <c r="F489" s="49"/>
      <c r="G489" s="49"/>
      <c r="H489" s="47"/>
      <c r="I489" s="49"/>
      <c r="J489" s="347">
        <f>ROUND((RX_fix_full_уе!J494*RX_fix_full_retail_RUB!$M$1*RX_fix_full_retail_RUB!$M$2*(1-RX_fix_full_retail_RUB!$M$3))/RX_fix_full_retail_RUB!$M$4,0)*RX_fix_full_retail_RUB!$M$4</f>
        <v>6575</v>
      </c>
    </row>
    <row r="490" spans="1:12" ht="16.5" x14ac:dyDescent="0.25">
      <c r="B490" s="685"/>
      <c r="C490" s="694" t="s">
        <v>579</v>
      </c>
      <c r="D490" s="690"/>
      <c r="E490" s="316"/>
      <c r="F490" s="49"/>
      <c r="G490" s="49"/>
      <c r="H490" s="47"/>
      <c r="I490" s="49"/>
      <c r="J490" s="347">
        <f>ROUND((RX_fix_full_уе!J495*RX_fix_full_retail_RUB!$M$1*RX_fix_full_retail_RUB!$M$2*(1-RX_fix_full_retail_RUB!$M$3))/RX_fix_full_retail_RUB!$M$4,0)*RX_fix_full_retail_RUB!$M$4</f>
        <v>1245</v>
      </c>
    </row>
    <row r="491" spans="1:12" ht="16.5" customHeight="1" x14ac:dyDescent="0.25">
      <c r="B491" s="685"/>
      <c r="C491" s="149"/>
      <c r="D491" s="149"/>
      <c r="E491" s="149"/>
      <c r="F491" s="149"/>
      <c r="G491" s="149"/>
      <c r="H491" s="149"/>
      <c r="I491" s="149"/>
      <c r="J491" s="149"/>
    </row>
    <row r="492" spans="1:12" ht="16.5" x14ac:dyDescent="0.25">
      <c r="B492" s="685"/>
      <c r="C492" s="691" t="s">
        <v>580</v>
      </c>
      <c r="D492" s="691" t="s">
        <v>581</v>
      </c>
      <c r="E492" s="37"/>
      <c r="F492" s="108"/>
      <c r="G492" s="108"/>
      <c r="H492" s="17"/>
      <c r="I492" s="108"/>
      <c r="J492" s="17" t="s">
        <v>472</v>
      </c>
    </row>
    <row r="493" spans="1:12" ht="16.5" x14ac:dyDescent="0.25">
      <c r="B493" s="685"/>
      <c r="C493" s="692"/>
      <c r="D493" s="693"/>
      <c r="E493" s="37"/>
      <c r="F493" s="48"/>
      <c r="G493" s="48"/>
      <c r="H493" s="17"/>
      <c r="I493" s="48"/>
      <c r="J493" s="17" t="s">
        <v>374</v>
      </c>
    </row>
    <row r="494" spans="1:12" ht="16.5" x14ac:dyDescent="0.25">
      <c r="B494" s="685"/>
      <c r="C494" s="692"/>
      <c r="D494" s="316" t="s">
        <v>344</v>
      </c>
      <c r="E494" s="37"/>
      <c r="F494" s="48"/>
      <c r="G494" s="48"/>
      <c r="H494" s="17"/>
      <c r="I494" s="48"/>
      <c r="J494" s="17" t="s">
        <v>587</v>
      </c>
    </row>
    <row r="495" spans="1:12" ht="16.5" customHeight="1" x14ac:dyDescent="0.25">
      <c r="B495" s="686"/>
      <c r="C495" s="693"/>
      <c r="D495" s="37" t="s">
        <v>345</v>
      </c>
      <c r="E495" s="37"/>
      <c r="F495" s="48"/>
      <c r="G495" s="48"/>
      <c r="H495" s="17"/>
      <c r="I495" s="48"/>
      <c r="J495" s="17" t="s">
        <v>470</v>
      </c>
    </row>
    <row r="496" spans="1:12" ht="16.5" customHeight="1" x14ac:dyDescent="0.25">
      <c r="B496" s="672" t="s">
        <v>583</v>
      </c>
      <c r="C496" s="675" t="s">
        <v>520</v>
      </c>
      <c r="D496" s="676"/>
      <c r="E496" s="20"/>
      <c r="F496" s="19"/>
      <c r="G496" s="19"/>
      <c r="H496" s="19"/>
      <c r="I496" s="19"/>
      <c r="J496" s="19" t="s">
        <v>331</v>
      </c>
    </row>
    <row r="497" spans="1:11" ht="16.5" x14ac:dyDescent="0.25">
      <c r="B497" s="673"/>
      <c r="C497" s="677" t="s">
        <v>391</v>
      </c>
      <c r="D497" s="678"/>
      <c r="E497" s="82" t="s">
        <v>288</v>
      </c>
      <c r="F497" s="218"/>
      <c r="G497" s="218"/>
      <c r="H497" s="39"/>
      <c r="I497" s="218"/>
      <c r="J497" s="342">
        <f>ROUND((RX_fix_full_уе!J502*RX_fix_full_retail_RUB!$M$1*RX_fix_full_retail_RUB!$M$2*(1-RX_fix_full_retail_RUB!$M$3))/RX_fix_full_retail_RUB!$M$4,0)*RX_fix_full_retail_RUB!$M$4</f>
        <v>21320</v>
      </c>
    </row>
    <row r="498" spans="1:11" ht="16.5" x14ac:dyDescent="0.25">
      <c r="B498" s="673"/>
      <c r="C498" s="677" t="s">
        <v>392</v>
      </c>
      <c r="D498" s="678"/>
      <c r="E498" s="82" t="s">
        <v>289</v>
      </c>
      <c r="F498" s="218"/>
      <c r="G498" s="218"/>
      <c r="H498" s="39"/>
      <c r="I498" s="218"/>
      <c r="J498" s="342">
        <f>ROUND((RX_fix_full_уе!J503*RX_fix_full_retail_RUB!$M$1*RX_fix_full_retail_RUB!$M$2*(1-RX_fix_full_retail_RUB!$M$3))/RX_fix_full_retail_RUB!$M$4,0)*RX_fix_full_retail_RUB!$M$4</f>
        <v>21320</v>
      </c>
    </row>
    <row r="499" spans="1:11" ht="16.5" x14ac:dyDescent="0.25">
      <c r="B499" s="673"/>
      <c r="C499" s="677" t="s">
        <v>22</v>
      </c>
      <c r="D499" s="678"/>
      <c r="E499" s="82" t="s">
        <v>290</v>
      </c>
      <c r="F499" s="218"/>
      <c r="G499" s="218"/>
      <c r="H499" s="39"/>
      <c r="I499" s="218"/>
      <c r="J499" s="342">
        <f>ROUND((RX_fix_full_уе!J504*RX_fix_full_retail_RUB!$M$1*RX_fix_full_retail_RUB!$M$2*(1-RX_fix_full_retail_RUB!$M$3))/RX_fix_full_retail_RUB!$M$4,0)*RX_fix_full_retail_RUB!$M$4</f>
        <v>20785</v>
      </c>
    </row>
    <row r="500" spans="1:11" ht="16.5" x14ac:dyDescent="0.25">
      <c r="B500" s="673"/>
      <c r="C500" s="677" t="s">
        <v>21</v>
      </c>
      <c r="D500" s="678"/>
      <c r="E500" s="82" t="s">
        <v>291</v>
      </c>
      <c r="F500" s="218"/>
      <c r="G500" s="218"/>
      <c r="H500" s="39"/>
      <c r="I500" s="218"/>
      <c r="J500" s="342">
        <f>ROUND((RX_fix_full_уе!J505*RX_fix_full_retail_RUB!$M$1*RX_fix_full_retail_RUB!$M$2*(1-RX_fix_full_retail_RUB!$M$3))/RX_fix_full_retail_RUB!$M$4,0)*RX_fix_full_retail_RUB!$M$4</f>
        <v>19185</v>
      </c>
    </row>
    <row r="501" spans="1:11" ht="16.5" x14ac:dyDescent="0.25">
      <c r="B501" s="673"/>
      <c r="C501" s="677" t="s">
        <v>20</v>
      </c>
      <c r="D501" s="678"/>
      <c r="E501" s="82" t="s">
        <v>2</v>
      </c>
      <c r="F501" s="218"/>
      <c r="G501" s="218"/>
      <c r="H501" s="39"/>
      <c r="I501" s="218"/>
      <c r="J501" s="342">
        <f>ROUND((RX_fix_full_уе!J506*RX_fix_full_retail_RUB!$M$1*RX_fix_full_retail_RUB!$M$2*(1-RX_fix_full_retail_RUB!$M$3))/RX_fix_full_retail_RUB!$M$4,0)*RX_fix_full_retail_RUB!$M$4</f>
        <v>18120</v>
      </c>
    </row>
    <row r="502" spans="1:11" ht="16.5" x14ac:dyDescent="0.25">
      <c r="B502" s="673"/>
      <c r="C502" s="20"/>
      <c r="D502" s="20"/>
      <c r="E502" s="20"/>
      <c r="F502" s="19"/>
      <c r="G502" s="19"/>
      <c r="H502" s="19"/>
      <c r="I502" s="19"/>
      <c r="J502" s="19"/>
    </row>
    <row r="503" spans="1:11" ht="16.5" x14ac:dyDescent="0.25">
      <c r="B503" s="673"/>
      <c r="C503" s="679" t="s">
        <v>580</v>
      </c>
      <c r="D503" s="682" t="s">
        <v>581</v>
      </c>
      <c r="E503" s="82"/>
      <c r="F503" s="218"/>
      <c r="G503" s="218"/>
      <c r="H503" s="39"/>
      <c r="I503" s="218"/>
      <c r="J503" s="218" t="s">
        <v>471</v>
      </c>
    </row>
    <row r="504" spans="1:11" ht="16.5" x14ac:dyDescent="0.25">
      <c r="B504" s="673"/>
      <c r="C504" s="680"/>
      <c r="D504" s="683"/>
      <c r="E504" s="82"/>
      <c r="F504" s="218"/>
      <c r="G504" s="218"/>
      <c r="H504" s="39"/>
      <c r="I504" s="218"/>
      <c r="J504" s="218" t="s">
        <v>374</v>
      </c>
    </row>
    <row r="505" spans="1:11" ht="16.5" x14ac:dyDescent="0.25">
      <c r="B505" s="673"/>
      <c r="C505" s="680"/>
      <c r="D505" s="82" t="s">
        <v>344</v>
      </c>
      <c r="E505" s="82"/>
      <c r="F505" s="218"/>
      <c r="G505" s="218"/>
      <c r="H505" s="39"/>
      <c r="I505" s="218"/>
      <c r="J505" s="218" t="s">
        <v>587</v>
      </c>
    </row>
    <row r="506" spans="1:11" ht="16.5" customHeight="1" x14ac:dyDescent="0.25">
      <c r="B506" s="674"/>
      <c r="C506" s="681"/>
      <c r="D506" s="82" t="s">
        <v>345</v>
      </c>
      <c r="E506" s="82"/>
      <c r="F506" s="218"/>
      <c r="G506" s="218"/>
      <c r="H506" s="39"/>
      <c r="I506" s="218"/>
      <c r="J506" s="218" t="s">
        <v>470</v>
      </c>
    </row>
    <row r="507" spans="1:11" ht="16.5" customHeight="1" x14ac:dyDescent="0.25">
      <c r="B507" s="663" t="s">
        <v>599</v>
      </c>
      <c r="C507" s="665" t="s">
        <v>520</v>
      </c>
      <c r="D507" s="666"/>
      <c r="E507" s="40"/>
      <c r="F507" s="41"/>
      <c r="G507" s="41"/>
      <c r="H507" s="41"/>
      <c r="I507" s="41"/>
      <c r="J507" s="41" t="s">
        <v>73</v>
      </c>
    </row>
    <row r="508" spans="1:11" ht="16.5" x14ac:dyDescent="0.25">
      <c r="A508" s="6"/>
      <c r="B508" s="664"/>
      <c r="C508" s="667" t="s">
        <v>392</v>
      </c>
      <c r="D508" s="668"/>
      <c r="E508" s="42" t="s">
        <v>308</v>
      </c>
      <c r="F508" s="43"/>
      <c r="G508" s="43"/>
      <c r="H508" s="43"/>
      <c r="I508" s="43"/>
      <c r="J508" s="343">
        <f>ROUND((RX_fix_full_уе!J513*RX_fix_full_retail_RUB!$M$1*RX_fix_full_retail_RUB!$M$2*(1-RX_fix_full_retail_RUB!$M$3))/RX_fix_full_retail_RUB!$M$4,0)*RX_fix_full_retail_RUB!$M$4</f>
        <v>21320</v>
      </c>
    </row>
    <row r="509" spans="1:11" ht="16.5" x14ac:dyDescent="0.25">
      <c r="B509" s="664"/>
      <c r="C509" s="667" t="s">
        <v>22</v>
      </c>
      <c r="D509" s="668"/>
      <c r="E509" s="42" t="s">
        <v>309</v>
      </c>
      <c r="F509" s="43"/>
      <c r="G509" s="43"/>
      <c r="H509" s="43"/>
      <c r="I509" s="43"/>
      <c r="J509" s="343">
        <f>ROUND((RX_fix_full_уе!J514*RX_fix_full_retail_RUB!$M$1*RX_fix_full_retail_RUB!$M$2*(1-RX_fix_full_retail_RUB!$M$3))/RX_fix_full_retail_RUB!$M$4,0)*RX_fix_full_retail_RUB!$M$4</f>
        <v>20785</v>
      </c>
    </row>
    <row r="510" spans="1:11" ht="16.5" x14ac:dyDescent="0.25">
      <c r="B510" s="664"/>
      <c r="C510" s="667" t="s">
        <v>21</v>
      </c>
      <c r="D510" s="668"/>
      <c r="E510" s="42" t="s">
        <v>310</v>
      </c>
      <c r="F510" s="43"/>
      <c r="G510" s="43"/>
      <c r="H510" s="43"/>
      <c r="I510" s="43"/>
      <c r="J510" s="343">
        <f>ROUND((RX_fix_full_уе!J515*RX_fix_full_retail_RUB!$M$1*RX_fix_full_retail_RUB!$M$2*(1-RX_fix_full_retail_RUB!$M$3))/RX_fix_full_retail_RUB!$M$4,0)*RX_fix_full_retail_RUB!$M$4</f>
        <v>19185</v>
      </c>
    </row>
    <row r="511" spans="1:11" ht="16.5" hidden="1" customHeight="1" x14ac:dyDescent="0.25">
      <c r="B511" s="664"/>
      <c r="C511" s="667" t="s">
        <v>20</v>
      </c>
      <c r="D511" s="668"/>
      <c r="E511" s="42" t="s">
        <v>311</v>
      </c>
      <c r="F511" s="43"/>
      <c r="G511" s="43"/>
      <c r="H511" s="43" t="s">
        <v>5</v>
      </c>
      <c r="I511" s="43"/>
      <c r="J511" s="44" t="s">
        <v>5</v>
      </c>
      <c r="K511" s="106" t="s">
        <v>388</v>
      </c>
    </row>
    <row r="512" spans="1:11" ht="16.5" x14ac:dyDescent="0.25">
      <c r="B512" s="664"/>
      <c r="C512" s="40"/>
      <c r="D512" s="40"/>
      <c r="E512" s="40"/>
      <c r="F512" s="41"/>
      <c r="G512" s="41"/>
      <c r="H512" s="41"/>
      <c r="I512" s="41"/>
      <c r="J512" s="41"/>
      <c r="K512" s="151"/>
    </row>
    <row r="513" spans="1:11" ht="16.5" x14ac:dyDescent="0.25">
      <c r="B513" s="664"/>
      <c r="C513" s="669" t="s">
        <v>580</v>
      </c>
      <c r="D513" s="669" t="s">
        <v>581</v>
      </c>
      <c r="E513" s="42"/>
      <c r="F513" s="43"/>
      <c r="G513" s="43"/>
      <c r="H513" s="43"/>
      <c r="I513" s="43"/>
      <c r="J513" s="43" t="s">
        <v>473</v>
      </c>
      <c r="K513" s="151"/>
    </row>
    <row r="514" spans="1:11" ht="16.5" x14ac:dyDescent="0.25">
      <c r="B514" s="664"/>
      <c r="C514" s="670"/>
      <c r="D514" s="671"/>
      <c r="E514" s="42"/>
      <c r="F514" s="43"/>
      <c r="G514" s="43"/>
      <c r="H514" s="43"/>
      <c r="I514" s="43"/>
      <c r="J514" s="43" t="s">
        <v>374</v>
      </c>
      <c r="K514" s="151"/>
    </row>
    <row r="515" spans="1:11" ht="16.5" x14ac:dyDescent="0.25">
      <c r="B515" s="664"/>
      <c r="C515" s="670"/>
      <c r="D515" s="42" t="s">
        <v>344</v>
      </c>
      <c r="E515" s="42"/>
      <c r="F515" s="43"/>
      <c r="G515" s="43"/>
      <c r="H515" s="43"/>
      <c r="I515" s="43"/>
      <c r="J515" s="43" t="s">
        <v>587</v>
      </c>
      <c r="K515" s="151"/>
    </row>
    <row r="516" spans="1:11" ht="16.5" x14ac:dyDescent="0.25">
      <c r="B516" s="664"/>
      <c r="C516" s="671"/>
      <c r="D516" s="42" t="s">
        <v>345</v>
      </c>
      <c r="E516" s="42"/>
      <c r="F516" s="43"/>
      <c r="G516" s="43"/>
      <c r="H516" s="43"/>
      <c r="I516" s="43"/>
      <c r="J516" s="44" t="s">
        <v>470</v>
      </c>
      <c r="K516" s="151"/>
    </row>
    <row r="517" spans="1:11" ht="16.5" x14ac:dyDescent="0.25">
      <c r="B517" s="213"/>
      <c r="C517" s="90"/>
      <c r="D517" s="90"/>
      <c r="E517" s="90"/>
      <c r="F517" s="92"/>
      <c r="G517" s="92"/>
      <c r="H517" s="92"/>
      <c r="I517" s="92"/>
      <c r="J517" s="150"/>
      <c r="K517" s="151"/>
    </row>
    <row r="518" spans="1:11" ht="16.5" x14ac:dyDescent="0.25">
      <c r="B518" s="213"/>
      <c r="C518" s="90"/>
      <c r="D518" s="90"/>
      <c r="E518" s="90"/>
      <c r="F518" s="92"/>
      <c r="G518" s="92"/>
      <c r="H518" s="92"/>
      <c r="I518" s="92"/>
      <c r="J518" s="150"/>
      <c r="K518" s="151"/>
    </row>
    <row r="519" spans="1:11" ht="15" customHeight="1" x14ac:dyDescent="0.25">
      <c r="A519" s="658" t="s">
        <v>600</v>
      </c>
      <c r="B519" s="658"/>
      <c r="C519" s="658"/>
      <c r="D519" s="658"/>
      <c r="E519" s="658"/>
      <c r="F519" s="658"/>
      <c r="G519" s="658"/>
      <c r="H519" s="658"/>
      <c r="I519" s="658"/>
      <c r="J519" s="659"/>
    </row>
    <row r="520" spans="1:11" ht="15" customHeight="1" x14ac:dyDescent="0.25">
      <c r="A520" s="658"/>
      <c r="B520" s="658"/>
      <c r="C520" s="658"/>
      <c r="D520" s="658"/>
      <c r="E520" s="658"/>
      <c r="F520" s="658"/>
      <c r="G520" s="658"/>
      <c r="H520" s="658"/>
      <c r="I520" s="658"/>
      <c r="J520" s="659"/>
    </row>
    <row r="521" spans="1:11" ht="15" customHeight="1" x14ac:dyDescent="0.25">
      <c r="A521" s="660"/>
      <c r="B521" s="660"/>
      <c r="C521" s="660"/>
      <c r="D521" s="660"/>
      <c r="E521" s="660"/>
      <c r="F521" s="660"/>
      <c r="G521" s="660"/>
      <c r="H521" s="660"/>
      <c r="I521" s="660"/>
      <c r="J521" s="661"/>
    </row>
    <row r="525" spans="1:11" ht="15" customHeight="1" x14ac:dyDescent="0.25">
      <c r="B525" s="3"/>
      <c r="C525" s="3"/>
      <c r="D525" s="3"/>
      <c r="E525" s="3"/>
      <c r="H525" s="2"/>
      <c r="I525" s="3"/>
    </row>
    <row r="526" spans="1:11" ht="38.25" customHeight="1" x14ac:dyDescent="0.25">
      <c r="A526" s="436" t="s">
        <v>74</v>
      </c>
      <c r="B526" s="662" t="s">
        <v>603</v>
      </c>
      <c r="C526" s="652" t="s">
        <v>520</v>
      </c>
      <c r="D526" s="653"/>
      <c r="E526" s="152"/>
      <c r="F526" s="152"/>
      <c r="G526" s="152"/>
      <c r="H526" s="153" t="s">
        <v>78</v>
      </c>
      <c r="I526" s="154"/>
      <c r="J526" s="153" t="s">
        <v>79</v>
      </c>
    </row>
    <row r="527" spans="1:11" ht="16.5" hidden="1" customHeight="1" x14ac:dyDescent="0.25">
      <c r="A527" s="85"/>
      <c r="B527" s="662"/>
      <c r="C527" s="155"/>
      <c r="D527" s="155"/>
      <c r="E527" s="155"/>
      <c r="F527" s="155"/>
      <c r="G527" s="155"/>
      <c r="H527" s="156" t="s">
        <v>335</v>
      </c>
      <c r="I527" s="157"/>
      <c r="J527" s="156" t="s">
        <v>228</v>
      </c>
    </row>
    <row r="528" spans="1:11" ht="16.5" x14ac:dyDescent="0.25">
      <c r="A528" s="46"/>
      <c r="B528" s="662"/>
      <c r="C528" s="654" t="s">
        <v>391</v>
      </c>
      <c r="D528" s="654"/>
      <c r="E528" s="312" t="s">
        <v>389</v>
      </c>
      <c r="F528" s="349"/>
      <c r="G528" s="349"/>
      <c r="H528" s="350">
        <f>ROUND((RX_fix_full_уе!H533*RX_fix_full_retail_RUB!$M$1*RX_fix_full_retail_RUB!$M$2*(1-RX_fix_full_retail_RUB!$M$3))/RX_fix_full_retail_RUB!$M$4,0)*RX_fix_full_retail_RUB!$M$4</f>
        <v>15635</v>
      </c>
      <c r="I528" s="350"/>
      <c r="J528" s="350">
        <f>ROUND((RX_fix_full_уе!J533*RX_fix_full_retail_RUB!$M$1*RX_fix_full_retail_RUB!$M$2*(1-RX_fix_full_retail_RUB!$M$3))/RX_fix_full_retail_RUB!$M$4,0)*RX_fix_full_retail_RUB!$M$4</f>
        <v>8170</v>
      </c>
    </row>
    <row r="529" spans="1:10" ht="16.5" x14ac:dyDescent="0.25">
      <c r="A529" s="7"/>
      <c r="B529" s="662"/>
      <c r="C529" s="654" t="s">
        <v>22</v>
      </c>
      <c r="D529" s="654"/>
      <c r="E529" s="312" t="s">
        <v>333</v>
      </c>
      <c r="F529" s="349"/>
      <c r="G529" s="349"/>
      <c r="H529" s="350">
        <f>ROUND((RX_fix_full_уе!H534*RX_fix_full_retail_RUB!$M$1*RX_fix_full_retail_RUB!$M$2*(1-RX_fix_full_retail_RUB!$M$3))/RX_fix_full_retail_RUB!$M$4,0)*RX_fix_full_retail_RUB!$M$4</f>
        <v>15100</v>
      </c>
      <c r="I529" s="350"/>
      <c r="J529" s="350">
        <f>ROUND((RX_fix_full_уе!J534*RX_fix_full_retail_RUB!$M$1*RX_fix_full_retail_RUB!$M$2*(1-RX_fix_full_retail_RUB!$M$3))/RX_fix_full_retail_RUB!$M$4,0)*RX_fix_full_retail_RUB!$M$4</f>
        <v>7640</v>
      </c>
    </row>
    <row r="530" spans="1:10" ht="16.5" x14ac:dyDescent="0.25">
      <c r="A530" s="7"/>
      <c r="B530" s="662"/>
      <c r="C530" s="654" t="s">
        <v>21</v>
      </c>
      <c r="D530" s="654"/>
      <c r="E530" s="312" t="s">
        <v>334</v>
      </c>
      <c r="F530" s="349"/>
      <c r="G530" s="349"/>
      <c r="H530" s="350">
        <f>ROUND((RX_fix_full_уе!H535*RX_fix_full_retail_RUB!$M$1*RX_fix_full_retail_RUB!$M$2*(1-RX_fix_full_retail_RUB!$M$3))/RX_fix_full_retail_RUB!$M$4,0)*RX_fix_full_retail_RUB!$M$4</f>
        <v>13500</v>
      </c>
      <c r="I530" s="350"/>
      <c r="J530" s="350">
        <f>ROUND((RX_fix_full_уе!J535*RX_fix_full_retail_RUB!$M$1*RX_fix_full_retail_RUB!$M$2*(1-RX_fix_full_retail_RUB!$M$3))/RX_fix_full_retail_RUB!$M$4,0)*RX_fix_full_retail_RUB!$M$4</f>
        <v>6040</v>
      </c>
    </row>
    <row r="531" spans="1:10" ht="16.5" x14ac:dyDescent="0.25">
      <c r="A531" s="7"/>
      <c r="B531" s="662"/>
      <c r="C531" s="654" t="s">
        <v>20</v>
      </c>
      <c r="D531" s="654"/>
      <c r="E531" s="312" t="s">
        <v>336</v>
      </c>
      <c r="F531" s="349"/>
      <c r="G531" s="349"/>
      <c r="H531" s="350">
        <f>ROUND((RX_fix_full_уе!H536*RX_fix_full_retail_RUB!$M$1*RX_fix_full_retail_RUB!$M$2*(1-RX_fix_full_retail_RUB!$M$3))/RX_fix_full_retail_RUB!$M$4,0)*RX_fix_full_retail_RUB!$M$4</f>
        <v>12435</v>
      </c>
      <c r="I531" s="350"/>
      <c r="J531" s="350">
        <f>ROUND((RX_fix_full_уе!J536*RX_fix_full_retail_RUB!$M$1*RX_fix_full_retail_RUB!$M$2*(1-RX_fix_full_retail_RUB!$M$3))/RX_fix_full_retail_RUB!$M$4,0)*RX_fix_full_retail_RUB!$M$4</f>
        <v>4975</v>
      </c>
    </row>
    <row r="532" spans="1:10" ht="16.5" x14ac:dyDescent="0.25">
      <c r="A532" s="7"/>
      <c r="B532" s="662"/>
      <c r="C532" s="654" t="s">
        <v>75</v>
      </c>
      <c r="D532" s="654"/>
      <c r="E532" s="312" t="s">
        <v>337</v>
      </c>
      <c r="F532" s="349"/>
      <c r="G532" s="349"/>
      <c r="H532" s="350">
        <f>ROUND((RX_fix_full_уе!H537*RX_fix_full_retail_RUB!$M$1*RX_fix_full_retail_RUB!$M$2*(1-RX_fix_full_retail_RUB!$M$3))/RX_fix_full_retail_RUB!$M$4,0)*RX_fix_full_retail_RUB!$M$4</f>
        <v>12435</v>
      </c>
      <c r="I532" s="350"/>
      <c r="J532" s="350">
        <f>ROUND((RX_fix_full_уе!J537*RX_fix_full_retail_RUB!$M$1*RX_fix_full_retail_RUB!$M$2*(1-RX_fix_full_retail_RUB!$M$3))/RX_fix_full_retail_RUB!$M$4,0)*RX_fix_full_retail_RUB!$M$4</f>
        <v>4975</v>
      </c>
    </row>
    <row r="533" spans="1:10" x14ac:dyDescent="0.25">
      <c r="B533" s="662"/>
      <c r="C533" s="158"/>
      <c r="D533" s="158"/>
      <c r="E533" s="158"/>
      <c r="F533" s="158"/>
      <c r="G533" s="158"/>
      <c r="H533" s="158"/>
      <c r="I533" s="158"/>
      <c r="J533" s="158"/>
    </row>
    <row r="534" spans="1:10" ht="16.5" x14ac:dyDescent="0.25">
      <c r="B534" s="662"/>
      <c r="C534" s="654" t="s">
        <v>580</v>
      </c>
      <c r="D534" s="654" t="s">
        <v>581</v>
      </c>
      <c r="E534" s="312"/>
      <c r="F534" s="312"/>
      <c r="G534" s="312"/>
      <c r="H534" s="648" t="s">
        <v>474</v>
      </c>
      <c r="I534" s="648"/>
      <c r="J534" s="648"/>
    </row>
    <row r="535" spans="1:10" ht="16.5" x14ac:dyDescent="0.25">
      <c r="B535" s="662"/>
      <c r="C535" s="654"/>
      <c r="D535" s="654"/>
      <c r="E535" s="312"/>
      <c r="F535" s="312"/>
      <c r="G535" s="312"/>
      <c r="H535" s="648" t="s">
        <v>460</v>
      </c>
      <c r="I535" s="648"/>
      <c r="J535" s="648"/>
    </row>
    <row r="536" spans="1:10" ht="16.5" x14ac:dyDescent="0.25">
      <c r="B536" s="662"/>
      <c r="C536" s="654"/>
      <c r="D536" s="312" t="s">
        <v>344</v>
      </c>
      <c r="E536" s="312"/>
      <c r="F536" s="312"/>
      <c r="G536" s="312"/>
      <c r="H536" s="648" t="s">
        <v>585</v>
      </c>
      <c r="I536" s="648"/>
      <c r="J536" s="648"/>
    </row>
    <row r="537" spans="1:10" ht="16.5" customHeight="1" x14ac:dyDescent="0.25">
      <c r="B537" s="270"/>
      <c r="C537" s="271"/>
      <c r="D537" s="271"/>
      <c r="E537" s="271"/>
      <c r="F537" s="271"/>
      <c r="G537" s="271"/>
      <c r="H537" s="272"/>
      <c r="I537" s="272"/>
      <c r="J537" s="272"/>
    </row>
    <row r="538" spans="1:10" ht="33.75" customHeight="1" x14ac:dyDescent="0.25">
      <c r="A538" s="436" t="s">
        <v>76</v>
      </c>
      <c r="B538" s="651" t="s">
        <v>604</v>
      </c>
      <c r="C538" s="652" t="s">
        <v>520</v>
      </c>
      <c r="D538" s="653"/>
      <c r="E538" s="152"/>
      <c r="F538" s="152"/>
      <c r="G538" s="152"/>
      <c r="H538" s="154"/>
      <c r="I538" s="154"/>
      <c r="J538" s="153" t="s">
        <v>77</v>
      </c>
    </row>
    <row r="539" spans="1:10" ht="16.5" customHeight="1" x14ac:dyDescent="0.25">
      <c r="A539" s="46"/>
      <c r="B539" s="651"/>
      <c r="C539" s="654" t="s">
        <v>391</v>
      </c>
      <c r="D539" s="654"/>
      <c r="E539" s="312" t="s">
        <v>390</v>
      </c>
      <c r="F539" s="312"/>
      <c r="G539" s="312"/>
      <c r="H539" s="311"/>
      <c r="I539" s="311"/>
      <c r="J539" s="159" t="s">
        <v>5</v>
      </c>
    </row>
    <row r="540" spans="1:10" ht="16.5" x14ac:dyDescent="0.25">
      <c r="A540" s="7"/>
      <c r="B540" s="651"/>
      <c r="C540" s="654" t="s">
        <v>22</v>
      </c>
      <c r="D540" s="654"/>
      <c r="E540" s="312" t="s">
        <v>338</v>
      </c>
      <c r="F540" s="312"/>
      <c r="G540" s="312"/>
      <c r="H540" s="311"/>
      <c r="I540" s="311"/>
      <c r="J540" s="350">
        <f>ROUND((RX_fix_full_уе!J545*RX_fix_full_retail_RUB!$M$1*RX_fix_full_retail_RUB!$M$2*(1-RX_fix_full_retail_RUB!$M$3))/RX_fix_full_retail_RUB!$M$4,0)*RX_fix_full_retail_RUB!$M$4</f>
        <v>16520</v>
      </c>
    </row>
    <row r="541" spans="1:10" ht="16.5" x14ac:dyDescent="0.25">
      <c r="A541" s="7"/>
      <c r="B541" s="651"/>
      <c r="C541" s="654" t="s">
        <v>21</v>
      </c>
      <c r="D541" s="654"/>
      <c r="E541" s="312" t="s">
        <v>339</v>
      </c>
      <c r="F541" s="312"/>
      <c r="G541" s="312"/>
      <c r="H541" s="311"/>
      <c r="I541" s="311"/>
      <c r="J541" s="350">
        <f>ROUND((RX_fix_full_уе!J546*RX_fix_full_retail_RUB!$M$1*RX_fix_full_retail_RUB!$M$2*(1-RX_fix_full_retail_RUB!$M$3))/RX_fix_full_retail_RUB!$M$4,0)*RX_fix_full_retail_RUB!$M$4</f>
        <v>14925</v>
      </c>
    </row>
    <row r="542" spans="1:10" ht="16.5" x14ac:dyDescent="0.25">
      <c r="A542" s="7"/>
      <c r="B542" s="651"/>
      <c r="C542" s="654" t="s">
        <v>20</v>
      </c>
      <c r="D542" s="654"/>
      <c r="E542" s="312" t="s">
        <v>340</v>
      </c>
      <c r="F542" s="312"/>
      <c r="G542" s="312"/>
      <c r="H542" s="311"/>
      <c r="I542" s="311"/>
      <c r="J542" s="350">
        <f>ROUND((RX_fix_full_уе!J547*RX_fix_full_retail_RUB!$M$1*RX_fix_full_retail_RUB!$M$2*(1-RX_fix_full_retail_RUB!$M$3))/RX_fix_full_retail_RUB!$M$4,0)*RX_fix_full_retail_RUB!$M$4</f>
        <v>13855</v>
      </c>
    </row>
    <row r="543" spans="1:10" ht="16.5" x14ac:dyDescent="0.25">
      <c r="A543" s="7"/>
      <c r="B543" s="651"/>
      <c r="C543" s="654" t="s">
        <v>75</v>
      </c>
      <c r="D543" s="654"/>
      <c r="E543" s="312" t="s">
        <v>341</v>
      </c>
      <c r="F543" s="312"/>
      <c r="G543" s="312"/>
      <c r="H543" s="311"/>
      <c r="I543" s="311"/>
      <c r="J543" s="350">
        <f>ROUND((RX_fix_full_уе!J548*RX_fix_full_retail_RUB!$M$1*RX_fix_full_retail_RUB!$M$2*(1-RX_fix_full_retail_RUB!$M$3))/RX_fix_full_retail_RUB!$M$4,0)*RX_fix_full_retail_RUB!$M$4</f>
        <v>13855</v>
      </c>
    </row>
    <row r="544" spans="1:10" x14ac:dyDescent="0.25">
      <c r="B544" s="651"/>
      <c r="C544" s="158"/>
      <c r="D544" s="158"/>
      <c r="E544" s="158"/>
      <c r="F544" s="158"/>
      <c r="G544" s="158"/>
      <c r="H544" s="158"/>
      <c r="I544" s="158"/>
      <c r="J544" s="158"/>
    </row>
    <row r="545" spans="1:10" ht="16.5" x14ac:dyDescent="0.25">
      <c r="B545" s="651"/>
      <c r="C545" s="654" t="s">
        <v>580</v>
      </c>
      <c r="D545" s="654" t="s">
        <v>581</v>
      </c>
      <c r="E545" s="312"/>
      <c r="F545" s="312"/>
      <c r="G545" s="312"/>
      <c r="H545" s="312"/>
      <c r="I545" s="312"/>
      <c r="J545" s="160" t="s">
        <v>474</v>
      </c>
    </row>
    <row r="546" spans="1:10" ht="16.5" x14ac:dyDescent="0.25">
      <c r="B546" s="651"/>
      <c r="C546" s="654"/>
      <c r="D546" s="654"/>
      <c r="E546" s="312"/>
      <c r="F546" s="312"/>
      <c r="G546" s="312"/>
      <c r="H546" s="312"/>
      <c r="I546" s="312"/>
      <c r="J546" s="160" t="s">
        <v>460</v>
      </c>
    </row>
    <row r="547" spans="1:10" ht="16.5" x14ac:dyDescent="0.25">
      <c r="B547" s="651"/>
      <c r="C547" s="654"/>
      <c r="D547" s="312" t="s">
        <v>344</v>
      </c>
      <c r="E547" s="312"/>
      <c r="F547" s="312"/>
      <c r="G547" s="312"/>
      <c r="H547" s="312"/>
      <c r="I547" s="312"/>
      <c r="J547" s="160" t="s">
        <v>584</v>
      </c>
    </row>
    <row r="548" spans="1:10" ht="16.5" customHeight="1" x14ac:dyDescent="0.25">
      <c r="B548" s="273"/>
      <c r="C548" s="271"/>
      <c r="D548" s="271"/>
      <c r="E548" s="271"/>
      <c r="F548" s="271"/>
      <c r="G548" s="271"/>
      <c r="H548" s="271"/>
      <c r="I548" s="271"/>
      <c r="J548" s="274"/>
    </row>
    <row r="549" spans="1:10" ht="38.25" customHeight="1" x14ac:dyDescent="0.25">
      <c r="A549" s="435" t="s">
        <v>84</v>
      </c>
      <c r="B549" s="655" t="s">
        <v>603</v>
      </c>
      <c r="C549" s="652" t="s">
        <v>520</v>
      </c>
      <c r="D549" s="653"/>
      <c r="E549" s="152"/>
      <c r="F549" s="152"/>
      <c r="G549" s="152"/>
      <c r="H549" s="153" t="s">
        <v>80</v>
      </c>
      <c r="I549" s="153"/>
      <c r="J549" s="153" t="s">
        <v>81</v>
      </c>
    </row>
    <row r="550" spans="1:10" ht="16.5" hidden="1" customHeight="1" x14ac:dyDescent="0.25">
      <c r="A550" s="73"/>
      <c r="B550" s="656"/>
      <c r="C550" s="161"/>
      <c r="D550" s="161"/>
      <c r="E550" s="161"/>
      <c r="F550" s="161"/>
      <c r="G550" s="161"/>
      <c r="H550" s="162" t="s">
        <v>225</v>
      </c>
      <c r="I550" s="162"/>
      <c r="J550" s="162" t="s">
        <v>224</v>
      </c>
    </row>
    <row r="551" spans="1:10" ht="16.5" x14ac:dyDescent="0.25">
      <c r="A551" s="107"/>
      <c r="B551" s="656"/>
      <c r="C551" s="654" t="s">
        <v>391</v>
      </c>
      <c r="D551" s="654"/>
      <c r="E551" s="312" t="s">
        <v>389</v>
      </c>
      <c r="F551" s="312"/>
      <c r="G551" s="312"/>
      <c r="H551" s="350">
        <f>ROUND((RX_fix_full_уе!H556*RX_fix_full_retail_RUB!$M$1*RX_fix_full_retail_RUB!$M$2*(1-RX_fix_full_retail_RUB!$M$3))/RX_fix_full_retail_RUB!$M$4,0)*RX_fix_full_retail_RUB!$M$4</f>
        <v>21495</v>
      </c>
      <c r="I551" s="350"/>
      <c r="J551" s="350">
        <f>ROUND((RX_fix_full_уе!J556*RX_fix_full_retail_RUB!$M$1*RX_fix_full_retail_RUB!$M$2*(1-RX_fix_full_retail_RUB!$M$3))/RX_fix_full_retail_RUB!$M$4,0)*RX_fix_full_retail_RUB!$M$4</f>
        <v>13680</v>
      </c>
    </row>
    <row r="552" spans="1:10" ht="16.5" x14ac:dyDescent="0.25">
      <c r="A552" s="6"/>
      <c r="B552" s="656"/>
      <c r="C552" s="654" t="s">
        <v>22</v>
      </c>
      <c r="D552" s="654"/>
      <c r="E552" s="312" t="s">
        <v>333</v>
      </c>
      <c r="F552" s="312"/>
      <c r="G552" s="312"/>
      <c r="H552" s="350">
        <f>ROUND((RX_fix_full_уе!H557*RX_fix_full_retail_RUB!$M$1*RX_fix_full_retail_RUB!$M$2*(1-RX_fix_full_retail_RUB!$M$3))/RX_fix_full_retail_RUB!$M$4,0)*RX_fix_full_retail_RUB!$M$4</f>
        <v>20965</v>
      </c>
      <c r="I552" s="350"/>
      <c r="J552" s="350">
        <f>ROUND((RX_fix_full_уе!J557*RX_fix_full_retail_RUB!$M$1*RX_fix_full_retail_RUB!$M$2*(1-RX_fix_full_retail_RUB!$M$3))/RX_fix_full_retail_RUB!$M$4,0)*RX_fix_full_retail_RUB!$M$4</f>
        <v>13145</v>
      </c>
    </row>
    <row r="553" spans="1:10" ht="16.5" x14ac:dyDescent="0.25">
      <c r="B553" s="656"/>
      <c r="C553" s="654" t="s">
        <v>21</v>
      </c>
      <c r="D553" s="654"/>
      <c r="E553" s="312" t="s">
        <v>334</v>
      </c>
      <c r="F553" s="312"/>
      <c r="G553" s="312"/>
      <c r="H553" s="350">
        <f>ROUND((RX_fix_full_уе!H558*RX_fix_full_retail_RUB!$M$1*RX_fix_full_retail_RUB!$M$2*(1-RX_fix_full_retail_RUB!$M$3))/RX_fix_full_retail_RUB!$M$4,0)*RX_fix_full_retail_RUB!$M$4</f>
        <v>19365</v>
      </c>
      <c r="I553" s="350"/>
      <c r="J553" s="350">
        <f>ROUND((RX_fix_full_уе!J558*RX_fix_full_retail_RUB!$M$1*RX_fix_full_retail_RUB!$M$2*(1-RX_fix_full_retail_RUB!$M$3))/RX_fix_full_retail_RUB!$M$4,0)*RX_fix_full_retail_RUB!$M$4</f>
        <v>11550</v>
      </c>
    </row>
    <row r="554" spans="1:10" ht="16.5" x14ac:dyDescent="0.25">
      <c r="B554" s="656"/>
      <c r="C554" s="654" t="s">
        <v>20</v>
      </c>
      <c r="D554" s="654"/>
      <c r="E554" s="312" t="s">
        <v>336</v>
      </c>
      <c r="F554" s="312"/>
      <c r="G554" s="312"/>
      <c r="H554" s="350">
        <f>ROUND((RX_fix_full_уе!H559*RX_fix_full_retail_RUB!$M$1*RX_fix_full_retail_RUB!$M$2*(1-RX_fix_full_retail_RUB!$M$3))/RX_fix_full_retail_RUB!$M$4,0)*RX_fix_full_retail_RUB!$M$4</f>
        <v>18300</v>
      </c>
      <c r="I554" s="351"/>
      <c r="J554" s="350">
        <f>ROUND((RX_fix_full_уе!J559*RX_fix_full_retail_RUB!$M$1*RX_fix_full_retail_RUB!$M$2*(1-RX_fix_full_retail_RUB!$M$3))/RX_fix_full_retail_RUB!$M$4,0)*RX_fix_full_retail_RUB!$M$4</f>
        <v>10480</v>
      </c>
    </row>
    <row r="555" spans="1:10" ht="16.5" x14ac:dyDescent="0.25">
      <c r="B555" s="656"/>
      <c r="C555" s="654" t="s">
        <v>75</v>
      </c>
      <c r="D555" s="654"/>
      <c r="E555" s="312" t="s">
        <v>337</v>
      </c>
      <c r="F555" s="312"/>
      <c r="G555" s="312"/>
      <c r="H555" s="350">
        <f>ROUND((RX_fix_full_уе!H560*RX_fix_full_retail_RUB!$M$1*RX_fix_full_retail_RUB!$M$2*(1-RX_fix_full_retail_RUB!$M$3))/RX_fix_full_retail_RUB!$M$4,0)*RX_fix_full_retail_RUB!$M$4</f>
        <v>18300</v>
      </c>
      <c r="I555" s="351"/>
      <c r="J555" s="350">
        <f>ROUND((RX_fix_full_уе!J560*RX_fix_full_retail_RUB!$M$1*RX_fix_full_retail_RUB!$M$2*(1-RX_fix_full_retail_RUB!$M$3))/RX_fix_full_retail_RUB!$M$4,0)*RX_fix_full_retail_RUB!$M$4</f>
        <v>10480</v>
      </c>
    </row>
    <row r="556" spans="1:10" ht="16.5" customHeight="1" x14ac:dyDescent="0.25">
      <c r="B556" s="656"/>
      <c r="C556" s="158"/>
      <c r="D556" s="158"/>
      <c r="E556" s="158"/>
      <c r="F556" s="158"/>
      <c r="G556" s="158"/>
      <c r="H556" s="158"/>
      <c r="I556" s="158"/>
      <c r="J556" s="158"/>
    </row>
    <row r="557" spans="1:10" ht="16.5" x14ac:dyDescent="0.25">
      <c r="B557" s="656"/>
      <c r="C557" s="654" t="s">
        <v>580</v>
      </c>
      <c r="D557" s="654" t="s">
        <v>581</v>
      </c>
      <c r="E557" s="312"/>
      <c r="F557" s="312"/>
      <c r="G557" s="312"/>
      <c r="H557" s="311" t="s">
        <v>475</v>
      </c>
      <c r="I557" s="159"/>
      <c r="J557" s="311" t="s">
        <v>476</v>
      </c>
    </row>
    <row r="558" spans="1:10" ht="16.5" x14ac:dyDescent="0.25">
      <c r="B558" s="656"/>
      <c r="C558" s="654"/>
      <c r="D558" s="654"/>
      <c r="E558" s="312"/>
      <c r="F558" s="312"/>
      <c r="G558" s="312"/>
      <c r="H558" s="648" t="s">
        <v>374</v>
      </c>
      <c r="I558" s="648"/>
      <c r="J558" s="648"/>
    </row>
    <row r="559" spans="1:10" ht="16.5" x14ac:dyDescent="0.25">
      <c r="B559" s="656"/>
      <c r="C559" s="654"/>
      <c r="D559" s="312" t="s">
        <v>344</v>
      </c>
      <c r="E559" s="312"/>
      <c r="F559" s="312"/>
      <c r="G559" s="312"/>
      <c r="H559" s="648" t="s">
        <v>584</v>
      </c>
      <c r="I559" s="648"/>
      <c r="J559" s="648"/>
    </row>
    <row r="560" spans="1:10" ht="16.5" x14ac:dyDescent="0.25">
      <c r="B560" s="657"/>
      <c r="C560" s="654"/>
      <c r="D560" s="312" t="s">
        <v>345</v>
      </c>
      <c r="E560" s="312"/>
      <c r="F560" s="312"/>
      <c r="G560" s="312"/>
      <c r="H560" s="648" t="s">
        <v>346</v>
      </c>
      <c r="I560" s="648"/>
      <c r="J560" s="648"/>
    </row>
    <row r="561" spans="1:10" ht="16.5" customHeight="1" x14ac:dyDescent="0.25">
      <c r="B561" s="273"/>
      <c r="C561" s="271"/>
      <c r="D561" s="271"/>
      <c r="E561" s="271"/>
      <c r="F561" s="271"/>
      <c r="G561" s="271"/>
      <c r="H561" s="272"/>
      <c r="I561" s="272"/>
      <c r="J561" s="272"/>
    </row>
    <row r="562" spans="1:10" ht="38.25" customHeight="1" x14ac:dyDescent="0.25">
      <c r="A562" s="435" t="s">
        <v>85</v>
      </c>
      <c r="B562" s="651" t="s">
        <v>603</v>
      </c>
      <c r="C562" s="652" t="s">
        <v>520</v>
      </c>
      <c r="D562" s="653"/>
      <c r="E562" s="152"/>
      <c r="F562" s="152"/>
      <c r="G562" s="152"/>
      <c r="H562" s="153" t="s">
        <v>82</v>
      </c>
      <c r="I562" s="153"/>
      <c r="J562" s="153" t="s">
        <v>83</v>
      </c>
    </row>
    <row r="563" spans="1:10" ht="16.5" hidden="1" customHeight="1" x14ac:dyDescent="0.25">
      <c r="A563" s="73"/>
      <c r="B563" s="651"/>
      <c r="C563" s="161"/>
      <c r="D563" s="161"/>
      <c r="E563" s="161"/>
      <c r="F563" s="161"/>
      <c r="G563" s="161"/>
      <c r="H563" s="162" t="s">
        <v>223</v>
      </c>
      <c r="I563" s="162"/>
      <c r="J563" s="162" t="s">
        <v>257</v>
      </c>
    </row>
    <row r="564" spans="1:10" ht="16.5" x14ac:dyDescent="0.25">
      <c r="A564" s="107"/>
      <c r="B564" s="651"/>
      <c r="C564" s="654" t="s">
        <v>391</v>
      </c>
      <c r="D564" s="654"/>
      <c r="E564" s="312" t="s">
        <v>389</v>
      </c>
      <c r="F564" s="312"/>
      <c r="G564" s="349"/>
      <c r="H564" s="350">
        <f>ROUND((RX_fix_full_уе!H569*RX_fix_full_retail_RUB!$M$1*RX_fix_full_retail_RUB!$M$2*(1-RX_fix_full_retail_RUB!$M$3))/RX_fix_full_retail_RUB!$M$4,0)*RX_fix_full_retail_RUB!$M$4</f>
        <v>21495</v>
      </c>
      <c r="I564" s="350"/>
      <c r="J564" s="350">
        <f>ROUND((RX_fix_full_уе!J569*RX_fix_full_retail_RUB!$M$1*RX_fix_full_retail_RUB!$M$2*(1-RX_fix_full_retail_RUB!$M$3))/RX_fix_full_retail_RUB!$M$4,0)*RX_fix_full_retail_RUB!$M$4</f>
        <v>13680</v>
      </c>
    </row>
    <row r="565" spans="1:10" ht="16.5" x14ac:dyDescent="0.25">
      <c r="A565" s="6"/>
      <c r="B565" s="651"/>
      <c r="C565" s="654" t="s">
        <v>22</v>
      </c>
      <c r="D565" s="654"/>
      <c r="E565" s="312" t="s">
        <v>333</v>
      </c>
      <c r="F565" s="312"/>
      <c r="G565" s="349"/>
      <c r="H565" s="350">
        <f>ROUND((RX_fix_full_уе!H570*RX_fix_full_retail_RUB!$M$1*RX_fix_full_retail_RUB!$M$2*(1-RX_fix_full_retail_RUB!$M$3))/RX_fix_full_retail_RUB!$M$4,0)*RX_fix_full_retail_RUB!$M$4</f>
        <v>20965</v>
      </c>
      <c r="I565" s="350"/>
      <c r="J565" s="350">
        <f>ROUND((RX_fix_full_уе!J570*RX_fix_full_retail_RUB!$M$1*RX_fix_full_retail_RUB!$M$2*(1-RX_fix_full_retail_RUB!$M$3))/RX_fix_full_retail_RUB!$M$4,0)*RX_fix_full_retail_RUB!$M$4</f>
        <v>13145</v>
      </c>
    </row>
    <row r="566" spans="1:10" ht="16.5" x14ac:dyDescent="0.25">
      <c r="B566" s="651"/>
      <c r="C566" s="654" t="s">
        <v>21</v>
      </c>
      <c r="D566" s="654"/>
      <c r="E566" s="312" t="s">
        <v>334</v>
      </c>
      <c r="F566" s="312"/>
      <c r="G566" s="349"/>
      <c r="H566" s="350">
        <f>ROUND((RX_fix_full_уе!H571*RX_fix_full_retail_RUB!$M$1*RX_fix_full_retail_RUB!$M$2*(1-RX_fix_full_retail_RUB!$M$3))/RX_fix_full_retail_RUB!$M$4,0)*RX_fix_full_retail_RUB!$M$4</f>
        <v>19365</v>
      </c>
      <c r="I566" s="350"/>
      <c r="J566" s="350">
        <f>ROUND((RX_fix_full_уе!J571*RX_fix_full_retail_RUB!$M$1*RX_fix_full_retail_RUB!$M$2*(1-RX_fix_full_retail_RUB!$M$3))/RX_fix_full_retail_RUB!$M$4,0)*RX_fix_full_retail_RUB!$M$4</f>
        <v>11550</v>
      </c>
    </row>
    <row r="567" spans="1:10" ht="16.5" x14ac:dyDescent="0.25">
      <c r="B567" s="651"/>
      <c r="C567" s="654" t="s">
        <v>20</v>
      </c>
      <c r="D567" s="654"/>
      <c r="E567" s="312" t="s">
        <v>336</v>
      </c>
      <c r="F567" s="312"/>
      <c r="G567" s="349"/>
      <c r="H567" s="350">
        <f>ROUND((RX_fix_full_уе!H572*RX_fix_full_retail_RUB!$M$1*RX_fix_full_retail_RUB!$M$2*(1-RX_fix_full_retail_RUB!$M$3))/RX_fix_full_retail_RUB!$M$4,0)*RX_fix_full_retail_RUB!$M$4</f>
        <v>18300</v>
      </c>
      <c r="I567" s="350"/>
      <c r="J567" s="350">
        <f>ROUND((RX_fix_full_уе!J572*RX_fix_full_retail_RUB!$M$1*RX_fix_full_retail_RUB!$M$2*(1-RX_fix_full_retail_RUB!$M$3))/RX_fix_full_retail_RUB!$M$4,0)*RX_fix_full_retail_RUB!$M$4</f>
        <v>10480</v>
      </c>
    </row>
    <row r="568" spans="1:10" ht="16.5" x14ac:dyDescent="0.25">
      <c r="B568" s="651"/>
      <c r="C568" s="654" t="s">
        <v>75</v>
      </c>
      <c r="D568" s="654"/>
      <c r="E568" s="312" t="s">
        <v>337</v>
      </c>
      <c r="F568" s="312"/>
      <c r="G568" s="349"/>
      <c r="H568" s="350">
        <f>ROUND((RX_fix_full_уе!H573*RX_fix_full_retail_RUB!$M$1*RX_fix_full_retail_RUB!$M$2*(1-RX_fix_full_retail_RUB!$M$3))/RX_fix_full_retail_RUB!$M$4,0)*RX_fix_full_retail_RUB!$M$4</f>
        <v>18300</v>
      </c>
      <c r="I568" s="350"/>
      <c r="J568" s="350">
        <f>ROUND((RX_fix_full_уе!J573*RX_fix_full_retail_RUB!$M$1*RX_fix_full_retail_RUB!$M$2*(1-RX_fix_full_retail_RUB!$M$3))/RX_fix_full_retail_RUB!$M$4,0)*RX_fix_full_retail_RUB!$M$4</f>
        <v>10480</v>
      </c>
    </row>
    <row r="569" spans="1:10" ht="16.5" customHeight="1" x14ac:dyDescent="0.25">
      <c r="B569" s="651"/>
      <c r="C569" s="158"/>
      <c r="D569" s="158"/>
      <c r="E569" s="158"/>
      <c r="F569" s="158"/>
      <c r="G569" s="158"/>
      <c r="H569" s="158"/>
      <c r="I569" s="158"/>
      <c r="J569" s="158"/>
    </row>
    <row r="570" spans="1:10" ht="16.5" x14ac:dyDescent="0.25">
      <c r="B570" s="651"/>
      <c r="C570" s="654" t="s">
        <v>580</v>
      </c>
      <c r="D570" s="654" t="s">
        <v>581</v>
      </c>
      <c r="E570" s="312"/>
      <c r="F570" s="312"/>
      <c r="G570" s="312"/>
      <c r="H570" s="311" t="s">
        <v>475</v>
      </c>
      <c r="I570" s="159"/>
      <c r="J570" s="311" t="s">
        <v>476</v>
      </c>
    </row>
    <row r="571" spans="1:10" ht="16.5" x14ac:dyDescent="0.25">
      <c r="B571" s="651"/>
      <c r="C571" s="654"/>
      <c r="D571" s="654"/>
      <c r="E571" s="312"/>
      <c r="F571" s="312"/>
      <c r="G571" s="312"/>
      <c r="H571" s="648" t="s">
        <v>374</v>
      </c>
      <c r="I571" s="648"/>
      <c r="J571" s="648"/>
    </row>
    <row r="572" spans="1:10" ht="16.5" x14ac:dyDescent="0.25">
      <c r="B572" s="651"/>
      <c r="C572" s="654"/>
      <c r="D572" s="312" t="s">
        <v>344</v>
      </c>
      <c r="E572" s="312"/>
      <c r="F572" s="312"/>
      <c r="G572" s="312"/>
      <c r="H572" s="648" t="s">
        <v>584</v>
      </c>
      <c r="I572" s="648"/>
      <c r="J572" s="648"/>
    </row>
    <row r="573" spans="1:10" ht="16.5" x14ac:dyDescent="0.25">
      <c r="B573" s="651"/>
      <c r="C573" s="654"/>
      <c r="D573" s="312" t="s">
        <v>345</v>
      </c>
      <c r="E573" s="312"/>
      <c r="F573" s="312"/>
      <c r="G573" s="312"/>
      <c r="H573" s="648" t="s">
        <v>346</v>
      </c>
      <c r="I573" s="648"/>
      <c r="J573" s="648"/>
    </row>
    <row r="574" spans="1:10" ht="16.5" customHeight="1" x14ac:dyDescent="0.25">
      <c r="B574" s="273"/>
      <c r="C574" s="271"/>
      <c r="D574" s="271"/>
      <c r="E574" s="271"/>
      <c r="F574" s="271"/>
      <c r="G574" s="271"/>
      <c r="H574" s="272"/>
      <c r="I574" s="272"/>
      <c r="J574" s="272"/>
    </row>
    <row r="575" spans="1:10" ht="38.25" customHeight="1" x14ac:dyDescent="0.25">
      <c r="A575" s="435" t="s">
        <v>601</v>
      </c>
      <c r="B575" s="651" t="s">
        <v>603</v>
      </c>
      <c r="C575" s="652" t="s">
        <v>520</v>
      </c>
      <c r="D575" s="653"/>
      <c r="E575" s="152"/>
      <c r="F575" s="152"/>
      <c r="G575" s="152"/>
      <c r="H575" s="153" t="s">
        <v>88</v>
      </c>
      <c r="I575" s="153"/>
      <c r="J575" s="153" t="s">
        <v>89</v>
      </c>
    </row>
    <row r="576" spans="1:10" ht="16.5" hidden="1" customHeight="1" x14ac:dyDescent="0.25">
      <c r="A576" s="73"/>
      <c r="B576" s="651"/>
      <c r="C576" s="161"/>
      <c r="D576" s="161"/>
      <c r="E576" s="161"/>
      <c r="F576" s="161"/>
      <c r="G576" s="161"/>
      <c r="H576" s="162" t="s">
        <v>218</v>
      </c>
      <c r="I576" s="162"/>
      <c r="J576" s="162" t="s">
        <v>221</v>
      </c>
    </row>
    <row r="577" spans="1:10" ht="16.5" x14ac:dyDescent="0.25">
      <c r="A577" s="107"/>
      <c r="B577" s="651"/>
      <c r="C577" s="654" t="s">
        <v>391</v>
      </c>
      <c r="D577" s="654"/>
      <c r="E577" s="312" t="s">
        <v>389</v>
      </c>
      <c r="F577" s="312"/>
      <c r="G577" s="312"/>
      <c r="H577" s="350">
        <f>ROUND((RX_fix_full_уе!H582*RX_fix_full_retail_RUB!$M$1*RX_fix_full_retail_RUB!$M$2*(1-RX_fix_full_retail_RUB!$M$3))/RX_fix_full_retail_RUB!$M$4,0)*RX_fix_full_retail_RUB!$M$4</f>
        <v>19010</v>
      </c>
      <c r="I577" s="350"/>
      <c r="J577" s="350">
        <f>ROUND((RX_fix_full_уе!J582*RX_fix_full_retail_RUB!$M$1*RX_fix_full_retail_RUB!$M$2*(1-RX_fix_full_retail_RUB!$M$3))/RX_fix_full_retail_RUB!$M$4,0)*RX_fix_full_retail_RUB!$M$4</f>
        <v>10835</v>
      </c>
    </row>
    <row r="578" spans="1:10" ht="16.5" x14ac:dyDescent="0.25">
      <c r="A578" s="6"/>
      <c r="B578" s="651"/>
      <c r="C578" s="654" t="s">
        <v>22</v>
      </c>
      <c r="D578" s="654"/>
      <c r="E578" s="312" t="s">
        <v>333</v>
      </c>
      <c r="F578" s="312"/>
      <c r="G578" s="312"/>
      <c r="H578" s="350">
        <f>ROUND((RX_fix_full_уе!H583*RX_fix_full_retail_RUB!$M$1*RX_fix_full_retail_RUB!$M$2*(1-RX_fix_full_retail_RUB!$M$3))/RX_fix_full_retail_RUB!$M$4,0)*RX_fix_full_retail_RUB!$M$4</f>
        <v>18475</v>
      </c>
      <c r="I578" s="350"/>
      <c r="J578" s="350">
        <f>ROUND((RX_fix_full_уе!J583*RX_fix_full_retail_RUB!$M$1*RX_fix_full_retail_RUB!$M$2*(1-RX_fix_full_retail_RUB!$M$3))/RX_fix_full_retail_RUB!$M$4,0)*RX_fix_full_retail_RUB!$M$4</f>
        <v>10305</v>
      </c>
    </row>
    <row r="579" spans="1:10" ht="16.5" x14ac:dyDescent="0.25">
      <c r="B579" s="651"/>
      <c r="C579" s="654" t="s">
        <v>21</v>
      </c>
      <c r="D579" s="654"/>
      <c r="E579" s="312" t="s">
        <v>334</v>
      </c>
      <c r="F579" s="312"/>
      <c r="G579" s="312"/>
      <c r="H579" s="350">
        <f>ROUND((RX_fix_full_уе!H584*RX_fix_full_retail_RUB!$M$1*RX_fix_full_retail_RUB!$M$2*(1-RX_fix_full_retail_RUB!$M$3))/RX_fix_full_retail_RUB!$M$4,0)*RX_fix_full_retail_RUB!$M$4</f>
        <v>16880</v>
      </c>
      <c r="I579" s="350"/>
      <c r="J579" s="350">
        <f>ROUND((RX_fix_full_уе!J584*RX_fix_full_retail_RUB!$M$1*RX_fix_full_retail_RUB!$M$2*(1-RX_fix_full_retail_RUB!$M$3))/RX_fix_full_retail_RUB!$M$4,0)*RX_fix_full_retail_RUB!$M$4</f>
        <v>8705</v>
      </c>
    </row>
    <row r="580" spans="1:10" ht="16.5" x14ac:dyDescent="0.25">
      <c r="B580" s="651"/>
      <c r="C580" s="654" t="s">
        <v>20</v>
      </c>
      <c r="D580" s="654"/>
      <c r="E580" s="312" t="s">
        <v>336</v>
      </c>
      <c r="F580" s="312"/>
      <c r="G580" s="312"/>
      <c r="H580" s="350">
        <f>ROUND((RX_fix_full_уе!H585*RX_fix_full_retail_RUB!$M$1*RX_fix_full_retail_RUB!$M$2*(1-RX_fix_full_retail_RUB!$M$3))/RX_fix_full_retail_RUB!$M$4,0)*RX_fix_full_retail_RUB!$M$4</f>
        <v>15810</v>
      </c>
      <c r="I580" s="351"/>
      <c r="J580" s="350">
        <f>ROUND((RX_fix_full_уе!J585*RX_fix_full_retail_RUB!$M$1*RX_fix_full_retail_RUB!$M$2*(1-RX_fix_full_retail_RUB!$M$3))/RX_fix_full_retail_RUB!$M$4,0)*RX_fix_full_retail_RUB!$M$4</f>
        <v>7640</v>
      </c>
    </row>
    <row r="581" spans="1:10" ht="16.5" x14ac:dyDescent="0.25">
      <c r="B581" s="651"/>
      <c r="C581" s="654" t="s">
        <v>75</v>
      </c>
      <c r="D581" s="654"/>
      <c r="E581" s="312" t="s">
        <v>337</v>
      </c>
      <c r="F581" s="312"/>
      <c r="G581" s="312"/>
      <c r="H581" s="350">
        <f>ROUND((RX_fix_full_уе!H586*RX_fix_full_retail_RUB!$M$1*RX_fix_full_retail_RUB!$M$2*(1-RX_fix_full_retail_RUB!$M$3))/RX_fix_full_retail_RUB!$M$4,0)*RX_fix_full_retail_RUB!$M$4</f>
        <v>15810</v>
      </c>
      <c r="I581" s="351"/>
      <c r="J581" s="350">
        <f>ROUND((RX_fix_full_уе!J586*RX_fix_full_retail_RUB!$M$1*RX_fix_full_retail_RUB!$M$2*(1-RX_fix_full_retail_RUB!$M$3))/RX_fix_full_retail_RUB!$M$4,0)*RX_fix_full_retail_RUB!$M$4</f>
        <v>7640</v>
      </c>
    </row>
    <row r="582" spans="1:10" ht="16.5" customHeight="1" x14ac:dyDescent="0.25">
      <c r="B582" s="651"/>
      <c r="C582" s="158"/>
      <c r="D582" s="158"/>
      <c r="E582" s="158"/>
      <c r="F582" s="158"/>
      <c r="G582" s="158"/>
      <c r="H582" s="158"/>
      <c r="I582" s="158"/>
      <c r="J582" s="158"/>
    </row>
    <row r="583" spans="1:10" ht="16.5" x14ac:dyDescent="0.25">
      <c r="B583" s="651"/>
      <c r="C583" s="654" t="s">
        <v>580</v>
      </c>
      <c r="D583" s="654" t="s">
        <v>581</v>
      </c>
      <c r="E583" s="312"/>
      <c r="F583" s="312"/>
      <c r="G583" s="312"/>
      <c r="H583" s="311" t="s">
        <v>475</v>
      </c>
      <c r="I583" s="159"/>
      <c r="J583" s="311" t="s">
        <v>476</v>
      </c>
    </row>
    <row r="584" spans="1:10" ht="16.5" x14ac:dyDescent="0.25">
      <c r="B584" s="651"/>
      <c r="C584" s="654"/>
      <c r="D584" s="654"/>
      <c r="E584" s="312"/>
      <c r="F584" s="312"/>
      <c r="G584" s="312"/>
      <c r="H584" s="648" t="s">
        <v>374</v>
      </c>
      <c r="I584" s="648"/>
      <c r="J584" s="648"/>
    </row>
    <row r="585" spans="1:10" ht="16.5" x14ac:dyDescent="0.25">
      <c r="B585" s="651"/>
      <c r="C585" s="654"/>
      <c r="D585" s="312" t="s">
        <v>344</v>
      </c>
      <c r="E585" s="312"/>
      <c r="F585" s="312"/>
      <c r="G585" s="312"/>
      <c r="H585" s="648" t="s">
        <v>584</v>
      </c>
      <c r="I585" s="648"/>
      <c r="J585" s="648"/>
    </row>
    <row r="586" spans="1:10" ht="16.5" x14ac:dyDescent="0.25">
      <c r="B586" s="651"/>
      <c r="C586" s="654"/>
      <c r="D586" s="312" t="s">
        <v>345</v>
      </c>
      <c r="E586" s="312"/>
      <c r="F586" s="312"/>
      <c r="G586" s="312"/>
      <c r="H586" s="648" t="s">
        <v>346</v>
      </c>
      <c r="I586" s="648"/>
      <c r="J586" s="648"/>
    </row>
    <row r="587" spans="1:10" ht="16.5" customHeight="1" x14ac:dyDescent="0.25">
      <c r="B587" s="273"/>
      <c r="C587" s="271"/>
      <c r="D587" s="271"/>
      <c r="E587" s="271"/>
      <c r="F587" s="271"/>
      <c r="G587" s="271"/>
      <c r="H587" s="272"/>
      <c r="I587" s="272"/>
      <c r="J587" s="272"/>
    </row>
    <row r="588" spans="1:10" ht="38.25" customHeight="1" x14ac:dyDescent="0.25">
      <c r="A588" s="435" t="s">
        <v>602</v>
      </c>
      <c r="B588" s="651" t="s">
        <v>603</v>
      </c>
      <c r="C588" s="652" t="s">
        <v>520</v>
      </c>
      <c r="D588" s="653"/>
      <c r="E588" s="152"/>
      <c r="F588" s="152"/>
      <c r="G588" s="152"/>
      <c r="H588" s="153" t="s">
        <v>86</v>
      </c>
      <c r="I588" s="153"/>
      <c r="J588" s="153" t="s">
        <v>87</v>
      </c>
    </row>
    <row r="589" spans="1:10" ht="16.5" hidden="1" customHeight="1" x14ac:dyDescent="0.25">
      <c r="A589" s="73"/>
      <c r="B589" s="651"/>
      <c r="C589" s="161"/>
      <c r="D589" s="161"/>
      <c r="E589" s="161"/>
      <c r="F589" s="161"/>
      <c r="G589" s="161"/>
      <c r="H589" s="162" t="s">
        <v>222</v>
      </c>
      <c r="I589" s="162"/>
      <c r="J589" s="162" t="s">
        <v>220</v>
      </c>
    </row>
    <row r="590" spans="1:10" ht="16.5" x14ac:dyDescent="0.25">
      <c r="A590" s="107"/>
      <c r="B590" s="651"/>
      <c r="C590" s="654" t="s">
        <v>391</v>
      </c>
      <c r="D590" s="654"/>
      <c r="E590" s="312" t="s">
        <v>389</v>
      </c>
      <c r="F590" s="312"/>
      <c r="G590" s="312"/>
      <c r="H590" s="350">
        <f>ROUND((RX_fix_full_уе!H595*RX_fix_full_retail_RUB!$M$1*RX_fix_full_retail_RUB!$M$2*(1-RX_fix_full_retail_RUB!$M$3))/RX_fix_full_retail_RUB!$M$4,0)*RX_fix_full_retail_RUB!$M$4</f>
        <v>19010</v>
      </c>
      <c r="I590" s="350"/>
      <c r="J590" s="350">
        <f>ROUND((RX_fix_full_уе!J595*RX_fix_full_retail_RUB!$M$1*RX_fix_full_retail_RUB!$M$2*(1-RX_fix_full_retail_RUB!$M$3))/RX_fix_full_retail_RUB!$M$4,0)*RX_fix_full_retail_RUB!$M$4</f>
        <v>10835</v>
      </c>
    </row>
    <row r="591" spans="1:10" ht="16.5" x14ac:dyDescent="0.25">
      <c r="A591" s="6"/>
      <c r="B591" s="651"/>
      <c r="C591" s="654" t="s">
        <v>22</v>
      </c>
      <c r="D591" s="654"/>
      <c r="E591" s="312" t="s">
        <v>333</v>
      </c>
      <c r="F591" s="312"/>
      <c r="G591" s="312"/>
      <c r="H591" s="350">
        <f>ROUND((RX_fix_full_уе!H596*RX_fix_full_retail_RUB!$M$1*RX_fix_full_retail_RUB!$M$2*(1-RX_fix_full_retail_RUB!$M$3))/RX_fix_full_retail_RUB!$M$4,0)*RX_fix_full_retail_RUB!$M$4</f>
        <v>18475</v>
      </c>
      <c r="I591" s="350"/>
      <c r="J591" s="350">
        <f>ROUND((RX_fix_full_уе!J596*RX_fix_full_retail_RUB!$M$1*RX_fix_full_retail_RUB!$M$2*(1-RX_fix_full_retail_RUB!$M$3))/RX_fix_full_retail_RUB!$M$4,0)*RX_fix_full_retail_RUB!$M$4</f>
        <v>10305</v>
      </c>
    </row>
    <row r="592" spans="1:10" ht="16.5" x14ac:dyDescent="0.25">
      <c r="B592" s="651"/>
      <c r="C592" s="654" t="s">
        <v>21</v>
      </c>
      <c r="D592" s="654"/>
      <c r="E592" s="312" t="s">
        <v>334</v>
      </c>
      <c r="F592" s="312"/>
      <c r="G592" s="312"/>
      <c r="H592" s="350">
        <f>ROUND((RX_fix_full_уе!H597*RX_fix_full_retail_RUB!$M$1*RX_fix_full_retail_RUB!$M$2*(1-RX_fix_full_retail_RUB!$M$3))/RX_fix_full_retail_RUB!$M$4,0)*RX_fix_full_retail_RUB!$M$4</f>
        <v>16880</v>
      </c>
      <c r="I592" s="350"/>
      <c r="J592" s="350">
        <f>ROUND((RX_fix_full_уе!J597*RX_fix_full_retail_RUB!$M$1*RX_fix_full_retail_RUB!$M$2*(1-RX_fix_full_retail_RUB!$M$3))/RX_fix_full_retail_RUB!$M$4,0)*RX_fix_full_retail_RUB!$M$4</f>
        <v>8705</v>
      </c>
    </row>
    <row r="593" spans="1:10" ht="16.5" x14ac:dyDescent="0.25">
      <c r="B593" s="651"/>
      <c r="C593" s="654" t="s">
        <v>20</v>
      </c>
      <c r="D593" s="654"/>
      <c r="E593" s="312" t="s">
        <v>336</v>
      </c>
      <c r="F593" s="312"/>
      <c r="G593" s="312"/>
      <c r="H593" s="350">
        <f>ROUND((RX_fix_full_уе!H598*RX_fix_full_retail_RUB!$M$1*RX_fix_full_retail_RUB!$M$2*(1-RX_fix_full_retail_RUB!$M$3))/RX_fix_full_retail_RUB!$M$4,0)*RX_fix_full_retail_RUB!$M$4</f>
        <v>15810</v>
      </c>
      <c r="I593" s="351"/>
      <c r="J593" s="350">
        <f>ROUND((RX_fix_full_уе!J598*RX_fix_full_retail_RUB!$M$1*RX_fix_full_retail_RUB!$M$2*(1-RX_fix_full_retail_RUB!$M$3))/RX_fix_full_retail_RUB!$M$4,0)*RX_fix_full_retail_RUB!$M$4</f>
        <v>7640</v>
      </c>
    </row>
    <row r="594" spans="1:10" ht="16.5" x14ac:dyDescent="0.25">
      <c r="B594" s="651"/>
      <c r="C594" s="654" t="s">
        <v>75</v>
      </c>
      <c r="D594" s="654"/>
      <c r="E594" s="312" t="s">
        <v>337</v>
      </c>
      <c r="F594" s="312"/>
      <c r="G594" s="312"/>
      <c r="H594" s="350">
        <f>ROUND((RX_fix_full_уе!H599*RX_fix_full_retail_RUB!$M$1*RX_fix_full_retail_RUB!$M$2*(1-RX_fix_full_retail_RUB!$M$3))/RX_fix_full_retail_RUB!$M$4,0)*RX_fix_full_retail_RUB!$M$4</f>
        <v>15810</v>
      </c>
      <c r="I594" s="351"/>
      <c r="J594" s="350">
        <f>ROUND((RX_fix_full_уе!J599*RX_fix_full_retail_RUB!$M$1*RX_fix_full_retail_RUB!$M$2*(1-RX_fix_full_retail_RUB!$M$3))/RX_fix_full_retail_RUB!$M$4,0)*RX_fix_full_retail_RUB!$M$4</f>
        <v>7640</v>
      </c>
    </row>
    <row r="595" spans="1:10" ht="16.5" customHeight="1" x14ac:dyDescent="0.25">
      <c r="B595" s="651"/>
      <c r="C595" s="158"/>
      <c r="D595" s="158"/>
      <c r="E595" s="158"/>
      <c r="F595" s="158"/>
      <c r="G595" s="158"/>
      <c r="H595" s="158"/>
      <c r="I595" s="158"/>
      <c r="J595" s="158"/>
    </row>
    <row r="596" spans="1:10" ht="16.5" x14ac:dyDescent="0.25">
      <c r="B596" s="651"/>
      <c r="C596" s="654" t="s">
        <v>580</v>
      </c>
      <c r="D596" s="654" t="s">
        <v>581</v>
      </c>
      <c r="E596" s="312"/>
      <c r="F596" s="312"/>
      <c r="G596" s="312"/>
      <c r="H596" s="311" t="s">
        <v>475</v>
      </c>
      <c r="I596" s="159"/>
      <c r="J596" s="311" t="s">
        <v>476</v>
      </c>
    </row>
    <row r="597" spans="1:10" ht="16.5" x14ac:dyDescent="0.25">
      <c r="B597" s="651"/>
      <c r="C597" s="654"/>
      <c r="D597" s="654"/>
      <c r="E597" s="312"/>
      <c r="F597" s="312"/>
      <c r="G597" s="312"/>
      <c r="H597" s="648" t="s">
        <v>374</v>
      </c>
      <c r="I597" s="648"/>
      <c r="J597" s="648"/>
    </row>
    <row r="598" spans="1:10" ht="16.5" x14ac:dyDescent="0.25">
      <c r="B598" s="651"/>
      <c r="C598" s="654"/>
      <c r="D598" s="312" t="s">
        <v>344</v>
      </c>
      <c r="E598" s="312"/>
      <c r="F598" s="312"/>
      <c r="G598" s="312"/>
      <c r="H598" s="648" t="s">
        <v>584</v>
      </c>
      <c r="I598" s="648"/>
      <c r="J598" s="648"/>
    </row>
    <row r="599" spans="1:10" ht="16.5" x14ac:dyDescent="0.25">
      <c r="B599" s="651"/>
      <c r="C599" s="654"/>
      <c r="D599" s="312" t="s">
        <v>345</v>
      </c>
      <c r="E599" s="312"/>
      <c r="F599" s="312"/>
      <c r="G599" s="312"/>
      <c r="H599" s="648" t="s">
        <v>346</v>
      </c>
      <c r="I599" s="648"/>
      <c r="J599" s="648"/>
    </row>
    <row r="600" spans="1:10" ht="33" customHeight="1" x14ac:dyDescent="0.25">
      <c r="A600" s="442" t="s">
        <v>348</v>
      </c>
      <c r="B600" s="211"/>
      <c r="C600" s="211"/>
      <c r="D600" s="211"/>
      <c r="E600" s="211"/>
      <c r="F600" s="212"/>
      <c r="G600" s="212"/>
      <c r="H600" s="212"/>
      <c r="I600" s="211"/>
      <c r="J600" s="211"/>
    </row>
    <row r="601" spans="1:10" ht="16.5" x14ac:dyDescent="0.3">
      <c r="A601" s="170"/>
      <c r="I601"/>
      <c r="J601"/>
    </row>
    <row r="602" spans="1:10" x14ac:dyDescent="0.25">
      <c r="I602"/>
      <c r="J602"/>
    </row>
    <row r="603" spans="1:10" x14ac:dyDescent="0.25">
      <c r="I603"/>
      <c r="J603"/>
    </row>
    <row r="604" spans="1:10" x14ac:dyDescent="0.25">
      <c r="B604" s="3"/>
      <c r="C604" s="3"/>
      <c r="D604" s="3"/>
      <c r="E604" s="3"/>
      <c r="F604" s="2"/>
      <c r="G604" s="2"/>
      <c r="H604" s="3"/>
      <c r="I604"/>
      <c r="J604"/>
    </row>
    <row r="605" spans="1:10" ht="33" customHeight="1" x14ac:dyDescent="0.25">
      <c r="A605" s="443" t="s">
        <v>349</v>
      </c>
      <c r="B605" s="226"/>
      <c r="C605" s="649" t="s">
        <v>520</v>
      </c>
      <c r="D605" s="650"/>
      <c r="E605" s="227" t="s">
        <v>519</v>
      </c>
      <c r="F605" s="227"/>
      <c r="G605" s="227"/>
      <c r="H605" s="228" t="str">
        <f>H$8&amp;" "&amp;$E605</f>
        <v>iDMSV+ 1.60E MirG / MirS / MirB</v>
      </c>
      <c r="I605" s="228" t="str">
        <f>I$8&amp;" "&amp;$E605</f>
        <v>iDMSV+ 1.53P MirG / MirS / MirB</v>
      </c>
      <c r="J605" s="228" t="str">
        <f>J$8&amp;" "&amp;$E605</f>
        <v>iDMSV+ 1.50C MirG / MirS / MirB</v>
      </c>
    </row>
    <row r="606" spans="1:10" ht="16.5" x14ac:dyDescent="0.3">
      <c r="A606" s="170"/>
      <c r="B606" s="239"/>
      <c r="C606" s="632" t="s">
        <v>527</v>
      </c>
      <c r="D606" s="632"/>
      <c r="E606" s="275" t="s">
        <v>287</v>
      </c>
      <c r="F606" s="229"/>
      <c r="G606" s="229"/>
      <c r="H606" s="352">
        <f>ROUND((RX_fix_full_уе!H611*RX_fix_full_retail_RUB!$M$1*RX_fix_full_retail_RUB!$M$2*(1-RX_fix_full_retail_RUB!$M$3))/RX_fix_full_retail_RUB!$M$4,0)*RX_fix_full_retail_RUB!$M$4</f>
        <v>26650</v>
      </c>
      <c r="I606" s="352">
        <f>ROUND((RX_fix_full_уе!I611*RX_fix_full_retail_RUB!$M$1*RX_fix_full_retail_RUB!$M$2*(1-RX_fix_full_retail_RUB!$M$3))/RX_fix_full_retail_RUB!$M$4,0)*RX_fix_full_retail_RUB!$M$4</f>
        <v>25230</v>
      </c>
      <c r="J606" s="352">
        <f>ROUND((RX_fix_full_уе!J611*RX_fix_full_retail_RUB!$M$1*RX_fix_full_retail_RUB!$M$2*(1-RX_fix_full_retail_RUB!$M$3))/RX_fix_full_retail_RUB!$M$4,0)*RX_fix_full_retail_RUB!$M$4</f>
        <v>24515</v>
      </c>
    </row>
    <row r="607" spans="1:10" ht="16.5" x14ac:dyDescent="0.3">
      <c r="A607" s="170"/>
      <c r="B607" s="239"/>
      <c r="C607" s="638" t="s">
        <v>580</v>
      </c>
      <c r="D607" s="638" t="s">
        <v>581</v>
      </c>
      <c r="E607" s="306"/>
      <c r="F607" s="230"/>
      <c r="G607" s="230"/>
      <c r="H607" s="230" t="s">
        <v>184</v>
      </c>
      <c r="I607" s="230" t="s">
        <v>179</v>
      </c>
      <c r="J607" s="230" t="s">
        <v>183</v>
      </c>
    </row>
    <row r="608" spans="1:10" ht="16.5" x14ac:dyDescent="0.3">
      <c r="A608" s="170"/>
      <c r="B608" s="239"/>
      <c r="C608" s="638"/>
      <c r="D608" s="638"/>
      <c r="E608" s="306"/>
      <c r="F608" s="230"/>
      <c r="G608" s="230"/>
      <c r="H608" s="230" t="s">
        <v>178</v>
      </c>
      <c r="I608" s="230" t="s">
        <v>180</v>
      </c>
      <c r="J608" s="230" t="s">
        <v>182</v>
      </c>
    </row>
    <row r="609" spans="1:10" ht="16.5" x14ac:dyDescent="0.3">
      <c r="A609" s="170"/>
      <c r="B609" s="239"/>
      <c r="C609" s="638"/>
      <c r="D609" s="638"/>
      <c r="E609" s="306"/>
      <c r="F609" s="230"/>
      <c r="G609" s="230"/>
      <c r="H609" s="230" t="s">
        <v>177</v>
      </c>
      <c r="I609" s="230" t="s">
        <v>181</v>
      </c>
      <c r="J609" s="230" t="s">
        <v>181</v>
      </c>
    </row>
    <row r="610" spans="1:10" ht="16.5" x14ac:dyDescent="0.3">
      <c r="A610" s="170"/>
      <c r="B610" s="239"/>
      <c r="C610" s="638"/>
      <c r="D610" s="306" t="s">
        <v>344</v>
      </c>
      <c r="E610" s="306"/>
      <c r="F610" s="230"/>
      <c r="G610" s="230"/>
      <c r="H610" s="230" t="s">
        <v>584</v>
      </c>
      <c r="I610" s="642" t="s">
        <v>587</v>
      </c>
      <c r="J610" s="642"/>
    </row>
    <row r="611" spans="1:10" ht="16.5" x14ac:dyDescent="0.3">
      <c r="A611" s="170"/>
      <c r="B611" s="240"/>
      <c r="C611" s="641"/>
      <c r="D611" s="307" t="s">
        <v>345</v>
      </c>
      <c r="E611" s="241"/>
      <c r="F611" s="308"/>
      <c r="G611" s="308"/>
      <c r="H611" s="647" t="s">
        <v>346</v>
      </c>
      <c r="I611" s="647"/>
      <c r="J611" s="647"/>
    </row>
    <row r="612" spans="1:10" ht="16.5" x14ac:dyDescent="0.3">
      <c r="A612" s="170"/>
      <c r="B612" s="253"/>
      <c r="C612" s="255"/>
      <c r="D612" s="255"/>
      <c r="E612" s="260"/>
      <c r="F612" s="258"/>
      <c r="G612" s="258"/>
      <c r="H612" s="258"/>
      <c r="I612" s="258"/>
      <c r="J612" s="258"/>
    </row>
    <row r="613" spans="1:10" ht="33" x14ac:dyDescent="0.25">
      <c r="A613" s="433" t="s">
        <v>350</v>
      </c>
      <c r="B613" s="242"/>
      <c r="C613" s="630" t="s">
        <v>520</v>
      </c>
      <c r="D613" s="631"/>
      <c r="E613" s="243" t="s">
        <v>519</v>
      </c>
      <c r="F613" s="243"/>
      <c r="G613" s="243"/>
      <c r="H613" s="244" t="s">
        <v>533</v>
      </c>
      <c r="I613" s="244" t="s">
        <v>534</v>
      </c>
      <c r="J613" s="244" t="s">
        <v>535</v>
      </c>
    </row>
    <row r="614" spans="1:10" ht="16.5" hidden="1" customHeight="1" x14ac:dyDescent="0.3">
      <c r="A614" s="247"/>
      <c r="B614" s="231"/>
      <c r="C614" s="232"/>
      <c r="D614" s="232"/>
      <c r="E614" s="232"/>
      <c r="F614" s="232"/>
      <c r="G614" s="232"/>
      <c r="H614" s="233" t="s">
        <v>243</v>
      </c>
      <c r="I614" s="233" t="s">
        <v>242</v>
      </c>
      <c r="J614" s="233" t="s">
        <v>241</v>
      </c>
    </row>
    <row r="615" spans="1:10" ht="16.5" x14ac:dyDescent="0.3">
      <c r="A615" s="170"/>
      <c r="B615" s="239"/>
      <c r="C615" s="632" t="s">
        <v>527</v>
      </c>
      <c r="D615" s="632"/>
      <c r="E615" s="276" t="s">
        <v>287</v>
      </c>
      <c r="F615" s="229"/>
      <c r="G615" s="229"/>
      <c r="H615" s="353">
        <f>ROUND((RX_fix_full_уе!H620*RX_fix_full_retail_RUB!$M$1*RX_fix_full_retail_RUB!$M$2*(1-RX_fix_full_retail_RUB!$M$3))/RX_fix_full_retail_RUB!$M$4,0)*RX_fix_full_retail_RUB!$M$4</f>
        <v>23805</v>
      </c>
      <c r="I615" s="353">
        <f>ROUND((RX_fix_full_уе!I620*RX_fix_full_retail_RUB!$M$1*RX_fix_full_retail_RUB!$M$2*(1-RX_fix_full_retail_RUB!$M$3))/RX_fix_full_retail_RUB!$M$4,0)*RX_fix_full_retail_RUB!$M$4</f>
        <v>22385</v>
      </c>
      <c r="J615" s="353">
        <f>ROUND((RX_fix_full_уе!J620*RX_fix_full_retail_RUB!$M$1*RX_fix_full_retail_RUB!$M$2*(1-RX_fix_full_retail_RUB!$M$3))/RX_fix_full_retail_RUB!$M$4,0)*RX_fix_full_retail_RUB!$M$4</f>
        <v>21495</v>
      </c>
    </row>
    <row r="616" spans="1:10" ht="16.5" x14ac:dyDescent="0.3">
      <c r="A616" s="170"/>
      <c r="B616" s="239"/>
      <c r="C616" s="638" t="s">
        <v>580</v>
      </c>
      <c r="D616" s="638" t="s">
        <v>581</v>
      </c>
      <c r="E616" s="306"/>
      <c r="F616" s="230"/>
      <c r="G616" s="230"/>
      <c r="H616" s="230" t="s">
        <v>192</v>
      </c>
      <c r="I616" s="309" t="s">
        <v>190</v>
      </c>
      <c r="J616" s="309" t="s">
        <v>190</v>
      </c>
    </row>
    <row r="617" spans="1:10" ht="16.5" x14ac:dyDescent="0.3">
      <c r="A617" s="170"/>
      <c r="B617" s="239"/>
      <c r="C617" s="638"/>
      <c r="D617" s="638"/>
      <c r="E617" s="306"/>
      <c r="F617" s="230"/>
      <c r="G617" s="230"/>
      <c r="H617" s="230" t="s">
        <v>193</v>
      </c>
      <c r="I617" s="309" t="s">
        <v>191</v>
      </c>
      <c r="J617" s="309" t="s">
        <v>191</v>
      </c>
    </row>
    <row r="618" spans="1:10" ht="16.5" x14ac:dyDescent="0.3">
      <c r="A618" s="170"/>
      <c r="B618" s="239"/>
      <c r="C618" s="638"/>
      <c r="D618" s="638"/>
      <c r="E618" s="306"/>
      <c r="F618" s="230"/>
      <c r="G618" s="230"/>
      <c r="H618" s="230" t="s">
        <v>194</v>
      </c>
      <c r="I618" s="309" t="s">
        <v>181</v>
      </c>
      <c r="J618" s="309" t="s">
        <v>181</v>
      </c>
    </row>
    <row r="619" spans="1:10" ht="16.5" x14ac:dyDescent="0.3">
      <c r="A619" s="170"/>
      <c r="B619" s="239"/>
      <c r="C619" s="638"/>
      <c r="D619" s="306" t="s">
        <v>344</v>
      </c>
      <c r="E619" s="306"/>
      <c r="F619" s="230"/>
      <c r="G619" s="230"/>
      <c r="H619" s="230" t="s">
        <v>585</v>
      </c>
      <c r="I619" s="642" t="s">
        <v>587</v>
      </c>
      <c r="J619" s="642"/>
    </row>
    <row r="620" spans="1:10" ht="16.5" x14ac:dyDescent="0.3">
      <c r="A620" s="170"/>
      <c r="B620" s="240"/>
      <c r="C620" s="641"/>
      <c r="D620" s="307" t="s">
        <v>345</v>
      </c>
      <c r="E620" s="241"/>
      <c r="F620" s="308"/>
      <c r="G620" s="308"/>
      <c r="H620" s="647" t="s">
        <v>346</v>
      </c>
      <c r="I620" s="647"/>
      <c r="J620" s="647"/>
    </row>
    <row r="621" spans="1:10" ht="16.5" x14ac:dyDescent="0.3">
      <c r="A621" s="170"/>
      <c r="B621" s="253"/>
      <c r="C621" s="255"/>
      <c r="D621" s="255"/>
      <c r="E621" s="260"/>
      <c r="F621" s="258"/>
      <c r="G621" s="258"/>
      <c r="H621" s="258"/>
      <c r="I621" s="258"/>
      <c r="J621" s="258"/>
    </row>
    <row r="622" spans="1:10" ht="33" x14ac:dyDescent="0.25">
      <c r="A622" s="433" t="s">
        <v>351</v>
      </c>
      <c r="B622" s="242"/>
      <c r="C622" s="630" t="s">
        <v>520</v>
      </c>
      <c r="D622" s="631"/>
      <c r="E622" s="243" t="s">
        <v>519</v>
      </c>
      <c r="F622" s="243"/>
      <c r="G622" s="243"/>
      <c r="H622" s="244" t="s">
        <v>536</v>
      </c>
      <c r="I622" s="244" t="s">
        <v>537</v>
      </c>
      <c r="J622" s="244" t="s">
        <v>538</v>
      </c>
    </row>
    <row r="623" spans="1:10" ht="15.75" hidden="1" customHeight="1" x14ac:dyDescent="0.25">
      <c r="A623" s="248"/>
      <c r="B623" s="231"/>
      <c r="C623" s="232"/>
      <c r="D623" s="232"/>
      <c r="E623" s="232"/>
      <c r="F623" s="232"/>
      <c r="G623" s="232"/>
      <c r="H623" s="233" t="s">
        <v>248</v>
      </c>
      <c r="I623" s="233" t="s">
        <v>247</v>
      </c>
      <c r="J623" s="233" t="s">
        <v>246</v>
      </c>
    </row>
    <row r="624" spans="1:10" ht="16.5" x14ac:dyDescent="0.3">
      <c r="A624" s="170"/>
      <c r="B624" s="239"/>
      <c r="C624" s="632" t="s">
        <v>527</v>
      </c>
      <c r="D624" s="632"/>
      <c r="E624" s="276" t="s">
        <v>287</v>
      </c>
      <c r="F624" s="229"/>
      <c r="G624" s="229"/>
      <c r="H624" s="353">
        <f>ROUND((RX_fix_full_уе!H629*RX_fix_full_retail_RUB!$M$1*RX_fix_full_retail_RUB!$M$2*(1-RX_fix_full_retail_RUB!$M$3))/RX_fix_full_retail_RUB!$M$4,0)*RX_fix_full_retail_RUB!$M$4</f>
        <v>19900</v>
      </c>
      <c r="I624" s="353">
        <f>ROUND((RX_fix_full_уе!I629*RX_fix_full_retail_RUB!$M$1*RX_fix_full_retail_RUB!$M$2*(1-RX_fix_full_retail_RUB!$M$3))/RX_fix_full_retail_RUB!$M$4,0)*RX_fix_full_retail_RUB!$M$4</f>
        <v>17235</v>
      </c>
      <c r="J624" s="353">
        <f>ROUND((RX_fix_full_уе!J629*RX_fix_full_retail_RUB!$M$1*RX_fix_full_retail_RUB!$M$2*(1-RX_fix_full_retail_RUB!$M$3))/RX_fix_full_retail_RUB!$M$4,0)*RX_fix_full_retail_RUB!$M$4</f>
        <v>14745</v>
      </c>
    </row>
    <row r="625" spans="1:10" ht="16.5" x14ac:dyDescent="0.3">
      <c r="A625" s="170"/>
      <c r="B625" s="239"/>
      <c r="C625" s="638" t="s">
        <v>580</v>
      </c>
      <c r="D625" s="638" t="s">
        <v>581</v>
      </c>
      <c r="E625" s="306"/>
      <c r="F625" s="230"/>
      <c r="G625" s="230"/>
      <c r="H625" s="230" t="s">
        <v>192</v>
      </c>
      <c r="I625" s="230" t="s">
        <v>190</v>
      </c>
      <c r="J625" s="230" t="s">
        <v>190</v>
      </c>
    </row>
    <row r="626" spans="1:10" ht="16.5" x14ac:dyDescent="0.3">
      <c r="A626" s="170"/>
      <c r="B626" s="239"/>
      <c r="C626" s="638"/>
      <c r="D626" s="638"/>
      <c r="E626" s="306"/>
      <c r="F626" s="230"/>
      <c r="G626" s="230"/>
      <c r="H626" s="230" t="s">
        <v>199</v>
      </c>
      <c r="I626" s="230" t="s">
        <v>198</v>
      </c>
      <c r="J626" s="230" t="s">
        <v>198</v>
      </c>
    </row>
    <row r="627" spans="1:10" ht="16.5" x14ac:dyDescent="0.3">
      <c r="A627" s="170"/>
      <c r="B627" s="239"/>
      <c r="C627" s="638"/>
      <c r="D627" s="638"/>
      <c r="E627" s="306"/>
      <c r="F627" s="230"/>
      <c r="G627" s="230"/>
      <c r="H627" s="230" t="s">
        <v>194</v>
      </c>
      <c r="I627" s="230" t="s">
        <v>181</v>
      </c>
      <c r="J627" s="230" t="s">
        <v>181</v>
      </c>
    </row>
    <row r="628" spans="1:10" ht="16.5" x14ac:dyDescent="0.3">
      <c r="A628" s="170"/>
      <c r="B628" s="239"/>
      <c r="C628" s="638"/>
      <c r="D628" s="306" t="s">
        <v>344</v>
      </c>
      <c r="E628" s="306"/>
      <c r="F628" s="230"/>
      <c r="G628" s="230"/>
      <c r="H628" s="230" t="s">
        <v>584</v>
      </c>
      <c r="I628" s="642" t="s">
        <v>587</v>
      </c>
      <c r="J628" s="642"/>
    </row>
    <row r="629" spans="1:10" ht="16.5" x14ac:dyDescent="0.3">
      <c r="A629" s="170"/>
      <c r="B629" s="240"/>
      <c r="C629" s="641"/>
      <c r="D629" s="307" t="s">
        <v>345</v>
      </c>
      <c r="E629" s="241"/>
      <c r="F629" s="308"/>
      <c r="G629" s="308"/>
      <c r="H629" s="647" t="s">
        <v>346</v>
      </c>
      <c r="I629" s="647"/>
      <c r="J629" s="647"/>
    </row>
    <row r="630" spans="1:10" ht="16.5" x14ac:dyDescent="0.3">
      <c r="A630" s="170"/>
      <c r="B630" s="253"/>
      <c r="C630" s="255"/>
      <c r="D630" s="255"/>
      <c r="E630" s="260"/>
      <c r="F630" s="258"/>
      <c r="G630" s="258"/>
      <c r="H630" s="258"/>
      <c r="I630" s="258"/>
      <c r="J630" s="258"/>
    </row>
    <row r="631" spans="1:10" ht="33" customHeight="1" x14ac:dyDescent="0.25">
      <c r="A631" s="434" t="s">
        <v>539</v>
      </c>
      <c r="B631" s="250"/>
      <c r="C631" s="630" t="s">
        <v>520</v>
      </c>
      <c r="D631" s="631"/>
      <c r="E631" s="243" t="s">
        <v>519</v>
      </c>
      <c r="F631" s="251"/>
      <c r="G631" s="251"/>
      <c r="H631" s="251" t="str">
        <f>H$100&amp;" "&amp;$E631</f>
        <v>SumProTF 1.60E MirG / MirS / MirB</v>
      </c>
      <c r="I631" s="251" t="str">
        <f>I$100&amp;" "&amp;$E631</f>
        <v>SumProTF 1.53P MirG / MirS / MirB</v>
      </c>
      <c r="J631" s="251" t="str">
        <f>J$100&amp;" "&amp;$E631</f>
        <v>SumProTF 1.50C MirG / MirS / MirB</v>
      </c>
    </row>
    <row r="632" spans="1:10" ht="16.5" x14ac:dyDescent="0.3">
      <c r="A632" s="170"/>
      <c r="B632" s="245"/>
      <c r="C632" s="632" t="s">
        <v>527</v>
      </c>
      <c r="D632" s="632"/>
      <c r="E632" s="276" t="s">
        <v>287</v>
      </c>
      <c r="F632" s="306"/>
      <c r="G632" s="229"/>
      <c r="H632" s="353">
        <f>ROUND((RX_fix_full_уе!H637*RX_fix_full_retail_RUB!$M$1*RX_fix_full_retail_RUB!$M$2*(1-RX_fix_full_retail_RUB!$M$3))/RX_fix_full_retail_RUB!$M$4,0)*RX_fix_full_retail_RUB!$M$4</f>
        <v>18300</v>
      </c>
      <c r="I632" s="353">
        <f>ROUND((RX_fix_full_уе!I637*RX_fix_full_retail_RUB!$M$1*RX_fix_full_retail_RUB!$M$2*(1-RX_fix_full_retail_RUB!$M$3))/RX_fix_full_retail_RUB!$M$4,0)*RX_fix_full_retail_RUB!$M$4</f>
        <v>14035</v>
      </c>
      <c r="J632" s="353">
        <f>ROUND((RX_fix_full_уе!J637*RX_fix_full_retail_RUB!$M$1*RX_fix_full_retail_RUB!$M$2*(1-RX_fix_full_retail_RUB!$M$3))/RX_fix_full_retail_RUB!$M$4,0)*RX_fix_full_retail_RUB!$M$4</f>
        <v>11905</v>
      </c>
    </row>
    <row r="633" spans="1:10" ht="16.5" x14ac:dyDescent="0.3">
      <c r="A633" s="170"/>
      <c r="B633" s="245"/>
      <c r="C633" s="638" t="s">
        <v>580</v>
      </c>
      <c r="D633" s="638" t="s">
        <v>581</v>
      </c>
      <c r="E633" s="306"/>
      <c r="F633" s="306"/>
      <c r="G633" s="309"/>
      <c r="H633" s="309" t="s">
        <v>485</v>
      </c>
      <c r="I633" s="309" t="s">
        <v>486</v>
      </c>
      <c r="J633" s="309" t="s">
        <v>485</v>
      </c>
    </row>
    <row r="634" spans="1:10" ht="16.5" x14ac:dyDescent="0.3">
      <c r="A634" s="170"/>
      <c r="B634" s="245"/>
      <c r="C634" s="638"/>
      <c r="D634" s="638"/>
      <c r="E634" s="306"/>
      <c r="F634" s="306"/>
      <c r="G634" s="309"/>
      <c r="H634" s="309" t="s">
        <v>487</v>
      </c>
      <c r="I634" s="309" t="s">
        <v>488</v>
      </c>
      <c r="J634" s="309" t="s">
        <v>486</v>
      </c>
    </row>
    <row r="635" spans="1:10" ht="16.5" x14ac:dyDescent="0.3">
      <c r="A635" s="170"/>
      <c r="B635" s="245"/>
      <c r="C635" s="638"/>
      <c r="D635" s="638"/>
      <c r="E635" s="306"/>
      <c r="F635" s="306"/>
      <c r="G635" s="309"/>
      <c r="H635" s="309" t="s">
        <v>490</v>
      </c>
      <c r="I635" s="234"/>
      <c r="J635" s="309" t="s">
        <v>491</v>
      </c>
    </row>
    <row r="636" spans="1:10" ht="16.5" x14ac:dyDescent="0.3">
      <c r="A636" s="170"/>
      <c r="B636" s="245"/>
      <c r="C636" s="638"/>
      <c r="D636" s="638"/>
      <c r="E636" s="306"/>
      <c r="F636" s="306"/>
      <c r="G636" s="309"/>
      <c r="H636" s="309" t="s">
        <v>488</v>
      </c>
      <c r="I636" s="234"/>
      <c r="J636" s="309" t="s">
        <v>492</v>
      </c>
    </row>
    <row r="637" spans="1:10" ht="16.5" x14ac:dyDescent="0.3">
      <c r="A637" s="170"/>
      <c r="B637" s="245"/>
      <c r="C637" s="638"/>
      <c r="D637" s="638"/>
      <c r="E637" s="306"/>
      <c r="F637" s="306"/>
      <c r="G637" s="309"/>
      <c r="H637" s="309"/>
      <c r="I637" s="234"/>
      <c r="J637" s="309" t="s">
        <v>488</v>
      </c>
    </row>
    <row r="638" spans="1:10" ht="16.5" x14ac:dyDescent="0.3">
      <c r="A638" s="170"/>
      <c r="B638" s="245"/>
      <c r="C638" s="638"/>
      <c r="D638" s="306" t="s">
        <v>344</v>
      </c>
      <c r="E638" s="306"/>
      <c r="F638" s="306"/>
      <c r="G638" s="309"/>
      <c r="H638" s="642" t="s">
        <v>587</v>
      </c>
      <c r="I638" s="642"/>
      <c r="J638" s="642"/>
    </row>
    <row r="639" spans="1:10" ht="16.5" x14ac:dyDescent="0.3">
      <c r="A639" s="170"/>
      <c r="B639" s="249"/>
      <c r="C639" s="641"/>
      <c r="D639" s="307" t="s">
        <v>345</v>
      </c>
      <c r="E639" s="307"/>
      <c r="F639" s="310"/>
      <c r="G639" s="310"/>
      <c r="H639" s="640" t="s">
        <v>493</v>
      </c>
      <c r="I639" s="640"/>
      <c r="J639" s="640"/>
    </row>
    <row r="640" spans="1:10" ht="16.5" x14ac:dyDescent="0.3">
      <c r="A640" s="170"/>
      <c r="B640" s="259"/>
      <c r="C640" s="255"/>
      <c r="D640" s="255"/>
      <c r="E640" s="255"/>
      <c r="F640" s="256"/>
      <c r="G640" s="256"/>
      <c r="H640" s="256"/>
      <c r="I640" s="256"/>
      <c r="J640" s="256"/>
    </row>
    <row r="641" spans="1:10" ht="33.75" customHeight="1" x14ac:dyDescent="0.25">
      <c r="A641" s="434" t="s">
        <v>540</v>
      </c>
      <c r="B641" s="250"/>
      <c r="C641" s="630" t="s">
        <v>520</v>
      </c>
      <c r="D641" s="631"/>
      <c r="E641" s="243" t="s">
        <v>519</v>
      </c>
      <c r="F641" s="251"/>
      <c r="G641" s="251"/>
      <c r="H641" s="251" t="str">
        <f>H$141&amp;" "&amp;$E641</f>
        <v>SumCdTF 1.60E MirG / MirS / MirB</v>
      </c>
      <c r="I641" s="251" t="str">
        <f>I$141&amp;" "&amp;$E641</f>
        <v>SumCdTF 1.53P MirG / MirS / MirB</v>
      </c>
      <c r="J641" s="251" t="str">
        <f>J$141&amp;" "&amp;$E641</f>
        <v>SumCdTF 1.50C MirG / MirS / MirB</v>
      </c>
    </row>
    <row r="642" spans="1:10" ht="16.5" x14ac:dyDescent="0.3">
      <c r="A642" s="170"/>
      <c r="B642" s="245"/>
      <c r="C642" s="632" t="s">
        <v>527</v>
      </c>
      <c r="D642" s="632"/>
      <c r="E642" s="276" t="s">
        <v>287</v>
      </c>
      <c r="F642" s="306"/>
      <c r="G642" s="229"/>
      <c r="H642" s="353">
        <f>ROUND((RX_fix_full_уе!H647*RX_fix_full_retail_RUB!$M$1*RX_fix_full_retail_RUB!$M$2*(1-RX_fix_full_retail_RUB!$M$3))/RX_fix_full_retail_RUB!$M$4,0)*RX_fix_full_retail_RUB!$M$4</f>
        <v>18300</v>
      </c>
      <c r="I642" s="353">
        <f>ROUND((RX_fix_full_уе!I647*RX_fix_full_retail_RUB!$M$1*RX_fix_full_retail_RUB!$M$2*(1-RX_fix_full_retail_RUB!$M$3))/RX_fix_full_retail_RUB!$M$4,0)*RX_fix_full_retail_RUB!$M$4</f>
        <v>14035</v>
      </c>
      <c r="J642" s="353">
        <f>ROUND((RX_fix_full_уе!J647*RX_fix_full_retail_RUB!$M$1*RX_fix_full_retail_RUB!$M$2*(1-RX_fix_full_retail_RUB!$M$3))/RX_fix_full_retail_RUB!$M$4,0)*RX_fix_full_retail_RUB!$M$4</f>
        <v>11905</v>
      </c>
    </row>
    <row r="643" spans="1:10" ht="16.5" x14ac:dyDescent="0.3">
      <c r="A643" s="170"/>
      <c r="B643" s="245"/>
      <c r="C643" s="638" t="s">
        <v>580</v>
      </c>
      <c r="D643" s="638" t="s">
        <v>581</v>
      </c>
      <c r="E643" s="306"/>
      <c r="F643" s="306"/>
      <c r="G643" s="230"/>
      <c r="H643" s="642" t="s">
        <v>498</v>
      </c>
      <c r="I643" s="642"/>
      <c r="J643" s="642"/>
    </row>
    <row r="644" spans="1:10" ht="16.5" x14ac:dyDescent="0.3">
      <c r="A644" s="170"/>
      <c r="B644" s="245"/>
      <c r="C644" s="638"/>
      <c r="D644" s="638"/>
      <c r="E644" s="306"/>
      <c r="F644" s="306"/>
      <c r="G644" s="230"/>
      <c r="H644" s="642" t="s">
        <v>500</v>
      </c>
      <c r="I644" s="642"/>
      <c r="J644" s="642"/>
    </row>
    <row r="645" spans="1:10" ht="16.5" x14ac:dyDescent="0.3">
      <c r="A645" s="170"/>
      <c r="B645" s="245"/>
      <c r="C645" s="638"/>
      <c r="D645" s="638"/>
      <c r="E645" s="306"/>
      <c r="F645" s="306"/>
      <c r="G645" s="230"/>
      <c r="H645" s="642" t="s">
        <v>502</v>
      </c>
      <c r="I645" s="642"/>
      <c r="J645" s="642"/>
    </row>
    <row r="646" spans="1:10" ht="16.5" x14ac:dyDescent="0.3">
      <c r="A646" s="170"/>
      <c r="B646" s="245"/>
      <c r="C646" s="638"/>
      <c r="D646" s="638"/>
      <c r="E646" s="306"/>
      <c r="F646" s="306"/>
      <c r="G646" s="306"/>
      <c r="H646" s="642" t="s">
        <v>488</v>
      </c>
      <c r="I646" s="642"/>
      <c r="J646" s="642"/>
    </row>
    <row r="647" spans="1:10" ht="16.5" x14ac:dyDescent="0.3">
      <c r="A647" s="170"/>
      <c r="B647" s="245"/>
      <c r="C647" s="638"/>
      <c r="D647" s="306" t="s">
        <v>344</v>
      </c>
      <c r="E647" s="306"/>
      <c r="F647" s="306"/>
      <c r="G647" s="306"/>
      <c r="H647" s="642" t="s">
        <v>587</v>
      </c>
      <c r="I647" s="642"/>
      <c r="J647" s="642"/>
    </row>
    <row r="648" spans="1:10" ht="16.5" x14ac:dyDescent="0.3">
      <c r="A648" s="170"/>
      <c r="B648" s="249"/>
      <c r="C648" s="641"/>
      <c r="D648" s="307" t="s">
        <v>345</v>
      </c>
      <c r="E648" s="307"/>
      <c r="F648" s="310"/>
      <c r="G648" s="310"/>
      <c r="H648" s="647" t="s">
        <v>346</v>
      </c>
      <c r="I648" s="647"/>
      <c r="J648" s="647"/>
    </row>
    <row r="649" spans="1:10" ht="16.5" x14ac:dyDescent="0.3">
      <c r="A649" s="170"/>
      <c r="B649" s="259"/>
      <c r="C649" s="255"/>
      <c r="D649" s="255"/>
      <c r="E649" s="255"/>
      <c r="F649" s="256"/>
      <c r="G649" s="256"/>
      <c r="H649" s="258"/>
      <c r="I649" s="258"/>
      <c r="J649" s="258"/>
    </row>
    <row r="650" spans="1:10" ht="33" x14ac:dyDescent="0.25">
      <c r="A650" s="434" t="s">
        <v>605</v>
      </c>
      <c r="B650" s="250"/>
      <c r="C650" s="630" t="s">
        <v>520</v>
      </c>
      <c r="D650" s="631"/>
      <c r="E650" s="243" t="s">
        <v>519</v>
      </c>
      <c r="F650" s="251"/>
      <c r="G650" s="251"/>
      <c r="H650" s="251" t="s">
        <v>543</v>
      </c>
      <c r="I650" s="251" t="s">
        <v>544</v>
      </c>
      <c r="J650" s="251" t="s">
        <v>545</v>
      </c>
    </row>
    <row r="651" spans="1:10" ht="16.5" x14ac:dyDescent="0.3">
      <c r="A651" s="170"/>
      <c r="B651" s="245"/>
      <c r="C651" s="632" t="s">
        <v>527</v>
      </c>
      <c r="D651" s="632"/>
      <c r="E651" s="277" t="s">
        <v>287</v>
      </c>
      <c r="F651" s="306"/>
      <c r="G651" s="229"/>
      <c r="H651" s="353">
        <f>ROUND((RX_fix_full_уе!H656*RX_fix_full_retail_RUB!$M$1*RX_fix_full_retail_RUB!$M$2*(1-RX_fix_full_retail_RUB!$M$3))/RX_fix_full_retail_RUB!$M$4,0)*RX_fix_full_retail_RUB!$M$4</f>
        <v>15810</v>
      </c>
      <c r="I651" s="353">
        <f>ROUND((RX_fix_full_уе!I656*RX_fix_full_retail_RUB!$M$1*RX_fix_full_retail_RUB!$M$2*(1-RX_fix_full_retail_RUB!$M$3))/RX_fix_full_retail_RUB!$M$4,0)*RX_fix_full_retail_RUB!$M$4</f>
        <v>10480</v>
      </c>
      <c r="J651" s="353">
        <f>ROUND((RX_fix_full_уе!J656*RX_fix_full_retail_RUB!$M$1*RX_fix_full_retail_RUB!$M$2*(1-RX_fix_full_retail_RUB!$M$3))/RX_fix_full_retail_RUB!$M$4,0)*RX_fix_full_retail_RUB!$M$4</f>
        <v>9060</v>
      </c>
    </row>
    <row r="652" spans="1:10" ht="16.5" x14ac:dyDescent="0.3">
      <c r="A652" s="170"/>
      <c r="B652" s="245"/>
      <c r="C652" s="638" t="s">
        <v>580</v>
      </c>
      <c r="D652" s="638" t="s">
        <v>581</v>
      </c>
      <c r="E652" s="306"/>
      <c r="F652" s="306"/>
      <c r="G652" s="309"/>
      <c r="H652" s="309" t="s">
        <v>453</v>
      </c>
      <c r="I652" s="309" t="s">
        <v>479</v>
      </c>
      <c r="J652" s="309" t="s">
        <v>479</v>
      </c>
    </row>
    <row r="653" spans="1:10" ht="16.5" x14ac:dyDescent="0.3">
      <c r="A653" s="170"/>
      <c r="B653" s="245"/>
      <c r="C653" s="638"/>
      <c r="D653" s="638"/>
      <c r="E653" s="306"/>
      <c r="F653" s="306"/>
      <c r="G653" s="309"/>
      <c r="H653" s="309" t="s">
        <v>477</v>
      </c>
      <c r="I653" s="309" t="s">
        <v>377</v>
      </c>
      <c r="J653" s="309" t="s">
        <v>377</v>
      </c>
    </row>
    <row r="654" spans="1:10" ht="16.5" x14ac:dyDescent="0.3">
      <c r="A654" s="170"/>
      <c r="B654" s="245"/>
      <c r="C654" s="638"/>
      <c r="D654" s="638"/>
      <c r="E654" s="306"/>
      <c r="F654" s="306"/>
      <c r="G654" s="309"/>
      <c r="H654" s="309"/>
      <c r="I654" s="309" t="s">
        <v>477</v>
      </c>
      <c r="J654" s="309" t="s">
        <v>477</v>
      </c>
    </row>
    <row r="655" spans="1:10" ht="16.5" x14ac:dyDescent="0.3">
      <c r="A655" s="170"/>
      <c r="B655" s="245"/>
      <c r="C655" s="638"/>
      <c r="D655" s="306" t="s">
        <v>344</v>
      </c>
      <c r="E655" s="306"/>
      <c r="F655" s="306"/>
      <c r="G655" s="235"/>
      <c r="H655" s="639" t="s">
        <v>587</v>
      </c>
      <c r="I655" s="639"/>
      <c r="J655" s="639"/>
    </row>
    <row r="656" spans="1:10" ht="16.5" x14ac:dyDescent="0.3">
      <c r="A656" s="170"/>
      <c r="B656" s="249"/>
      <c r="C656" s="641"/>
      <c r="D656" s="307" t="s">
        <v>345</v>
      </c>
      <c r="E656" s="307"/>
      <c r="F656" s="310"/>
      <c r="G656" s="310"/>
      <c r="H656" s="640" t="s">
        <v>346</v>
      </c>
      <c r="I656" s="640"/>
      <c r="J656" s="640"/>
    </row>
    <row r="657" spans="1:10" ht="16.5" x14ac:dyDescent="0.3">
      <c r="A657" s="170"/>
      <c r="B657" s="259"/>
      <c r="C657" s="255"/>
      <c r="D657" s="255"/>
      <c r="E657" s="255"/>
      <c r="F657" s="256"/>
      <c r="G657" s="256"/>
      <c r="H657" s="256"/>
      <c r="I657" s="256"/>
      <c r="J657" s="256"/>
    </row>
    <row r="658" spans="1:10" ht="33" customHeight="1" x14ac:dyDescent="0.25">
      <c r="A658" s="434" t="s">
        <v>353</v>
      </c>
      <c r="B658" s="242"/>
      <c r="C658" s="630" t="s">
        <v>520</v>
      </c>
      <c r="D658" s="631"/>
      <c r="E658" s="243" t="s">
        <v>519</v>
      </c>
      <c r="F658" s="251"/>
      <c r="G658" s="251"/>
      <c r="H658" s="244" t="str">
        <f>H$332&amp;" "&amp;$E658</f>
        <v>NLActATF 1.60E MirG / MirS / MirB</v>
      </c>
      <c r="I658" s="244"/>
      <c r="J658" s="244" t="str">
        <f>J$332&amp;" "&amp;$E658</f>
        <v>NLActATF 1.50C MirG / MirS / MirB</v>
      </c>
    </row>
    <row r="659" spans="1:10" ht="16.5" x14ac:dyDescent="0.3">
      <c r="A659" s="170"/>
      <c r="B659" s="239"/>
      <c r="C659" s="632" t="s">
        <v>527</v>
      </c>
      <c r="D659" s="632"/>
      <c r="E659" s="276" t="s">
        <v>287</v>
      </c>
      <c r="F659" s="309"/>
      <c r="G659" s="236"/>
      <c r="H659" s="353">
        <f>ROUND((RX_fix_full_уе!H664*RX_fix_full_retail_RUB!$M$1*RX_fix_full_retail_RUB!$M$2*(1-RX_fix_full_retail_RUB!$M$3))/RX_fix_full_retail_RUB!$M$4,0)*RX_fix_full_retail_RUB!$M$4</f>
        <v>12260</v>
      </c>
      <c r="I659" s="302"/>
      <c r="J659" s="353">
        <f>ROUND((RX_fix_full_уе!J664*RX_fix_full_retail_RUB!$M$1*RX_fix_full_retail_RUB!$M$2*(1-RX_fix_full_retail_RUB!$M$3))/RX_fix_full_retail_RUB!$M$4,0)*RX_fix_full_retail_RUB!$M$4</f>
        <v>7815</v>
      </c>
    </row>
    <row r="660" spans="1:10" ht="16.5" x14ac:dyDescent="0.3">
      <c r="A660" s="170"/>
      <c r="B660" s="239"/>
      <c r="C660" s="632" t="s">
        <v>580</v>
      </c>
      <c r="D660" s="303" t="s">
        <v>581</v>
      </c>
      <c r="E660" s="306"/>
      <c r="F660" s="309"/>
      <c r="G660" s="230"/>
      <c r="H660" s="230" t="s">
        <v>365</v>
      </c>
      <c r="I660" s="230"/>
      <c r="J660" s="230" t="s">
        <v>365</v>
      </c>
    </row>
    <row r="661" spans="1:10" ht="16.5" x14ac:dyDescent="0.3">
      <c r="A661" s="170"/>
      <c r="B661" s="240"/>
      <c r="C661" s="636"/>
      <c r="D661" s="307" t="s">
        <v>344</v>
      </c>
      <c r="E661" s="307"/>
      <c r="F661" s="310"/>
      <c r="G661" s="305"/>
      <c r="H661" s="633" t="s">
        <v>587</v>
      </c>
      <c r="I661" s="633"/>
      <c r="J661" s="633"/>
    </row>
    <row r="662" spans="1:10" ht="16.5" x14ac:dyDescent="0.3">
      <c r="A662" s="170"/>
      <c r="B662" s="253"/>
      <c r="C662" s="254"/>
      <c r="D662" s="255"/>
      <c r="E662" s="255"/>
      <c r="F662" s="256"/>
      <c r="G662" s="257"/>
      <c r="H662" s="257"/>
      <c r="I662" s="257"/>
      <c r="J662" s="257"/>
    </row>
    <row r="663" spans="1:10" ht="33" customHeight="1" x14ac:dyDescent="0.25">
      <c r="A663" s="434" t="s">
        <v>354</v>
      </c>
      <c r="B663" s="242"/>
      <c r="C663" s="630" t="s">
        <v>520</v>
      </c>
      <c r="D663" s="631"/>
      <c r="E663" s="243" t="s">
        <v>519</v>
      </c>
      <c r="F663" s="251"/>
      <c r="G663" s="251"/>
      <c r="H663" s="244" t="str">
        <f>H$354&amp;" "&amp;$E663</f>
        <v>NLTF 1.60E MirG / MirS / MirB</v>
      </c>
      <c r="I663" s="244" t="str">
        <f>I$354&amp;" "&amp;$E663</f>
        <v>NLTF 1.53P MirG / MirS / MirB</v>
      </c>
      <c r="J663" s="244" t="str">
        <f>J$354&amp;" "&amp;$E663</f>
        <v>NLTF 1.50C MirG / MirS / MirB</v>
      </c>
    </row>
    <row r="664" spans="1:10" ht="16.5" x14ac:dyDescent="0.3">
      <c r="A664" s="170"/>
      <c r="B664" s="239"/>
      <c r="C664" s="632" t="s">
        <v>527</v>
      </c>
      <c r="D664" s="632"/>
      <c r="E664" s="276" t="s">
        <v>287</v>
      </c>
      <c r="F664" s="309"/>
      <c r="G664" s="309"/>
      <c r="H664" s="353">
        <f>ROUND((RX_fix_full_уе!H669*RX_fix_full_retail_RUB!$M$1*RX_fix_full_retail_RUB!$M$2*(1-RX_fix_full_retail_RUB!$M$3))/RX_fix_full_retail_RUB!$M$4,0)*RX_fix_full_retail_RUB!$M$4</f>
        <v>11725</v>
      </c>
      <c r="I664" s="353">
        <f>ROUND((RX_fix_full_уе!I669*RX_fix_full_retail_RUB!$M$1*RX_fix_full_retail_RUB!$M$2*(1-RX_fix_full_retail_RUB!$M$3))/RX_fix_full_retail_RUB!$M$4,0)*RX_fix_full_retail_RUB!$M$4</f>
        <v>9415</v>
      </c>
      <c r="J664" s="353">
        <f>ROUND((RX_fix_full_уе!J669*RX_fix_full_retail_RUB!$M$1*RX_fix_full_retail_RUB!$M$2*(1-RX_fix_full_retail_RUB!$M$3))/RX_fix_full_retail_RUB!$M$4,0)*RX_fix_full_retail_RUB!$M$4</f>
        <v>7460</v>
      </c>
    </row>
    <row r="665" spans="1:10" ht="16.5" x14ac:dyDescent="0.3">
      <c r="A665" s="170"/>
      <c r="B665" s="239"/>
      <c r="C665" s="632" t="s">
        <v>580</v>
      </c>
      <c r="D665" s="632" t="s">
        <v>581</v>
      </c>
      <c r="E665" s="303"/>
      <c r="F665" s="309"/>
      <c r="G665" s="309"/>
      <c r="H665" s="309" t="s">
        <v>379</v>
      </c>
      <c r="I665" s="309" t="s">
        <v>383</v>
      </c>
      <c r="J665" s="309" t="s">
        <v>384</v>
      </c>
    </row>
    <row r="666" spans="1:10" ht="16.5" x14ac:dyDescent="0.3">
      <c r="A666" s="170"/>
      <c r="B666" s="239"/>
      <c r="C666" s="632"/>
      <c r="D666" s="632"/>
      <c r="E666" s="303"/>
      <c r="F666" s="309"/>
      <c r="G666" s="309"/>
      <c r="H666" s="309" t="s">
        <v>380</v>
      </c>
      <c r="I666" s="309" t="s">
        <v>377</v>
      </c>
      <c r="J666" s="309" t="s">
        <v>385</v>
      </c>
    </row>
    <row r="667" spans="1:10" ht="16.5" x14ac:dyDescent="0.3">
      <c r="A667" s="170"/>
      <c r="B667" s="239"/>
      <c r="C667" s="632"/>
      <c r="D667" s="632"/>
      <c r="E667" s="303"/>
      <c r="F667" s="309"/>
      <c r="G667" s="309"/>
      <c r="H667" s="309" t="s">
        <v>381</v>
      </c>
      <c r="I667" s="309" t="s">
        <v>382</v>
      </c>
      <c r="J667" s="309" t="s">
        <v>386</v>
      </c>
    </row>
    <row r="668" spans="1:10" ht="16.5" x14ac:dyDescent="0.3">
      <c r="A668" s="170"/>
      <c r="B668" s="239"/>
      <c r="C668" s="632"/>
      <c r="D668" s="632"/>
      <c r="E668" s="303"/>
      <c r="F668" s="309"/>
      <c r="G668" s="309"/>
      <c r="H668" s="309" t="s">
        <v>382</v>
      </c>
      <c r="I668" s="309" t="s">
        <v>374</v>
      </c>
      <c r="J668" s="309" t="s">
        <v>374</v>
      </c>
    </row>
    <row r="669" spans="1:10" ht="16.5" x14ac:dyDescent="0.3">
      <c r="A669" s="170"/>
      <c r="B669" s="239"/>
      <c r="C669" s="632"/>
      <c r="D669" s="632"/>
      <c r="E669" s="303"/>
      <c r="F669" s="309"/>
      <c r="G669" s="309"/>
      <c r="H669" s="309" t="s">
        <v>374</v>
      </c>
      <c r="I669" s="309"/>
      <c r="J669" s="309"/>
    </row>
    <row r="670" spans="1:10" ht="16.5" x14ac:dyDescent="0.3">
      <c r="A670" s="170"/>
      <c r="B670" s="240"/>
      <c r="C670" s="636"/>
      <c r="D670" s="307" t="s">
        <v>344</v>
      </c>
      <c r="E670" s="304"/>
      <c r="F670" s="310"/>
      <c r="G670" s="310"/>
      <c r="H670" s="633" t="s">
        <v>587</v>
      </c>
      <c r="I670" s="633"/>
      <c r="J670" s="633"/>
    </row>
    <row r="671" spans="1:10" ht="16.5" x14ac:dyDescent="0.3">
      <c r="A671" s="170"/>
      <c r="B671" s="253"/>
      <c r="C671" s="254"/>
      <c r="D671" s="255"/>
      <c r="E671" s="254"/>
      <c r="F671" s="256"/>
      <c r="G671" s="256"/>
      <c r="H671" s="257"/>
      <c r="I671" s="257"/>
      <c r="J671" s="257"/>
    </row>
    <row r="672" spans="1:10" ht="33" customHeight="1" x14ac:dyDescent="0.25">
      <c r="A672" s="434" t="s">
        <v>355</v>
      </c>
      <c r="B672" s="242"/>
      <c r="C672" s="630" t="s">
        <v>520</v>
      </c>
      <c r="D672" s="631"/>
      <c r="E672" s="243" t="s">
        <v>519</v>
      </c>
      <c r="F672" s="251"/>
      <c r="G672" s="251"/>
      <c r="H672" s="244" t="str">
        <f>H$393&amp;" "&amp;$E672</f>
        <v>HLTF 1.60E MirG / MirS / MirB</v>
      </c>
      <c r="I672" s="244" t="str">
        <f>I$393&amp;" "&amp;$E672</f>
        <v>HLTF 1.53P MirG / MirS / MirB</v>
      </c>
      <c r="J672" s="244" t="str">
        <f>J$393&amp;" "&amp;$E672</f>
        <v>HLTF 1.50C MirG / MirS / MirB</v>
      </c>
    </row>
    <row r="673" spans="1:10" ht="16.5" x14ac:dyDescent="0.3">
      <c r="A673" s="170"/>
      <c r="B673" s="239"/>
      <c r="C673" s="632" t="s">
        <v>527</v>
      </c>
      <c r="D673" s="632"/>
      <c r="E673" s="276" t="s">
        <v>287</v>
      </c>
      <c r="F673" s="309"/>
      <c r="G673" s="309"/>
      <c r="H673" s="353">
        <f>ROUND((RX_fix_full_уе!H678*RX_fix_full_retail_RUB!$M$1*RX_fix_full_retail_RUB!$M$2*(1-RX_fix_full_retail_RUB!$M$3))/RX_fix_full_retail_RUB!$M$4,0)*RX_fix_full_retail_RUB!$M$4</f>
        <v>10480</v>
      </c>
      <c r="I673" s="353">
        <f>ROUND((RX_fix_full_уе!I678*RX_fix_full_retail_RUB!$M$1*RX_fix_full_retail_RUB!$M$2*(1-RX_fix_full_retail_RUB!$M$3))/RX_fix_full_retail_RUB!$M$4,0)*RX_fix_full_retail_RUB!$M$4</f>
        <v>7285</v>
      </c>
      <c r="J673" s="353">
        <f>ROUND((RX_fix_full_уе!J678*RX_fix_full_retail_RUB!$M$1*RX_fix_full_retail_RUB!$M$2*(1-RX_fix_full_retail_RUB!$M$3))/RX_fix_full_retail_RUB!$M$4,0)*RX_fix_full_retail_RUB!$M$4</f>
        <v>5865</v>
      </c>
    </row>
    <row r="674" spans="1:10" ht="16.5" x14ac:dyDescent="0.3">
      <c r="A674" s="170"/>
      <c r="B674" s="239"/>
      <c r="C674" s="632" t="s">
        <v>580</v>
      </c>
      <c r="D674" s="632" t="s">
        <v>581</v>
      </c>
      <c r="E674" s="303"/>
      <c r="F674" s="309"/>
      <c r="G674" s="309"/>
      <c r="H674" s="309" t="s">
        <v>379</v>
      </c>
      <c r="I674" s="309" t="s">
        <v>383</v>
      </c>
      <c r="J674" s="309" t="s">
        <v>384</v>
      </c>
    </row>
    <row r="675" spans="1:10" ht="16.5" x14ac:dyDescent="0.3">
      <c r="A675" s="170"/>
      <c r="B675" s="239"/>
      <c r="C675" s="632"/>
      <c r="D675" s="632"/>
      <c r="E675" s="303"/>
      <c r="F675" s="309"/>
      <c r="G675" s="309"/>
      <c r="H675" s="309" t="s">
        <v>380</v>
      </c>
      <c r="I675" s="309" t="s">
        <v>377</v>
      </c>
      <c r="J675" s="309" t="s">
        <v>385</v>
      </c>
    </row>
    <row r="676" spans="1:10" ht="16.5" x14ac:dyDescent="0.3">
      <c r="A676" s="170"/>
      <c r="B676" s="239"/>
      <c r="C676" s="632"/>
      <c r="D676" s="632"/>
      <c r="E676" s="303"/>
      <c r="F676" s="309"/>
      <c r="G676" s="309"/>
      <c r="H676" s="309" t="s">
        <v>381</v>
      </c>
      <c r="I676" s="309" t="s">
        <v>382</v>
      </c>
      <c r="J676" s="309" t="s">
        <v>386</v>
      </c>
    </row>
    <row r="677" spans="1:10" ht="16.5" x14ac:dyDescent="0.3">
      <c r="A677" s="170"/>
      <c r="B677" s="239"/>
      <c r="C677" s="632"/>
      <c r="D677" s="632"/>
      <c r="E677" s="303"/>
      <c r="F677" s="309"/>
      <c r="G677" s="309"/>
      <c r="H677" s="309" t="s">
        <v>382</v>
      </c>
      <c r="I677" s="309" t="s">
        <v>374</v>
      </c>
      <c r="J677" s="309" t="s">
        <v>374</v>
      </c>
    </row>
    <row r="678" spans="1:10" ht="16.5" x14ac:dyDescent="0.3">
      <c r="A678" s="170"/>
      <c r="B678" s="239"/>
      <c r="C678" s="632"/>
      <c r="D678" s="632"/>
      <c r="E678" s="303"/>
      <c r="F678" s="309"/>
      <c r="G678" s="309"/>
      <c r="H678" s="309" t="s">
        <v>374</v>
      </c>
      <c r="I678" s="309"/>
      <c r="J678" s="309"/>
    </row>
    <row r="679" spans="1:10" ht="16.5" x14ac:dyDescent="0.3">
      <c r="A679" s="170"/>
      <c r="B679" s="240"/>
      <c r="C679" s="636"/>
      <c r="D679" s="307" t="s">
        <v>344</v>
      </c>
      <c r="E679" s="304"/>
      <c r="F679" s="310"/>
      <c r="G679" s="310"/>
      <c r="H679" s="633" t="s">
        <v>587</v>
      </c>
      <c r="I679" s="633"/>
      <c r="J679" s="633"/>
    </row>
    <row r="680" spans="1:10" ht="16.5" x14ac:dyDescent="0.3">
      <c r="A680" s="170"/>
      <c r="B680" s="253"/>
      <c r="C680" s="254"/>
      <c r="D680" s="255"/>
      <c r="E680" s="254"/>
      <c r="F680" s="256"/>
      <c r="G680" s="256"/>
      <c r="H680" s="257"/>
      <c r="I680" s="257"/>
      <c r="J680" s="257"/>
    </row>
    <row r="681" spans="1:10" ht="33" customHeight="1" x14ac:dyDescent="0.25">
      <c r="A681" s="434" t="s">
        <v>352</v>
      </c>
      <c r="B681" s="252"/>
      <c r="C681" s="630" t="s">
        <v>520</v>
      </c>
      <c r="D681" s="631"/>
      <c r="E681" s="243" t="s">
        <v>519</v>
      </c>
      <c r="F681" s="243"/>
      <c r="G681" s="243"/>
      <c r="H681" s="244" t="str">
        <f>H$527&amp;" "&amp;$E681</f>
        <v>HL 1.60E MirG / MirS / MirB</v>
      </c>
      <c r="I681" s="244"/>
      <c r="J681" s="244" t="str">
        <f>J$527&amp;" "&amp;$E681</f>
        <v>HL 1.50C MirG / MirS / MirB</v>
      </c>
    </row>
    <row r="682" spans="1:10" ht="16.5" x14ac:dyDescent="0.25">
      <c r="B682" s="246"/>
      <c r="C682" s="632" t="s">
        <v>527</v>
      </c>
      <c r="D682" s="632"/>
      <c r="E682" s="276" t="s">
        <v>546</v>
      </c>
      <c r="F682" s="238"/>
      <c r="G682" s="238"/>
      <c r="H682" s="353">
        <f>ROUND((RX_fix_full_уе!H687*RX_fix_full_retail_RUB!$M$1*RX_fix_full_retail_RUB!$M$2*(1-RX_fix_full_retail_RUB!$M$3))/RX_fix_full_retail_RUB!$M$4,0)*RX_fix_full_retail_RUB!$M$4</f>
        <v>13500</v>
      </c>
      <c r="I682" s="353"/>
      <c r="J682" s="353">
        <f>ROUND((RX_fix_full_уе!J687*RX_fix_full_retail_RUB!$M$1*RX_fix_full_retail_RUB!$M$2*(1-RX_fix_full_retail_RUB!$M$3))/RX_fix_full_retail_RUB!$M$4,0)*RX_fix_full_retail_RUB!$M$4</f>
        <v>6040</v>
      </c>
    </row>
    <row r="683" spans="1:10" ht="16.5" x14ac:dyDescent="0.25">
      <c r="B683" s="246"/>
      <c r="C683" s="632" t="s">
        <v>580</v>
      </c>
      <c r="D683" s="632" t="s">
        <v>581</v>
      </c>
      <c r="E683" s="237"/>
      <c r="F683" s="238"/>
      <c r="G683" s="238"/>
      <c r="H683" s="639" t="s">
        <v>474</v>
      </c>
      <c r="I683" s="639"/>
      <c r="J683" s="639"/>
    </row>
    <row r="684" spans="1:10" ht="16.5" x14ac:dyDescent="0.25">
      <c r="B684" s="246"/>
      <c r="C684" s="632"/>
      <c r="D684" s="632"/>
      <c r="E684" s="237"/>
      <c r="F684" s="238"/>
      <c r="G684" s="238"/>
      <c r="H684" s="639" t="s">
        <v>460</v>
      </c>
      <c r="I684" s="639"/>
      <c r="J684" s="639"/>
    </row>
    <row r="685" spans="1:10" ht="16.5" x14ac:dyDescent="0.25">
      <c r="B685" s="246"/>
      <c r="C685" s="632"/>
      <c r="D685" s="303" t="s">
        <v>344</v>
      </c>
      <c r="E685" s="237"/>
      <c r="F685" s="238"/>
      <c r="G685" s="238"/>
      <c r="H685" s="639" t="s">
        <v>585</v>
      </c>
      <c r="I685" s="639"/>
      <c r="J685" s="639"/>
    </row>
    <row r="686" spans="1:10" ht="15" hidden="1" customHeight="1" x14ac:dyDescent="0.25">
      <c r="F686"/>
      <c r="G686"/>
      <c r="H686"/>
      <c r="I686"/>
      <c r="J686"/>
    </row>
    <row r="687" spans="1:10" ht="15" hidden="1" customHeight="1" x14ac:dyDescent="0.25">
      <c r="A687" s="645" t="s">
        <v>6</v>
      </c>
      <c r="B687" s="645"/>
      <c r="C687" s="645"/>
      <c r="D687" s="645"/>
      <c r="E687" s="645"/>
      <c r="F687" s="645"/>
      <c r="G687" s="645"/>
      <c r="H687" s="645"/>
      <c r="I687" s="645"/>
      <c r="J687" s="645"/>
    </row>
    <row r="688" spans="1:10" ht="15" hidden="1" customHeight="1" x14ac:dyDescent="0.25">
      <c r="A688" s="645"/>
      <c r="B688" s="645"/>
      <c r="C688" s="645"/>
      <c r="D688" s="645"/>
      <c r="E688" s="645"/>
      <c r="F688" s="645"/>
      <c r="G688" s="645"/>
      <c r="H688" s="645"/>
      <c r="I688" s="645"/>
      <c r="J688" s="645"/>
    </row>
    <row r="689" spans="1:10" ht="15" hidden="1" customHeight="1" x14ac:dyDescent="0.25">
      <c r="A689" s="645"/>
      <c r="B689" s="645"/>
      <c r="C689" s="645"/>
      <c r="D689" s="645"/>
      <c r="E689" s="645"/>
      <c r="F689" s="645"/>
      <c r="G689" s="645"/>
      <c r="H689" s="645"/>
      <c r="I689" s="645"/>
      <c r="J689" s="645"/>
    </row>
    <row r="690" spans="1:10" ht="15" hidden="1" customHeight="1" x14ac:dyDescent="0.25">
      <c r="G690"/>
      <c r="H690"/>
      <c r="I690"/>
      <c r="J690"/>
    </row>
    <row r="691" spans="1:10" ht="18" hidden="1" customHeight="1" x14ac:dyDescent="0.3">
      <c r="A691" s="646" t="s">
        <v>19</v>
      </c>
      <c r="B691" s="646"/>
      <c r="C691" s="10" t="s">
        <v>520</v>
      </c>
      <c r="D691" s="10"/>
      <c r="E691" s="10"/>
      <c r="F691" s="11" t="s">
        <v>18</v>
      </c>
      <c r="G691"/>
      <c r="H691"/>
      <c r="I691"/>
      <c r="J691"/>
    </row>
    <row r="692" spans="1:10" ht="18" hidden="1" customHeight="1" x14ac:dyDescent="0.3">
      <c r="A692" s="634" t="s">
        <v>13</v>
      </c>
      <c r="B692" s="635"/>
      <c r="C692" s="27"/>
      <c r="D692" s="27"/>
      <c r="E692" s="27"/>
      <c r="F692" s="9"/>
      <c r="G692"/>
      <c r="H692"/>
      <c r="I692"/>
      <c r="J692"/>
    </row>
    <row r="693" spans="1:10" ht="18" hidden="1" customHeight="1" x14ac:dyDescent="0.3">
      <c r="A693" s="634" t="s">
        <v>12</v>
      </c>
      <c r="B693" s="635"/>
      <c r="C693" s="27"/>
      <c r="D693" s="27"/>
      <c r="E693" s="27"/>
      <c r="F693" s="9"/>
      <c r="G693"/>
      <c r="H693"/>
      <c r="I693"/>
      <c r="J693"/>
    </row>
    <row r="694" spans="1:10" ht="18" hidden="1" customHeight="1" x14ac:dyDescent="0.3">
      <c r="A694" s="634" t="s">
        <v>14</v>
      </c>
      <c r="B694" s="635"/>
      <c r="C694" s="27"/>
      <c r="D694" s="27"/>
      <c r="E694" s="27"/>
      <c r="F694" s="9"/>
      <c r="G694"/>
      <c r="H694"/>
      <c r="I694"/>
      <c r="J694"/>
    </row>
    <row r="695" spans="1:10" ht="18" hidden="1" customHeight="1" x14ac:dyDescent="0.3">
      <c r="A695" s="634" t="s">
        <v>7</v>
      </c>
      <c r="B695" s="635"/>
      <c r="C695" s="27"/>
      <c r="D695" s="27"/>
      <c r="E695" s="27"/>
      <c r="F695" s="9"/>
      <c r="G695"/>
      <c r="H695"/>
      <c r="I695"/>
      <c r="J695"/>
    </row>
    <row r="696" spans="1:10" ht="18" hidden="1" customHeight="1" x14ac:dyDescent="0.3">
      <c r="A696" s="643" t="s">
        <v>17</v>
      </c>
      <c r="B696" s="644"/>
      <c r="C696" s="10" t="s">
        <v>520</v>
      </c>
      <c r="D696" s="10"/>
      <c r="E696" s="10"/>
      <c r="F696" s="11"/>
      <c r="G696"/>
      <c r="H696"/>
      <c r="I696"/>
      <c r="J696"/>
    </row>
    <row r="697" spans="1:10" ht="18" hidden="1" customHeight="1" x14ac:dyDescent="0.3">
      <c r="A697" s="634" t="s">
        <v>8</v>
      </c>
      <c r="B697" s="635"/>
      <c r="C697" s="27"/>
      <c r="D697" s="27"/>
      <c r="E697" s="27"/>
      <c r="F697" s="9"/>
      <c r="G697"/>
      <c r="H697"/>
      <c r="I697"/>
      <c r="J697"/>
    </row>
    <row r="698" spans="1:10" ht="18" hidden="1" customHeight="1" x14ac:dyDescent="0.3">
      <c r="A698" s="634" t="s">
        <v>9</v>
      </c>
      <c r="B698" s="635"/>
      <c r="C698" s="27"/>
      <c r="D698" s="27"/>
      <c r="E698" s="27"/>
      <c r="F698" s="9"/>
      <c r="G698"/>
      <c r="H698"/>
      <c r="I698"/>
      <c r="J698"/>
    </row>
    <row r="699" spans="1:10" ht="18" hidden="1" customHeight="1" x14ac:dyDescent="0.3">
      <c r="A699" s="634" t="s">
        <v>10</v>
      </c>
      <c r="B699" s="635"/>
      <c r="C699" s="27"/>
      <c r="D699" s="27"/>
      <c r="E699" s="27"/>
      <c r="F699" s="9"/>
      <c r="G699"/>
      <c r="H699"/>
      <c r="I699"/>
      <c r="J699"/>
    </row>
    <row r="700" spans="1:10" ht="18" hidden="1" customHeight="1" x14ac:dyDescent="0.3">
      <c r="A700" s="634" t="s">
        <v>11</v>
      </c>
      <c r="B700" s="635"/>
      <c r="C700" s="27"/>
      <c r="D700" s="27"/>
      <c r="E700" s="27"/>
      <c r="F700" s="9"/>
      <c r="G700"/>
      <c r="H700"/>
      <c r="I700"/>
      <c r="J700"/>
    </row>
    <row r="701" spans="1:10" ht="18" hidden="1" customHeight="1" x14ac:dyDescent="0.3">
      <c r="A701" s="634" t="s">
        <v>15</v>
      </c>
      <c r="B701" s="635"/>
      <c r="C701" s="27"/>
      <c r="D701" s="27"/>
      <c r="E701" s="27"/>
      <c r="F701" s="9"/>
      <c r="G701"/>
      <c r="H701"/>
      <c r="I701"/>
      <c r="J701"/>
    </row>
    <row r="702" spans="1:10" ht="18" hidden="1" customHeight="1" x14ac:dyDescent="0.3">
      <c r="A702" s="634" t="s">
        <v>16</v>
      </c>
      <c r="B702" s="635"/>
      <c r="C702" s="27"/>
      <c r="D702" s="27"/>
      <c r="E702" s="27"/>
      <c r="F702" s="9"/>
      <c r="G702"/>
      <c r="H702"/>
      <c r="I702"/>
      <c r="J702"/>
    </row>
    <row r="703" spans="1:10" ht="15" hidden="1" customHeight="1" x14ac:dyDescent="0.25">
      <c r="A703" s="8"/>
      <c r="B703" s="8"/>
      <c r="C703" s="8"/>
      <c r="D703" s="8"/>
      <c r="E703" s="8"/>
      <c r="F703" s="8"/>
      <c r="G703"/>
      <c r="H703"/>
      <c r="I703"/>
      <c r="J703"/>
    </row>
    <row r="704" spans="1:10" ht="15" hidden="1" customHeight="1" x14ac:dyDescent="0.25">
      <c r="A704" t="s">
        <v>23</v>
      </c>
      <c r="F704"/>
      <c r="G704"/>
      <c r="H704"/>
      <c r="I704"/>
      <c r="J704"/>
    </row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</sheetData>
  <mergeCells count="553">
    <mergeCell ref="Z7:AA7"/>
    <mergeCell ref="B8:B19"/>
    <mergeCell ref="C8:D8"/>
    <mergeCell ref="C9:D9"/>
    <mergeCell ref="C10:D10"/>
    <mergeCell ref="C11:D11"/>
    <mergeCell ref="C12:D12"/>
    <mergeCell ref="C13:D13"/>
    <mergeCell ref="C15:C19"/>
    <mergeCell ref="D15:D17"/>
    <mergeCell ref="F18:H18"/>
    <mergeCell ref="I18:J18"/>
    <mergeCell ref="F19:J19"/>
    <mergeCell ref="A1:J3"/>
    <mergeCell ref="T7:U7"/>
    <mergeCell ref="W7:X7"/>
    <mergeCell ref="B44:B54"/>
    <mergeCell ref="C44:D44"/>
    <mergeCell ref="C45:D45"/>
    <mergeCell ref="C46:D46"/>
    <mergeCell ref="C47:D47"/>
    <mergeCell ref="G29:H29"/>
    <mergeCell ref="I29:J29"/>
    <mergeCell ref="G30:J30"/>
    <mergeCell ref="B31:B43"/>
    <mergeCell ref="C31:D31"/>
    <mergeCell ref="C33:D33"/>
    <mergeCell ref="C34:D34"/>
    <mergeCell ref="C35:D35"/>
    <mergeCell ref="C36:D36"/>
    <mergeCell ref="C37:D37"/>
    <mergeCell ref="B20:B30"/>
    <mergeCell ref="C20:D20"/>
    <mergeCell ref="C21:D21"/>
    <mergeCell ref="C22:D22"/>
    <mergeCell ref="C23:D23"/>
    <mergeCell ref="C24:D24"/>
    <mergeCell ref="C26:C30"/>
    <mergeCell ref="D26:D28"/>
    <mergeCell ref="C48:D48"/>
    <mergeCell ref="C50:C54"/>
    <mergeCell ref="D50:D52"/>
    <mergeCell ref="G53:H53"/>
    <mergeCell ref="I53:J53"/>
    <mergeCell ref="G54:J54"/>
    <mergeCell ref="C39:C43"/>
    <mergeCell ref="D39:D41"/>
    <mergeCell ref="F42:H42"/>
    <mergeCell ref="I42:J42"/>
    <mergeCell ref="F43:J43"/>
    <mergeCell ref="F67:H67"/>
    <mergeCell ref="I67:J67"/>
    <mergeCell ref="F68:J68"/>
    <mergeCell ref="B69:B79"/>
    <mergeCell ref="C69:D69"/>
    <mergeCell ref="C70:D70"/>
    <mergeCell ref="C71:D71"/>
    <mergeCell ref="C72:D72"/>
    <mergeCell ref="C73:D73"/>
    <mergeCell ref="C75:C79"/>
    <mergeCell ref="B56:B68"/>
    <mergeCell ref="C56:D56"/>
    <mergeCell ref="C58:D58"/>
    <mergeCell ref="C59:D59"/>
    <mergeCell ref="C60:D60"/>
    <mergeCell ref="C61:D61"/>
    <mergeCell ref="C62:D62"/>
    <mergeCell ref="C64:C68"/>
    <mergeCell ref="D64:D66"/>
    <mergeCell ref="D75:D77"/>
    <mergeCell ref="G78:H78"/>
    <mergeCell ref="I78:J78"/>
    <mergeCell ref="G79:J79"/>
    <mergeCell ref="B80:B89"/>
    <mergeCell ref="C80:D80"/>
    <mergeCell ref="C81:D81"/>
    <mergeCell ref="C82:D82"/>
    <mergeCell ref="C83:D83"/>
    <mergeCell ref="C85:C89"/>
    <mergeCell ref="D85:D87"/>
    <mergeCell ref="G88:H88"/>
    <mergeCell ref="I88:J88"/>
    <mergeCell ref="G89:J89"/>
    <mergeCell ref="B91:B98"/>
    <mergeCell ref="C91:D91"/>
    <mergeCell ref="C92:D92"/>
    <mergeCell ref="C93:D93"/>
    <mergeCell ref="C94:D94"/>
    <mergeCell ref="C96:C98"/>
    <mergeCell ref="G114:J114"/>
    <mergeCell ref="G115:J115"/>
    <mergeCell ref="B116:B129"/>
    <mergeCell ref="C116:D116"/>
    <mergeCell ref="C117:D117"/>
    <mergeCell ref="C118:D118"/>
    <mergeCell ref="C119:D119"/>
    <mergeCell ref="C120:D120"/>
    <mergeCell ref="C121:D121"/>
    <mergeCell ref="C123:C129"/>
    <mergeCell ref="B100:B115"/>
    <mergeCell ref="C100:D100"/>
    <mergeCell ref="C102:D102"/>
    <mergeCell ref="C103:D103"/>
    <mergeCell ref="C104:D104"/>
    <mergeCell ref="C105:D105"/>
    <mergeCell ref="C106:D106"/>
    <mergeCell ref="C107:D107"/>
    <mergeCell ref="C109:C115"/>
    <mergeCell ref="D109:D113"/>
    <mergeCell ref="G128:J128"/>
    <mergeCell ref="G129:J129"/>
    <mergeCell ref="B130:B139"/>
    <mergeCell ref="C130:D130"/>
    <mergeCell ref="C131:D131"/>
    <mergeCell ref="C132:D132"/>
    <mergeCell ref="C133:D133"/>
    <mergeCell ref="C135:C139"/>
    <mergeCell ref="D135:D137"/>
    <mergeCell ref="B141:B154"/>
    <mergeCell ref="C141:D141"/>
    <mergeCell ref="C142:D142"/>
    <mergeCell ref="C143:D143"/>
    <mergeCell ref="C144:D144"/>
    <mergeCell ref="C145:D145"/>
    <mergeCell ref="C146:D146"/>
    <mergeCell ref="C147:D147"/>
    <mergeCell ref="D123:D127"/>
    <mergeCell ref="C149:C154"/>
    <mergeCell ref="D149:D152"/>
    <mergeCell ref="H149:J149"/>
    <mergeCell ref="H150:J150"/>
    <mergeCell ref="H151:J151"/>
    <mergeCell ref="G152:J152"/>
    <mergeCell ref="G153:J153"/>
    <mergeCell ref="G154:J154"/>
    <mergeCell ref="G138:J138"/>
    <mergeCell ref="G139:J139"/>
    <mergeCell ref="H163:J163"/>
    <mergeCell ref="H164:J164"/>
    <mergeCell ref="H165:J165"/>
    <mergeCell ref="G166:J166"/>
    <mergeCell ref="G167:J167"/>
    <mergeCell ref="G168:J168"/>
    <mergeCell ref="B155:B168"/>
    <mergeCell ref="C155:D155"/>
    <mergeCell ref="C157:D157"/>
    <mergeCell ref="C158:D158"/>
    <mergeCell ref="C159:D159"/>
    <mergeCell ref="C160:D160"/>
    <mergeCell ref="C161:D161"/>
    <mergeCell ref="C163:C168"/>
    <mergeCell ref="D163:D166"/>
    <mergeCell ref="G178:J178"/>
    <mergeCell ref="G179:J179"/>
    <mergeCell ref="B181:B194"/>
    <mergeCell ref="C181:D181"/>
    <mergeCell ref="C183:D183"/>
    <mergeCell ref="C184:D184"/>
    <mergeCell ref="C185:D185"/>
    <mergeCell ref="C186:D186"/>
    <mergeCell ref="C187:D187"/>
    <mergeCell ref="C188:D188"/>
    <mergeCell ref="B169:B179"/>
    <mergeCell ref="C169:D169"/>
    <mergeCell ref="C171:D171"/>
    <mergeCell ref="C172:D172"/>
    <mergeCell ref="C173:D173"/>
    <mergeCell ref="C175:C179"/>
    <mergeCell ref="D175:D177"/>
    <mergeCell ref="C190:C194"/>
    <mergeCell ref="D190:D192"/>
    <mergeCell ref="G193:J193"/>
    <mergeCell ref="G194:J194"/>
    <mergeCell ref="H216:J216"/>
    <mergeCell ref="H217:J217"/>
    <mergeCell ref="A220:J222"/>
    <mergeCell ref="C200:D200"/>
    <mergeCell ref="C202:C206"/>
    <mergeCell ref="D202:D204"/>
    <mergeCell ref="G205:J205"/>
    <mergeCell ref="G206:J206"/>
    <mergeCell ref="B207:B217"/>
    <mergeCell ref="C207:D207"/>
    <mergeCell ref="C208:D208"/>
    <mergeCell ref="C209:D209"/>
    <mergeCell ref="C210:D210"/>
    <mergeCell ref="B195:B206"/>
    <mergeCell ref="C195:D195"/>
    <mergeCell ref="C196:D196"/>
    <mergeCell ref="C197:D197"/>
    <mergeCell ref="C198:D198"/>
    <mergeCell ref="C199:D199"/>
    <mergeCell ref="C211:D211"/>
    <mergeCell ref="C213:C217"/>
    <mergeCell ref="D213:D215"/>
    <mergeCell ref="G240:J240"/>
    <mergeCell ref="G241:J241"/>
    <mergeCell ref="B243:B256"/>
    <mergeCell ref="C243:D243"/>
    <mergeCell ref="C245:D245"/>
    <mergeCell ref="C246:D246"/>
    <mergeCell ref="C247:D247"/>
    <mergeCell ref="C248:D248"/>
    <mergeCell ref="C249:D249"/>
    <mergeCell ref="C251:C256"/>
    <mergeCell ref="B228:B241"/>
    <mergeCell ref="C228:D228"/>
    <mergeCell ref="C230:D230"/>
    <mergeCell ref="C231:D231"/>
    <mergeCell ref="C232:D232"/>
    <mergeCell ref="C233:D233"/>
    <mergeCell ref="C234:D234"/>
    <mergeCell ref="C236:C241"/>
    <mergeCell ref="D236:D239"/>
    <mergeCell ref="D251:D254"/>
    <mergeCell ref="G255:J255"/>
    <mergeCell ref="G256:J256"/>
    <mergeCell ref="H270:J270"/>
    <mergeCell ref="B273:B285"/>
    <mergeCell ref="C273:D273"/>
    <mergeCell ref="C274:D274"/>
    <mergeCell ref="C275:D275"/>
    <mergeCell ref="C276:D276"/>
    <mergeCell ref="C277:D277"/>
    <mergeCell ref="C291:D291"/>
    <mergeCell ref="C292:D292"/>
    <mergeCell ref="B258:B271"/>
    <mergeCell ref="C258:D258"/>
    <mergeCell ref="C260:D260"/>
    <mergeCell ref="C261:D261"/>
    <mergeCell ref="C262:D262"/>
    <mergeCell ref="C263:D263"/>
    <mergeCell ref="C264:D264"/>
    <mergeCell ref="C265:D265"/>
    <mergeCell ref="C267:C271"/>
    <mergeCell ref="D267:D269"/>
    <mergeCell ref="C293:D293"/>
    <mergeCell ref="C295:C298"/>
    <mergeCell ref="D295:D297"/>
    <mergeCell ref="A301:J303"/>
    <mergeCell ref="C278:D278"/>
    <mergeCell ref="C279:D279"/>
    <mergeCell ref="C281:C285"/>
    <mergeCell ref="D281:D284"/>
    <mergeCell ref="H285:J285"/>
    <mergeCell ref="B287:B298"/>
    <mergeCell ref="C287:D287"/>
    <mergeCell ref="C288:D288"/>
    <mergeCell ref="C289:D289"/>
    <mergeCell ref="C290:D290"/>
    <mergeCell ref="F320:J320"/>
    <mergeCell ref="B321:B330"/>
    <mergeCell ref="C321:D321"/>
    <mergeCell ref="C322:D322"/>
    <mergeCell ref="C323:D323"/>
    <mergeCell ref="C324:D324"/>
    <mergeCell ref="C325:D325"/>
    <mergeCell ref="C327:C330"/>
    <mergeCell ref="D327:D329"/>
    <mergeCell ref="G330:J330"/>
    <mergeCell ref="B308:B320"/>
    <mergeCell ref="C308:D308"/>
    <mergeCell ref="C309:D309"/>
    <mergeCell ref="C310:D310"/>
    <mergeCell ref="C311:D311"/>
    <mergeCell ref="C312:D312"/>
    <mergeCell ref="C313:D313"/>
    <mergeCell ref="C315:C320"/>
    <mergeCell ref="D315:D319"/>
    <mergeCell ref="G342:J342"/>
    <mergeCell ref="B343:B352"/>
    <mergeCell ref="C343:D343"/>
    <mergeCell ref="C344:D344"/>
    <mergeCell ref="C345:D345"/>
    <mergeCell ref="C346:D346"/>
    <mergeCell ref="C347:D347"/>
    <mergeCell ref="C348:D348"/>
    <mergeCell ref="C350:C352"/>
    <mergeCell ref="D350:D351"/>
    <mergeCell ref="B331:B342"/>
    <mergeCell ref="C331:D331"/>
    <mergeCell ref="C333:D333"/>
    <mergeCell ref="C334:D334"/>
    <mergeCell ref="C335:D335"/>
    <mergeCell ref="C336:D336"/>
    <mergeCell ref="C337:D337"/>
    <mergeCell ref="C338:D338"/>
    <mergeCell ref="C340:C342"/>
    <mergeCell ref="D340:D341"/>
    <mergeCell ref="G352:J352"/>
    <mergeCell ref="F368:J368"/>
    <mergeCell ref="B369:B381"/>
    <mergeCell ref="C369:D369"/>
    <mergeCell ref="C370:D370"/>
    <mergeCell ref="C371:D371"/>
    <mergeCell ref="C372:D372"/>
    <mergeCell ref="C373:D373"/>
    <mergeCell ref="C374:D374"/>
    <mergeCell ref="C376:C381"/>
    <mergeCell ref="D376:D380"/>
    <mergeCell ref="G381:J381"/>
    <mergeCell ref="B354:B368"/>
    <mergeCell ref="C354:D354"/>
    <mergeCell ref="C355:D355"/>
    <mergeCell ref="C356:D356"/>
    <mergeCell ref="C357:D357"/>
    <mergeCell ref="C358:D358"/>
    <mergeCell ref="C359:D359"/>
    <mergeCell ref="C360:D360"/>
    <mergeCell ref="C362:C368"/>
    <mergeCell ref="D362:D367"/>
    <mergeCell ref="B382:B391"/>
    <mergeCell ref="C382:D382"/>
    <mergeCell ref="C383:D383"/>
    <mergeCell ref="C384:D384"/>
    <mergeCell ref="C385:D385"/>
    <mergeCell ref="C387:C391"/>
    <mergeCell ref="D387:D390"/>
    <mergeCell ref="G391:J391"/>
    <mergeCell ref="G406:J406"/>
    <mergeCell ref="B393:B406"/>
    <mergeCell ref="C393:D393"/>
    <mergeCell ref="C394:D394"/>
    <mergeCell ref="C395:D395"/>
    <mergeCell ref="C396:D396"/>
    <mergeCell ref="C397:D397"/>
    <mergeCell ref="C398:D398"/>
    <mergeCell ref="C399:D399"/>
    <mergeCell ref="C401:C406"/>
    <mergeCell ref="D401:D405"/>
    <mergeCell ref="G419:J419"/>
    <mergeCell ref="B420:B429"/>
    <mergeCell ref="C420:D420"/>
    <mergeCell ref="C421:D421"/>
    <mergeCell ref="C422:D422"/>
    <mergeCell ref="C423:D423"/>
    <mergeCell ref="C425:C429"/>
    <mergeCell ref="D425:D428"/>
    <mergeCell ref="G429:J429"/>
    <mergeCell ref="B407:B419"/>
    <mergeCell ref="C407:D407"/>
    <mergeCell ref="C408:D408"/>
    <mergeCell ref="C409:D409"/>
    <mergeCell ref="C410:D410"/>
    <mergeCell ref="C411:D411"/>
    <mergeCell ref="C412:D412"/>
    <mergeCell ref="C414:C419"/>
    <mergeCell ref="D414:D418"/>
    <mergeCell ref="C452:D452"/>
    <mergeCell ref="C453:D453"/>
    <mergeCell ref="C454:D454"/>
    <mergeCell ref="C456:C461"/>
    <mergeCell ref="D456:D459"/>
    <mergeCell ref="H460:J460"/>
    <mergeCell ref="H461:J461"/>
    <mergeCell ref="B430:B438"/>
    <mergeCell ref="C430:D430"/>
    <mergeCell ref="C435:C438"/>
    <mergeCell ref="D435:D437"/>
    <mergeCell ref="A441:J443"/>
    <mergeCell ref="B448:B461"/>
    <mergeCell ref="C448:D448"/>
    <mergeCell ref="C449:D449"/>
    <mergeCell ref="C450:D450"/>
    <mergeCell ref="C451:D451"/>
    <mergeCell ref="B473:B482"/>
    <mergeCell ref="C473:D473"/>
    <mergeCell ref="C474:D474"/>
    <mergeCell ref="C475:D475"/>
    <mergeCell ref="C476:D476"/>
    <mergeCell ref="C477:D477"/>
    <mergeCell ref="C479:C482"/>
    <mergeCell ref="D479:D480"/>
    <mergeCell ref="B462:B472"/>
    <mergeCell ref="C462:D462"/>
    <mergeCell ref="C463:D463"/>
    <mergeCell ref="C464:D464"/>
    <mergeCell ref="C465:D465"/>
    <mergeCell ref="C466:D466"/>
    <mergeCell ref="C467:D467"/>
    <mergeCell ref="C469:C472"/>
    <mergeCell ref="D469:D470"/>
    <mergeCell ref="B484:B495"/>
    <mergeCell ref="C484:D484"/>
    <mergeCell ref="C485:D485"/>
    <mergeCell ref="C486:D486"/>
    <mergeCell ref="C487:D487"/>
    <mergeCell ref="C488:D488"/>
    <mergeCell ref="C489:D489"/>
    <mergeCell ref="C490:D490"/>
    <mergeCell ref="C492:C495"/>
    <mergeCell ref="D492:D493"/>
    <mergeCell ref="B507:B516"/>
    <mergeCell ref="C507:D507"/>
    <mergeCell ref="C508:D508"/>
    <mergeCell ref="C509:D509"/>
    <mergeCell ref="C510:D510"/>
    <mergeCell ref="C511:D511"/>
    <mergeCell ref="C513:C516"/>
    <mergeCell ref="D513:D514"/>
    <mergeCell ref="B496:B506"/>
    <mergeCell ref="C496:D496"/>
    <mergeCell ref="C497:D497"/>
    <mergeCell ref="C498:D498"/>
    <mergeCell ref="C499:D499"/>
    <mergeCell ref="C500:D500"/>
    <mergeCell ref="C501:D501"/>
    <mergeCell ref="C503:C506"/>
    <mergeCell ref="D503:D504"/>
    <mergeCell ref="A519:J521"/>
    <mergeCell ref="B526:B536"/>
    <mergeCell ref="C526:D526"/>
    <mergeCell ref="C528:D528"/>
    <mergeCell ref="C529:D529"/>
    <mergeCell ref="C530:D530"/>
    <mergeCell ref="C531:D531"/>
    <mergeCell ref="C532:D532"/>
    <mergeCell ref="C534:C536"/>
    <mergeCell ref="D534:D535"/>
    <mergeCell ref="H534:J534"/>
    <mergeCell ref="H535:J535"/>
    <mergeCell ref="H536:J536"/>
    <mergeCell ref="B538:B547"/>
    <mergeCell ref="C538:D538"/>
    <mergeCell ref="C539:D539"/>
    <mergeCell ref="C540:D540"/>
    <mergeCell ref="C541:D541"/>
    <mergeCell ref="C542:D542"/>
    <mergeCell ref="C543:D543"/>
    <mergeCell ref="B562:B573"/>
    <mergeCell ref="C562:D562"/>
    <mergeCell ref="C564:D564"/>
    <mergeCell ref="C565:D565"/>
    <mergeCell ref="C566:D566"/>
    <mergeCell ref="C567:D567"/>
    <mergeCell ref="C545:C547"/>
    <mergeCell ref="D545:D546"/>
    <mergeCell ref="B549:B560"/>
    <mergeCell ref="C549:D549"/>
    <mergeCell ref="C551:D551"/>
    <mergeCell ref="C552:D552"/>
    <mergeCell ref="C553:D553"/>
    <mergeCell ref="C554:D554"/>
    <mergeCell ref="C555:D555"/>
    <mergeCell ref="C557:C560"/>
    <mergeCell ref="C568:D568"/>
    <mergeCell ref="C570:C573"/>
    <mergeCell ref="D570:D571"/>
    <mergeCell ref="H571:J571"/>
    <mergeCell ref="H572:J572"/>
    <mergeCell ref="H573:J573"/>
    <mergeCell ref="D557:D558"/>
    <mergeCell ref="H558:J558"/>
    <mergeCell ref="H559:J559"/>
    <mergeCell ref="H560:J560"/>
    <mergeCell ref="B588:B599"/>
    <mergeCell ref="C588:D588"/>
    <mergeCell ref="C590:D590"/>
    <mergeCell ref="C591:D591"/>
    <mergeCell ref="C592:D592"/>
    <mergeCell ref="C593:D593"/>
    <mergeCell ref="C594:D594"/>
    <mergeCell ref="B575:B586"/>
    <mergeCell ref="C575:D575"/>
    <mergeCell ref="C577:D577"/>
    <mergeCell ref="C578:D578"/>
    <mergeCell ref="C579:D579"/>
    <mergeCell ref="C580:D580"/>
    <mergeCell ref="C581:D581"/>
    <mergeCell ref="C583:C586"/>
    <mergeCell ref="D583:D584"/>
    <mergeCell ref="C596:C599"/>
    <mergeCell ref="D596:D597"/>
    <mergeCell ref="H597:J597"/>
    <mergeCell ref="H598:J598"/>
    <mergeCell ref="H599:J599"/>
    <mergeCell ref="C605:D605"/>
    <mergeCell ref="H584:J584"/>
    <mergeCell ref="H585:J585"/>
    <mergeCell ref="H586:J586"/>
    <mergeCell ref="C615:D615"/>
    <mergeCell ref="C616:C620"/>
    <mergeCell ref="D616:D618"/>
    <mergeCell ref="I619:J619"/>
    <mergeCell ref="H620:J620"/>
    <mergeCell ref="C622:D622"/>
    <mergeCell ref="C606:D606"/>
    <mergeCell ref="C607:C611"/>
    <mergeCell ref="D607:D609"/>
    <mergeCell ref="I610:J610"/>
    <mergeCell ref="H611:J611"/>
    <mergeCell ref="C613:D613"/>
    <mergeCell ref="C632:D632"/>
    <mergeCell ref="C633:C639"/>
    <mergeCell ref="D633:D637"/>
    <mergeCell ref="H638:J638"/>
    <mergeCell ref="H639:J639"/>
    <mergeCell ref="C641:D641"/>
    <mergeCell ref="C624:D624"/>
    <mergeCell ref="C625:C629"/>
    <mergeCell ref="D625:D627"/>
    <mergeCell ref="I628:J628"/>
    <mergeCell ref="H629:J629"/>
    <mergeCell ref="C631:D631"/>
    <mergeCell ref="C650:D650"/>
    <mergeCell ref="C651:D651"/>
    <mergeCell ref="C652:C656"/>
    <mergeCell ref="D652:D654"/>
    <mergeCell ref="H655:J655"/>
    <mergeCell ref="H656:J656"/>
    <mergeCell ref="C642:D642"/>
    <mergeCell ref="C643:C648"/>
    <mergeCell ref="D643:D646"/>
    <mergeCell ref="H643:J643"/>
    <mergeCell ref="H644:J644"/>
    <mergeCell ref="H645:J645"/>
    <mergeCell ref="H646:J646"/>
    <mergeCell ref="H647:J647"/>
    <mergeCell ref="H648:J648"/>
    <mergeCell ref="H661:J661"/>
    <mergeCell ref="C663:D663"/>
    <mergeCell ref="C664:D664"/>
    <mergeCell ref="C665:C670"/>
    <mergeCell ref="D665:D669"/>
    <mergeCell ref="H670:J670"/>
    <mergeCell ref="C658:D658"/>
    <mergeCell ref="C659:D659"/>
    <mergeCell ref="C660:C661"/>
    <mergeCell ref="C682:D682"/>
    <mergeCell ref="C683:C685"/>
    <mergeCell ref="D683:D684"/>
    <mergeCell ref="H683:J683"/>
    <mergeCell ref="H684:J684"/>
    <mergeCell ref="H685:J685"/>
    <mergeCell ref="C672:D672"/>
    <mergeCell ref="C673:D673"/>
    <mergeCell ref="C674:C679"/>
    <mergeCell ref="D674:D678"/>
    <mergeCell ref="H679:J679"/>
    <mergeCell ref="C681:D681"/>
    <mergeCell ref="A702:B702"/>
    <mergeCell ref="A696:B696"/>
    <mergeCell ref="A697:B697"/>
    <mergeCell ref="A698:B698"/>
    <mergeCell ref="A699:B699"/>
    <mergeCell ref="A700:B700"/>
    <mergeCell ref="A701:B701"/>
    <mergeCell ref="A687:J689"/>
    <mergeCell ref="A691:B691"/>
    <mergeCell ref="A692:B692"/>
    <mergeCell ref="A693:B693"/>
    <mergeCell ref="A694:B694"/>
    <mergeCell ref="A695:B695"/>
  </mergeCells>
  <pageMargins left="0.23622047244094491" right="0.23622047244094491" top="1.5748031496062993" bottom="0.23622047244094491" header="0.39370078740157483" footer="3.937007874015748E-2"/>
  <pageSetup paperSize="9" scale="37" fitToHeight="14" orientation="portrait" r:id="rId1"/>
  <headerFooter>
    <oddHeader>&amp;L&amp;G&amp;R&amp;G</oddHeader>
  </headerFooter>
  <rowBreaks count="2" manualBreakCount="2">
    <brk id="352" max="9" man="1"/>
    <brk id="599" max="9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view="pageBreakPreview" topLeftCell="A6" zoomScale="70" zoomScaleNormal="70" zoomScaleSheetLayoutView="70" workbookViewId="0">
      <selection activeCell="H19" sqref="H19"/>
    </sheetView>
  </sheetViews>
  <sheetFormatPr defaultColWidth="9.140625" defaultRowHeight="15" x14ac:dyDescent="0.25"/>
  <cols>
    <col min="1" max="1" width="29.42578125" customWidth="1"/>
    <col min="2" max="2" width="15.28515625" customWidth="1"/>
    <col min="3" max="3" width="10.140625" style="510" customWidth="1"/>
    <col min="4" max="4" width="15.140625" customWidth="1"/>
    <col min="5" max="5" width="27.28515625" customWidth="1"/>
    <col min="6" max="7" width="21.7109375" customWidth="1"/>
    <col min="8" max="8" width="14.140625" bestFit="1" customWidth="1"/>
  </cols>
  <sheetData>
    <row r="1" spans="1:9" ht="15.75" hidden="1" thickBot="1" x14ac:dyDescent="0.3">
      <c r="A1" s="907"/>
      <c r="B1" s="908"/>
      <c r="C1" s="908"/>
      <c r="D1" s="908"/>
      <c r="E1" s="908"/>
      <c r="F1" s="908"/>
      <c r="G1" s="908"/>
      <c r="H1" s="909"/>
    </row>
    <row r="2" spans="1:9" ht="15.75" hidden="1" thickBot="1" x14ac:dyDescent="0.3">
      <c r="A2" s="910"/>
      <c r="B2" s="611"/>
      <c r="C2" s="611"/>
      <c r="D2" s="611"/>
      <c r="E2" s="611"/>
      <c r="F2" s="611"/>
      <c r="G2" s="611"/>
      <c r="H2" s="911"/>
    </row>
    <row r="3" spans="1:9" ht="15.75" hidden="1" thickBot="1" x14ac:dyDescent="0.3">
      <c r="A3" s="910"/>
      <c r="B3" s="611"/>
      <c r="C3" s="611"/>
      <c r="D3" s="611"/>
      <c r="E3" s="611"/>
      <c r="F3" s="611"/>
      <c r="G3" s="611"/>
      <c r="H3" s="911"/>
    </row>
    <row r="4" spans="1:9" ht="15.75" hidden="1" thickBot="1" x14ac:dyDescent="0.3">
      <c r="A4" s="910"/>
      <c r="B4" s="611"/>
      <c r="C4" s="611"/>
      <c r="D4" s="611"/>
      <c r="E4" s="611"/>
      <c r="F4" s="611"/>
      <c r="G4" s="611"/>
      <c r="H4" s="911"/>
    </row>
    <row r="5" spans="1:9" ht="15.75" hidden="1" customHeight="1" x14ac:dyDescent="0.25">
      <c r="A5" s="912"/>
      <c r="B5" s="913"/>
      <c r="C5" s="913"/>
      <c r="D5" s="913"/>
      <c r="E5" s="913"/>
      <c r="F5" s="913"/>
      <c r="G5" s="913"/>
      <c r="H5" s="914"/>
    </row>
    <row r="6" spans="1:9" ht="15" customHeight="1" x14ac:dyDescent="0.25">
      <c r="A6" s="915" t="s">
        <v>396</v>
      </c>
      <c r="B6" s="916"/>
      <c r="C6" s="916"/>
      <c r="D6" s="916"/>
      <c r="E6" s="916"/>
      <c r="F6" s="916"/>
      <c r="G6" s="916"/>
      <c r="H6" s="917"/>
      <c r="I6" s="460"/>
    </row>
    <row r="7" spans="1:9" ht="15" customHeight="1" x14ac:dyDescent="0.25">
      <c r="A7" s="918"/>
      <c r="B7" s="919"/>
      <c r="C7" s="919"/>
      <c r="D7" s="919"/>
      <c r="E7" s="919"/>
      <c r="F7" s="919"/>
      <c r="G7" s="919"/>
      <c r="H7" s="920"/>
      <c r="I7" s="460"/>
    </row>
    <row r="8" spans="1:9" ht="14.1" customHeight="1" x14ac:dyDescent="0.25">
      <c r="A8" s="921"/>
      <c r="B8" s="922"/>
      <c r="C8" s="922"/>
      <c r="D8" s="922"/>
      <c r="E8" s="922"/>
      <c r="F8" s="922"/>
      <c r="G8" s="922"/>
      <c r="H8" s="923"/>
      <c r="I8" s="460"/>
    </row>
    <row r="9" spans="1:9" ht="15" customHeight="1" x14ac:dyDescent="0.25">
      <c r="A9" s="924" t="s">
        <v>563</v>
      </c>
      <c r="B9" s="926" t="s">
        <v>521</v>
      </c>
      <c r="C9" s="926"/>
      <c r="D9" s="928" t="s">
        <v>522</v>
      </c>
      <c r="E9" s="930" t="s">
        <v>520</v>
      </c>
      <c r="F9" s="932" t="s">
        <v>664</v>
      </c>
      <c r="G9" s="934" t="s">
        <v>525</v>
      </c>
      <c r="H9" s="935"/>
    </row>
    <row r="10" spans="1:9" ht="15" customHeight="1" x14ac:dyDescent="0.25">
      <c r="A10" s="925"/>
      <c r="B10" s="927"/>
      <c r="C10" s="927"/>
      <c r="D10" s="929"/>
      <c r="E10" s="931"/>
      <c r="F10" s="933"/>
      <c r="G10" s="461" t="s">
        <v>400</v>
      </c>
      <c r="H10" s="462" t="s">
        <v>149</v>
      </c>
    </row>
    <row r="11" spans="1:9" ht="18" customHeight="1" x14ac:dyDescent="0.25">
      <c r="A11" s="957" t="s">
        <v>624</v>
      </c>
      <c r="B11" s="958"/>
      <c r="C11" s="958"/>
      <c r="D11" s="958"/>
      <c r="E11" s="958"/>
      <c r="F11" s="958"/>
      <c r="G11" s="958"/>
      <c r="H11" s="959"/>
    </row>
    <row r="12" spans="1:9" ht="57" customHeight="1" x14ac:dyDescent="0.25">
      <c r="A12" s="939" t="s">
        <v>625</v>
      </c>
      <c r="B12" s="463" t="s">
        <v>92</v>
      </c>
      <c r="C12" s="941" t="s">
        <v>589</v>
      </c>
      <c r="D12" s="464" t="s">
        <v>665</v>
      </c>
      <c r="E12" s="465" t="s">
        <v>627</v>
      </c>
      <c r="F12" s="466">
        <v>706.80000000000007</v>
      </c>
      <c r="G12" s="467" t="s">
        <v>626</v>
      </c>
      <c r="H12" s="468" t="s">
        <v>151</v>
      </c>
    </row>
    <row r="13" spans="1:9" ht="57" customHeight="1" x14ac:dyDescent="0.25">
      <c r="A13" s="940"/>
      <c r="B13" s="469" t="s">
        <v>91</v>
      </c>
      <c r="C13" s="942"/>
      <c r="D13" s="470" t="s">
        <v>665</v>
      </c>
      <c r="E13" s="471" t="s">
        <v>628</v>
      </c>
      <c r="F13" s="472">
        <v>403</v>
      </c>
      <c r="G13" s="467" t="s">
        <v>626</v>
      </c>
      <c r="H13" s="468" t="s">
        <v>151</v>
      </c>
    </row>
    <row r="14" spans="1:9" ht="18" customHeight="1" x14ac:dyDescent="0.25">
      <c r="A14" s="473"/>
      <c r="B14" s="474"/>
      <c r="C14" s="475"/>
      <c r="D14" s="476"/>
      <c r="E14" s="475"/>
      <c r="F14" s="477"/>
      <c r="G14" s="475"/>
      <c r="H14" s="478"/>
    </row>
    <row r="15" spans="1:9" ht="42" customHeight="1" x14ac:dyDescent="0.25">
      <c r="A15" s="939" t="s">
        <v>629</v>
      </c>
      <c r="B15" s="479" t="s">
        <v>91</v>
      </c>
      <c r="C15" s="945" t="s">
        <v>589</v>
      </c>
      <c r="D15" s="480" t="s">
        <v>665</v>
      </c>
      <c r="E15" s="481" t="s">
        <v>630</v>
      </c>
      <c r="F15" s="482">
        <v>365.8</v>
      </c>
      <c r="G15" s="483" t="s">
        <v>631</v>
      </c>
      <c r="H15" s="468" t="s">
        <v>151</v>
      </c>
    </row>
    <row r="16" spans="1:9" ht="42" customHeight="1" x14ac:dyDescent="0.25">
      <c r="A16" s="943"/>
      <c r="B16" s="484" t="s">
        <v>656</v>
      </c>
      <c r="C16" s="945"/>
      <c r="D16" s="485" t="s">
        <v>665</v>
      </c>
      <c r="E16" s="481" t="s">
        <v>657</v>
      </c>
      <c r="F16" s="486">
        <v>223.20000000000002</v>
      </c>
      <c r="G16" s="483" t="s">
        <v>658</v>
      </c>
      <c r="H16" s="468" t="s">
        <v>151</v>
      </c>
    </row>
    <row r="17" spans="1:9" ht="42" customHeight="1" x14ac:dyDescent="0.25">
      <c r="A17" s="943"/>
      <c r="B17" s="484" t="s">
        <v>96</v>
      </c>
      <c r="C17" s="945"/>
      <c r="D17" s="485" t="s">
        <v>665</v>
      </c>
      <c r="E17" s="481" t="s">
        <v>632</v>
      </c>
      <c r="F17" s="486">
        <v>161.20000000000002</v>
      </c>
      <c r="G17" s="487" t="s">
        <v>666</v>
      </c>
      <c r="H17" s="468" t="s">
        <v>151</v>
      </c>
    </row>
    <row r="18" spans="1:9" ht="42" customHeight="1" x14ac:dyDescent="0.25">
      <c r="A18" s="944"/>
      <c r="B18" s="484" t="s">
        <v>96</v>
      </c>
      <c r="C18" s="945"/>
      <c r="D18" s="485" t="s">
        <v>641</v>
      </c>
      <c r="E18" s="481" t="s">
        <v>667</v>
      </c>
      <c r="F18" s="486">
        <v>130.20000000000002</v>
      </c>
      <c r="G18" s="467" t="s">
        <v>668</v>
      </c>
      <c r="H18" s="488" t="s">
        <v>669</v>
      </c>
    </row>
    <row r="19" spans="1:9" ht="42" customHeight="1" x14ac:dyDescent="0.25">
      <c r="A19" s="940"/>
      <c r="B19" s="489" t="s">
        <v>96</v>
      </c>
      <c r="C19" s="945"/>
      <c r="D19" s="490" t="s">
        <v>394</v>
      </c>
      <c r="E19" s="481" t="s">
        <v>633</v>
      </c>
      <c r="F19" s="491">
        <v>60.14</v>
      </c>
      <c r="G19" s="487" t="s">
        <v>634</v>
      </c>
      <c r="H19" s="468" t="s">
        <v>151</v>
      </c>
    </row>
    <row r="20" spans="1:9" ht="18" customHeight="1" x14ac:dyDescent="0.25">
      <c r="A20" s="473"/>
      <c r="B20" s="474"/>
      <c r="C20" s="475"/>
      <c r="D20" s="476"/>
      <c r="E20" s="475"/>
      <c r="F20" s="477"/>
      <c r="G20" s="475"/>
      <c r="H20" s="478"/>
    </row>
    <row r="21" spans="1:9" ht="60" customHeight="1" thickBot="1" x14ac:dyDescent="0.3">
      <c r="A21" s="492" t="s">
        <v>635</v>
      </c>
      <c r="B21" s="493" t="s">
        <v>636</v>
      </c>
      <c r="C21" s="494" t="s">
        <v>639</v>
      </c>
      <c r="D21" s="495" t="s">
        <v>665</v>
      </c>
      <c r="E21" s="496" t="s">
        <v>637</v>
      </c>
      <c r="F21" s="497">
        <v>558</v>
      </c>
      <c r="G21" s="498" t="s">
        <v>638</v>
      </c>
      <c r="H21" s="499" t="s">
        <v>151</v>
      </c>
    </row>
    <row r="22" spans="1:9" ht="14.1" customHeight="1" thickBot="1" x14ac:dyDescent="0.3">
      <c r="A22" s="500"/>
      <c r="B22" s="500"/>
      <c r="C22" s="500"/>
      <c r="D22" s="500"/>
      <c r="E22" s="500"/>
      <c r="F22" s="500"/>
      <c r="G22" s="500"/>
      <c r="H22" s="500"/>
      <c r="I22" s="460"/>
    </row>
    <row r="23" spans="1:9" ht="15" customHeight="1" x14ac:dyDescent="0.25">
      <c r="A23" s="960" t="s">
        <v>640</v>
      </c>
      <c r="B23" s="961"/>
      <c r="C23" s="961"/>
      <c r="D23" s="961"/>
      <c r="E23" s="961"/>
      <c r="F23" s="961"/>
      <c r="G23" s="961"/>
      <c r="H23" s="962"/>
      <c r="I23" s="460"/>
    </row>
    <row r="24" spans="1:9" ht="15" customHeight="1" thickBot="1" x14ac:dyDescent="0.3">
      <c r="A24" s="963"/>
      <c r="B24" s="964"/>
      <c r="C24" s="964"/>
      <c r="D24" s="964"/>
      <c r="E24" s="964"/>
      <c r="F24" s="964"/>
      <c r="G24" s="964"/>
      <c r="H24" s="965"/>
      <c r="I24" s="460"/>
    </row>
    <row r="25" spans="1:9" ht="14.1" customHeight="1" x14ac:dyDescent="0.25">
      <c r="A25" s="921"/>
      <c r="B25" s="922"/>
      <c r="C25" s="922"/>
      <c r="D25" s="922"/>
      <c r="E25" s="922"/>
      <c r="F25" s="922"/>
      <c r="G25" s="922"/>
      <c r="H25" s="923"/>
      <c r="I25" s="460"/>
    </row>
    <row r="26" spans="1:9" ht="15" customHeight="1" x14ac:dyDescent="0.25">
      <c r="A26" s="924" t="s">
        <v>563</v>
      </c>
      <c r="B26" s="926" t="s">
        <v>521</v>
      </c>
      <c r="C26" s="926"/>
      <c r="D26" s="928" t="s">
        <v>522</v>
      </c>
      <c r="E26" s="930" t="s">
        <v>520</v>
      </c>
      <c r="F26" s="932" t="s">
        <v>664</v>
      </c>
      <c r="G26" s="934" t="s">
        <v>649</v>
      </c>
      <c r="H26" s="935"/>
    </row>
    <row r="27" spans="1:9" ht="15" customHeight="1" x14ac:dyDescent="0.25">
      <c r="A27" s="925"/>
      <c r="B27" s="927"/>
      <c r="C27" s="927"/>
      <c r="D27" s="929"/>
      <c r="E27" s="931"/>
      <c r="F27" s="933"/>
      <c r="G27" s="461" t="s">
        <v>400</v>
      </c>
      <c r="H27" s="462" t="s">
        <v>149</v>
      </c>
    </row>
    <row r="28" spans="1:9" ht="18" customHeight="1" x14ac:dyDescent="0.25">
      <c r="A28" s="957" t="s">
        <v>595</v>
      </c>
      <c r="B28" s="958"/>
      <c r="C28" s="958"/>
      <c r="D28" s="958"/>
      <c r="E28" s="958"/>
      <c r="F28" s="958"/>
      <c r="G28" s="958"/>
      <c r="H28" s="959"/>
    </row>
    <row r="29" spans="1:9" ht="23.45" customHeight="1" x14ac:dyDescent="0.25">
      <c r="A29" s="966" t="s">
        <v>670</v>
      </c>
      <c r="B29" s="969" t="s">
        <v>91</v>
      </c>
      <c r="C29" s="970" t="s">
        <v>589</v>
      </c>
      <c r="D29" s="480" t="s">
        <v>665</v>
      </c>
      <c r="E29" s="949" t="s">
        <v>642</v>
      </c>
      <c r="F29" s="466">
        <v>3100</v>
      </c>
      <c r="G29" s="955" t="s">
        <v>643</v>
      </c>
      <c r="H29" s="938" t="s">
        <v>646</v>
      </c>
      <c r="I29" s="501"/>
    </row>
    <row r="30" spans="1:9" ht="23.45" customHeight="1" x14ac:dyDescent="0.25">
      <c r="A30" s="967"/>
      <c r="B30" s="946"/>
      <c r="C30" s="970"/>
      <c r="D30" s="485" t="s">
        <v>641</v>
      </c>
      <c r="E30" s="949"/>
      <c r="F30" s="502">
        <v>2900</v>
      </c>
      <c r="G30" s="956"/>
      <c r="H30" s="937"/>
      <c r="I30" s="501"/>
    </row>
    <row r="31" spans="1:9" ht="23.45" customHeight="1" x14ac:dyDescent="0.25">
      <c r="A31" s="967"/>
      <c r="B31" s="946" t="s">
        <v>96</v>
      </c>
      <c r="C31" s="970"/>
      <c r="D31" s="485" t="s">
        <v>665</v>
      </c>
      <c r="E31" s="948" t="s">
        <v>644</v>
      </c>
      <c r="F31" s="502">
        <v>2370</v>
      </c>
      <c r="G31" s="954" t="s">
        <v>645</v>
      </c>
      <c r="H31" s="936" t="s">
        <v>646</v>
      </c>
      <c r="I31" s="501"/>
    </row>
    <row r="32" spans="1:9" ht="23.45" customHeight="1" x14ac:dyDescent="0.25">
      <c r="A32" s="968"/>
      <c r="B32" s="947"/>
      <c r="C32" s="970"/>
      <c r="D32" s="503" t="s">
        <v>641</v>
      </c>
      <c r="E32" s="949"/>
      <c r="F32" s="472">
        <v>2170</v>
      </c>
      <c r="G32" s="955"/>
      <c r="H32" s="938"/>
      <c r="I32" s="501"/>
    </row>
    <row r="33" spans="1:9" ht="18" customHeight="1" x14ac:dyDescent="0.25">
      <c r="A33" s="473"/>
      <c r="B33" s="475"/>
      <c r="C33" s="475"/>
      <c r="D33" s="475"/>
      <c r="E33" s="475"/>
      <c r="F33" s="504"/>
      <c r="G33" s="475"/>
      <c r="H33" s="478"/>
    </row>
    <row r="34" spans="1:9" ht="26.45" customHeight="1" x14ac:dyDescent="0.25">
      <c r="A34" s="966" t="s">
        <v>671</v>
      </c>
      <c r="B34" s="969" t="s">
        <v>91</v>
      </c>
      <c r="C34" s="970" t="s">
        <v>614</v>
      </c>
      <c r="D34" s="480" t="s">
        <v>665</v>
      </c>
      <c r="E34" s="949" t="s">
        <v>647</v>
      </c>
      <c r="F34" s="466">
        <v>4450</v>
      </c>
      <c r="G34" s="955" t="s">
        <v>643</v>
      </c>
      <c r="H34" s="938" t="s">
        <v>646</v>
      </c>
      <c r="I34" s="501"/>
    </row>
    <row r="35" spans="1:9" ht="26.45" customHeight="1" x14ac:dyDescent="0.25">
      <c r="A35" s="967"/>
      <c r="B35" s="946"/>
      <c r="C35" s="970"/>
      <c r="D35" s="485" t="s">
        <v>641</v>
      </c>
      <c r="E35" s="949"/>
      <c r="F35" s="502">
        <v>4250</v>
      </c>
      <c r="G35" s="956"/>
      <c r="H35" s="937"/>
      <c r="I35" s="501"/>
    </row>
    <row r="36" spans="1:9" ht="26.45" customHeight="1" x14ac:dyDescent="0.25">
      <c r="A36" s="967"/>
      <c r="B36" s="946" t="s">
        <v>96</v>
      </c>
      <c r="C36" s="970"/>
      <c r="D36" s="485" t="s">
        <v>665</v>
      </c>
      <c r="E36" s="948" t="s">
        <v>648</v>
      </c>
      <c r="F36" s="502">
        <v>3720</v>
      </c>
      <c r="G36" s="954" t="s">
        <v>645</v>
      </c>
      <c r="H36" s="936" t="s">
        <v>646</v>
      </c>
      <c r="I36" s="501"/>
    </row>
    <row r="37" spans="1:9" ht="26.45" customHeight="1" x14ac:dyDescent="0.25">
      <c r="A37" s="968"/>
      <c r="B37" s="947"/>
      <c r="C37" s="970"/>
      <c r="D37" s="505" t="s">
        <v>641</v>
      </c>
      <c r="E37" s="949"/>
      <c r="F37" s="472">
        <v>3520</v>
      </c>
      <c r="G37" s="956"/>
      <c r="H37" s="937"/>
      <c r="I37" s="501"/>
    </row>
    <row r="38" spans="1:9" ht="18" customHeight="1" x14ac:dyDescent="0.25">
      <c r="A38" s="473"/>
      <c r="B38" s="475"/>
      <c r="C38" s="475"/>
      <c r="D38" s="475"/>
      <c r="E38" s="475"/>
      <c r="F38" s="504"/>
      <c r="G38" s="475"/>
      <c r="H38" s="478"/>
    </row>
    <row r="39" spans="1:9" ht="21.95" customHeight="1" x14ac:dyDescent="0.25">
      <c r="A39" s="966" t="s">
        <v>672</v>
      </c>
      <c r="B39" s="950" t="s">
        <v>91</v>
      </c>
      <c r="C39" s="952" t="s">
        <v>589</v>
      </c>
      <c r="D39" s="506" t="s">
        <v>665</v>
      </c>
      <c r="E39" s="948" t="s">
        <v>651</v>
      </c>
      <c r="F39" s="507">
        <v>2550</v>
      </c>
      <c r="G39" s="954" t="s">
        <v>643</v>
      </c>
      <c r="H39" s="936" t="s">
        <v>646</v>
      </c>
      <c r="I39" s="501"/>
    </row>
    <row r="40" spans="1:9" ht="21.95" customHeight="1" x14ac:dyDescent="0.25">
      <c r="A40" s="967"/>
      <c r="B40" s="951"/>
      <c r="C40" s="945"/>
      <c r="D40" s="485" t="s">
        <v>641</v>
      </c>
      <c r="E40" s="949"/>
      <c r="F40" s="502">
        <v>2350</v>
      </c>
      <c r="G40" s="955"/>
      <c r="H40" s="938"/>
      <c r="I40" s="501"/>
    </row>
    <row r="41" spans="1:9" ht="21.95" customHeight="1" x14ac:dyDescent="0.25">
      <c r="A41" s="967"/>
      <c r="B41" s="951"/>
      <c r="C41" s="945"/>
      <c r="D41" s="485" t="s">
        <v>148</v>
      </c>
      <c r="E41" s="949"/>
      <c r="F41" s="502">
        <v>2170</v>
      </c>
      <c r="G41" s="956"/>
      <c r="H41" s="937"/>
      <c r="I41" s="501"/>
    </row>
    <row r="42" spans="1:9" ht="21.95" customHeight="1" x14ac:dyDescent="0.25">
      <c r="A42" s="967"/>
      <c r="B42" s="951" t="s">
        <v>96</v>
      </c>
      <c r="C42" s="945"/>
      <c r="D42" s="485" t="s">
        <v>665</v>
      </c>
      <c r="E42" s="948" t="s">
        <v>652</v>
      </c>
      <c r="F42" s="502">
        <v>1950</v>
      </c>
      <c r="G42" s="954" t="s">
        <v>645</v>
      </c>
      <c r="H42" s="975" t="s">
        <v>646</v>
      </c>
      <c r="I42" s="501"/>
    </row>
    <row r="43" spans="1:9" ht="21.95" customHeight="1" x14ac:dyDescent="0.25">
      <c r="A43" s="967"/>
      <c r="B43" s="951"/>
      <c r="C43" s="945"/>
      <c r="D43" s="485" t="s">
        <v>641</v>
      </c>
      <c r="E43" s="949"/>
      <c r="F43" s="502">
        <v>1750</v>
      </c>
      <c r="G43" s="955"/>
      <c r="H43" s="976"/>
      <c r="I43" s="501"/>
    </row>
    <row r="44" spans="1:9" ht="21.95" customHeight="1" x14ac:dyDescent="0.25">
      <c r="A44" s="967"/>
      <c r="B44" s="951"/>
      <c r="C44" s="945"/>
      <c r="D44" s="485" t="s">
        <v>148</v>
      </c>
      <c r="E44" s="949"/>
      <c r="F44" s="502">
        <v>1570</v>
      </c>
      <c r="G44" s="955"/>
      <c r="H44" s="976"/>
      <c r="I44" s="501"/>
    </row>
    <row r="45" spans="1:9" ht="21.95" customHeight="1" x14ac:dyDescent="0.25">
      <c r="A45" s="968"/>
      <c r="B45" s="973"/>
      <c r="C45" s="953"/>
      <c r="D45" s="503" t="s">
        <v>650</v>
      </c>
      <c r="E45" s="974"/>
      <c r="F45" s="472">
        <v>1450</v>
      </c>
      <c r="G45" s="956"/>
      <c r="H45" s="977"/>
      <c r="I45" s="501"/>
    </row>
    <row r="46" spans="1:9" ht="18" customHeight="1" x14ac:dyDescent="0.25">
      <c r="A46" s="473"/>
      <c r="B46" s="475"/>
      <c r="C46" s="475"/>
      <c r="D46" s="475"/>
      <c r="E46" s="475"/>
      <c r="F46" s="504"/>
      <c r="G46" s="475"/>
      <c r="H46" s="478"/>
    </row>
    <row r="47" spans="1:9" ht="21.95" customHeight="1" x14ac:dyDescent="0.25">
      <c r="A47" s="966" t="s">
        <v>673</v>
      </c>
      <c r="B47" s="969" t="s">
        <v>91</v>
      </c>
      <c r="C47" s="978" t="s">
        <v>614</v>
      </c>
      <c r="D47" s="480" t="s">
        <v>665</v>
      </c>
      <c r="E47" s="948" t="s">
        <v>653</v>
      </c>
      <c r="F47" s="507">
        <v>3900</v>
      </c>
      <c r="G47" s="954" t="s">
        <v>643</v>
      </c>
      <c r="H47" s="936" t="s">
        <v>646</v>
      </c>
      <c r="I47" s="501"/>
    </row>
    <row r="48" spans="1:9" ht="21.95" customHeight="1" x14ac:dyDescent="0.25">
      <c r="A48" s="967"/>
      <c r="B48" s="946"/>
      <c r="C48" s="970"/>
      <c r="D48" s="485" t="s">
        <v>641</v>
      </c>
      <c r="E48" s="949"/>
      <c r="F48" s="502">
        <v>3700</v>
      </c>
      <c r="G48" s="955"/>
      <c r="H48" s="938"/>
      <c r="I48" s="501"/>
    </row>
    <row r="49" spans="1:9" ht="21.95" customHeight="1" x14ac:dyDescent="0.25">
      <c r="A49" s="967"/>
      <c r="B49" s="946"/>
      <c r="C49" s="970"/>
      <c r="D49" s="485" t="s">
        <v>148</v>
      </c>
      <c r="E49" s="974"/>
      <c r="F49" s="502">
        <v>3520</v>
      </c>
      <c r="G49" s="956"/>
      <c r="H49" s="937"/>
      <c r="I49" s="501"/>
    </row>
    <row r="50" spans="1:9" ht="21.95" customHeight="1" x14ac:dyDescent="0.25">
      <c r="A50" s="967"/>
      <c r="B50" s="946" t="s">
        <v>96</v>
      </c>
      <c r="C50" s="970"/>
      <c r="D50" s="485" t="s">
        <v>665</v>
      </c>
      <c r="E50" s="948" t="s">
        <v>654</v>
      </c>
      <c r="F50" s="502">
        <v>3300</v>
      </c>
      <c r="G50" s="954" t="s">
        <v>645</v>
      </c>
      <c r="H50" s="936" t="s">
        <v>646</v>
      </c>
      <c r="I50" s="501"/>
    </row>
    <row r="51" spans="1:9" ht="21.95" customHeight="1" x14ac:dyDescent="0.25">
      <c r="A51" s="967"/>
      <c r="B51" s="946"/>
      <c r="C51" s="970"/>
      <c r="D51" s="485" t="s">
        <v>641</v>
      </c>
      <c r="E51" s="949"/>
      <c r="F51" s="502">
        <v>3100</v>
      </c>
      <c r="G51" s="955"/>
      <c r="H51" s="938"/>
      <c r="I51" s="501"/>
    </row>
    <row r="52" spans="1:9" ht="21.95" customHeight="1" x14ac:dyDescent="0.25">
      <c r="A52" s="968"/>
      <c r="B52" s="947"/>
      <c r="C52" s="970"/>
      <c r="D52" s="503" t="s">
        <v>148</v>
      </c>
      <c r="E52" s="949"/>
      <c r="F52" s="472">
        <v>2920</v>
      </c>
      <c r="G52" s="955"/>
      <c r="H52" s="938"/>
      <c r="I52" s="501"/>
    </row>
    <row r="53" spans="1:9" ht="18" customHeight="1" x14ac:dyDescent="0.25">
      <c r="A53" s="473"/>
      <c r="B53" s="475"/>
      <c r="C53" s="475"/>
      <c r="D53" s="475"/>
      <c r="E53" s="475"/>
      <c r="F53" s="504"/>
      <c r="G53" s="475"/>
      <c r="H53" s="478"/>
    </row>
    <row r="54" spans="1:9" ht="21.95" customHeight="1" thickBot="1" x14ac:dyDescent="0.3">
      <c r="A54" s="971" t="s">
        <v>655</v>
      </c>
      <c r="B54" s="972"/>
      <c r="C54" s="972"/>
      <c r="D54" s="508"/>
      <c r="E54" s="508"/>
      <c r="F54" s="497">
        <v>558</v>
      </c>
      <c r="G54" s="508"/>
      <c r="H54" s="509"/>
      <c r="I54" s="460"/>
    </row>
  </sheetData>
  <mergeCells count="64">
    <mergeCell ref="A54:C54"/>
    <mergeCell ref="B42:B45"/>
    <mergeCell ref="E42:E45"/>
    <mergeCell ref="G42:G45"/>
    <mergeCell ref="H42:H45"/>
    <mergeCell ref="A47:A52"/>
    <mergeCell ref="B47:B49"/>
    <mergeCell ref="C47:C52"/>
    <mergeCell ref="E47:E49"/>
    <mergeCell ref="G47:G49"/>
    <mergeCell ref="H47:H49"/>
    <mergeCell ref="B50:B52"/>
    <mergeCell ref="E50:E52"/>
    <mergeCell ref="G50:G52"/>
    <mergeCell ref="H50:H52"/>
    <mergeCell ref="A39:A45"/>
    <mergeCell ref="A34:A37"/>
    <mergeCell ref="B34:B35"/>
    <mergeCell ref="C34:C37"/>
    <mergeCell ref="E34:E35"/>
    <mergeCell ref="G34:G35"/>
    <mergeCell ref="G36:G37"/>
    <mergeCell ref="A28:H28"/>
    <mergeCell ref="A29:A32"/>
    <mergeCell ref="B29:B30"/>
    <mergeCell ref="C29:C32"/>
    <mergeCell ref="E29:E30"/>
    <mergeCell ref="G29:G30"/>
    <mergeCell ref="H29:H30"/>
    <mergeCell ref="G31:G32"/>
    <mergeCell ref="A11:H11"/>
    <mergeCell ref="A23:H24"/>
    <mergeCell ref="A25:H25"/>
    <mergeCell ref="A26:A27"/>
    <mergeCell ref="B26:C27"/>
    <mergeCell ref="D26:D27"/>
    <mergeCell ref="E26:E27"/>
    <mergeCell ref="F26:F27"/>
    <mergeCell ref="G26:H26"/>
    <mergeCell ref="H36:H37"/>
    <mergeCell ref="H34:H35"/>
    <mergeCell ref="H39:H41"/>
    <mergeCell ref="A12:A13"/>
    <mergeCell ref="C12:C13"/>
    <mergeCell ref="A15:A19"/>
    <mergeCell ref="C15:C19"/>
    <mergeCell ref="B31:B32"/>
    <mergeCell ref="E31:E32"/>
    <mergeCell ref="H31:H32"/>
    <mergeCell ref="B39:B41"/>
    <mergeCell ref="C39:C45"/>
    <mergeCell ref="E39:E41"/>
    <mergeCell ref="G39:G41"/>
    <mergeCell ref="B36:B37"/>
    <mergeCell ref="E36:E37"/>
    <mergeCell ref="A1:H5"/>
    <mergeCell ref="A6:H7"/>
    <mergeCell ref="A8:H8"/>
    <mergeCell ref="A9:A10"/>
    <mergeCell ref="B9:C10"/>
    <mergeCell ref="D9:D10"/>
    <mergeCell ref="E9:E10"/>
    <mergeCell ref="F9:F10"/>
    <mergeCell ref="G9:H9"/>
  </mergeCells>
  <conditionalFormatting sqref="F13:F21">
    <cfRule type="cellIs" dxfId="1" priority="17" operator="equal">
      <formula>"look at RX"</formula>
    </cfRule>
  </conditionalFormatting>
  <conditionalFormatting sqref="F31:F56">
    <cfRule type="cellIs" dxfId="0" priority="1" operator="equal">
      <formula>"look at RX"</formula>
    </cfRule>
  </conditionalFormatting>
  <printOptions horizontalCentered="1"/>
  <pageMargins left="0.23622047244094491" right="0.23622047244094491" top="1.1811023622047245" bottom="0.19685039370078741" header="0.19685039370078741" footer="0.11811023622047245"/>
  <pageSetup paperSize="9" scale="64" orientation="portrait" r:id="rId1"/>
  <headerFooter>
    <oddHeader>&amp;L&amp;G&amp;RООО «Линзы Хойя Рус»
ул.Вятская 27 стр.15
Бизнес-парк «Фактория»
121471 Москва, Россия
тел. +7 499 277 0760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ST_fix_full_уе</vt:lpstr>
      <vt:lpstr>RX_fix_full_уе</vt:lpstr>
      <vt:lpstr>прайс</vt:lpstr>
      <vt:lpstr>Лист1</vt:lpstr>
      <vt:lpstr>RX_fix_full_retail_RUB</vt:lpstr>
      <vt:lpstr>fix_full_Maxxee_RUB</vt:lpstr>
      <vt:lpstr>fix_full_Maxxee_RUB!Заголовки_для_печати</vt:lpstr>
      <vt:lpstr>RX_fix_full_уе!Заголовки_для_печати</vt:lpstr>
      <vt:lpstr>ST_fix_full_уе!Заголовки_для_печати</vt:lpstr>
      <vt:lpstr>fix_full_Maxxee_RUB!Область_печати</vt:lpstr>
      <vt:lpstr>RX_fix_full_retail_RUB!Область_печати</vt:lpstr>
      <vt:lpstr>RX_fix_full_уе!Область_печати</vt:lpstr>
      <vt:lpstr>ST_fix_full_уе!Область_печати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Karacheva</dc:creator>
  <cp:lastModifiedBy>Андрей</cp:lastModifiedBy>
  <cp:lastPrinted>2021-12-27T12:11:38Z</cp:lastPrinted>
  <dcterms:created xsi:type="dcterms:W3CDTF">2015-02-06T12:38:20Z</dcterms:created>
  <dcterms:modified xsi:type="dcterms:W3CDTF">2024-07-09T14:07:05Z</dcterms:modified>
</cp:coreProperties>
</file>