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ЭтаКнига"/>
  <mc:AlternateContent xmlns:mc="http://schemas.openxmlformats.org/markup-compatibility/2006">
    <mc:Choice Requires="x15">
      <x15ac:absPath xmlns:x15ac="http://schemas.microsoft.com/office/spreadsheetml/2010/11/ac" url="C:\Юля\!d\julia's\СП\Matsesta Cosmetics\"/>
    </mc:Choice>
  </mc:AlternateContent>
  <xr:revisionPtr revIDLastSave="0" documentId="8_{C92B5930-47AA-4F4A-861F-F6857A2B73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ацеста Косметик" sheetId="12" r:id="rId1"/>
    <sheet name="Тестеры" sheetId="7" r:id="rId2"/>
  </sheets>
  <definedNames>
    <definedName name="_xlnm._FilterDatabase" localSheetId="0" hidden="1">'Мацеста Косметик'!$AD$1:$AD$712</definedName>
    <definedName name="_xlnm._FilterDatabase" localSheetId="1" hidden="1">Тестеры!#REF!</definedName>
    <definedName name="Z_8E89AB39_2A39_48B6_A5CC_E641D1CE13B0_.wvu.FilterData" localSheetId="0" hidden="1">'Мацеста Косметик'!#REF!</definedName>
    <definedName name="Z_8E89AB39_2A39_48B6_A5CC_E641D1CE13B0_.wvu.FilterData" localSheetId="1" hidden="1">Тестеры!#REF!</definedName>
    <definedName name="Z_8E89AB39_2A39_48B6_A5CC_E641D1CE13B0_.wvu.Rows" localSheetId="0" hidden="1">'Мацеста Косметик'!#REF!,'Мацеста Косметик'!#REF!</definedName>
    <definedName name="Z_8E89AB39_2A39_48B6_A5CC_E641D1CE13B0_.wvu.Rows" localSheetId="1" hidden="1">Тестеры!#REF!,Тестеры!#REF!</definedName>
  </definedNames>
  <calcPr calcId="191029" iterateDelta="1E-4"/>
  <customWorkbookViews>
    <customWorkbookView name="МДП05 - Личное представление" guid="{8E89AB39-2A39-48B6-A5CC-E641D1CE13B0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H677" i="12" l="1"/>
  <c r="J677" i="12" l="1"/>
  <c r="J678" i="12" s="1"/>
  <c r="M37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3" i="12"/>
  <c r="G12" i="12"/>
  <c r="M106" i="12" l="1"/>
  <c r="G106" i="12"/>
  <c r="H678" i="12"/>
  <c r="F678" i="12"/>
  <c r="C677" i="12"/>
  <c r="F272" i="12"/>
  <c r="H270" i="12"/>
  <c r="H272" i="12" s="1"/>
  <c r="H37" i="12" l="1"/>
  <c r="H106" i="12"/>
  <c r="K270" i="12"/>
  <c r="I677" i="12"/>
  <c r="I678" i="12" s="1"/>
  <c r="K677" i="12"/>
  <c r="K678" i="12" s="1"/>
  <c r="I270" i="12"/>
  <c r="I272" i="12" s="1"/>
  <c r="J270" i="12"/>
  <c r="G6" i="7"/>
  <c r="H6" i="7" s="1"/>
  <c r="G5" i="7"/>
  <c r="G4" i="7"/>
  <c r="H4" i="7" s="1"/>
  <c r="G3" i="7"/>
  <c r="H3" i="7" s="1"/>
  <c r="G2" i="7"/>
  <c r="H2" i="7" s="1"/>
  <c r="F7" i="7"/>
  <c r="H5" i="7"/>
  <c r="I106" i="12" l="1"/>
  <c r="J272" i="12"/>
  <c r="J37" i="12"/>
  <c r="K272" i="12"/>
  <c r="K37" i="12"/>
  <c r="I37" i="12"/>
  <c r="J106" i="12"/>
  <c r="K106" i="12"/>
  <c r="H7" i="7"/>
  <c r="M36" i="12" l="1"/>
  <c r="M35" i="12"/>
  <c r="M34" i="12"/>
  <c r="M33" i="12"/>
  <c r="M31" i="12"/>
  <c r="M32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G14" i="12"/>
  <c r="M13" i="12"/>
  <c r="M12" i="12"/>
  <c r="H252" i="12"/>
  <c r="K252" i="12" s="1"/>
  <c r="H253" i="12"/>
  <c r="K253" i="12" s="1"/>
  <c r="F267" i="12"/>
  <c r="H266" i="12"/>
  <c r="J266" i="12" s="1"/>
  <c r="H265" i="12"/>
  <c r="F262" i="12"/>
  <c r="H261" i="12"/>
  <c r="I261" i="12" s="1"/>
  <c r="H260" i="12"/>
  <c r="J260" i="12" s="1"/>
  <c r="F257" i="12"/>
  <c r="H256" i="12"/>
  <c r="J256" i="12" s="1"/>
  <c r="H255" i="12"/>
  <c r="K255" i="12" s="1"/>
  <c r="H254" i="12"/>
  <c r="H251" i="12"/>
  <c r="J251" i="12" s="1"/>
  <c r="F248" i="12"/>
  <c r="H247" i="12"/>
  <c r="J247" i="12" s="1"/>
  <c r="H246" i="12"/>
  <c r="K246" i="12" s="1"/>
  <c r="H245" i="12"/>
  <c r="H244" i="12"/>
  <c r="F241" i="12"/>
  <c r="H240" i="12"/>
  <c r="J240" i="12" s="1"/>
  <c r="H239" i="12"/>
  <c r="F236" i="12"/>
  <c r="H235" i="12"/>
  <c r="J235" i="12" s="1"/>
  <c r="H234" i="12"/>
  <c r="K234" i="12" s="1"/>
  <c r="H233" i="12"/>
  <c r="H232" i="12"/>
  <c r="J232" i="12" s="1"/>
  <c r="F229" i="12"/>
  <c r="H227" i="12"/>
  <c r="H229" i="12" s="1"/>
  <c r="F224" i="12"/>
  <c r="H223" i="12"/>
  <c r="J223" i="12" s="1"/>
  <c r="H222" i="12"/>
  <c r="K222" i="12" s="1"/>
  <c r="H267" i="12" l="1"/>
  <c r="J261" i="12"/>
  <c r="J262" i="12" s="1"/>
  <c r="K261" i="12"/>
  <c r="K260" i="12"/>
  <c r="H262" i="12"/>
  <c r="J253" i="12"/>
  <c r="J252" i="12"/>
  <c r="I253" i="12"/>
  <c r="I252" i="12"/>
  <c r="H257" i="12"/>
  <c r="H248" i="12"/>
  <c r="K247" i="12"/>
  <c r="J244" i="12"/>
  <c r="H241" i="12"/>
  <c r="K235" i="12"/>
  <c r="H236" i="12"/>
  <c r="K232" i="12"/>
  <c r="I232" i="12"/>
  <c r="H224" i="12"/>
  <c r="K251" i="12"/>
  <c r="K256" i="12"/>
  <c r="K266" i="12"/>
  <c r="J265" i="12"/>
  <c r="J267" i="12" s="1"/>
  <c r="I266" i="12"/>
  <c r="I265" i="12"/>
  <c r="K265" i="12"/>
  <c r="I260" i="12"/>
  <c r="I262" i="12" s="1"/>
  <c r="I254" i="12"/>
  <c r="J254" i="12"/>
  <c r="I255" i="12"/>
  <c r="K254" i="12"/>
  <c r="J255" i="12"/>
  <c r="I256" i="12"/>
  <c r="I251" i="12"/>
  <c r="J233" i="12"/>
  <c r="I233" i="12"/>
  <c r="I245" i="12"/>
  <c r="J245" i="12"/>
  <c r="K244" i="12"/>
  <c r="I246" i="12"/>
  <c r="K245" i="12"/>
  <c r="J246" i="12"/>
  <c r="I247" i="12"/>
  <c r="I244" i="12"/>
  <c r="K240" i="12"/>
  <c r="I239" i="12"/>
  <c r="J239" i="12"/>
  <c r="J241" i="12" s="1"/>
  <c r="I240" i="12"/>
  <c r="K239" i="12"/>
  <c r="K241" i="12" s="1"/>
  <c r="I234" i="12"/>
  <c r="K233" i="12"/>
  <c r="J234" i="12"/>
  <c r="I235" i="12"/>
  <c r="K227" i="12"/>
  <c r="K229" i="12" s="1"/>
  <c r="I227" i="12"/>
  <c r="I229" i="12" s="1"/>
  <c r="J227" i="12"/>
  <c r="J229" i="12" s="1"/>
  <c r="K223" i="12"/>
  <c r="K224" i="12" s="1"/>
  <c r="J222" i="12"/>
  <c r="J224" i="12" s="1"/>
  <c r="I223" i="12"/>
  <c r="I222" i="12"/>
  <c r="H216" i="12"/>
  <c r="F219" i="12"/>
  <c r="H218" i="12"/>
  <c r="J218" i="12" s="1"/>
  <c r="H217" i="12"/>
  <c r="F213" i="12"/>
  <c r="H211" i="12"/>
  <c r="F208" i="12"/>
  <c r="H207" i="12"/>
  <c r="J207" i="12" s="1"/>
  <c r="H206" i="12"/>
  <c r="H205" i="12"/>
  <c r="J205" i="12" s="1"/>
  <c r="H204" i="12"/>
  <c r="F201" i="12"/>
  <c r="H200" i="12"/>
  <c r="H199" i="12"/>
  <c r="F196" i="12"/>
  <c r="H194" i="12"/>
  <c r="F191" i="12"/>
  <c r="H190" i="12"/>
  <c r="I190" i="12" s="1"/>
  <c r="H189" i="12"/>
  <c r="F186" i="12"/>
  <c r="H185" i="12"/>
  <c r="J185" i="12" s="1"/>
  <c r="H184" i="12"/>
  <c r="K184" i="12" s="1"/>
  <c r="H183" i="12"/>
  <c r="H182" i="12"/>
  <c r="F179" i="12"/>
  <c r="H177" i="12"/>
  <c r="F174" i="12"/>
  <c r="H173" i="12"/>
  <c r="J173" i="12" s="1"/>
  <c r="H172" i="12"/>
  <c r="K172" i="12" s="1"/>
  <c r="H171" i="12"/>
  <c r="H170" i="12"/>
  <c r="I170" i="12" s="1"/>
  <c r="H169" i="12"/>
  <c r="J169" i="12" s="1"/>
  <c r="H168" i="12"/>
  <c r="H162" i="12"/>
  <c r="H161" i="12"/>
  <c r="F165" i="12"/>
  <c r="H164" i="12"/>
  <c r="J164" i="12" s="1"/>
  <c r="H163" i="12"/>
  <c r="K163" i="12" s="1"/>
  <c r="H160" i="12"/>
  <c r="H159" i="12"/>
  <c r="F156" i="12"/>
  <c r="H155" i="12"/>
  <c r="J155" i="12" s="1"/>
  <c r="H154" i="12"/>
  <c r="F151" i="12"/>
  <c r="H149" i="12"/>
  <c r="K149" i="12" s="1"/>
  <c r="K151" i="12" s="1"/>
  <c r="F146" i="12"/>
  <c r="H145" i="12"/>
  <c r="J145" i="12" s="1"/>
  <c r="H144" i="12"/>
  <c r="F141" i="12"/>
  <c r="H140" i="12"/>
  <c r="J140" i="12" s="1"/>
  <c r="H139" i="12"/>
  <c r="K139" i="12" s="1"/>
  <c r="H138" i="12"/>
  <c r="H137" i="12"/>
  <c r="F134" i="12"/>
  <c r="H132" i="12"/>
  <c r="H125" i="12"/>
  <c r="H126" i="12"/>
  <c r="K126" i="12" s="1"/>
  <c r="H127" i="12"/>
  <c r="J127" i="12" s="1"/>
  <c r="H128" i="12"/>
  <c r="I128" i="12" s="1"/>
  <c r="F129" i="12"/>
  <c r="H120" i="12"/>
  <c r="H119" i="12"/>
  <c r="F122" i="12"/>
  <c r="H121" i="12"/>
  <c r="I121" i="12" s="1"/>
  <c r="H118" i="12"/>
  <c r="I267" i="12" l="1"/>
  <c r="K236" i="12"/>
  <c r="K262" i="12"/>
  <c r="J257" i="12"/>
  <c r="K267" i="12"/>
  <c r="I236" i="12"/>
  <c r="H219" i="12"/>
  <c r="K211" i="12"/>
  <c r="K213" i="12" s="1"/>
  <c r="K204" i="12"/>
  <c r="H208" i="12"/>
  <c r="H201" i="12"/>
  <c r="H196" i="12"/>
  <c r="J189" i="12"/>
  <c r="H191" i="12"/>
  <c r="K182" i="12"/>
  <c r="H186" i="12"/>
  <c r="J182" i="12"/>
  <c r="I177" i="12"/>
  <c r="I179" i="12" s="1"/>
  <c r="H174" i="12"/>
  <c r="I159" i="12"/>
  <c r="H165" i="12"/>
  <c r="H156" i="12"/>
  <c r="H151" i="12"/>
  <c r="H146" i="12"/>
  <c r="J137" i="12"/>
  <c r="H141" i="12"/>
  <c r="I132" i="12"/>
  <c r="I134" i="12" s="1"/>
  <c r="H134" i="12"/>
  <c r="J125" i="12"/>
  <c r="H129" i="12"/>
  <c r="J118" i="12"/>
  <c r="H122" i="12"/>
  <c r="I189" i="12"/>
  <c r="I191" i="12" s="1"/>
  <c r="I241" i="12"/>
  <c r="J121" i="12"/>
  <c r="K125" i="12"/>
  <c r="K189" i="12"/>
  <c r="K257" i="12"/>
  <c r="I125" i="12"/>
  <c r="J170" i="12"/>
  <c r="J248" i="12"/>
  <c r="J236" i="12"/>
  <c r="I257" i="12"/>
  <c r="I248" i="12"/>
  <c r="K248" i="12"/>
  <c r="K118" i="12"/>
  <c r="I137" i="12"/>
  <c r="I224" i="12"/>
  <c r="K137" i="12"/>
  <c r="K140" i="12"/>
  <c r="J159" i="12"/>
  <c r="I216" i="12"/>
  <c r="J216" i="12"/>
  <c r="K216" i="12"/>
  <c r="K205" i="12"/>
  <c r="J217" i="12"/>
  <c r="I218" i="12"/>
  <c r="K218" i="12"/>
  <c r="I217" i="12"/>
  <c r="K217" i="12"/>
  <c r="K159" i="12"/>
  <c r="K164" i="12"/>
  <c r="K170" i="12"/>
  <c r="K173" i="12"/>
  <c r="J190" i="12"/>
  <c r="J191" i="12" s="1"/>
  <c r="I200" i="12"/>
  <c r="J200" i="12"/>
  <c r="K185" i="12"/>
  <c r="K199" i="12"/>
  <c r="K200" i="12"/>
  <c r="I207" i="12"/>
  <c r="I183" i="12"/>
  <c r="I206" i="12"/>
  <c r="J183" i="12"/>
  <c r="J206" i="12"/>
  <c r="K183" i="12"/>
  <c r="K206" i="12"/>
  <c r="I211" i="12"/>
  <c r="I213" i="12" s="1"/>
  <c r="J211" i="12"/>
  <c r="J213" i="12" s="1"/>
  <c r="H213" i="12"/>
  <c r="J204" i="12"/>
  <c r="I205" i="12"/>
  <c r="K207" i="12"/>
  <c r="I204" i="12"/>
  <c r="I199" i="12"/>
  <c r="J199" i="12"/>
  <c r="K194" i="12"/>
  <c r="K196" i="12" s="1"/>
  <c r="I194" i="12"/>
  <c r="I196" i="12" s="1"/>
  <c r="J194" i="12"/>
  <c r="J196" i="12" s="1"/>
  <c r="K190" i="12"/>
  <c r="I184" i="12"/>
  <c r="J184" i="12"/>
  <c r="I185" i="12"/>
  <c r="I182" i="12"/>
  <c r="J177" i="12"/>
  <c r="J179" i="12" s="1"/>
  <c r="K177" i="12"/>
  <c r="K179" i="12" s="1"/>
  <c r="H179" i="12"/>
  <c r="K169" i="12"/>
  <c r="I171" i="12"/>
  <c r="J171" i="12"/>
  <c r="K171" i="12"/>
  <c r="I168" i="12"/>
  <c r="I172" i="12"/>
  <c r="J168" i="12"/>
  <c r="I169" i="12"/>
  <c r="J172" i="12"/>
  <c r="I173" i="12"/>
  <c r="K168" i="12"/>
  <c r="J161" i="12"/>
  <c r="I162" i="12"/>
  <c r="I161" i="12"/>
  <c r="K161" i="12"/>
  <c r="J162" i="12"/>
  <c r="K162" i="12"/>
  <c r="I160" i="12"/>
  <c r="J160" i="12"/>
  <c r="I163" i="12"/>
  <c r="K160" i="12"/>
  <c r="J163" i="12"/>
  <c r="I164" i="12"/>
  <c r="J154" i="12"/>
  <c r="J156" i="12" s="1"/>
  <c r="I155" i="12"/>
  <c r="K155" i="12"/>
  <c r="I154" i="12"/>
  <c r="K154" i="12"/>
  <c r="I149" i="12"/>
  <c r="I151" i="12" s="1"/>
  <c r="J149" i="12"/>
  <c r="J151" i="12" s="1"/>
  <c r="K145" i="12"/>
  <c r="I144" i="12"/>
  <c r="J144" i="12"/>
  <c r="J146" i="12" s="1"/>
  <c r="I145" i="12"/>
  <c r="K144" i="12"/>
  <c r="K146" i="12" s="1"/>
  <c r="I138" i="12"/>
  <c r="J138" i="12"/>
  <c r="I139" i="12"/>
  <c r="K138" i="12"/>
  <c r="J139" i="12"/>
  <c r="I140" i="12"/>
  <c r="I119" i="12"/>
  <c r="J126" i="12"/>
  <c r="I127" i="12"/>
  <c r="I126" i="12"/>
  <c r="J132" i="12"/>
  <c r="J134" i="12" s="1"/>
  <c r="K132" i="12"/>
  <c r="K134" i="12" s="1"/>
  <c r="K128" i="12"/>
  <c r="J128" i="12"/>
  <c r="K127" i="12"/>
  <c r="J119" i="12"/>
  <c r="I120" i="12"/>
  <c r="K119" i="12"/>
  <c r="J120" i="12"/>
  <c r="K120" i="12"/>
  <c r="K121" i="12"/>
  <c r="I118" i="12"/>
  <c r="I146" i="12" l="1"/>
  <c r="J201" i="12"/>
  <c r="K191" i="12"/>
  <c r="K186" i="12"/>
  <c r="J141" i="12"/>
  <c r="K219" i="12"/>
  <c r="K141" i="12"/>
  <c r="J219" i="12"/>
  <c r="I219" i="12"/>
  <c r="K208" i="12"/>
  <c r="J208" i="12"/>
  <c r="I208" i="12"/>
  <c r="K129" i="12"/>
  <c r="K174" i="12"/>
  <c r="K156" i="12"/>
  <c r="I201" i="12"/>
  <c r="K201" i="12"/>
  <c r="J186" i="12"/>
  <c r="I186" i="12"/>
  <c r="J165" i="12"/>
  <c r="J174" i="12"/>
  <c r="I174" i="12"/>
  <c r="I165" i="12"/>
  <c r="K165" i="12"/>
  <c r="I156" i="12"/>
  <c r="I141" i="12"/>
  <c r="I122" i="12"/>
  <c r="J129" i="12"/>
  <c r="J122" i="12"/>
  <c r="I129" i="12"/>
  <c r="K122" i="12"/>
  <c r="H36" i="12" l="1"/>
  <c r="H35" i="12"/>
  <c r="K35" i="12" s="1"/>
  <c r="H33" i="12"/>
  <c r="K33" i="12" s="1"/>
  <c r="H32" i="12"/>
  <c r="H31" i="12"/>
  <c r="K31" i="12" s="1"/>
  <c r="H30" i="12"/>
  <c r="H29" i="12"/>
  <c r="K29" i="12" s="1"/>
  <c r="H28" i="12"/>
  <c r="H27" i="12"/>
  <c r="K27" i="12" s="1"/>
  <c r="H26" i="12"/>
  <c r="H25" i="12"/>
  <c r="K25" i="12" s="1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I27" i="12" l="1"/>
  <c r="I29" i="12"/>
  <c r="I33" i="12"/>
  <c r="I25" i="12"/>
  <c r="I31" i="12"/>
  <c r="I35" i="12"/>
  <c r="K36" i="12"/>
  <c r="J36" i="12"/>
  <c r="I36" i="12"/>
  <c r="J28" i="12"/>
  <c r="I28" i="12"/>
  <c r="K28" i="12"/>
  <c r="J24" i="12"/>
  <c r="K24" i="12"/>
  <c r="I24" i="12"/>
  <c r="J32" i="12"/>
  <c r="I32" i="12"/>
  <c r="K32" i="12"/>
  <c r="J26" i="12"/>
  <c r="I26" i="12"/>
  <c r="K26" i="12"/>
  <c r="J30" i="12"/>
  <c r="I30" i="12"/>
  <c r="K30" i="12"/>
  <c r="J25" i="12"/>
  <c r="J27" i="12"/>
  <c r="J29" i="12"/>
  <c r="J31" i="12"/>
  <c r="J33" i="12"/>
  <c r="J35" i="12"/>
  <c r="K13" i="12"/>
  <c r="I13" i="12"/>
  <c r="K15" i="12"/>
  <c r="I15" i="12"/>
  <c r="K17" i="12"/>
  <c r="I17" i="12"/>
  <c r="K19" i="12"/>
  <c r="I19" i="12"/>
  <c r="K21" i="12"/>
  <c r="I21" i="12"/>
  <c r="J14" i="12"/>
  <c r="I14" i="12"/>
  <c r="K14" i="12"/>
  <c r="J22" i="12"/>
  <c r="I22" i="12"/>
  <c r="K22" i="12"/>
  <c r="J12" i="12"/>
  <c r="K12" i="12"/>
  <c r="I12" i="12"/>
  <c r="J16" i="12"/>
  <c r="K16" i="12"/>
  <c r="I16" i="12"/>
  <c r="J20" i="12"/>
  <c r="I20" i="12"/>
  <c r="K20" i="12"/>
  <c r="K23" i="12"/>
  <c r="I23" i="12"/>
  <c r="J23" i="12"/>
  <c r="J18" i="12"/>
  <c r="I18" i="12"/>
  <c r="K18" i="12"/>
  <c r="J21" i="12"/>
  <c r="J13" i="12"/>
  <c r="J15" i="12"/>
  <c r="J17" i="12"/>
  <c r="J19" i="12"/>
  <c r="M51" i="12"/>
  <c r="H334" i="12" l="1"/>
  <c r="H333" i="12"/>
  <c r="K333" i="12" s="1"/>
  <c r="H332" i="12"/>
  <c r="J332" i="12" s="1"/>
  <c r="F335" i="12"/>
  <c r="H331" i="12"/>
  <c r="G51" i="12" s="1"/>
  <c r="H51" i="12" s="1"/>
  <c r="K51" i="12" s="1"/>
  <c r="J51" i="12" l="1"/>
  <c r="I51" i="12"/>
  <c r="J333" i="12"/>
  <c r="H335" i="12"/>
  <c r="K332" i="12"/>
  <c r="I333" i="12"/>
  <c r="I334" i="12"/>
  <c r="J334" i="12"/>
  <c r="I332" i="12"/>
  <c r="K334" i="12"/>
  <c r="J331" i="12"/>
  <c r="I331" i="12"/>
  <c r="K331" i="12"/>
  <c r="H283" i="12"/>
  <c r="H277" i="12"/>
  <c r="I335" i="12" l="1"/>
  <c r="J335" i="12"/>
  <c r="K335" i="12"/>
  <c r="M56" i="12"/>
  <c r="G56" i="12"/>
  <c r="H56" i="12" s="1"/>
  <c r="G3" i="12"/>
  <c r="F361" i="12"/>
  <c r="H360" i="12"/>
  <c r="J360" i="12" s="1"/>
  <c r="H359" i="12"/>
  <c r="K56" i="12" l="1"/>
  <c r="J56" i="12"/>
  <c r="I56" i="12"/>
  <c r="H361" i="12"/>
  <c r="K360" i="12"/>
  <c r="I359" i="12"/>
  <c r="I360" i="12"/>
  <c r="J359" i="12"/>
  <c r="J361" i="12" s="1"/>
  <c r="K359" i="12"/>
  <c r="M57" i="12"/>
  <c r="M55" i="12"/>
  <c r="M54" i="12"/>
  <c r="G57" i="12"/>
  <c r="H57" i="12" s="1"/>
  <c r="G55" i="12"/>
  <c r="H55" i="12" s="1"/>
  <c r="K55" i="12" s="1"/>
  <c r="G54" i="12"/>
  <c r="H54" i="12" s="1"/>
  <c r="H365" i="12"/>
  <c r="K365" i="12" s="1"/>
  <c r="H364" i="12"/>
  <c r="H354" i="12"/>
  <c r="I354" i="12" s="1"/>
  <c r="H355" i="12"/>
  <c r="K355" i="12" s="1"/>
  <c r="H353" i="12"/>
  <c r="K353" i="12" s="1"/>
  <c r="H349" i="12"/>
  <c r="K349" i="12" s="1"/>
  <c r="H348" i="12"/>
  <c r="J348" i="12" s="1"/>
  <c r="H347" i="12"/>
  <c r="I347" i="12" s="1"/>
  <c r="H343" i="12"/>
  <c r="H342" i="12"/>
  <c r="F366" i="12"/>
  <c r="F356" i="12"/>
  <c r="F350" i="12"/>
  <c r="K361" i="12" l="1"/>
  <c r="H366" i="12"/>
  <c r="I361" i="12"/>
  <c r="I55" i="12"/>
  <c r="J55" i="12"/>
  <c r="J57" i="12"/>
  <c r="K57" i="12"/>
  <c r="I57" i="12"/>
  <c r="J54" i="12"/>
  <c r="I54" i="12"/>
  <c r="K54" i="12"/>
  <c r="I364" i="12"/>
  <c r="J364" i="12"/>
  <c r="I365" i="12"/>
  <c r="K364" i="12"/>
  <c r="J365" i="12"/>
  <c r="H356" i="12"/>
  <c r="I355" i="12"/>
  <c r="J354" i="12"/>
  <c r="J355" i="12"/>
  <c r="K354" i="12"/>
  <c r="I353" i="12"/>
  <c r="J353" i="12"/>
  <c r="K348" i="12"/>
  <c r="J349" i="12"/>
  <c r="I348" i="12"/>
  <c r="H350" i="12"/>
  <c r="J347" i="12"/>
  <c r="K347" i="12"/>
  <c r="I349" i="12"/>
  <c r="I350" i="12" s="1"/>
  <c r="G66" i="12"/>
  <c r="H66" i="12" s="1"/>
  <c r="K356" i="12" l="1"/>
  <c r="K366" i="12"/>
  <c r="J366" i="12"/>
  <c r="I356" i="12"/>
  <c r="I366" i="12"/>
  <c r="J356" i="12"/>
  <c r="K350" i="12"/>
  <c r="J350" i="12"/>
  <c r="F22" i="7"/>
  <c r="H17" i="7"/>
  <c r="H19" i="7"/>
  <c r="H21" i="7"/>
  <c r="H20" i="7"/>
  <c r="H18" i="7"/>
  <c r="H707" i="12"/>
  <c r="J700" i="12"/>
  <c r="K700" i="12" s="1"/>
  <c r="J701" i="12"/>
  <c r="K701" i="12" s="1"/>
  <c r="J702" i="12"/>
  <c r="K702" i="12" s="1"/>
  <c r="J703" i="12"/>
  <c r="K703" i="12" s="1"/>
  <c r="H22" i="7" l="1"/>
  <c r="F397" i="12"/>
  <c r="M68" i="12"/>
  <c r="G68" i="12"/>
  <c r="M67" i="12"/>
  <c r="G67" i="12"/>
  <c r="M66" i="12"/>
  <c r="M65" i="12"/>
  <c r="G65" i="12"/>
  <c r="M64" i="12"/>
  <c r="G64" i="12"/>
  <c r="M63" i="12"/>
  <c r="G63" i="12"/>
  <c r="H63" i="12" s="1"/>
  <c r="M62" i="12"/>
  <c r="G62" i="12"/>
  <c r="M61" i="12"/>
  <c r="G61" i="12"/>
  <c r="M60" i="12"/>
  <c r="M59" i="12"/>
  <c r="F423" i="12"/>
  <c r="H422" i="12"/>
  <c r="J422" i="12" s="1"/>
  <c r="H421" i="12"/>
  <c r="K421" i="12" s="1"/>
  <c r="H420" i="12"/>
  <c r="H415" i="12"/>
  <c r="I415" i="12" s="1"/>
  <c r="F417" i="12"/>
  <c r="H416" i="12"/>
  <c r="J416" i="12" s="1"/>
  <c r="H414" i="12"/>
  <c r="F411" i="12"/>
  <c r="H410" i="12"/>
  <c r="J410" i="12" s="1"/>
  <c r="H409" i="12"/>
  <c r="H401" i="12"/>
  <c r="I401" i="12" s="1"/>
  <c r="H402" i="12"/>
  <c r="I402" i="12" s="1"/>
  <c r="H403" i="12"/>
  <c r="J403" i="12" s="1"/>
  <c r="H404" i="12"/>
  <c r="K404" i="12" s="1"/>
  <c r="H405" i="12"/>
  <c r="I405" i="12" s="1"/>
  <c r="K422" i="12" l="1"/>
  <c r="H423" i="12"/>
  <c r="J415" i="12"/>
  <c r="K415" i="12"/>
  <c r="H417" i="12"/>
  <c r="I420" i="12"/>
  <c r="J420" i="12"/>
  <c r="I421" i="12"/>
  <c r="K420" i="12"/>
  <c r="J421" i="12"/>
  <c r="I422" i="12"/>
  <c r="H411" i="12"/>
  <c r="J414" i="12"/>
  <c r="I416" i="12"/>
  <c r="K416" i="12"/>
  <c r="I414" i="12"/>
  <c r="K414" i="12"/>
  <c r="J402" i="12"/>
  <c r="K410" i="12"/>
  <c r="K403" i="12"/>
  <c r="I409" i="12"/>
  <c r="J409" i="12"/>
  <c r="I410" i="12"/>
  <c r="K409" i="12"/>
  <c r="I404" i="12"/>
  <c r="J405" i="12"/>
  <c r="J401" i="12"/>
  <c r="K402" i="12"/>
  <c r="I403" i="12"/>
  <c r="J404" i="12"/>
  <c r="K405" i="12"/>
  <c r="K401" i="12"/>
  <c r="H371" i="12"/>
  <c r="J371" i="12" s="1"/>
  <c r="F406" i="12"/>
  <c r="H400" i="12"/>
  <c r="H406" i="12" s="1"/>
  <c r="H396" i="12"/>
  <c r="H397" i="12" s="1"/>
  <c r="F393" i="12"/>
  <c r="H392" i="12"/>
  <c r="J392" i="12" s="1"/>
  <c r="H391" i="12"/>
  <c r="F388" i="12"/>
  <c r="H387" i="12"/>
  <c r="J387" i="12" s="1"/>
  <c r="H386" i="12"/>
  <c r="F383" i="12"/>
  <c r="H382" i="12"/>
  <c r="J382" i="12" s="1"/>
  <c r="H381" i="12"/>
  <c r="F378" i="12"/>
  <c r="H377" i="12"/>
  <c r="J377" i="12" s="1"/>
  <c r="H376" i="12"/>
  <c r="G60" i="12" s="1"/>
  <c r="H60" i="12" s="1"/>
  <c r="K60" i="12" s="1"/>
  <c r="F373" i="12"/>
  <c r="H372" i="12"/>
  <c r="J372" i="12" s="1"/>
  <c r="H370" i="12"/>
  <c r="G59" i="12" s="1"/>
  <c r="H59" i="12" s="1"/>
  <c r="H427" i="12"/>
  <c r="I427" i="12" s="1"/>
  <c r="H428" i="12"/>
  <c r="K428" i="12" s="1"/>
  <c r="F429" i="12"/>
  <c r="H432" i="12"/>
  <c r="I432" i="12" s="1"/>
  <c r="H433" i="12"/>
  <c r="K433" i="12" s="1"/>
  <c r="F434" i="12"/>
  <c r="H68" i="12"/>
  <c r="K68" i="12" s="1"/>
  <c r="H67" i="12"/>
  <c r="K66" i="12"/>
  <c r="H65" i="12"/>
  <c r="H64" i="12"/>
  <c r="K64" i="12" s="1"/>
  <c r="I63" i="12"/>
  <c r="H62" i="12"/>
  <c r="K62" i="12" s="1"/>
  <c r="H61" i="12"/>
  <c r="K423" i="12" l="1"/>
  <c r="J417" i="12"/>
  <c r="I423" i="12"/>
  <c r="J423" i="12"/>
  <c r="K417" i="12"/>
  <c r="I417" i="12"/>
  <c r="K411" i="12"/>
  <c r="J427" i="12"/>
  <c r="I411" i="12"/>
  <c r="J411" i="12"/>
  <c r="J433" i="12"/>
  <c r="I433" i="12"/>
  <c r="I434" i="12" s="1"/>
  <c r="J428" i="12"/>
  <c r="H393" i="12"/>
  <c r="H429" i="12"/>
  <c r="I428" i="12"/>
  <c r="I429" i="12" s="1"/>
  <c r="K427" i="12"/>
  <c r="H383" i="12"/>
  <c r="J432" i="12"/>
  <c r="J434" i="12" s="1"/>
  <c r="K382" i="12"/>
  <c r="K387" i="12"/>
  <c r="H378" i="12"/>
  <c r="K377" i="12"/>
  <c r="H388" i="12"/>
  <c r="K392" i="12"/>
  <c r="H434" i="12"/>
  <c r="K432" i="12"/>
  <c r="K372" i="12"/>
  <c r="K371" i="12"/>
  <c r="I371" i="12"/>
  <c r="H373" i="12"/>
  <c r="I370" i="12"/>
  <c r="I381" i="12"/>
  <c r="I386" i="12"/>
  <c r="I391" i="12"/>
  <c r="I396" i="12"/>
  <c r="I397" i="12" s="1"/>
  <c r="I400" i="12"/>
  <c r="I376" i="12"/>
  <c r="J370" i="12"/>
  <c r="J373" i="12" s="1"/>
  <c r="I372" i="12"/>
  <c r="J376" i="12"/>
  <c r="J378" i="12" s="1"/>
  <c r="I377" i="12"/>
  <c r="J381" i="12"/>
  <c r="J383" i="12" s="1"/>
  <c r="I382" i="12"/>
  <c r="J386" i="12"/>
  <c r="I387" i="12"/>
  <c r="J391" i="12"/>
  <c r="J393" i="12" s="1"/>
  <c r="I392" i="12"/>
  <c r="J396" i="12"/>
  <c r="J397" i="12" s="1"/>
  <c r="J400" i="12"/>
  <c r="J406" i="12" s="1"/>
  <c r="K370" i="12"/>
  <c r="K376" i="12"/>
  <c r="K381" i="12"/>
  <c r="K386" i="12"/>
  <c r="K391" i="12"/>
  <c r="K396" i="12"/>
  <c r="K400" i="12"/>
  <c r="J63" i="12"/>
  <c r="K63" i="12"/>
  <c r="I61" i="12"/>
  <c r="K61" i="12"/>
  <c r="J61" i="12"/>
  <c r="I65" i="12"/>
  <c r="K65" i="12"/>
  <c r="J65" i="12"/>
  <c r="I59" i="12"/>
  <c r="K59" i="12"/>
  <c r="J59" i="12"/>
  <c r="I67" i="12"/>
  <c r="K67" i="12"/>
  <c r="J67" i="12"/>
  <c r="I64" i="12"/>
  <c r="I66" i="12"/>
  <c r="J60" i="12"/>
  <c r="J62" i="12"/>
  <c r="J64" i="12"/>
  <c r="J66" i="12"/>
  <c r="J68" i="12"/>
  <c r="I60" i="12"/>
  <c r="I62" i="12"/>
  <c r="I68" i="12"/>
  <c r="M47" i="12"/>
  <c r="M48" i="12"/>
  <c r="G48" i="12"/>
  <c r="M49" i="12"/>
  <c r="G49" i="12"/>
  <c r="M50" i="12"/>
  <c r="G50" i="12"/>
  <c r="M52" i="12"/>
  <c r="G52" i="12"/>
  <c r="G47" i="12"/>
  <c r="M46" i="12"/>
  <c r="G46" i="12"/>
  <c r="M45" i="12"/>
  <c r="G45" i="12"/>
  <c r="M44" i="12"/>
  <c r="G44" i="12"/>
  <c r="M43" i="12"/>
  <c r="G43" i="12"/>
  <c r="M42" i="12"/>
  <c r="G42" i="12"/>
  <c r="M41" i="12"/>
  <c r="G41" i="12"/>
  <c r="H29" i="7"/>
  <c r="H28" i="7"/>
  <c r="H26" i="7"/>
  <c r="H25" i="7"/>
  <c r="F30" i="7"/>
  <c r="H27" i="7"/>
  <c r="H298" i="12"/>
  <c r="K298" i="12" s="1"/>
  <c r="H299" i="12"/>
  <c r="K299" i="12" s="1"/>
  <c r="H300" i="12"/>
  <c r="I300" i="12" s="1"/>
  <c r="H301" i="12"/>
  <c r="J301" i="12" s="1"/>
  <c r="H302" i="12"/>
  <c r="K302" i="12" s="1"/>
  <c r="K434" i="12" l="1"/>
  <c r="K429" i="12"/>
  <c r="K397" i="12"/>
  <c r="K378" i="12"/>
  <c r="H30" i="7"/>
  <c r="J429" i="12"/>
  <c r="I406" i="12"/>
  <c r="K393" i="12"/>
  <c r="K388" i="12"/>
  <c r="K383" i="12"/>
  <c r="K406" i="12"/>
  <c r="I393" i="12"/>
  <c r="I378" i="12"/>
  <c r="J388" i="12"/>
  <c r="K373" i="12"/>
  <c r="I373" i="12"/>
  <c r="I388" i="12"/>
  <c r="I383" i="12"/>
  <c r="K301" i="12"/>
  <c r="K300" i="12"/>
  <c r="J299" i="12"/>
  <c r="I299" i="12"/>
  <c r="J300" i="12"/>
  <c r="I302" i="12"/>
  <c r="I298" i="12"/>
  <c r="I301" i="12"/>
  <c r="J302" i="12"/>
  <c r="J298" i="12"/>
  <c r="H339" i="12"/>
  <c r="K339" i="12" s="1"/>
  <c r="H340" i="12"/>
  <c r="K340" i="12" s="1"/>
  <c r="H341" i="12"/>
  <c r="K341" i="12" s="1"/>
  <c r="K342" i="12"/>
  <c r="F344" i="12"/>
  <c r="I343" i="12"/>
  <c r="H338" i="12"/>
  <c r="J338" i="12" s="1"/>
  <c r="F328" i="12"/>
  <c r="H327" i="12"/>
  <c r="J327" i="12" s="1"/>
  <c r="H326" i="12"/>
  <c r="F323" i="12"/>
  <c r="H322" i="12"/>
  <c r="H321" i="12"/>
  <c r="F318" i="12"/>
  <c r="H317" i="12"/>
  <c r="J317" i="12" s="1"/>
  <c r="H316" i="12"/>
  <c r="F313" i="12"/>
  <c r="H311" i="12"/>
  <c r="H313" i="12" s="1"/>
  <c r="F308" i="12"/>
  <c r="H307" i="12"/>
  <c r="J307" i="12" s="1"/>
  <c r="H306" i="12"/>
  <c r="J322" i="12" l="1"/>
  <c r="H34" i="12"/>
  <c r="H328" i="12"/>
  <c r="K338" i="12"/>
  <c r="H323" i="12"/>
  <c r="K322" i="12"/>
  <c r="J343" i="12"/>
  <c r="I341" i="12"/>
  <c r="J341" i="12"/>
  <c r="H308" i="12"/>
  <c r="K343" i="12"/>
  <c r="I340" i="12"/>
  <c r="J340" i="12"/>
  <c r="I339" i="12"/>
  <c r="J339" i="12"/>
  <c r="H318" i="12"/>
  <c r="I342" i="12"/>
  <c r="J342" i="12"/>
  <c r="H344" i="12"/>
  <c r="I338" i="12"/>
  <c r="K327" i="12"/>
  <c r="I326" i="12"/>
  <c r="I327" i="12"/>
  <c r="J326" i="12"/>
  <c r="J328" i="12" s="1"/>
  <c r="K326" i="12"/>
  <c r="I321" i="12"/>
  <c r="J321" i="12"/>
  <c r="I322" i="12"/>
  <c r="K321" i="12"/>
  <c r="K317" i="12"/>
  <c r="I316" i="12"/>
  <c r="J316" i="12"/>
  <c r="J318" i="12" s="1"/>
  <c r="I317" i="12"/>
  <c r="K316" i="12"/>
  <c r="I311" i="12"/>
  <c r="J311" i="12"/>
  <c r="J313" i="12" s="1"/>
  <c r="K311" i="12"/>
  <c r="K307" i="12"/>
  <c r="I306" i="12"/>
  <c r="I307" i="12"/>
  <c r="J306" i="12"/>
  <c r="J308" i="12" s="1"/>
  <c r="K306" i="12"/>
  <c r="F303" i="12"/>
  <c r="H297" i="12"/>
  <c r="H292" i="12"/>
  <c r="J292" i="12" s="1"/>
  <c r="H293" i="12"/>
  <c r="K293" i="12" s="1"/>
  <c r="F294" i="12"/>
  <c r="F289" i="12"/>
  <c r="H288" i="12"/>
  <c r="H287" i="12"/>
  <c r="J287" i="12" s="1"/>
  <c r="F284" i="12"/>
  <c r="J283" i="12"/>
  <c r="H282" i="12"/>
  <c r="F279" i="12"/>
  <c r="H278" i="12"/>
  <c r="J278" i="12" s="1"/>
  <c r="H52" i="12"/>
  <c r="I52" i="12" s="1"/>
  <c r="H50" i="12"/>
  <c r="H49" i="12"/>
  <c r="H48" i="12"/>
  <c r="H47" i="12"/>
  <c r="H46" i="12"/>
  <c r="H45" i="12"/>
  <c r="H44" i="12"/>
  <c r="J323" i="12" l="1"/>
  <c r="J34" i="12"/>
  <c r="I34" i="12"/>
  <c r="K34" i="12"/>
  <c r="K313" i="12"/>
  <c r="K328" i="12"/>
  <c r="K308" i="12"/>
  <c r="J344" i="12"/>
  <c r="K318" i="12"/>
  <c r="K344" i="12"/>
  <c r="K323" i="12"/>
  <c r="I344" i="12"/>
  <c r="I318" i="12"/>
  <c r="I328" i="12"/>
  <c r="I323" i="12"/>
  <c r="I308" i="12"/>
  <c r="I313" i="12"/>
  <c r="H279" i="12"/>
  <c r="H294" i="12"/>
  <c r="K287" i="12"/>
  <c r="K278" i="12"/>
  <c r="K292" i="12"/>
  <c r="H284" i="12"/>
  <c r="I287" i="12"/>
  <c r="J293" i="12"/>
  <c r="J294" i="12" s="1"/>
  <c r="I292" i="12"/>
  <c r="H303" i="12"/>
  <c r="I297" i="12"/>
  <c r="J297" i="12"/>
  <c r="J303" i="12" s="1"/>
  <c r="K297" i="12"/>
  <c r="I293" i="12"/>
  <c r="I288" i="12"/>
  <c r="J288" i="12"/>
  <c r="J289" i="12" s="1"/>
  <c r="H289" i="12"/>
  <c r="K288" i="12"/>
  <c r="K283" i="12"/>
  <c r="I282" i="12"/>
  <c r="I283" i="12"/>
  <c r="J282" i="12"/>
  <c r="J284" i="12" s="1"/>
  <c r="K282" i="12"/>
  <c r="I277" i="12"/>
  <c r="J277" i="12"/>
  <c r="J279" i="12" s="1"/>
  <c r="I278" i="12"/>
  <c r="K277" i="12"/>
  <c r="K45" i="12"/>
  <c r="J45" i="12"/>
  <c r="I45" i="12"/>
  <c r="K52" i="12"/>
  <c r="J52" i="12"/>
  <c r="J50" i="12"/>
  <c r="I50" i="12"/>
  <c r="K50" i="12"/>
  <c r="K47" i="12"/>
  <c r="J47" i="12"/>
  <c r="I47" i="12"/>
  <c r="K49" i="12"/>
  <c r="J49" i="12"/>
  <c r="I49" i="12"/>
  <c r="J44" i="12"/>
  <c r="I44" i="12"/>
  <c r="K44" i="12"/>
  <c r="J46" i="12"/>
  <c r="I46" i="12"/>
  <c r="K46" i="12"/>
  <c r="J48" i="12"/>
  <c r="I48" i="12"/>
  <c r="K48" i="12"/>
  <c r="H36" i="7"/>
  <c r="H37" i="7"/>
  <c r="H38" i="7"/>
  <c r="H39" i="7"/>
  <c r="H40" i="7"/>
  <c r="H51" i="7"/>
  <c r="H50" i="7"/>
  <c r="K284" i="12" l="1"/>
  <c r="K294" i="12"/>
  <c r="I294" i="12"/>
  <c r="K279" i="12"/>
  <c r="K289" i="12"/>
  <c r="I279" i="12"/>
  <c r="K303" i="12"/>
  <c r="I284" i="12"/>
  <c r="I289" i="12"/>
  <c r="I303" i="12"/>
  <c r="H571" i="12"/>
  <c r="I571" i="12" s="1"/>
  <c r="J571" i="12" l="1"/>
  <c r="K571" i="12"/>
  <c r="F683" i="12"/>
  <c r="F588" i="12"/>
  <c r="F575" i="12"/>
  <c r="M110" i="12"/>
  <c r="G110" i="12"/>
  <c r="H110" i="12" s="1"/>
  <c r="M109" i="12"/>
  <c r="G109" i="12"/>
  <c r="H109" i="12" s="1"/>
  <c r="M108" i="12"/>
  <c r="G108" i="12"/>
  <c r="H108" i="12" s="1"/>
  <c r="M95" i="12"/>
  <c r="G95" i="12"/>
  <c r="H95" i="12" s="1"/>
  <c r="M94" i="12"/>
  <c r="G94" i="12"/>
  <c r="H41" i="12" s="1"/>
  <c r="M88" i="12"/>
  <c r="G88" i="12"/>
  <c r="H88" i="12" s="1"/>
  <c r="K88" i="12" s="1"/>
  <c r="M87" i="12"/>
  <c r="G87" i="12"/>
  <c r="H87" i="12" s="1"/>
  <c r="M86" i="12"/>
  <c r="G86" i="12"/>
  <c r="H86" i="12" s="1"/>
  <c r="K86" i="12" s="1"/>
  <c r="M80" i="12"/>
  <c r="G80" i="12"/>
  <c r="H80" i="12" s="1"/>
  <c r="M79" i="12"/>
  <c r="G79" i="12"/>
  <c r="H79" i="12" s="1"/>
  <c r="I79" i="12" s="1"/>
  <c r="H692" i="12"/>
  <c r="H687" i="12"/>
  <c r="K687" i="12" s="1"/>
  <c r="H682" i="12"/>
  <c r="H587" i="12"/>
  <c r="I587" i="12" s="1"/>
  <c r="H586" i="12"/>
  <c r="I586" i="12" s="1"/>
  <c r="H585" i="12"/>
  <c r="I585" i="12" s="1"/>
  <c r="H584" i="12"/>
  <c r="K584" i="12" s="1"/>
  <c r="H583" i="12"/>
  <c r="I583" i="12" s="1"/>
  <c r="H582" i="12"/>
  <c r="I582" i="12" s="1"/>
  <c r="H581" i="12"/>
  <c r="J581" i="12" s="1"/>
  <c r="H580" i="12"/>
  <c r="K580" i="12" s="1"/>
  <c r="H579" i="12"/>
  <c r="K579" i="12" s="1"/>
  <c r="H565" i="12"/>
  <c r="J565" i="12" s="1"/>
  <c r="H564" i="12"/>
  <c r="I564" i="12" s="1"/>
  <c r="H524" i="12"/>
  <c r="J524" i="12" s="1"/>
  <c r="H523" i="12"/>
  <c r="K523" i="12" s="1"/>
  <c r="H518" i="12"/>
  <c r="H513" i="12"/>
  <c r="H512" i="12"/>
  <c r="I512" i="12" s="1"/>
  <c r="F693" i="12"/>
  <c r="H691" i="12"/>
  <c r="C691" i="12"/>
  <c r="C692" i="12" s="1"/>
  <c r="F688" i="12"/>
  <c r="H686" i="12"/>
  <c r="K686" i="12" s="1"/>
  <c r="C686" i="12"/>
  <c r="C687" i="12" s="1"/>
  <c r="H681" i="12"/>
  <c r="C681" i="12"/>
  <c r="C682" i="12" s="1"/>
  <c r="H578" i="12"/>
  <c r="I578" i="12" s="1"/>
  <c r="C578" i="12"/>
  <c r="C579" i="12" s="1"/>
  <c r="C580" i="12" s="1"/>
  <c r="C581" i="12" s="1"/>
  <c r="C582" i="12" s="1"/>
  <c r="C583" i="12" s="1"/>
  <c r="C584" i="12" s="1"/>
  <c r="H574" i="12"/>
  <c r="I574" i="12" s="1"/>
  <c r="H573" i="12"/>
  <c r="J573" i="12" s="1"/>
  <c r="H572" i="12"/>
  <c r="I572" i="12" s="1"/>
  <c r="H570" i="12"/>
  <c r="K570" i="12" s="1"/>
  <c r="H569" i="12"/>
  <c r="H568" i="12"/>
  <c r="K568" i="12" s="1"/>
  <c r="H567" i="12"/>
  <c r="J567" i="12" s="1"/>
  <c r="H566" i="12"/>
  <c r="K566" i="12" s="1"/>
  <c r="H563" i="12"/>
  <c r="K563" i="12" s="1"/>
  <c r="C563" i="12"/>
  <c r="C564" i="12" s="1"/>
  <c r="C565" i="12" s="1"/>
  <c r="C566" i="12" s="1"/>
  <c r="C567" i="12" s="1"/>
  <c r="C568" i="12" s="1"/>
  <c r="C569" i="12" s="1"/>
  <c r="C570" i="12" s="1"/>
  <c r="F525" i="12"/>
  <c r="H522" i="12"/>
  <c r="C522" i="12"/>
  <c r="C523" i="12" s="1"/>
  <c r="C524" i="12" s="1"/>
  <c r="F519" i="12"/>
  <c r="H517" i="12"/>
  <c r="C517" i="12"/>
  <c r="C518" i="12" s="1"/>
  <c r="F514" i="12"/>
  <c r="H511" i="12"/>
  <c r="C511" i="12"/>
  <c r="C512" i="12" s="1"/>
  <c r="C513" i="12" s="1"/>
  <c r="F489" i="12"/>
  <c r="H488" i="12"/>
  <c r="J488" i="12" s="1"/>
  <c r="H487" i="12"/>
  <c r="F484" i="12"/>
  <c r="H483" i="12"/>
  <c r="J483" i="12" s="1"/>
  <c r="H482" i="12"/>
  <c r="H94" i="12" l="1"/>
  <c r="J94" i="12" s="1"/>
  <c r="J41" i="12"/>
  <c r="I41" i="12"/>
  <c r="K41" i="12"/>
  <c r="K581" i="12"/>
  <c r="C572" i="12"/>
  <c r="C573" i="12" s="1"/>
  <c r="C574" i="12" s="1"/>
  <c r="C571" i="12"/>
  <c r="K524" i="12"/>
  <c r="I579" i="12"/>
  <c r="I581" i="12"/>
  <c r="J582" i="12"/>
  <c r="I88" i="12"/>
  <c r="H588" i="12"/>
  <c r="H575" i="12"/>
  <c r="J585" i="12"/>
  <c r="K585" i="12"/>
  <c r="J586" i="12"/>
  <c r="K95" i="12"/>
  <c r="J95" i="12"/>
  <c r="I95" i="12"/>
  <c r="J87" i="12"/>
  <c r="I87" i="12"/>
  <c r="K87" i="12"/>
  <c r="J88" i="12"/>
  <c r="K80" i="12"/>
  <c r="J80" i="12"/>
  <c r="I80" i="12"/>
  <c r="J79" i="12"/>
  <c r="K79" i="12"/>
  <c r="H693" i="12"/>
  <c r="I692" i="12"/>
  <c r="J692" i="12"/>
  <c r="K692" i="12"/>
  <c r="I687" i="12"/>
  <c r="J687" i="12"/>
  <c r="I682" i="12"/>
  <c r="J682" i="12"/>
  <c r="H683" i="12"/>
  <c r="K682" i="12"/>
  <c r="J579" i="12"/>
  <c r="I580" i="12"/>
  <c r="K582" i="12"/>
  <c r="J583" i="12"/>
  <c r="I584" i="12"/>
  <c r="K586" i="12"/>
  <c r="J587" i="12"/>
  <c r="J580" i="12"/>
  <c r="K583" i="12"/>
  <c r="J584" i="12"/>
  <c r="K587" i="12"/>
  <c r="J512" i="12"/>
  <c r="J681" i="12"/>
  <c r="I513" i="12"/>
  <c r="K565" i="12"/>
  <c r="J564" i="12"/>
  <c r="I565" i="12"/>
  <c r="K564" i="12"/>
  <c r="I524" i="12"/>
  <c r="I523" i="12"/>
  <c r="J523" i="12"/>
  <c r="I518" i="12"/>
  <c r="J518" i="12"/>
  <c r="K518" i="12"/>
  <c r="K512" i="12"/>
  <c r="J513" i="12"/>
  <c r="K513" i="12"/>
  <c r="K688" i="12"/>
  <c r="I691" i="12"/>
  <c r="I681" i="12"/>
  <c r="J691" i="12"/>
  <c r="K691" i="12"/>
  <c r="H688" i="12"/>
  <c r="I686" i="12"/>
  <c r="J686" i="12"/>
  <c r="K681" i="12"/>
  <c r="J578" i="12"/>
  <c r="K578" i="12"/>
  <c r="K573" i="12"/>
  <c r="J572" i="12"/>
  <c r="J574" i="12"/>
  <c r="K572" i="12"/>
  <c r="I573" i="12"/>
  <c r="K574" i="12"/>
  <c r="K567" i="12"/>
  <c r="J566" i="12"/>
  <c r="I570" i="12"/>
  <c r="J570" i="12"/>
  <c r="I568" i="12"/>
  <c r="K569" i="12"/>
  <c r="I566" i="12"/>
  <c r="J568" i="12"/>
  <c r="I563" i="12"/>
  <c r="I567" i="12"/>
  <c r="I569" i="12"/>
  <c r="J563" i="12"/>
  <c r="J569" i="12"/>
  <c r="H519" i="12"/>
  <c r="H525" i="12"/>
  <c r="K522" i="12"/>
  <c r="I517" i="12"/>
  <c r="I522" i="12"/>
  <c r="J522" i="12"/>
  <c r="J517" i="12"/>
  <c r="K517" i="12"/>
  <c r="H514" i="12"/>
  <c r="K511" i="12"/>
  <c r="I511" i="12"/>
  <c r="J511" i="12"/>
  <c r="H484" i="12"/>
  <c r="J109" i="12"/>
  <c r="I109" i="12"/>
  <c r="K109" i="12"/>
  <c r="K108" i="12"/>
  <c r="J108" i="12"/>
  <c r="I108" i="12"/>
  <c r="K110" i="12"/>
  <c r="J110" i="12"/>
  <c r="I110" i="12"/>
  <c r="I86" i="12"/>
  <c r="J86" i="12"/>
  <c r="H489" i="12"/>
  <c r="K488" i="12"/>
  <c r="I487" i="12"/>
  <c r="I488" i="12"/>
  <c r="J487" i="12"/>
  <c r="J489" i="12" s="1"/>
  <c r="K487" i="12"/>
  <c r="K483" i="12"/>
  <c r="I482" i="12"/>
  <c r="J482" i="12"/>
  <c r="J484" i="12" s="1"/>
  <c r="I483" i="12"/>
  <c r="K482" i="12"/>
  <c r="C698" i="12"/>
  <c r="K94" i="12" l="1"/>
  <c r="K489" i="12"/>
  <c r="K484" i="12"/>
  <c r="I94" i="12"/>
  <c r="J683" i="12"/>
  <c r="K693" i="12"/>
  <c r="J519" i="12"/>
  <c r="I688" i="12"/>
  <c r="K575" i="12"/>
  <c r="I575" i="12"/>
  <c r="J575" i="12"/>
  <c r="J693" i="12"/>
  <c r="J525" i="12"/>
  <c r="I693" i="12"/>
  <c r="J688" i="12"/>
  <c r="J514" i="12"/>
  <c r="I683" i="12"/>
  <c r="K683" i="12"/>
  <c r="I588" i="12"/>
  <c r="J588" i="12"/>
  <c r="K588" i="12"/>
  <c r="K525" i="12"/>
  <c r="I519" i="12"/>
  <c r="K519" i="12"/>
  <c r="I525" i="12"/>
  <c r="I514" i="12"/>
  <c r="K514" i="12"/>
  <c r="I489" i="12"/>
  <c r="I484" i="12"/>
  <c r="C528" i="12"/>
  <c r="C529" i="12" s="1"/>
  <c r="C530" i="12" s="1"/>
  <c r="F463" i="12"/>
  <c r="H505" i="12"/>
  <c r="J505" i="12" s="1"/>
  <c r="H504" i="12"/>
  <c r="I504" i="12" s="1"/>
  <c r="H500" i="12"/>
  <c r="K500" i="12" s="1"/>
  <c r="H499" i="12"/>
  <c r="J499" i="12" s="1"/>
  <c r="H498" i="12"/>
  <c r="I498" i="12" s="1"/>
  <c r="H497" i="12"/>
  <c r="I497" i="12" s="1"/>
  <c r="H493" i="12"/>
  <c r="J493" i="12" s="1"/>
  <c r="H492" i="12"/>
  <c r="J492" i="12" s="1"/>
  <c r="H478" i="12"/>
  <c r="J478" i="12" s="1"/>
  <c r="H477" i="12"/>
  <c r="I477" i="12" s="1"/>
  <c r="H476" i="12"/>
  <c r="I476" i="12" s="1"/>
  <c r="H475" i="12"/>
  <c r="I475" i="12" s="1"/>
  <c r="H474" i="12"/>
  <c r="I474" i="12" s="1"/>
  <c r="H473" i="12"/>
  <c r="J473" i="12" s="1"/>
  <c r="H469" i="12"/>
  <c r="I469" i="12" s="1"/>
  <c r="H468" i="12"/>
  <c r="J468" i="12" s="1"/>
  <c r="H467" i="12"/>
  <c r="I467" i="12" s="1"/>
  <c r="H466" i="12"/>
  <c r="J466" i="12" s="1"/>
  <c r="H462" i="12"/>
  <c r="I462" i="12" s="1"/>
  <c r="H461" i="12"/>
  <c r="I461" i="12" s="1"/>
  <c r="H457" i="12"/>
  <c r="I457" i="12" s="1"/>
  <c r="H456" i="12"/>
  <c r="I456" i="12" s="1"/>
  <c r="H452" i="12"/>
  <c r="J452" i="12" s="1"/>
  <c r="H451" i="12"/>
  <c r="I451" i="12" s="1"/>
  <c r="H447" i="12"/>
  <c r="I447" i="12" s="1"/>
  <c r="H446" i="12"/>
  <c r="I446" i="12" s="1"/>
  <c r="H445" i="12"/>
  <c r="J445" i="12" s="1"/>
  <c r="H444" i="12"/>
  <c r="K444" i="12" s="1"/>
  <c r="H443" i="12"/>
  <c r="K443" i="12" s="1"/>
  <c r="H442" i="12"/>
  <c r="J442" i="12" s="1"/>
  <c r="H438" i="12"/>
  <c r="J438" i="12" s="1"/>
  <c r="H437" i="12"/>
  <c r="H664" i="12"/>
  <c r="I664" i="12" s="1"/>
  <c r="H663" i="12"/>
  <c r="I663" i="12" s="1"/>
  <c r="H662" i="12"/>
  <c r="J662" i="12" s="1"/>
  <c r="H661" i="12"/>
  <c r="I661" i="12" s="1"/>
  <c r="H660" i="12"/>
  <c r="K660" i="12" s="1"/>
  <c r="H659" i="12"/>
  <c r="I659" i="12" s="1"/>
  <c r="H655" i="12"/>
  <c r="I655" i="12" s="1"/>
  <c r="H654" i="12"/>
  <c r="K654" i="12" s="1"/>
  <c r="H653" i="12"/>
  <c r="K653" i="12" s="1"/>
  <c r="H652" i="12"/>
  <c r="K652" i="12" s="1"/>
  <c r="H651" i="12"/>
  <c r="I651" i="12" s="1"/>
  <c r="H650" i="12"/>
  <c r="I650" i="12" s="1"/>
  <c r="H624" i="12"/>
  <c r="I624" i="12" s="1"/>
  <c r="H623" i="12"/>
  <c r="I623" i="12" s="1"/>
  <c r="M74" i="12"/>
  <c r="I707" i="12"/>
  <c r="F599" i="12"/>
  <c r="F453" i="12"/>
  <c r="F458" i="12"/>
  <c r="F470" i="12"/>
  <c r="F494" i="12"/>
  <c r="F479" i="12"/>
  <c r="F501" i="12"/>
  <c r="F506" i="12"/>
  <c r="F53" i="7"/>
  <c r="F43" i="7"/>
  <c r="A42" i="7"/>
  <c r="H34" i="7"/>
  <c r="H35" i="7"/>
  <c r="H41" i="7"/>
  <c r="H42" i="7"/>
  <c r="H48" i="7"/>
  <c r="H49" i="7"/>
  <c r="H52" i="7"/>
  <c r="H33" i="7"/>
  <c r="M83" i="12"/>
  <c r="M82" i="12"/>
  <c r="M81" i="12"/>
  <c r="M78" i="12"/>
  <c r="M77" i="12"/>
  <c r="M76" i="12"/>
  <c r="M75" i="12"/>
  <c r="M73" i="12"/>
  <c r="M72" i="12"/>
  <c r="M71" i="12"/>
  <c r="M70" i="12"/>
  <c r="M105" i="12"/>
  <c r="M104" i="12"/>
  <c r="M103" i="12"/>
  <c r="M102" i="12"/>
  <c r="M101" i="12"/>
  <c r="M100" i="12"/>
  <c r="M99" i="12"/>
  <c r="M98" i="12"/>
  <c r="M97" i="12"/>
  <c r="M96" i="12"/>
  <c r="M93" i="12"/>
  <c r="M92" i="12"/>
  <c r="M91" i="12"/>
  <c r="M90" i="12"/>
  <c r="M89" i="12"/>
  <c r="G83" i="12"/>
  <c r="H83" i="12" s="1"/>
  <c r="G82" i="12"/>
  <c r="H82" i="12" s="1"/>
  <c r="G81" i="12"/>
  <c r="H81" i="12" s="1"/>
  <c r="G78" i="12"/>
  <c r="H78" i="12" s="1"/>
  <c r="G77" i="12"/>
  <c r="H77" i="12" s="1"/>
  <c r="G76" i="12"/>
  <c r="H76" i="12" s="1"/>
  <c r="G75" i="12"/>
  <c r="H75" i="12" s="1"/>
  <c r="G74" i="12"/>
  <c r="G73" i="12"/>
  <c r="H73" i="12" s="1"/>
  <c r="J73" i="12" s="1"/>
  <c r="G72" i="12"/>
  <c r="H72" i="12" s="1"/>
  <c r="G71" i="12"/>
  <c r="H71" i="12" s="1"/>
  <c r="I71" i="12" s="1"/>
  <c r="G70" i="12"/>
  <c r="H70" i="12" s="1"/>
  <c r="G105" i="12"/>
  <c r="H105" i="12" s="1"/>
  <c r="G104" i="12"/>
  <c r="G103" i="12"/>
  <c r="H103" i="12" s="1"/>
  <c r="K103" i="12" s="1"/>
  <c r="G102" i="12"/>
  <c r="H102" i="12" s="1"/>
  <c r="J102" i="12" s="1"/>
  <c r="G101" i="12"/>
  <c r="H101" i="12" s="1"/>
  <c r="I101" i="12" s="1"/>
  <c r="G100" i="12"/>
  <c r="H100" i="12" s="1"/>
  <c r="K100" i="12" s="1"/>
  <c r="G99" i="12"/>
  <c r="G98" i="12"/>
  <c r="H98" i="12" s="1"/>
  <c r="G97" i="12"/>
  <c r="H97" i="12" s="1"/>
  <c r="G96" i="12"/>
  <c r="H96" i="12" s="1"/>
  <c r="J96" i="12" s="1"/>
  <c r="G93" i="12"/>
  <c r="H93" i="12" s="1"/>
  <c r="G92" i="12"/>
  <c r="H92" i="12" s="1"/>
  <c r="J92" i="12" s="1"/>
  <c r="G91" i="12"/>
  <c r="H91" i="12" s="1"/>
  <c r="G90" i="12"/>
  <c r="H90" i="12" s="1"/>
  <c r="J90" i="12" s="1"/>
  <c r="G89" i="12"/>
  <c r="H89" i="12" s="1"/>
  <c r="H672" i="12"/>
  <c r="I672" i="12" s="1"/>
  <c r="F551" i="12"/>
  <c r="H550" i="12"/>
  <c r="J550" i="12" s="1"/>
  <c r="H549" i="12"/>
  <c r="K549" i="12" s="1"/>
  <c r="H548" i="12"/>
  <c r="K548" i="12" s="1"/>
  <c r="H547" i="12"/>
  <c r="I547" i="12" s="1"/>
  <c r="H546" i="12"/>
  <c r="J546" i="12" s="1"/>
  <c r="H545" i="12"/>
  <c r="C545" i="12"/>
  <c r="C546" i="12" s="1"/>
  <c r="C547" i="12" s="1"/>
  <c r="C548" i="12" s="1"/>
  <c r="C549" i="12" s="1"/>
  <c r="C550" i="12" s="1"/>
  <c r="H529" i="12"/>
  <c r="J529" i="12" s="1"/>
  <c r="H540" i="12"/>
  <c r="K540" i="12" s="1"/>
  <c r="C539" i="12"/>
  <c r="C540" i="12" s="1"/>
  <c r="C541" i="12" s="1"/>
  <c r="C534" i="12"/>
  <c r="C535" i="12" s="1"/>
  <c r="C643" i="12"/>
  <c r="C644" i="12" s="1"/>
  <c r="C645" i="12" s="1"/>
  <c r="C646" i="12" s="1"/>
  <c r="H645" i="12"/>
  <c r="K645" i="12" s="1"/>
  <c r="H603" i="12"/>
  <c r="J603" i="12" s="1"/>
  <c r="C602" i="12"/>
  <c r="C603" i="12" s="1"/>
  <c r="C604" i="12" s="1"/>
  <c r="C605" i="12" s="1"/>
  <c r="H592" i="12"/>
  <c r="J592" i="12" s="1"/>
  <c r="H593" i="12"/>
  <c r="J593" i="12" s="1"/>
  <c r="H594" i="12"/>
  <c r="I594" i="12" s="1"/>
  <c r="H595" i="12"/>
  <c r="J595" i="12" s="1"/>
  <c r="H596" i="12"/>
  <c r="K596" i="12" s="1"/>
  <c r="H597" i="12"/>
  <c r="J597" i="12" s="1"/>
  <c r="H555" i="12"/>
  <c r="J555" i="12" s="1"/>
  <c r="H556" i="12"/>
  <c r="J556" i="12" s="1"/>
  <c r="H557" i="12"/>
  <c r="J557" i="12" s="1"/>
  <c r="H558" i="12"/>
  <c r="J558" i="12" s="1"/>
  <c r="C554" i="12"/>
  <c r="C555" i="12" s="1"/>
  <c r="C556" i="12" s="1"/>
  <c r="C557" i="12" s="1"/>
  <c r="C558" i="12" s="1"/>
  <c r="C559" i="12" s="1"/>
  <c r="C591" i="12"/>
  <c r="C592" i="12" s="1"/>
  <c r="C593" i="12" s="1"/>
  <c r="C594" i="12" s="1"/>
  <c r="C595" i="12" s="1"/>
  <c r="C596" i="12" s="1"/>
  <c r="C597" i="12" s="1"/>
  <c r="C598" i="12" s="1"/>
  <c r="C623" i="12"/>
  <c r="C624" i="12" s="1"/>
  <c r="H669" i="12"/>
  <c r="J669" i="12" s="1"/>
  <c r="H670" i="12"/>
  <c r="J670" i="12" s="1"/>
  <c r="H671" i="12"/>
  <c r="K671" i="12" s="1"/>
  <c r="H610" i="12"/>
  <c r="J610" i="12" s="1"/>
  <c r="H611" i="12"/>
  <c r="I611" i="12" s="1"/>
  <c r="H617" i="12"/>
  <c r="K617" i="12" s="1"/>
  <c r="H618" i="12"/>
  <c r="K618" i="12" s="1"/>
  <c r="C616" i="12"/>
  <c r="C617" i="12" s="1"/>
  <c r="C618" i="12" s="1"/>
  <c r="C619" i="12" s="1"/>
  <c r="C659" i="12"/>
  <c r="C660" i="12" s="1"/>
  <c r="C661" i="12" s="1"/>
  <c r="C662" i="12" s="1"/>
  <c r="C663" i="12" s="1"/>
  <c r="C664" i="12" s="1"/>
  <c r="C650" i="12"/>
  <c r="C651" i="12" s="1"/>
  <c r="C652" i="12" s="1"/>
  <c r="C653" i="12" s="1"/>
  <c r="C654" i="12" s="1"/>
  <c r="C655" i="12" s="1"/>
  <c r="C609" i="12"/>
  <c r="C610" i="12" s="1"/>
  <c r="C611" i="12" s="1"/>
  <c r="C612" i="12" s="1"/>
  <c r="C668" i="12"/>
  <c r="C669" i="12" s="1"/>
  <c r="C670" i="12" s="1"/>
  <c r="C671" i="12" s="1"/>
  <c r="C672" i="12" s="1"/>
  <c r="C673" i="12" s="1"/>
  <c r="F674" i="12"/>
  <c r="F640" i="12"/>
  <c r="H628" i="12"/>
  <c r="I628" i="12" s="1"/>
  <c r="H629" i="12"/>
  <c r="J629" i="12" s="1"/>
  <c r="H630" i="12"/>
  <c r="J630" i="12" s="1"/>
  <c r="H631" i="12"/>
  <c r="I631" i="12" s="1"/>
  <c r="H632" i="12"/>
  <c r="J632" i="12" s="1"/>
  <c r="H633" i="12"/>
  <c r="I633" i="12" s="1"/>
  <c r="H634" i="12"/>
  <c r="K634" i="12" s="1"/>
  <c r="C628" i="12"/>
  <c r="C629" i="12" s="1"/>
  <c r="C630" i="12" s="1"/>
  <c r="C631" i="12" s="1"/>
  <c r="C632" i="12" s="1"/>
  <c r="C633" i="12" s="1"/>
  <c r="C634" i="12" s="1"/>
  <c r="C635" i="12" s="1"/>
  <c r="C636" i="12" s="1"/>
  <c r="C637" i="12" s="1"/>
  <c r="C638" i="12" s="1"/>
  <c r="C639" i="12" s="1"/>
  <c r="C706" i="12"/>
  <c r="F707" i="12"/>
  <c r="J698" i="12"/>
  <c r="K698" i="12" s="1"/>
  <c r="H46" i="7"/>
  <c r="F448" i="12"/>
  <c r="F439" i="12"/>
  <c r="F531" i="12"/>
  <c r="H530" i="12"/>
  <c r="I530" i="12" s="1"/>
  <c r="H528" i="12"/>
  <c r="F542" i="12"/>
  <c r="H541" i="12"/>
  <c r="I541" i="12" s="1"/>
  <c r="H539" i="12"/>
  <c r="I539" i="12" s="1"/>
  <c r="F647" i="12"/>
  <c r="H646" i="12"/>
  <c r="H644" i="12"/>
  <c r="I644" i="12" s="1"/>
  <c r="H643" i="12"/>
  <c r="I643" i="12" s="1"/>
  <c r="F536" i="12"/>
  <c r="H535" i="12"/>
  <c r="I535" i="12" s="1"/>
  <c r="H534" i="12"/>
  <c r="K534" i="12" s="1"/>
  <c r="F606" i="12"/>
  <c r="H605" i="12"/>
  <c r="K605" i="12" s="1"/>
  <c r="H604" i="12"/>
  <c r="I604" i="12" s="1"/>
  <c r="H602" i="12"/>
  <c r="J602" i="12" s="1"/>
  <c r="F560" i="12"/>
  <c r="H559" i="12"/>
  <c r="K559" i="12" s="1"/>
  <c r="H554" i="12"/>
  <c r="J554" i="12" s="1"/>
  <c r="H598" i="12"/>
  <c r="J598" i="12" s="1"/>
  <c r="H591" i="12"/>
  <c r="I591" i="12" s="1"/>
  <c r="F625" i="12"/>
  <c r="F620" i="12"/>
  <c r="H619" i="12"/>
  <c r="J619" i="12" s="1"/>
  <c r="H616" i="12"/>
  <c r="I616" i="12" s="1"/>
  <c r="F665" i="12"/>
  <c r="F656" i="12"/>
  <c r="F613" i="12"/>
  <c r="H612" i="12"/>
  <c r="I612" i="12" s="1"/>
  <c r="H609" i="12"/>
  <c r="J609" i="12" s="1"/>
  <c r="H673" i="12"/>
  <c r="I673" i="12" s="1"/>
  <c r="H668" i="12"/>
  <c r="H639" i="12"/>
  <c r="I639" i="12" s="1"/>
  <c r="H638" i="12"/>
  <c r="H637" i="12"/>
  <c r="I637" i="12" s="1"/>
  <c r="H636" i="12"/>
  <c r="I636" i="12" s="1"/>
  <c r="H635" i="12"/>
  <c r="I635" i="12" s="1"/>
  <c r="J705" i="12"/>
  <c r="K705" i="12" s="1"/>
  <c r="J699" i="12"/>
  <c r="K699" i="12" s="1"/>
  <c r="J706" i="12"/>
  <c r="K706" i="12" s="1"/>
  <c r="J704" i="12"/>
  <c r="K704" i="12" s="1"/>
  <c r="H47" i="7"/>
  <c r="H674" i="12" l="1"/>
  <c r="H53" i="7"/>
  <c r="H104" i="12"/>
  <c r="J104" i="12" s="1"/>
  <c r="H43" i="12"/>
  <c r="H99" i="12"/>
  <c r="K99" i="12" s="1"/>
  <c r="H42" i="12"/>
  <c r="H43" i="7"/>
  <c r="H74" i="12"/>
  <c r="I74" i="12" s="1"/>
  <c r="J456" i="12"/>
  <c r="I652" i="12"/>
  <c r="J623" i="12"/>
  <c r="K456" i="12"/>
  <c r="I500" i="12"/>
  <c r="K477" i="12"/>
  <c r="K504" i="12"/>
  <c r="J663" i="12"/>
  <c r="K497" i="12"/>
  <c r="J504" i="12"/>
  <c r="J506" i="12" s="1"/>
  <c r="I473" i="12"/>
  <c r="J469" i="12"/>
  <c r="K655" i="12"/>
  <c r="K493" i="12"/>
  <c r="J476" i="12"/>
  <c r="I452" i="12"/>
  <c r="I453" i="12" s="1"/>
  <c r="I438" i="12"/>
  <c r="K662" i="12"/>
  <c r="J462" i="12"/>
  <c r="K462" i="12"/>
  <c r="I445" i="12"/>
  <c r="J500" i="12"/>
  <c r="K446" i="12"/>
  <c r="K623" i="12"/>
  <c r="J477" i="12"/>
  <c r="I466" i="12"/>
  <c r="I442" i="12"/>
  <c r="I493" i="12"/>
  <c r="I662" i="12"/>
  <c r="K469" i="12"/>
  <c r="J655" i="12"/>
  <c r="J651" i="12"/>
  <c r="K473" i="12"/>
  <c r="J497" i="12"/>
  <c r="J659" i="12"/>
  <c r="K476" i="12"/>
  <c r="K651" i="12"/>
  <c r="K438" i="12"/>
  <c r="K452" i="12"/>
  <c r="K659" i="12"/>
  <c r="J446" i="12"/>
  <c r="K663" i="12"/>
  <c r="K445" i="12"/>
  <c r="K442" i="12"/>
  <c r="K466" i="12"/>
  <c r="H463" i="12"/>
  <c r="J451" i="12"/>
  <c r="J453" i="12" s="1"/>
  <c r="K451" i="12"/>
  <c r="H494" i="12"/>
  <c r="K547" i="12"/>
  <c r="J547" i="12"/>
  <c r="I82" i="12"/>
  <c r="J82" i="12"/>
  <c r="J559" i="12"/>
  <c r="J560" i="12" s="1"/>
  <c r="H439" i="12"/>
  <c r="I592" i="12"/>
  <c r="J596" i="12"/>
  <c r="I529" i="12"/>
  <c r="J671" i="12"/>
  <c r="J643" i="12"/>
  <c r="J76" i="12"/>
  <c r="I76" i="12"/>
  <c r="J605" i="12"/>
  <c r="I499" i="12"/>
  <c r="I557" i="12"/>
  <c r="I654" i="12"/>
  <c r="K437" i="12"/>
  <c r="K499" i="12"/>
  <c r="J650" i="12"/>
  <c r="K632" i="12"/>
  <c r="I550" i="12"/>
  <c r="I100" i="12"/>
  <c r="J100" i="12"/>
  <c r="K612" i="12"/>
  <c r="I103" i="12"/>
  <c r="J673" i="12"/>
  <c r="J549" i="12"/>
  <c r="I597" i="12"/>
  <c r="K673" i="12"/>
  <c r="K96" i="12"/>
  <c r="J628" i="12"/>
  <c r="J101" i="12"/>
  <c r="I632" i="12"/>
  <c r="K90" i="12"/>
  <c r="K628" i="12"/>
  <c r="I549" i="12"/>
  <c r="K105" i="12"/>
  <c r="J105" i="12"/>
  <c r="K93" i="12"/>
  <c r="I93" i="12"/>
  <c r="I91" i="12"/>
  <c r="J91" i="12"/>
  <c r="K97" i="12"/>
  <c r="J97" i="12"/>
  <c r="I97" i="12"/>
  <c r="K530" i="12"/>
  <c r="I546" i="12"/>
  <c r="K461" i="12"/>
  <c r="K636" i="12"/>
  <c r="I90" i="12"/>
  <c r="K595" i="12"/>
  <c r="K546" i="12"/>
  <c r="I617" i="12"/>
  <c r="K619" i="12"/>
  <c r="K539" i="12"/>
  <c r="J636" i="12"/>
  <c r="I96" i="12"/>
  <c r="K529" i="12"/>
  <c r="I618" i="12"/>
  <c r="K492" i="12"/>
  <c r="K505" i="12"/>
  <c r="K643" i="12"/>
  <c r="J539" i="12"/>
  <c r="J612" i="12"/>
  <c r="J437" i="12"/>
  <c r="J439" i="12" s="1"/>
  <c r="J530" i="12"/>
  <c r="I437" i="12"/>
  <c r="I492" i="12"/>
  <c r="K475" i="12"/>
  <c r="I556" i="12"/>
  <c r="J475" i="12"/>
  <c r="I645" i="12"/>
  <c r="I444" i="12"/>
  <c r="K82" i="12"/>
  <c r="K98" i="12"/>
  <c r="I98" i="12"/>
  <c r="J78" i="12"/>
  <c r="I78" i="12"/>
  <c r="K78" i="12"/>
  <c r="K535" i="12"/>
  <c r="K635" i="12"/>
  <c r="J604" i="12"/>
  <c r="J635" i="12"/>
  <c r="J103" i="12"/>
  <c r="K101" i="12"/>
  <c r="K91" i="12"/>
  <c r="I619" i="12"/>
  <c r="I630" i="12"/>
  <c r="K73" i="12"/>
  <c r="J494" i="12"/>
  <c r="K664" i="12"/>
  <c r="H448" i="12"/>
  <c r="J93" i="12"/>
  <c r="I458" i="12"/>
  <c r="J611" i="12"/>
  <c r="K71" i="12"/>
  <c r="K604" i="12"/>
  <c r="K624" i="12"/>
  <c r="K639" i="12"/>
  <c r="J639" i="12"/>
  <c r="H599" i="12"/>
  <c r="I105" i="12"/>
  <c r="H506" i="12"/>
  <c r="K611" i="12"/>
  <c r="J594" i="12"/>
  <c r="K76" i="12"/>
  <c r="I625" i="12"/>
  <c r="K447" i="12"/>
  <c r="J443" i="12"/>
  <c r="H625" i="12"/>
  <c r="K669" i="12"/>
  <c r="K555" i="12"/>
  <c r="I555" i="12"/>
  <c r="H551" i="12"/>
  <c r="K468" i="12"/>
  <c r="K644" i="12"/>
  <c r="K554" i="12"/>
  <c r="J644" i="12"/>
  <c r="H453" i="12"/>
  <c r="J616" i="12"/>
  <c r="I559" i="12"/>
  <c r="I468" i="12"/>
  <c r="J654" i="12"/>
  <c r="J661" i="12"/>
  <c r="K603" i="12"/>
  <c r="J633" i="12"/>
  <c r="I669" i="12"/>
  <c r="J444" i="12"/>
  <c r="J631" i="12"/>
  <c r="I463" i="12"/>
  <c r="H647" i="12"/>
  <c r="K478" i="12"/>
  <c r="K598" i="12"/>
  <c r="K616" i="12"/>
  <c r="K650" i="12"/>
  <c r="J535" i="12"/>
  <c r="J461" i="12"/>
  <c r="H620" i="12"/>
  <c r="I598" i="12"/>
  <c r="I605" i="12"/>
  <c r="K633" i="12"/>
  <c r="K594" i="12"/>
  <c r="K672" i="12"/>
  <c r="K661" i="12"/>
  <c r="J540" i="12"/>
  <c r="I603" i="12"/>
  <c r="K541" i="12"/>
  <c r="H501" i="12"/>
  <c r="J457" i="12"/>
  <c r="H470" i="12"/>
  <c r="J591" i="12"/>
  <c r="J541" i="12"/>
  <c r="H665" i="12"/>
  <c r="H640" i="12"/>
  <c r="I478" i="12"/>
  <c r="I479" i="12" s="1"/>
  <c r="I443" i="12"/>
  <c r="K610" i="12"/>
  <c r="K597" i="12"/>
  <c r="J548" i="12"/>
  <c r="I610" i="12"/>
  <c r="I545" i="12"/>
  <c r="J645" i="12"/>
  <c r="J672" i="12"/>
  <c r="K498" i="12"/>
  <c r="K474" i="12"/>
  <c r="K457" i="12"/>
  <c r="K467" i="12"/>
  <c r="H479" i="12"/>
  <c r="H458" i="12"/>
  <c r="J646" i="12"/>
  <c r="J624" i="12"/>
  <c r="J625" i="12" s="1"/>
  <c r="H613" i="12"/>
  <c r="I505" i="12"/>
  <c r="I506" i="12" s="1"/>
  <c r="K629" i="12"/>
  <c r="K593" i="12"/>
  <c r="K558" i="12"/>
  <c r="J545" i="12"/>
  <c r="I629" i="12"/>
  <c r="K545" i="12"/>
  <c r="I593" i="12"/>
  <c r="I558" i="12"/>
  <c r="K646" i="12"/>
  <c r="K591" i="12"/>
  <c r="K637" i="12"/>
  <c r="J447" i="12"/>
  <c r="J474" i="12"/>
  <c r="H542" i="12"/>
  <c r="J498" i="12"/>
  <c r="J467" i="12"/>
  <c r="J664" i="12"/>
  <c r="H656" i="12"/>
  <c r="J637" i="12"/>
  <c r="H606" i="12"/>
  <c r="I646" i="12"/>
  <c r="J653" i="12"/>
  <c r="I653" i="12"/>
  <c r="I548" i="12"/>
  <c r="K707" i="12"/>
  <c r="J638" i="12"/>
  <c r="I668" i="12"/>
  <c r="J528" i="12"/>
  <c r="K528" i="12"/>
  <c r="J70" i="12"/>
  <c r="I70" i="12"/>
  <c r="K70" i="12"/>
  <c r="K83" i="12"/>
  <c r="J83" i="12"/>
  <c r="I83" i="12"/>
  <c r="K668" i="12"/>
  <c r="K102" i="12"/>
  <c r="J98" i="12"/>
  <c r="I534" i="12"/>
  <c r="I536" i="12" s="1"/>
  <c r="J534" i="12"/>
  <c r="I89" i="12"/>
  <c r="K89" i="12"/>
  <c r="J89" i="12"/>
  <c r="J707" i="12"/>
  <c r="K602" i="12"/>
  <c r="H531" i="12"/>
  <c r="J668" i="12"/>
  <c r="I102" i="12"/>
  <c r="K92" i="12"/>
  <c r="K77" i="12"/>
  <c r="J77" i="12"/>
  <c r="I77" i="12"/>
  <c r="I638" i="12"/>
  <c r="K638" i="12"/>
  <c r="J81" i="12"/>
  <c r="I81" i="12"/>
  <c r="K81" i="12"/>
  <c r="H536" i="12"/>
  <c r="I92" i="12"/>
  <c r="I609" i="12"/>
  <c r="K609" i="12"/>
  <c r="H560" i="12"/>
  <c r="I602" i="12"/>
  <c r="I528" i="12"/>
  <c r="J72" i="12"/>
  <c r="I72" i="12"/>
  <c r="K72" i="12"/>
  <c r="K75" i="12"/>
  <c r="J75" i="12"/>
  <c r="I75" i="12"/>
  <c r="K631" i="12"/>
  <c r="J652" i="12"/>
  <c r="K550" i="12"/>
  <c r="I595" i="12"/>
  <c r="I671" i="12"/>
  <c r="I596" i="12"/>
  <c r="I540" i="12"/>
  <c r="I542" i="12" s="1"/>
  <c r="I634" i="12"/>
  <c r="I670" i="12"/>
  <c r="I660" i="12"/>
  <c r="I73" i="12"/>
  <c r="I554" i="12"/>
  <c r="J617" i="12"/>
  <c r="K670" i="12"/>
  <c r="K556" i="12"/>
  <c r="J634" i="12"/>
  <c r="J660" i="12"/>
  <c r="J71" i="12"/>
  <c r="K630" i="12"/>
  <c r="J618" i="12"/>
  <c r="K592" i="12"/>
  <c r="K557" i="12"/>
  <c r="H3" i="12" l="1"/>
  <c r="K536" i="12"/>
  <c r="K74" i="12"/>
  <c r="H54" i="7"/>
  <c r="I494" i="12"/>
  <c r="J74" i="12"/>
  <c r="J606" i="12"/>
  <c r="I99" i="12"/>
  <c r="I104" i="12"/>
  <c r="J99" i="12"/>
  <c r="K104" i="12"/>
  <c r="K458" i="12"/>
  <c r="J463" i="12"/>
  <c r="J458" i="12"/>
  <c r="J42" i="12"/>
  <c r="K42" i="12"/>
  <c r="I42" i="12"/>
  <c r="K43" i="12"/>
  <c r="J43" i="12"/>
  <c r="I43" i="12"/>
  <c r="I501" i="12"/>
  <c r="K625" i="12"/>
  <c r="K656" i="12"/>
  <c r="K506" i="12"/>
  <c r="J470" i="12"/>
  <c r="I665" i="12"/>
  <c r="K494" i="12"/>
  <c r="I439" i="12"/>
  <c r="I470" i="12"/>
  <c r="K463" i="12"/>
  <c r="J501" i="12"/>
  <c r="K448" i="12"/>
  <c r="K439" i="12"/>
  <c r="K453" i="12"/>
  <c r="I531" i="12"/>
  <c r="J542" i="12"/>
  <c r="J479" i="12"/>
  <c r="K501" i="12"/>
  <c r="I656" i="12"/>
  <c r="I613" i="12"/>
  <c r="J613" i="12"/>
  <c r="I647" i="12"/>
  <c r="K620" i="12"/>
  <c r="I620" i="12"/>
  <c r="K606" i="12"/>
  <c r="K665" i="12"/>
  <c r="K470" i="12"/>
  <c r="J599" i="12"/>
  <c r="J551" i="12"/>
  <c r="J674" i="12"/>
  <c r="I551" i="12"/>
  <c r="K542" i="12"/>
  <c r="K531" i="12"/>
  <c r="I448" i="12"/>
  <c r="J448" i="12"/>
  <c r="J531" i="12"/>
  <c r="K551" i="12"/>
  <c r="I606" i="12"/>
  <c r="J656" i="12"/>
  <c r="J536" i="12"/>
  <c r="K599" i="12"/>
  <c r="J665" i="12"/>
  <c r="J620" i="12"/>
  <c r="K613" i="12"/>
  <c r="K647" i="12"/>
  <c r="K479" i="12"/>
  <c r="I599" i="12"/>
  <c r="I674" i="12"/>
  <c r="I560" i="12"/>
  <c r="J647" i="12"/>
  <c r="K674" i="12"/>
  <c r="J640" i="12"/>
  <c r="I640" i="12"/>
  <c r="K640" i="12"/>
  <c r="K560" i="12"/>
  <c r="K3" i="12" l="1"/>
  <c r="I3" i="12"/>
  <c r="J3" i="12"/>
  <c r="L270" i="12"/>
  <c r="L272" i="12" s="1"/>
  <c r="L677" i="12"/>
  <c r="L678" i="12" s="1"/>
  <c r="L252" i="12"/>
  <c r="L253" i="12"/>
  <c r="L265" i="12"/>
  <c r="L255" i="12"/>
  <c r="L266" i="12"/>
  <c r="L227" i="12"/>
  <c r="L229" i="12" s="1"/>
  <c r="L251" i="12"/>
  <c r="L239" i="12"/>
  <c r="L235" i="12"/>
  <c r="L240" i="12"/>
  <c r="L245" i="12"/>
  <c r="L260" i="12"/>
  <c r="L247" i="12"/>
  <c r="L232" i="12"/>
  <c r="L234" i="12"/>
  <c r="L256" i="12"/>
  <c r="L254" i="12"/>
  <c r="L233" i="12"/>
  <c r="L261" i="12"/>
  <c r="L244" i="12"/>
  <c r="L246" i="12"/>
  <c r="L222" i="12"/>
  <c r="L223" i="12"/>
  <c r="L218" i="12"/>
  <c r="L217" i="12"/>
  <c r="L216" i="12"/>
  <c r="L154" i="12"/>
  <c r="L125" i="12"/>
  <c r="L128" i="12"/>
  <c r="L204" i="12"/>
  <c r="L119" i="12"/>
  <c r="L120" i="12"/>
  <c r="L206" i="12"/>
  <c r="L171" i="12"/>
  <c r="L138" i="12"/>
  <c r="L199" i="12"/>
  <c r="L194" i="12"/>
  <c r="L196" i="12" s="1"/>
  <c r="L189" i="12"/>
  <c r="L172" i="12"/>
  <c r="L173" i="12"/>
  <c r="L155" i="12"/>
  <c r="L145" i="12"/>
  <c r="L139" i="12"/>
  <c r="L170" i="12"/>
  <c r="L137" i="12"/>
  <c r="L126" i="12"/>
  <c r="L118" i="12"/>
  <c r="L162" i="12"/>
  <c r="L132" i="12"/>
  <c r="L134" i="12" s="1"/>
  <c r="L161" i="12"/>
  <c r="L185" i="12"/>
  <c r="L177" i="12"/>
  <c r="L179" i="12" s="1"/>
  <c r="L164" i="12"/>
  <c r="L144" i="12"/>
  <c r="L146" i="12" s="1"/>
  <c r="L184" i="12"/>
  <c r="L183" i="12"/>
  <c r="L211" i="12"/>
  <c r="L213" i="12" s="1"/>
  <c r="L190" i="12"/>
  <c r="L182" i="12"/>
  <c r="L169" i="12"/>
  <c r="L159" i="12"/>
  <c r="L163" i="12"/>
  <c r="L140" i="12"/>
  <c r="L121" i="12"/>
  <c r="L200" i="12"/>
  <c r="L160" i="12"/>
  <c r="L207" i="12"/>
  <c r="L205" i="12"/>
  <c r="L168" i="12"/>
  <c r="L127" i="12"/>
  <c r="L149" i="12"/>
  <c r="L151" i="12" s="1"/>
  <c r="L333" i="12"/>
  <c r="L334" i="12"/>
  <c r="L332" i="12"/>
  <c r="L331" i="12"/>
  <c r="L359" i="12"/>
  <c r="L360" i="12"/>
  <c r="L365" i="12"/>
  <c r="L364" i="12"/>
  <c r="L354" i="12"/>
  <c r="L355" i="12"/>
  <c r="L353" i="12"/>
  <c r="L348" i="12"/>
  <c r="L347" i="12"/>
  <c r="L349" i="12"/>
  <c r="L277" i="12"/>
  <c r="L702" i="12"/>
  <c r="L703" i="12"/>
  <c r="L700" i="12"/>
  <c r="L701" i="12"/>
  <c r="L415" i="12"/>
  <c r="L422" i="12"/>
  <c r="L421" i="12"/>
  <c r="L420" i="12"/>
  <c r="L414" i="12"/>
  <c r="L416" i="12"/>
  <c r="L371" i="12"/>
  <c r="L410" i="12"/>
  <c r="L402" i="12"/>
  <c r="L409" i="12"/>
  <c r="L403" i="12"/>
  <c r="L405" i="12"/>
  <c r="L404" i="12"/>
  <c r="L401" i="12"/>
  <c r="L387" i="12"/>
  <c r="L381" i="12"/>
  <c r="L372" i="12"/>
  <c r="L391" i="12"/>
  <c r="L382" i="12"/>
  <c r="L376" i="12"/>
  <c r="L392" i="12"/>
  <c r="L386" i="12"/>
  <c r="L377" i="12"/>
  <c r="L370" i="12"/>
  <c r="L400" i="12"/>
  <c r="L396" i="12"/>
  <c r="L397" i="12" s="1"/>
  <c r="L427" i="12"/>
  <c r="L432" i="12"/>
  <c r="L428" i="12"/>
  <c r="L433" i="12"/>
  <c r="L300" i="12"/>
  <c r="L301" i="12"/>
  <c r="L298" i="12"/>
  <c r="L302" i="12"/>
  <c r="L299" i="12"/>
  <c r="L326" i="12"/>
  <c r="L322" i="12"/>
  <c r="L338" i="12"/>
  <c r="L327" i="12"/>
  <c r="L341" i="12"/>
  <c r="L342" i="12"/>
  <c r="L340" i="12"/>
  <c r="L317" i="12"/>
  <c r="L339" i="12"/>
  <c r="L321" i="12"/>
  <c r="L323" i="12" s="1"/>
  <c r="L343" i="12"/>
  <c r="L316" i="12"/>
  <c r="L318" i="12" s="1"/>
  <c r="L311" i="12"/>
  <c r="L313" i="12" s="1"/>
  <c r="L306" i="12"/>
  <c r="L307" i="12"/>
  <c r="L292" i="12"/>
  <c r="L282" i="12"/>
  <c r="L293" i="12"/>
  <c r="L297" i="12"/>
  <c r="L283" i="12"/>
  <c r="L288" i="12"/>
  <c r="L278" i="12"/>
  <c r="L287" i="12"/>
  <c r="L571" i="12"/>
  <c r="L580" i="12"/>
  <c r="L584" i="12"/>
  <c r="L587" i="12"/>
  <c r="L585" i="12"/>
  <c r="L582" i="12"/>
  <c r="L579" i="12"/>
  <c r="L581" i="12"/>
  <c r="L682" i="12"/>
  <c r="L687" i="12"/>
  <c r="L692" i="12"/>
  <c r="L583" i="12"/>
  <c r="L586" i="12"/>
  <c r="L523" i="12"/>
  <c r="L512" i="12"/>
  <c r="L524" i="12"/>
  <c r="L513" i="12"/>
  <c r="L518" i="12"/>
  <c r="L564" i="12"/>
  <c r="L565" i="12"/>
  <c r="L691" i="12"/>
  <c r="L686" i="12"/>
  <c r="L681" i="12"/>
  <c r="L578" i="12"/>
  <c r="L573" i="12"/>
  <c r="L574" i="12"/>
  <c r="L572" i="12"/>
  <c r="L563" i="12"/>
  <c r="L567" i="12"/>
  <c r="L568" i="12"/>
  <c r="L566" i="12"/>
  <c r="L569" i="12"/>
  <c r="L570" i="12"/>
  <c r="L522" i="12"/>
  <c r="L517" i="12"/>
  <c r="L511" i="12"/>
  <c r="L636" i="12"/>
  <c r="L483" i="12"/>
  <c r="L487" i="12"/>
  <c r="L488" i="12"/>
  <c r="L482" i="12"/>
  <c r="L541" i="12"/>
  <c r="L597" i="12"/>
  <c r="L469" i="12"/>
  <c r="L655" i="12"/>
  <c r="L652" i="12"/>
  <c r="L492" i="12"/>
  <c r="L547" i="12"/>
  <c r="L445" i="12"/>
  <c r="L467" i="12"/>
  <c r="L706" i="12"/>
  <c r="L446" i="12"/>
  <c r="L643" i="12"/>
  <c r="L612" i="12"/>
  <c r="L462" i="12"/>
  <c r="L646" i="12"/>
  <c r="L651" i="12"/>
  <c r="L444" i="12"/>
  <c r="L529" i="12"/>
  <c r="L593" i="12"/>
  <c r="L672" i="12"/>
  <c r="L644" i="12"/>
  <c r="L617" i="12"/>
  <c r="L610" i="12"/>
  <c r="L437" i="12"/>
  <c r="L539" i="12"/>
  <c r="L623" i="12"/>
  <c r="L632" i="12"/>
  <c r="L705" i="12"/>
  <c r="L595" i="12"/>
  <c r="L635" i="12"/>
  <c r="L476" i="12"/>
  <c r="L598" i="12"/>
  <c r="L669" i="12"/>
  <c r="L500" i="12"/>
  <c r="L535" i="12"/>
  <c r="L664" i="12"/>
  <c r="L633" i="12"/>
  <c r="L474" i="12"/>
  <c r="L558" i="12"/>
  <c r="L653" i="12"/>
  <c r="L704" i="12"/>
  <c r="L699" i="12"/>
  <c r="L498" i="12"/>
  <c r="L591" i="12"/>
  <c r="L631" i="12"/>
  <c r="L457" i="12"/>
  <c r="L594" i="12"/>
  <c r="L638" i="12"/>
  <c r="L475" i="12"/>
  <c r="L604" i="12"/>
  <c r="L660" i="12"/>
  <c r="L629" i="12"/>
  <c r="L451" i="12"/>
  <c r="L554" i="12"/>
  <c r="L609" i="12"/>
  <c r="L628" i="12"/>
  <c r="L546" i="12"/>
  <c r="L549" i="12"/>
  <c r="L545" i="12"/>
  <c r="L442" i="12"/>
  <c r="L477" i="12"/>
  <c r="L602" i="12"/>
  <c r="L616" i="12"/>
  <c r="L670" i="12"/>
  <c r="L493" i="12"/>
  <c r="L504" i="12"/>
  <c r="L468" i="12"/>
  <c r="L605" i="12"/>
  <c r="L619" i="12"/>
  <c r="L611" i="12"/>
  <c r="L634" i="12"/>
  <c r="L438" i="12"/>
  <c r="L452" i="12"/>
  <c r="L540" i="12"/>
  <c r="L559" i="12"/>
  <c r="L624" i="12"/>
  <c r="L654" i="12"/>
  <c r="L668" i="12"/>
  <c r="L447" i="12"/>
  <c r="L499" i="12"/>
  <c r="L466" i="12"/>
  <c r="L534" i="12"/>
  <c r="L596" i="12"/>
  <c r="L663" i="12"/>
  <c r="L671" i="12"/>
  <c r="L698" i="12"/>
  <c r="L550" i="12"/>
  <c r="L548" i="12"/>
  <c r="L505" i="12"/>
  <c r="L473" i="12"/>
  <c r="L557" i="12"/>
  <c r="L662" i="12"/>
  <c r="L639" i="12"/>
  <c r="L497" i="12"/>
  <c r="L530" i="12"/>
  <c r="L556" i="12"/>
  <c r="L661" i="12"/>
  <c r="L673" i="12"/>
  <c r="L630" i="12"/>
  <c r="L461" i="12"/>
  <c r="L456" i="12"/>
  <c r="L645" i="12"/>
  <c r="L555" i="12"/>
  <c r="L618" i="12"/>
  <c r="L650" i="12"/>
  <c r="L637" i="12"/>
  <c r="L443" i="12"/>
  <c r="L478" i="12"/>
  <c r="L528" i="12"/>
  <c r="L603" i="12"/>
  <c r="L592" i="12"/>
  <c r="L659" i="12"/>
  <c r="L674" i="12" l="1"/>
  <c r="L224" i="12"/>
  <c r="L156" i="12"/>
  <c r="L122" i="12"/>
  <c r="L248" i="12"/>
  <c r="L262" i="12"/>
  <c r="L241" i="12"/>
  <c r="L236" i="12"/>
  <c r="L257" i="12"/>
  <c r="L267" i="12"/>
  <c r="L219" i="12"/>
  <c r="L174" i="12"/>
  <c r="L165" i="12"/>
  <c r="L141" i="12"/>
  <c r="L191" i="12"/>
  <c r="L208" i="12"/>
  <c r="L201" i="12"/>
  <c r="L129" i="12"/>
  <c r="L186" i="12"/>
  <c r="L335" i="12"/>
  <c r="L361" i="12"/>
  <c r="L366" i="12"/>
  <c r="L356" i="12"/>
  <c r="L350" i="12"/>
  <c r="L423" i="12"/>
  <c r="L417" i="12"/>
  <c r="L411" i="12"/>
  <c r="L429" i="12"/>
  <c r="L406" i="12"/>
  <c r="L388" i="12"/>
  <c r="L393" i="12"/>
  <c r="L378" i="12"/>
  <c r="L373" i="12"/>
  <c r="L284" i="12"/>
  <c r="L383" i="12"/>
  <c r="L434" i="12"/>
  <c r="L303" i="12"/>
  <c r="L328" i="12"/>
  <c r="L344" i="12"/>
  <c r="L308" i="12"/>
  <c r="L279" i="12"/>
  <c r="L294" i="12"/>
  <c r="L289" i="12"/>
  <c r="L575" i="12"/>
  <c r="L463" i="12"/>
  <c r="L683" i="12"/>
  <c r="L688" i="12"/>
  <c r="L693" i="12"/>
  <c r="L588" i="12"/>
  <c r="L536" i="12"/>
  <c r="L519" i="12"/>
  <c r="L525" i="12"/>
  <c r="L514" i="12"/>
  <c r="L489" i="12"/>
  <c r="L484" i="12"/>
  <c r="L560" i="12"/>
  <c r="L542" i="12"/>
  <c r="L494" i="12"/>
  <c r="L625" i="12"/>
  <c r="L448" i="12"/>
  <c r="L640" i="12"/>
  <c r="L665" i="12"/>
  <c r="L551" i="12"/>
  <c r="L506" i="12"/>
  <c r="L606" i="12"/>
  <c r="L479" i="12"/>
  <c r="L707" i="12"/>
  <c r="L439" i="12"/>
  <c r="L599" i="12"/>
  <c r="L531" i="12"/>
  <c r="L647" i="12"/>
  <c r="L470" i="12"/>
  <c r="L453" i="12"/>
  <c r="L458" i="12"/>
  <c r="L613" i="12"/>
  <c r="L656" i="12"/>
  <c r="L501" i="12"/>
  <c r="L620" i="12"/>
  <c r="L3" i="12" l="1"/>
  <c r="L710" i="12" s="1"/>
  <c r="H1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Кирилл Шибашов</author>
  </authors>
  <commentList>
    <comment ref="H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без НДС</t>
        </r>
      </text>
    </comment>
  </commentList>
</comments>
</file>

<file path=xl/sharedStrings.xml><?xml version="1.0" encoding="utf-8"?>
<sst xmlns="http://schemas.openxmlformats.org/spreadsheetml/2006/main" count="1243" uniqueCount="476">
  <si>
    <t>шт.</t>
  </si>
  <si>
    <t>ВСЕГО:</t>
  </si>
  <si>
    <t>Штрих-код</t>
  </si>
  <si>
    <t>Цитрусовое</t>
  </si>
  <si>
    <t>Лифтинг-эффект</t>
  </si>
  <si>
    <t>Винное</t>
  </si>
  <si>
    <t>Овсяные хлопья</t>
  </si>
  <si>
    <t>Ед.</t>
  </si>
  <si>
    <t>Интенсивное увлажнение</t>
  </si>
  <si>
    <t>строка редактора (скрыть)</t>
  </si>
  <si>
    <t>столбик редактора скрыть!</t>
  </si>
  <si>
    <t>Цена базовая оптовая</t>
  </si>
  <si>
    <t>Вернуться к 1 листу с фасованной продукцией ↑</t>
  </si>
  <si>
    <t>ТЕСТЕРЫ (лист Тестеры) ссылка  &gt;&gt;</t>
  </si>
  <si>
    <t>Пенка для умывания, 170г</t>
  </si>
  <si>
    <t>Гидролат, 120г</t>
  </si>
  <si>
    <t>Крем для лица, 50г</t>
  </si>
  <si>
    <t>Маска для лица, 70г</t>
  </si>
  <si>
    <t>Масляные миксы, 110г и 30г</t>
  </si>
  <si>
    <t>Мицеллярная вода, 150г</t>
  </si>
  <si>
    <t>Скраб для лица, 70г</t>
  </si>
  <si>
    <t>Сыворотка для лица, 30г</t>
  </si>
  <si>
    <t>Тоник для лица, 150г</t>
  </si>
  <si>
    <t>Баттеры для губ с маслом ШИ, 10г</t>
  </si>
  <si>
    <t>Крафтовая мочалка с натуральным мылом</t>
  </si>
  <si>
    <t>Крем-масла для тела, 50г</t>
  </si>
  <si>
    <t>Маски для лица, 150г</t>
  </si>
  <si>
    <t>Масло ШИ для тела, 50г</t>
  </si>
  <si>
    <t>Масляные скрабы, 200г</t>
  </si>
  <si>
    <t>Медовые бальзамы для губ, 7г</t>
  </si>
  <si>
    <t>Натуральное крафтовое мыло, 100г</t>
  </si>
  <si>
    <t>Натуральное мягкое мыло, 150г</t>
  </si>
  <si>
    <t>Натуральные сливки для тела, 150г</t>
  </si>
  <si>
    <t>Натуральный крем для ног, 70г</t>
  </si>
  <si>
    <t>Натуральный крем для рук, 70г</t>
  </si>
  <si>
    <t>Натуральное крафтовое мыло 100 г</t>
  </si>
  <si>
    <t>Соляной скраб для тела Антицеллюлитный с ламинарией</t>
  </si>
  <si>
    <t>Сахарно-соляной скраб для тела Мёд и дыня</t>
  </si>
  <si>
    <t>Соляной скраб для тела Вино и специи</t>
  </si>
  <si>
    <t>Сахарный скраб для тела Апельсин и корица</t>
  </si>
  <si>
    <t>Сахарно-соляной скраб для тела Зеленый чай и мята</t>
  </si>
  <si>
    <t>Сахарно-соляной скраб для тела Тамбуканская грязь и лаванда</t>
  </si>
  <si>
    <t>Масло ШИ с лавандой</t>
  </si>
  <si>
    <t>Масло ШИ с макадамией</t>
  </si>
  <si>
    <t>Масло ШИ с чайной розой</t>
  </si>
  <si>
    <t>Масло ШИ с жожоба</t>
  </si>
  <si>
    <t>Масло ШИ с алоэ вера</t>
  </si>
  <si>
    <t>Масло ШИ с миндалем</t>
  </si>
  <si>
    <t>Масло ШИ с манго</t>
  </si>
  <si>
    <t>Масло ШИ с апельсином</t>
  </si>
  <si>
    <t>Травяное</t>
  </si>
  <si>
    <t>масло ШИ и лайм</t>
  </si>
  <si>
    <t>масло ШИ и клубника</t>
  </si>
  <si>
    <t>масло ШИ и ваниль</t>
  </si>
  <si>
    <t>масло ШИ и роза</t>
  </si>
  <si>
    <t>масло ШИ и шоколад</t>
  </si>
  <si>
    <t>Маточное молочко</t>
  </si>
  <si>
    <t>Прополис</t>
  </si>
  <si>
    <t>Ежевичный йогурт</t>
  </si>
  <si>
    <t>Зелёный чай</t>
  </si>
  <si>
    <t>Спелая дыня</t>
  </si>
  <si>
    <t>Розовый букет</t>
  </si>
  <si>
    <t>Натуральное масло ШИ для тела, 50г</t>
  </si>
  <si>
    <t>Кокос и шоколад</t>
  </si>
  <si>
    <t>Алоэ вера и фиалка</t>
  </si>
  <si>
    <t>Малина и ваниль</t>
  </si>
  <si>
    <t>Мёд и персик</t>
  </si>
  <si>
    <t>Летние ягоды</t>
  </si>
  <si>
    <t>Медовая дыня</t>
  </si>
  <si>
    <t>Гладкая кожа</t>
  </si>
  <si>
    <t>Нежная лаванда</t>
  </si>
  <si>
    <t>Увлажняющий с дыней</t>
  </si>
  <si>
    <t>Омолаживающий с виноградом</t>
  </si>
  <si>
    <t>Заживляющий с медом</t>
  </si>
  <si>
    <t>Питательный с летними ягодами</t>
  </si>
  <si>
    <t>Абрикосовое</t>
  </si>
  <si>
    <t>Медовое</t>
  </si>
  <si>
    <t>Козье молоко</t>
  </si>
  <si>
    <t>Ламинария</t>
  </si>
  <si>
    <t>Зеленый чай</t>
  </si>
  <si>
    <t>Лавандовое</t>
  </si>
  <si>
    <t>Ежевичное</t>
  </si>
  <si>
    <t>Морская соль</t>
  </si>
  <si>
    <t>масло ШИ и мёд</t>
  </si>
  <si>
    <t>Бархатная кожа</t>
  </si>
  <si>
    <t>Мягкая пенка для умывания, 170г</t>
  </si>
  <si>
    <t>Максимальное очищение</t>
  </si>
  <si>
    <t>Сияющий взгляд</t>
  </si>
  <si>
    <t>Крем-гель для кожи вокруг глаз, 15г</t>
  </si>
  <si>
    <t>Свежесть и обновление</t>
  </si>
  <si>
    <t>Масляные миксы, 110 г / 30 г</t>
  </si>
  <si>
    <t>Заряд свежести</t>
  </si>
  <si>
    <t>Источник молодости</t>
  </si>
  <si>
    <r>
      <t xml:space="preserve">Зеленый чай и календула </t>
    </r>
    <r>
      <rPr>
        <sz val="11"/>
        <rFont val="Arial"/>
        <family val="2"/>
        <charset val="204"/>
      </rPr>
      <t>для проблемной и жирной кожи</t>
    </r>
  </si>
  <si>
    <r>
      <t>Алоэ вера и ромашка</t>
    </r>
    <r>
      <rPr>
        <sz val="11"/>
        <rFont val="Arial"/>
        <family val="2"/>
        <charset val="204"/>
      </rPr>
      <t xml:space="preserve"> для сухой кожи</t>
    </r>
  </si>
  <si>
    <r>
      <t xml:space="preserve">Лаванда и огурец </t>
    </r>
    <r>
      <rPr>
        <sz val="11"/>
        <rFont val="Arial"/>
        <family val="2"/>
        <charset val="204"/>
      </rPr>
      <t>для типов видов кожи</t>
    </r>
  </si>
  <si>
    <r>
      <t xml:space="preserve">Освежающая с лимоном и мятой </t>
    </r>
    <r>
      <rPr>
        <sz val="11"/>
        <rFont val="Arial"/>
        <family val="2"/>
        <charset val="204"/>
      </rPr>
      <t>для всех типов кожи</t>
    </r>
  </si>
  <si>
    <r>
      <t xml:space="preserve">Омолаживающая с виноградом и розой </t>
    </r>
    <r>
      <rPr>
        <sz val="11"/>
        <rFont val="Arial"/>
        <family val="2"/>
        <charset val="204"/>
      </rPr>
      <t>для зрелой кожи</t>
    </r>
  </si>
  <si>
    <r>
      <t xml:space="preserve">Увлажняющая с мёдом и персиком </t>
    </r>
    <r>
      <rPr>
        <sz val="11"/>
        <rFont val="Arial"/>
        <family val="2"/>
        <charset val="204"/>
      </rPr>
      <t>для сухой кожи</t>
    </r>
  </si>
  <si>
    <t>С грязью Тамбуканского озера</t>
  </si>
  <si>
    <r>
      <t xml:space="preserve">Оптимальное увлажнение </t>
    </r>
    <r>
      <rPr>
        <sz val="11"/>
        <rFont val="Arial"/>
        <family val="2"/>
        <charset val="204"/>
      </rPr>
      <t>для зрелой кожи</t>
    </r>
  </si>
  <si>
    <r>
      <t xml:space="preserve">Источник свежести </t>
    </r>
    <r>
      <rPr>
        <sz val="11"/>
        <rFont val="Arial"/>
        <family val="2"/>
        <charset val="204"/>
      </rPr>
      <t>для жирной и комбинированной кожи</t>
    </r>
  </si>
  <si>
    <r>
      <rPr>
        <sz val="11"/>
        <rFont val="Arial"/>
        <family val="2"/>
        <charset val="204"/>
      </rPr>
      <t>Гидролат зеленого чая</t>
    </r>
    <r>
      <rPr>
        <b/>
        <sz val="11"/>
        <rFont val="Arial"/>
        <family val="2"/>
        <charset val="204"/>
      </rPr>
      <t xml:space="preserve"> Антистресс</t>
    </r>
  </si>
  <si>
    <r>
      <rPr>
        <sz val="11"/>
        <rFont val="Arial"/>
        <family val="2"/>
        <charset val="204"/>
      </rPr>
      <t>Гидродат розы</t>
    </r>
    <r>
      <rPr>
        <b/>
        <sz val="11"/>
        <rFont val="Arial"/>
        <family val="2"/>
        <charset val="204"/>
      </rPr>
      <t xml:space="preserve"> Обновление</t>
    </r>
  </si>
  <si>
    <r>
      <rPr>
        <sz val="11"/>
        <rFont val="Arial"/>
        <family val="2"/>
        <charset val="204"/>
      </rPr>
      <t xml:space="preserve">Гидролат лаванды </t>
    </r>
    <r>
      <rPr>
        <b/>
        <sz val="11"/>
        <rFont val="Arial"/>
        <family val="2"/>
        <charset val="204"/>
      </rPr>
      <t>Свежесть</t>
    </r>
  </si>
  <si>
    <r>
      <rPr>
        <sz val="11"/>
        <rFont val="Arial"/>
        <family val="2"/>
        <charset val="204"/>
      </rPr>
      <t>Гидролат розмарина</t>
    </r>
    <r>
      <rPr>
        <b/>
        <sz val="11"/>
        <rFont val="Arial"/>
        <family val="2"/>
        <charset val="204"/>
      </rPr>
      <t xml:space="preserve"> Гармония</t>
    </r>
  </si>
  <si>
    <r>
      <rPr>
        <sz val="11"/>
        <rFont val="Arial"/>
        <family val="2"/>
        <charset val="204"/>
      </rPr>
      <t>Гидролат липы</t>
    </r>
    <r>
      <rPr>
        <b/>
        <sz val="11"/>
        <rFont val="Arial"/>
        <family val="2"/>
        <charset val="204"/>
      </rPr>
      <t xml:space="preserve"> Тонус</t>
    </r>
  </si>
  <si>
    <r>
      <t xml:space="preserve">Увлажнение </t>
    </r>
    <r>
      <rPr>
        <sz val="11"/>
        <rFont val="Arial"/>
        <family val="2"/>
        <charset val="204"/>
      </rPr>
      <t>для сухой и чувствительной кожи</t>
    </r>
  </si>
  <si>
    <r>
      <t xml:space="preserve">Детокс </t>
    </r>
    <r>
      <rPr>
        <sz val="11"/>
        <rFont val="Arial"/>
        <family val="2"/>
        <charset val="204"/>
      </rPr>
      <t>для нормальной и жирной кожи</t>
    </r>
  </si>
  <si>
    <r>
      <t xml:space="preserve">Омоложение </t>
    </r>
    <r>
      <rPr>
        <sz val="11"/>
        <rFont val="Arial"/>
        <family val="2"/>
        <charset val="204"/>
      </rPr>
      <t>для зрелой кожи</t>
    </r>
  </si>
  <si>
    <r>
      <t xml:space="preserve">Лифтинг эффект </t>
    </r>
    <r>
      <rPr>
        <sz val="11"/>
        <rFont val="Arial"/>
        <family val="2"/>
        <charset val="204"/>
      </rPr>
      <t>для зрелой кожи</t>
    </r>
  </si>
  <si>
    <r>
      <t xml:space="preserve">Сужение пор </t>
    </r>
    <r>
      <rPr>
        <sz val="11"/>
        <rFont val="Arial"/>
        <family val="2"/>
        <charset val="204"/>
      </rPr>
      <t>для жирной и комбинированной кожи</t>
    </r>
  </si>
  <si>
    <r>
      <t>Активная регенерация</t>
    </r>
    <r>
      <rPr>
        <sz val="11"/>
        <rFont val="Arial"/>
        <family val="2"/>
        <charset val="204"/>
      </rPr>
      <t xml:space="preserve"> для зрелой кожи</t>
    </r>
  </si>
  <si>
    <r>
      <t xml:space="preserve">Очищение и смягчение </t>
    </r>
    <r>
      <rPr>
        <sz val="11"/>
        <rFont val="Arial"/>
        <family val="2"/>
        <charset val="204"/>
      </rPr>
      <t>для нормальной и жирной кожи</t>
    </r>
  </si>
  <si>
    <r>
      <t>Упругость и питание</t>
    </r>
    <r>
      <rPr>
        <sz val="11"/>
        <rFont val="Arial"/>
        <family val="2"/>
        <charset val="204"/>
      </rPr>
      <t xml:space="preserve"> для любого типа кожи</t>
    </r>
  </si>
  <si>
    <t>Молочко после загара, 110г</t>
  </si>
  <si>
    <r>
      <t>Увлажняющий</t>
    </r>
    <r>
      <rPr>
        <sz val="11"/>
        <rFont val="Arial"/>
        <family val="2"/>
        <charset val="204"/>
      </rPr>
      <t xml:space="preserve"> с алоэ вера</t>
    </r>
  </si>
  <si>
    <r>
      <t xml:space="preserve">Заживляющий </t>
    </r>
    <r>
      <rPr>
        <sz val="11"/>
        <rFont val="Arial"/>
        <family val="2"/>
        <charset val="204"/>
      </rPr>
      <t>с мёдом</t>
    </r>
  </si>
  <si>
    <t>Ежевика</t>
  </si>
  <si>
    <t>Клубника</t>
  </si>
  <si>
    <t>Малина</t>
  </si>
  <si>
    <t>Черная смородина</t>
  </si>
  <si>
    <t>Виноград</t>
  </si>
  <si>
    <t>Вишня</t>
  </si>
  <si>
    <t>Вино</t>
  </si>
  <si>
    <t>Травяной сбор</t>
  </si>
  <si>
    <t>Грязь Тамбуканского озера</t>
  </si>
  <si>
    <r>
      <t xml:space="preserve">Нежное очищение с комплексом водорослей </t>
    </r>
    <r>
      <rPr>
        <sz val="11"/>
        <rFont val="Arial"/>
        <family val="2"/>
        <charset val="204"/>
      </rPr>
      <t>для сухой и чувствительной кожи</t>
    </r>
  </si>
  <si>
    <r>
      <t>Чистая кожа с гидролатом розы</t>
    </r>
    <r>
      <rPr>
        <sz val="11"/>
        <rFont val="Arial"/>
        <family val="2"/>
        <charset val="204"/>
      </rPr>
      <t xml:space="preserve"> для нормальной и жирной кожи</t>
    </r>
  </si>
  <si>
    <r>
      <rPr>
        <sz val="11"/>
        <rFont val="Arial"/>
        <family val="2"/>
        <charset val="204"/>
      </rPr>
      <t>Гидролат ромашки</t>
    </r>
    <r>
      <rPr>
        <b/>
        <sz val="11"/>
        <rFont val="Arial"/>
        <family val="2"/>
        <charset val="204"/>
      </rPr>
      <t xml:space="preserve"> Защита</t>
    </r>
  </si>
  <si>
    <r>
      <t xml:space="preserve">Бережное очищение </t>
    </r>
    <r>
      <rPr>
        <sz val="11"/>
        <rFont val="Arial"/>
        <family val="2"/>
        <charset val="204"/>
      </rPr>
      <t>для сухой и чувствительной кожи</t>
    </r>
  </si>
  <si>
    <r>
      <t>Идеальное очищение</t>
    </r>
    <r>
      <rPr>
        <sz val="11"/>
        <rFont val="Arial"/>
        <family val="2"/>
        <charset val="204"/>
      </rPr>
      <t xml:space="preserve"> для жирной и комбинированной кожи</t>
    </r>
  </si>
  <si>
    <r>
      <t xml:space="preserve">Здоровое сияние </t>
    </r>
    <r>
      <rPr>
        <sz val="11"/>
        <rFont val="Arial"/>
        <family val="2"/>
        <charset val="204"/>
      </rPr>
      <t>для всех типов кожи</t>
    </r>
  </si>
  <si>
    <r>
      <t xml:space="preserve">Эликсир молодости </t>
    </r>
    <r>
      <rPr>
        <sz val="11"/>
        <rFont val="Arial"/>
        <family val="2"/>
        <charset val="204"/>
      </rPr>
      <t>для зрелой кожи</t>
    </r>
  </si>
  <si>
    <r>
      <t>Антипигмент</t>
    </r>
    <r>
      <rPr>
        <sz val="11"/>
        <rFont val="Arial"/>
        <family val="2"/>
        <charset val="204"/>
      </rPr>
      <t xml:space="preserve"> для всех типов кожи</t>
    </r>
  </si>
  <si>
    <r>
      <t xml:space="preserve">Двойное увлажнение </t>
    </r>
    <r>
      <rPr>
        <sz val="11"/>
        <rFont val="Arial"/>
        <family val="2"/>
        <charset val="204"/>
      </rPr>
      <t>для сухой и чувствительной кожи</t>
    </r>
  </si>
  <si>
    <r>
      <t xml:space="preserve">Упругость и смягчение </t>
    </r>
    <r>
      <rPr>
        <sz val="11"/>
        <rFont val="Arial"/>
        <family val="2"/>
        <charset val="204"/>
      </rPr>
      <t>для тела</t>
    </r>
    <r>
      <rPr>
        <b/>
        <sz val="11"/>
        <rFont val="Arial"/>
        <family val="2"/>
        <charset val="204"/>
      </rPr>
      <t xml:space="preserve">  (110г)</t>
    </r>
  </si>
  <si>
    <r>
      <t xml:space="preserve">Питание и укрепление </t>
    </r>
    <r>
      <rPr>
        <sz val="11"/>
        <rFont val="Arial"/>
        <family val="2"/>
        <charset val="204"/>
      </rPr>
      <t>для рук и ногтей</t>
    </r>
    <r>
      <rPr>
        <b/>
        <sz val="11"/>
        <rFont val="Arial"/>
        <family val="2"/>
        <charset val="204"/>
      </rPr>
      <t xml:space="preserve"> (30г)</t>
    </r>
  </si>
  <si>
    <r>
      <t xml:space="preserve">Упругость и питание </t>
    </r>
    <r>
      <rPr>
        <sz val="11"/>
        <rFont val="Arial"/>
        <family val="2"/>
        <charset val="204"/>
      </rPr>
      <t xml:space="preserve">для лица </t>
    </r>
    <r>
      <rPr>
        <b/>
        <sz val="11"/>
        <rFont val="Arial"/>
        <family val="2"/>
        <charset val="204"/>
      </rPr>
      <t>(30г)</t>
    </r>
  </si>
  <si>
    <r>
      <t xml:space="preserve">Защита и блеск </t>
    </r>
    <r>
      <rPr>
        <sz val="11"/>
        <rFont val="Arial"/>
        <family val="2"/>
        <charset val="204"/>
      </rPr>
      <t xml:space="preserve">для волос </t>
    </r>
    <r>
      <rPr>
        <b/>
        <sz val="11"/>
        <rFont val="Arial"/>
        <family val="2"/>
        <charset val="204"/>
      </rPr>
      <t>(30г)</t>
    </r>
  </si>
  <si>
    <t>Джутовая мочалка с натуральным мылом, 100г</t>
  </si>
  <si>
    <t>Лаванда</t>
  </si>
  <si>
    <t>Дыня и мёд</t>
  </si>
  <si>
    <t>Виноградное</t>
  </si>
  <si>
    <r>
      <t xml:space="preserve">С пудрой миндальных косточек </t>
    </r>
    <r>
      <rPr>
        <sz val="11"/>
        <rFont val="Arial"/>
        <family val="2"/>
        <charset val="204"/>
      </rPr>
      <t>для всех типов кожи</t>
    </r>
  </si>
  <si>
    <r>
      <t xml:space="preserve">С пудрой виноградных косточек </t>
    </r>
    <r>
      <rPr>
        <sz val="11"/>
        <rFont val="Arial"/>
        <family val="2"/>
        <charset val="204"/>
      </rPr>
      <t>для зрелой кожи</t>
    </r>
  </si>
  <si>
    <t>Сухие ягодные скрабы для тела, 300 г</t>
  </si>
  <si>
    <t>Масло ШИ с манго Тестер</t>
  </si>
  <si>
    <t>Крафтовые сухие ягодные скрабы, 300г</t>
  </si>
  <si>
    <t>Итоговая сумма</t>
  </si>
  <si>
    <t>Каталоги, буклеты</t>
  </si>
  <si>
    <t>-</t>
  </si>
  <si>
    <t>Рекламные материалы:</t>
  </si>
  <si>
    <t>Тестеры &gt;&gt;</t>
  </si>
  <si>
    <t>Рекламны материалы:</t>
  </si>
  <si>
    <t xml:space="preserve">СУММА заказа </t>
  </si>
  <si>
    <t>Закупка 
от 25 000 р.
(5% скидка)</t>
  </si>
  <si>
    <t>Закупка 
от 50 000 р.
(10% скидка)</t>
  </si>
  <si>
    <t>Закупка 
 от 100 000 р.
(15% скидка)</t>
  </si>
  <si>
    <t>Вернуться к списку ↑</t>
  </si>
  <si>
    <t>Количество в коробке</t>
  </si>
  <si>
    <t>Артикул</t>
  </si>
  <si>
    <t>Рекомендуемая Розничная цена</t>
  </si>
  <si>
    <t>ИТОГО:</t>
  </si>
  <si>
    <r>
      <t>Прием заказов:</t>
    </r>
    <r>
      <rPr>
        <b/>
        <sz val="14"/>
        <color theme="1" tint="0.34998626667073579"/>
        <rFont val="Arial"/>
        <family val="2"/>
        <charset val="204"/>
      </rPr>
      <t xml:space="preserve"> </t>
    </r>
    <r>
      <rPr>
        <sz val="14"/>
        <color rgb="FF0070C0"/>
        <rFont val="Arial"/>
        <family val="2"/>
        <charset val="204"/>
      </rPr>
      <t>+7 (8622) 777-503</t>
    </r>
    <r>
      <rPr>
        <sz val="14"/>
        <color theme="1" tint="0.34998626667073579"/>
        <rFont val="Arial"/>
        <family val="2"/>
        <charset val="204"/>
      </rPr>
      <t xml:space="preserve"> </t>
    </r>
    <r>
      <rPr>
        <i/>
        <sz val="14"/>
        <color theme="1" tint="0.34998626667073579"/>
        <rFont val="Times New Roman"/>
        <family val="1"/>
        <charset val="204"/>
      </rPr>
      <t>(офис, многоканальный),</t>
    </r>
    <r>
      <rPr>
        <b/>
        <i/>
        <sz val="14"/>
        <color theme="1" tint="0.34998626667073579"/>
        <rFont val="Times New Roman"/>
        <family val="1"/>
        <charset val="204"/>
      </rPr>
      <t xml:space="preserve"> </t>
    </r>
    <r>
      <rPr>
        <sz val="14"/>
        <color theme="4" tint="-0.249977111117893"/>
        <rFont val="Arial"/>
        <family val="2"/>
        <charset val="204"/>
      </rPr>
      <t>8-918-001-03-73</t>
    </r>
    <r>
      <rPr>
        <i/>
        <sz val="14"/>
        <color theme="1" tint="0.34998626667073579"/>
        <rFont val="Times New Roman"/>
        <family val="1"/>
        <charset val="204"/>
      </rPr>
      <t xml:space="preserve"> (торговый представитель), </t>
    </r>
    <r>
      <rPr>
        <b/>
        <i/>
        <sz val="14"/>
        <color theme="1" tint="0.34998626667073579"/>
        <rFont val="Times New Roman"/>
        <family val="1"/>
        <charset val="204"/>
      </rPr>
      <t>e-mail:</t>
    </r>
    <r>
      <rPr>
        <i/>
        <sz val="14"/>
        <color theme="1" tint="0.34998626667073579"/>
        <rFont val="Arial"/>
        <family val="2"/>
        <charset val="204"/>
      </rPr>
      <t xml:space="preserve"> </t>
    </r>
    <r>
      <rPr>
        <u/>
        <sz val="14"/>
        <color rgb="FF0070C0"/>
        <rFont val="Arial"/>
        <family val="2"/>
        <charset val="204"/>
      </rPr>
      <t>sales@matsestacosmetic.ru</t>
    </r>
  </si>
  <si>
    <t>Перечень позиций:</t>
  </si>
  <si>
    <t>°t</t>
  </si>
  <si>
    <t xml:space="preserve">Для позиций омеченных знаком (°t) необходима транспортировка с соблюдением температурного режима.    </t>
  </si>
  <si>
    <r>
      <t xml:space="preserve">ООО "Мацеста Косметик" </t>
    </r>
    <r>
      <rPr>
        <b/>
        <sz val="12"/>
        <color rgb="FF0070C0"/>
        <rFont val="Arial"/>
        <family val="2"/>
        <charset val="204"/>
      </rPr>
      <t>www.matsestacosmetic.ru</t>
    </r>
  </si>
  <si>
    <r>
      <t xml:space="preserve">Адрес: </t>
    </r>
    <r>
      <rPr>
        <i/>
        <sz val="14"/>
        <color theme="1" tint="0.34998626667073579"/>
        <rFont val="Times New Roman"/>
        <family val="1"/>
        <charset val="204"/>
      </rPr>
      <t>354340, Россия, Краснодарский край, г. Сочи,  ул. Красная Горка, д. 16А</t>
    </r>
  </si>
  <si>
    <t>Заказ шт.</t>
  </si>
  <si>
    <t xml:space="preserve">С антицеллюлитным эффектом </t>
  </si>
  <si>
    <t xml:space="preserve">Тонус и Упругость </t>
  </si>
  <si>
    <t>Крем для тела  , 150г</t>
  </si>
  <si>
    <t>Шампунь для волос, 250г</t>
  </si>
  <si>
    <t>Бальзам для волос, 150г</t>
  </si>
  <si>
    <t>Маска для волос, 150г</t>
  </si>
  <si>
    <t>Гидролат, 100г</t>
  </si>
  <si>
    <t>Маски для лица САШЕ, коробка 10 шт. по 15г</t>
  </si>
  <si>
    <t>Гидролат Зеленого чая</t>
  </si>
  <si>
    <t>Гидролат Календулы</t>
  </si>
  <si>
    <t>Гидролат Крапивы</t>
  </si>
  <si>
    <t>Гидролат Мандарина</t>
  </si>
  <si>
    <t>Гидролат Одуванчика</t>
  </si>
  <si>
    <t>Для лица Увлажнение (гидролат василька, экстракт ламинарии и клубники)</t>
  </si>
  <si>
    <t>Для лица Тонизирование (гидролат иланг-иланга, экстракт кофе и чабреца)</t>
  </si>
  <si>
    <t>Для лица Омоложение (гидролат петрушки, экстракт винограда и жасмина)</t>
  </si>
  <si>
    <t>Для волос полынь с экстрактом василька</t>
  </si>
  <si>
    <t>Для волос липы с эфирным маслом имбиря</t>
  </si>
  <si>
    <t xml:space="preserve">Для волос апельсина с эфирным маслом корицы </t>
  </si>
  <si>
    <t>Блеск и защита Тамбуканская грязь и кокосовое масло</t>
  </si>
  <si>
    <t>Для волос  питание и блеск</t>
  </si>
  <si>
    <t>Укрепление и рост</t>
  </si>
  <si>
    <t>Новинка</t>
  </si>
  <si>
    <t xml:space="preserve">
4630109241200</t>
  </si>
  <si>
    <t>Термальный скраб для тела, 150 г</t>
  </si>
  <si>
    <t>Крем для тела, 150 г</t>
  </si>
  <si>
    <t>Маски для лица САШЕ, 15г</t>
  </si>
  <si>
    <t xml:space="preserve">Маска для волос, 150г     </t>
  </si>
  <si>
    <t>Баттеры "мини", 15г</t>
  </si>
  <si>
    <r>
      <t xml:space="preserve">Максимальное питание </t>
    </r>
    <r>
      <rPr>
        <sz val="11"/>
        <rFont val="Arial"/>
        <family val="2"/>
        <charset val="204"/>
      </rPr>
      <t>для любого типа кожи</t>
    </r>
  </si>
  <si>
    <r>
      <t>Эффективное увлажнение</t>
    </r>
    <r>
      <rPr>
        <sz val="11"/>
        <rFont val="Arial"/>
        <family val="2"/>
        <charset val="204"/>
      </rPr>
      <t xml:space="preserve"> для сухой кожи </t>
    </r>
  </si>
  <si>
    <r>
      <t xml:space="preserve">Алоэ вера и клубника </t>
    </r>
    <r>
      <rPr>
        <sz val="11"/>
        <rFont val="Arial"/>
        <family val="2"/>
        <charset val="204"/>
      </rPr>
      <t xml:space="preserve">для сухой и чувствительной кожи </t>
    </r>
  </si>
  <si>
    <r>
      <t xml:space="preserve">Груша и розмарин </t>
    </r>
    <r>
      <rPr>
        <sz val="11"/>
        <rFont val="Arial"/>
        <family val="2"/>
        <charset val="204"/>
      </rPr>
      <t xml:space="preserve">для нормальной кожи </t>
    </r>
  </si>
  <si>
    <r>
      <t>Омолаживающая с виноградом и розой</t>
    </r>
    <r>
      <rPr>
        <sz val="11"/>
        <rFont val="Arial"/>
        <family val="2"/>
        <charset val="204"/>
      </rPr>
      <t xml:space="preserve"> для зрелой кожи</t>
    </r>
  </si>
  <si>
    <r>
      <t xml:space="preserve">Освежающая с лимоном и мятой </t>
    </r>
    <r>
      <rPr>
        <sz val="11"/>
        <rFont val="Arial"/>
        <family val="2"/>
        <charset val="204"/>
      </rPr>
      <t xml:space="preserve">для всех типов кожи </t>
    </r>
  </si>
  <si>
    <r>
      <t>С авокадо и экстрактом лимонника</t>
    </r>
    <r>
      <rPr>
        <sz val="11"/>
        <rFont val="Arial"/>
        <family val="2"/>
        <charset val="204"/>
      </rPr>
      <t xml:space="preserve"> для нормальной и жирной кожи </t>
    </r>
  </si>
  <si>
    <r>
      <t xml:space="preserve">С маслом абрикосовых косточек </t>
    </r>
    <r>
      <rPr>
        <sz val="11"/>
        <rFont val="Arial"/>
        <family val="2"/>
        <charset val="204"/>
      </rPr>
      <t xml:space="preserve">для сухой и чувствительной кожи </t>
    </r>
  </si>
  <si>
    <r>
      <t>С маслом черного тмина и виноградом</t>
    </r>
    <r>
      <rPr>
        <sz val="11"/>
        <rFont val="Arial"/>
        <family val="2"/>
        <charset val="204"/>
      </rPr>
      <t xml:space="preserve"> лифтинг-эффект для зрелой кожи</t>
    </r>
  </si>
  <si>
    <t>Гидролат Шалфея</t>
  </si>
  <si>
    <t>Масло Какао</t>
  </si>
  <si>
    <t>Масло Кофе с экстрактом Ванили</t>
  </si>
  <si>
    <t>Масло Кокоса с эфирным маслом Мяты</t>
  </si>
  <si>
    <t>Масло Кокоса с экстрактом Ананаса</t>
  </si>
  <si>
    <r>
      <t>Блеск и защита Тамбуканская грязь и кокосовое масло</t>
    </r>
    <r>
      <rPr>
        <sz val="11"/>
        <rFont val="Arial"/>
        <family val="2"/>
        <charset val="204"/>
      </rPr>
      <t xml:space="preserve"> для всех типов</t>
    </r>
    <r>
      <rPr>
        <b/>
        <sz val="11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>волос</t>
    </r>
  </si>
  <si>
    <r>
      <t>Питание и укрепление Клубника и чабрец</t>
    </r>
    <r>
      <rPr>
        <sz val="11"/>
        <rFont val="Arial"/>
        <family val="2"/>
        <charset val="204"/>
      </rPr>
      <t xml:space="preserve"> для всех типов</t>
    </r>
    <r>
      <rPr>
        <b/>
        <sz val="11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>волос</t>
    </r>
  </si>
  <si>
    <t>Питание и укрепление Клубника и чабрец</t>
  </si>
  <si>
    <t>Масло Ши и Виноград</t>
  </si>
  <si>
    <t>Масло Ши и Гранат</t>
  </si>
  <si>
    <t>Масло Ши и Зелёный чай</t>
  </si>
  <si>
    <t>Масло Ши и Клубника</t>
  </si>
  <si>
    <t>Масло Ши и Мандарин</t>
  </si>
  <si>
    <t>Масло Ши и Мёд</t>
  </si>
  <si>
    <t>Баттеры "МИНИ", 15г</t>
  </si>
  <si>
    <t>новинка</t>
  </si>
  <si>
    <t xml:space="preserve">ТМ Tambelle </t>
  </si>
  <si>
    <t>Маски для лица в САШЕ, 150г</t>
  </si>
  <si>
    <t>Гель для умывания, 150г</t>
  </si>
  <si>
    <t>Крем для рук, 75г</t>
  </si>
  <si>
    <t>Маски для лица в САШЕ, 15 г (коробка 10 шт)</t>
  </si>
  <si>
    <t>Восстановление</t>
  </si>
  <si>
    <t>Детокс</t>
  </si>
  <si>
    <t>Лечебный уход</t>
  </si>
  <si>
    <t>Регенерация</t>
  </si>
  <si>
    <t>Смягчение</t>
  </si>
  <si>
    <t>Тонизирующее</t>
  </si>
  <si>
    <r>
      <t xml:space="preserve"> Детокс</t>
    </r>
    <r>
      <rPr>
        <sz val="11"/>
        <rFont val="Arial"/>
        <family val="2"/>
        <charset val="204"/>
      </rPr>
      <t xml:space="preserve"> (морсике водоросли)</t>
    </r>
  </si>
  <si>
    <r>
      <t>Антицеллюлитный</t>
    </r>
    <r>
      <rPr>
        <sz val="11"/>
        <rFont val="Arial"/>
        <family val="2"/>
        <charset val="204"/>
      </rPr>
      <t xml:space="preserve"> (Кофе)</t>
    </r>
  </si>
  <si>
    <r>
      <t>Тонизирующий</t>
    </r>
    <r>
      <rPr>
        <sz val="11"/>
        <rFont val="Arial"/>
        <family val="2"/>
        <charset val="204"/>
      </rPr>
      <t xml:space="preserve"> (ламинария)</t>
    </r>
  </si>
  <si>
    <r>
      <t xml:space="preserve">Балансирующий </t>
    </r>
    <r>
      <rPr>
        <sz val="11"/>
        <rFont val="Arial"/>
        <family val="2"/>
        <charset val="204"/>
      </rPr>
      <t>(бета-глюкан)</t>
    </r>
  </si>
  <si>
    <t>Глубокое очищение</t>
  </si>
  <si>
    <t xml:space="preserve">Лифтинг и Упругость </t>
  </si>
  <si>
    <t>Восстанавливающая</t>
  </si>
  <si>
    <t>Освежающая</t>
  </si>
  <si>
    <t>Успокаивающая</t>
  </si>
  <si>
    <t>ТМ Terra Thermalia</t>
  </si>
  <si>
    <t>TM Organicum Botanicum</t>
  </si>
  <si>
    <t>ТМ Organicum Botanicum</t>
  </si>
  <si>
    <t xml:space="preserve"> на Тамбуканской грязи и термальной воде Мацесты</t>
  </si>
  <si>
    <t xml:space="preserve">  на Тамбуканской грязи и термальной воде Мацесты</t>
  </si>
  <si>
    <r>
      <t xml:space="preserve">Биоактиватор с АНА-кислотами </t>
    </r>
    <r>
      <rPr>
        <sz val="11"/>
        <rFont val="Arial"/>
        <family val="2"/>
        <charset val="204"/>
      </rPr>
      <t xml:space="preserve">для всех типов кожи </t>
    </r>
  </si>
  <si>
    <r>
      <t xml:space="preserve">Защитный с соевым воском </t>
    </r>
    <r>
      <rPr>
        <sz val="11"/>
        <rFont val="Arial"/>
        <family val="2"/>
        <charset val="204"/>
      </rPr>
      <t xml:space="preserve">для сухой кожи </t>
    </r>
  </si>
  <si>
    <r>
      <t xml:space="preserve">Разглаживающая </t>
    </r>
    <r>
      <rPr>
        <b/>
        <sz val="11"/>
        <color theme="2" tint="-0.499984740745262"/>
        <rFont val="Arial"/>
        <family val="2"/>
        <charset val="204"/>
      </rPr>
      <t>(с экстрактом тыквы)</t>
    </r>
  </si>
  <si>
    <r>
      <t>Отбеливающая</t>
    </r>
    <r>
      <rPr>
        <b/>
        <sz val="11"/>
        <color theme="2" tint="-0.499984740745262"/>
        <rFont val="Arial"/>
        <family val="2"/>
        <charset val="204"/>
      </rPr>
      <t xml:space="preserve"> ( с витамином С)</t>
    </r>
  </si>
  <si>
    <t>Крем-гели под глаза, 20г</t>
  </si>
  <si>
    <r>
      <t xml:space="preserve">Разглаживающий </t>
    </r>
    <r>
      <rPr>
        <b/>
        <sz val="11"/>
        <color theme="2" tint="-0.499984740745262"/>
        <rFont val="Arial"/>
        <family val="2"/>
        <charset val="204"/>
      </rPr>
      <t>(с кофеином)</t>
    </r>
  </si>
  <si>
    <r>
      <t>Подтягивающий</t>
    </r>
    <r>
      <rPr>
        <b/>
        <sz val="11"/>
        <color theme="2" tint="-0.499984740745262"/>
        <rFont val="Arial"/>
        <family val="2"/>
        <charset val="204"/>
      </rPr>
      <t>(с  маслом граната  )</t>
    </r>
  </si>
  <si>
    <t>Молодость кожи</t>
  </si>
  <si>
    <t>Грязь Тамбуканского озера,  700г</t>
  </si>
  <si>
    <r>
      <t xml:space="preserve">Восстанавливающий </t>
    </r>
    <r>
      <rPr>
        <sz val="11"/>
        <rFont val="Arial"/>
        <family val="2"/>
        <charset val="204"/>
      </rPr>
      <t>(с козьим  молоком)</t>
    </r>
  </si>
  <si>
    <r>
      <t>Защита</t>
    </r>
    <r>
      <rPr>
        <sz val="11"/>
        <rFont val="Arial"/>
        <family val="2"/>
        <charset val="204"/>
      </rPr>
      <t xml:space="preserve"> (с медом)</t>
    </r>
  </si>
  <si>
    <t>Крем для тела, 140г</t>
  </si>
  <si>
    <r>
      <t>Смягчающий</t>
    </r>
    <r>
      <rPr>
        <sz val="11"/>
        <rFont val="Arial"/>
        <family val="2"/>
        <charset val="204"/>
      </rPr>
      <t xml:space="preserve"> (с соевым воском)</t>
    </r>
  </si>
  <si>
    <r>
      <t xml:space="preserve">Липолитик </t>
    </r>
    <r>
      <rPr>
        <sz val="11"/>
        <rFont val="Arial"/>
        <family val="2"/>
        <charset val="204"/>
      </rPr>
      <t>(подтягивающий)</t>
    </r>
    <r>
      <rPr>
        <b/>
        <sz val="11"/>
        <rFont val="Arial"/>
        <family val="2"/>
        <charset val="204"/>
      </rPr>
      <t xml:space="preserve"> </t>
    </r>
    <r>
      <rPr>
        <sz val="11"/>
        <rFont val="Arial"/>
        <family val="2"/>
        <charset val="204"/>
      </rPr>
      <t>с Черноморскими водорослями</t>
    </r>
  </si>
  <si>
    <t>Сухой скраб для тела, 250г</t>
  </si>
  <si>
    <t>Тоник для лица, 200 г</t>
  </si>
  <si>
    <r>
      <t xml:space="preserve">Освежающий </t>
    </r>
    <r>
      <rPr>
        <b/>
        <sz val="11"/>
        <color theme="2" tint="-0.499984740745262"/>
        <rFont val="Arial"/>
        <family val="2"/>
        <charset val="204"/>
      </rPr>
      <t>(с протеинами пшеницы)</t>
    </r>
  </si>
  <si>
    <r>
      <t xml:space="preserve">Успокаивающий </t>
    </r>
    <r>
      <rPr>
        <b/>
        <sz val="11"/>
        <color theme="2" tint="-0.499984740745262"/>
        <rFont val="Arial"/>
        <family val="2"/>
        <charset val="204"/>
      </rPr>
      <t>(с алое вера)</t>
    </r>
  </si>
  <si>
    <t>Мыло натуральное, 100г</t>
  </si>
  <si>
    <t>Грязь Тамбуканского озера, 700г</t>
  </si>
  <si>
    <t>Масло Какао  Тестер</t>
  </si>
  <si>
    <t>Масло Ши и Мандарин  Тестер</t>
  </si>
  <si>
    <t>Масло Кофе и Ваниль  Тестер</t>
  </si>
  <si>
    <t>Масло Кокос и Мята Тестер</t>
  </si>
  <si>
    <r>
      <t xml:space="preserve">Крем для лица  </t>
    </r>
    <r>
      <rPr>
        <i/>
        <sz val="13"/>
        <color theme="1"/>
        <rFont val="Arial"/>
        <family val="2"/>
        <charset val="204"/>
      </rPr>
      <t>Защитный для сухой кожи, 50г Тестер</t>
    </r>
  </si>
  <si>
    <r>
      <t>Крем для рук</t>
    </r>
    <r>
      <rPr>
        <i/>
        <sz val="13"/>
        <color theme="1"/>
        <rFont val="Arial"/>
        <family val="2"/>
        <charset val="204"/>
      </rPr>
      <t xml:space="preserve"> Восстанавливающий( Грязь тамбуканского озера и Козье молоко ), 75г Тестер</t>
    </r>
  </si>
  <si>
    <r>
      <t xml:space="preserve">Крем для тела </t>
    </r>
    <r>
      <rPr>
        <i/>
        <sz val="13"/>
        <color theme="1"/>
        <rFont val="Arial"/>
        <family val="2"/>
        <charset val="204"/>
      </rPr>
      <t>Смягчающий, 150г Тестер</t>
    </r>
  </si>
  <si>
    <r>
      <t xml:space="preserve">Крем-гель под глаза </t>
    </r>
    <r>
      <rPr>
        <i/>
        <sz val="13"/>
        <color theme="1"/>
        <rFont val="Arial"/>
        <family val="2"/>
        <charset val="204"/>
      </rPr>
      <t>Разглаживающий (кофеин, вытяжка грязи тамбуканского озера), 20 Тестер</t>
    </r>
  </si>
  <si>
    <r>
      <t xml:space="preserve">Сыворотка </t>
    </r>
    <r>
      <rPr>
        <i/>
        <sz val="13"/>
        <color theme="1"/>
        <rFont val="Arial"/>
        <family val="2"/>
        <charset val="204"/>
      </rPr>
      <t>Разглаживающая (вытяжка грязи тамбуканского озера, экстракт тыквы) 50г Тестер</t>
    </r>
  </si>
  <si>
    <r>
      <t xml:space="preserve">Баттер для губ </t>
    </r>
    <r>
      <rPr>
        <i/>
        <sz val="13"/>
        <color theme="1"/>
        <rFont val="Arial"/>
        <family val="2"/>
        <charset val="204"/>
      </rPr>
      <t>Масло ШИ и лайм Тестер</t>
    </r>
  </si>
  <si>
    <r>
      <t xml:space="preserve">Крем для рук </t>
    </r>
    <r>
      <rPr>
        <i/>
        <sz val="13"/>
        <color theme="1"/>
        <rFont val="Arial"/>
        <family val="2"/>
        <charset val="204"/>
      </rPr>
      <t>Питательный с летними ягодами Тестер</t>
    </r>
  </si>
  <si>
    <r>
      <t xml:space="preserve">Крем-масло для тела </t>
    </r>
    <r>
      <rPr>
        <i/>
        <sz val="13"/>
        <color theme="1"/>
        <rFont val="Arial"/>
        <family val="2"/>
        <charset val="204"/>
      </rPr>
      <t>малина и ваниль Тестер</t>
    </r>
  </si>
  <si>
    <r>
      <t xml:space="preserve">Крем для лица </t>
    </r>
    <r>
      <rPr>
        <i/>
        <sz val="13"/>
        <color theme="1"/>
        <rFont val="Arial"/>
        <family val="2"/>
        <charset val="204"/>
      </rPr>
      <t>с черноморскими водорослями и масло абрикосовых косточек для сухой и чувстви Тестер</t>
    </r>
  </si>
  <si>
    <r>
      <t xml:space="preserve">Медовый бальзам для губ </t>
    </r>
    <r>
      <rPr>
        <i/>
        <sz val="13"/>
        <color theme="1"/>
        <rFont val="Arial"/>
        <family val="2"/>
        <charset val="204"/>
      </rPr>
      <t>Ежевичный йогурт Тестер</t>
    </r>
  </si>
  <si>
    <r>
      <t xml:space="preserve">Гидролат розы </t>
    </r>
    <r>
      <rPr>
        <i/>
        <sz val="13"/>
        <color theme="1"/>
        <rFont val="Arial"/>
        <family val="2"/>
        <charset val="204"/>
      </rPr>
      <t>Обновление Тестер</t>
    </r>
  </si>
  <si>
    <r>
      <t xml:space="preserve">Крем для лица </t>
    </r>
    <r>
      <rPr>
        <i/>
        <sz val="13"/>
        <color theme="1"/>
        <rFont val="Arial"/>
        <family val="2"/>
        <charset val="204"/>
      </rPr>
      <t>Омоложение для зрелой кожи Тестер</t>
    </r>
  </si>
  <si>
    <r>
      <t>Крем-гель для кожи вокруг глаз</t>
    </r>
    <r>
      <rPr>
        <i/>
        <sz val="13"/>
        <color theme="1"/>
        <rFont val="Arial"/>
        <family val="2"/>
        <charset val="204"/>
      </rPr>
      <t xml:space="preserve"> "Сияющий взгляд" Тестер</t>
    </r>
  </si>
  <si>
    <r>
      <t xml:space="preserve">Масляный микс для рук и ногтей </t>
    </r>
    <r>
      <rPr>
        <i/>
        <sz val="13"/>
        <color theme="1"/>
        <rFont val="Arial"/>
        <family val="2"/>
        <charset val="204"/>
      </rPr>
      <t>Питание и укрепление Тестер</t>
    </r>
  </si>
  <si>
    <r>
      <t>Сыворотка для лица</t>
    </r>
    <r>
      <rPr>
        <i/>
        <sz val="13"/>
        <color theme="1"/>
        <rFont val="Arial"/>
        <family val="2"/>
        <charset val="204"/>
      </rPr>
      <t xml:space="preserve"> Эликсир молодости Тестер</t>
    </r>
  </si>
  <si>
    <r>
      <t xml:space="preserve">Крем для тела </t>
    </r>
    <r>
      <rPr>
        <i/>
        <sz val="13"/>
        <color theme="1"/>
        <rFont val="Arial"/>
        <family val="2"/>
        <charset val="204"/>
      </rPr>
      <t>Эффективное увлажнение для сухой кожи  Тестер</t>
    </r>
  </si>
  <si>
    <r>
      <t>Термальная вода</t>
    </r>
    <r>
      <rPr>
        <i/>
        <sz val="13"/>
        <color theme="1"/>
        <rFont val="Arial"/>
        <family val="2"/>
        <charset val="204"/>
      </rPr>
      <t xml:space="preserve"> "Заряд свежести" Тестер</t>
    </r>
  </si>
  <si>
    <t>Буклет ТМ Terra Thermalia</t>
  </si>
  <si>
    <t>Шелфтокер ТМ Terra Thermalia уход за лицом</t>
  </si>
  <si>
    <t>Шелфтокер ТМ Terra Thermalia уход за телом</t>
  </si>
  <si>
    <t>Буклет TM Organicum Botanicum</t>
  </si>
  <si>
    <t>Шелфтокер TM Organicum Botanicum</t>
  </si>
  <si>
    <t xml:space="preserve">ТМ GreenTea Mania </t>
  </si>
  <si>
    <t xml:space="preserve">Крем для лица, 50г                                                                                                                                    </t>
  </si>
  <si>
    <t xml:space="preserve">Сыворотка для лица, 50г                                                                        </t>
  </si>
  <si>
    <t xml:space="preserve">Тоник для лица, 150г                                                                            </t>
  </si>
  <si>
    <t xml:space="preserve">Гель для кожи вокруг глаз, 15г                                                             </t>
  </si>
  <si>
    <t xml:space="preserve">Пенка для умывания с экстрактом зеленого чая, 170г                        </t>
  </si>
  <si>
    <t xml:space="preserve">Скраб с зеленым чаем, 100г                                                               </t>
  </si>
  <si>
    <t xml:space="preserve">Маска для лица туба, 50г                                                               </t>
  </si>
  <si>
    <t xml:space="preserve">Ночная маска для губ, 15г                                                              </t>
  </si>
  <si>
    <t xml:space="preserve">Гидролат зеленого чая,100 г                                                                   </t>
  </si>
  <si>
    <t xml:space="preserve">Убтан с зеленым чаем, 90г                                                                    </t>
  </si>
  <si>
    <t>для всех типов кожи</t>
  </si>
  <si>
    <r>
      <t xml:space="preserve">Осветление </t>
    </r>
    <r>
      <rPr>
        <sz val="11"/>
        <rFont val="Arial"/>
        <family val="2"/>
        <charset val="204"/>
      </rPr>
      <t>с маслом семян зелёного чая и витамином С
для всех типов кожи</t>
    </r>
    <r>
      <rPr>
        <b/>
        <sz val="11"/>
        <rFont val="Arial"/>
        <family val="2"/>
        <charset val="204"/>
      </rPr>
      <t xml:space="preserve">
</t>
    </r>
  </si>
  <si>
    <r>
      <t xml:space="preserve">Омоложение </t>
    </r>
    <r>
      <rPr>
        <sz val="11"/>
        <rFont val="Arial"/>
        <family val="2"/>
        <charset val="204"/>
      </rPr>
      <t>с маслом семян зелёного чая и центеллой для всех типов кожи</t>
    </r>
    <r>
      <rPr>
        <b/>
        <sz val="11"/>
        <rFont val="Arial"/>
        <family val="2"/>
        <charset val="204"/>
      </rPr>
      <t xml:space="preserve">
</t>
    </r>
  </si>
  <si>
    <r>
      <t xml:space="preserve">Увлажнение </t>
    </r>
    <r>
      <rPr>
        <sz val="11"/>
        <rFont val="Arial"/>
        <family val="2"/>
        <charset val="204"/>
      </rPr>
      <t>с маслом семян зелёного чая и гиалуроновой кислотой 
для всех типов кожи</t>
    </r>
    <r>
      <rPr>
        <b/>
        <sz val="11"/>
        <rFont val="Arial"/>
        <family val="2"/>
        <charset val="204"/>
      </rPr>
      <t xml:space="preserve">
</t>
    </r>
  </si>
  <si>
    <t>Сыворотка для лица, 50г</t>
  </si>
  <si>
    <r>
      <t>Регенерация</t>
    </r>
    <r>
      <rPr>
        <sz val="11"/>
        <rFont val="Arial"/>
        <family val="2"/>
        <charset val="204"/>
      </rPr>
      <t xml:space="preserve"> Зелёный чай и центелла для всех типов кожи</t>
    </r>
    <r>
      <rPr>
        <b/>
        <sz val="11"/>
        <rFont val="Arial"/>
        <family val="2"/>
        <charset val="204"/>
      </rPr>
      <t xml:space="preserve">
</t>
    </r>
  </si>
  <si>
    <r>
      <t xml:space="preserve">Увлажнение </t>
    </r>
    <r>
      <rPr>
        <sz val="11"/>
        <rFont val="Arial"/>
        <family val="2"/>
        <charset val="204"/>
      </rPr>
      <t>Зелёный чай и гиалуроновая кислота для всех типов кожи</t>
    </r>
    <r>
      <rPr>
        <b/>
        <sz val="11"/>
        <rFont val="Arial"/>
        <family val="2"/>
        <charset val="204"/>
      </rPr>
      <t xml:space="preserve">
</t>
    </r>
  </si>
  <si>
    <r>
      <t>Тонизирование</t>
    </r>
    <r>
      <rPr>
        <sz val="11"/>
        <rFont val="Arial"/>
        <family val="2"/>
        <charset val="204"/>
      </rPr>
      <t xml:space="preserve"> с экстрактом зеленого чая и алоэ вера для всех типов кожи</t>
    </r>
  </si>
  <si>
    <r>
      <t xml:space="preserve">Свежесть </t>
    </r>
    <r>
      <rPr>
        <sz val="11"/>
        <rFont val="Arial"/>
        <family val="2"/>
        <charset val="204"/>
      </rPr>
      <t>с экстрактом зеленого чая и ментолом
для всех типов кожи</t>
    </r>
  </si>
  <si>
    <t>Гель для кожи вокруг глаз, 15 г</t>
  </si>
  <si>
    <r>
      <rPr>
        <b/>
        <sz val="11"/>
        <rFont val="Arial"/>
        <family val="2"/>
        <charset val="204"/>
      </rPr>
      <t>От отёков</t>
    </r>
    <r>
      <rPr>
        <sz val="11"/>
        <rFont val="Arial"/>
        <family val="2"/>
        <charset val="204"/>
      </rPr>
      <t xml:space="preserve"> зелёный чай и экстракт огурца</t>
    </r>
  </si>
  <si>
    <r>
      <rPr>
        <b/>
        <sz val="11"/>
        <rFont val="Arial"/>
        <family val="2"/>
        <charset val="204"/>
      </rPr>
      <t xml:space="preserve">От тёмных </t>
    </r>
    <r>
      <rPr>
        <sz val="11"/>
        <rFont val="Arial"/>
        <family val="2"/>
        <charset val="204"/>
      </rPr>
      <t>кругов зелёный чай и женьшень</t>
    </r>
  </si>
  <si>
    <r>
      <t xml:space="preserve">Антиоксидантный эффект </t>
    </r>
    <r>
      <rPr>
        <sz val="11"/>
        <rFont val="Arial"/>
        <family val="2"/>
        <charset val="204"/>
      </rPr>
      <t>с экстрактом зелёного чая и витамином С
для всех типов кожи</t>
    </r>
  </si>
  <si>
    <r>
      <t>Детокс-эффект</t>
    </r>
    <r>
      <rPr>
        <sz val="11"/>
        <rFont val="Arial"/>
        <family val="2"/>
        <charset val="204"/>
      </rPr>
      <t xml:space="preserve"> с экстрактом зеленого чая и спирулиной
для всех типов кожи</t>
    </r>
  </si>
  <si>
    <t>Скраб для лица, 100г</t>
  </si>
  <si>
    <r>
      <t xml:space="preserve">Глубокое очищение </t>
    </r>
    <r>
      <rPr>
        <sz val="11"/>
        <rFont val="Arial"/>
        <family val="2"/>
        <charset val="204"/>
      </rPr>
      <t>с зелёным чаем и спирулиной</t>
    </r>
  </si>
  <si>
    <t>Маска для лица, 50 г</t>
  </si>
  <si>
    <r>
      <t xml:space="preserve">Суперувлажнение </t>
    </r>
    <r>
      <rPr>
        <sz val="11"/>
        <rFont val="Arial"/>
        <family val="2"/>
        <charset val="204"/>
      </rPr>
      <t>(гелевая)</t>
    </r>
  </si>
  <si>
    <r>
      <t xml:space="preserve">Лифтинг-эффект </t>
    </r>
    <r>
      <rPr>
        <sz val="11"/>
        <rFont val="Arial"/>
        <family val="2"/>
        <charset val="204"/>
      </rPr>
      <t>(гелевая)</t>
    </r>
  </si>
  <si>
    <r>
      <t xml:space="preserve">Antioxidant </t>
    </r>
    <r>
      <rPr>
        <sz val="11"/>
        <rFont val="Arial"/>
        <family val="2"/>
        <charset val="204"/>
      </rPr>
      <t>(с зелёным чаем и голубой глиной)</t>
    </r>
  </si>
  <si>
    <r>
      <t>Detox</t>
    </r>
    <r>
      <rPr>
        <sz val="11"/>
        <rFont val="Arial"/>
        <family val="2"/>
        <charset val="204"/>
      </rPr>
      <t xml:space="preserve"> (с зелёным чаем и черной глиной)</t>
    </r>
  </si>
  <si>
    <t xml:space="preserve">Питание </t>
  </si>
  <si>
    <t>Омоложение</t>
  </si>
  <si>
    <t>Маска для губ ночная, 15г</t>
  </si>
  <si>
    <t>Ультраувлажнение</t>
  </si>
  <si>
    <t>Экстрапитание</t>
  </si>
  <si>
    <t>Зелёный чая с экстрактом крапивы</t>
  </si>
  <si>
    <t>Зелёный чая с экстрактом алоэ</t>
  </si>
  <si>
    <t>Убтан, 90г</t>
  </si>
  <si>
    <t>Зеленый чай и лаванда</t>
  </si>
  <si>
    <t>Зеленый чай и лемонграсс</t>
  </si>
  <si>
    <t>Зеленый чай и Роза</t>
  </si>
  <si>
    <t xml:space="preserve">Шелфтокер ТМ GreenTea Mania </t>
  </si>
  <si>
    <t xml:space="preserve">Буклет ТМ GreenTea Mania </t>
  </si>
  <si>
    <t xml:space="preserve">Буклет ТМ Tambelle </t>
  </si>
  <si>
    <t xml:space="preserve">Шелфтокер ТМ Tambelle </t>
  </si>
  <si>
    <t>Крем для лица с маслом семян зеленого чая и гиалуроновой кислотой, 50 г. Тестер</t>
  </si>
  <si>
    <t>Гель для кожи вокруг глаз зеленый чай и жень-шень, 15г Тестер</t>
  </si>
  <si>
    <t>Гидролат зеленого чая, 100г</t>
  </si>
  <si>
    <t>Сыворотка для лица Зеленый чай и гиалуроновая кислота, 50г Тестер</t>
  </si>
  <si>
    <t>Маска для губ ночная Экстрапитание, 15г Тестер</t>
  </si>
  <si>
    <t>для лица и тела</t>
  </si>
  <si>
    <t>Шампунь для волос ТГ, 200г</t>
  </si>
  <si>
    <t>Бальзам-кондиционер для волос ТГ, 200г</t>
  </si>
  <si>
    <t>Спрей для волос ТГ, 200г</t>
  </si>
  <si>
    <t>для волос</t>
  </si>
  <si>
    <t>Шампунь для волос, 200г</t>
  </si>
  <si>
    <t>Активный рост</t>
  </si>
  <si>
    <t>Питание и защита</t>
  </si>
  <si>
    <t>Сияющие локоны</t>
  </si>
  <si>
    <t>Бальзам-кондиционер для волос, 200г</t>
  </si>
  <si>
    <t>Спрей для волос, 200г</t>
  </si>
  <si>
    <t>Витаминный-двухфазны</t>
  </si>
  <si>
    <t>Легкое расчесывание</t>
  </si>
  <si>
    <t>Маска для волос ТГ, 200г</t>
  </si>
  <si>
    <t>Маска для волос, 200г</t>
  </si>
  <si>
    <r>
      <t xml:space="preserve">Интенсивное восстановление </t>
    </r>
    <r>
      <rPr>
        <sz val="11"/>
        <rFont val="Arial"/>
        <family val="2"/>
        <charset val="204"/>
      </rPr>
      <t>с маслом тмина и амлы</t>
    </r>
  </si>
  <si>
    <r>
      <t>Интенсивный рост</t>
    </r>
    <r>
      <rPr>
        <sz val="11"/>
        <rFont val="Arial"/>
        <family val="2"/>
        <charset val="204"/>
      </rPr>
      <t xml:space="preserve"> с маслом усьмы и жожоба</t>
    </r>
  </si>
  <si>
    <t>Дезодорант, 50г</t>
  </si>
  <si>
    <t>Жасмин и гранат</t>
  </si>
  <si>
    <t>Лаванда и лемонграсс</t>
  </si>
  <si>
    <t>Дезодорант на алюмокалиевых квасцах, 50г</t>
  </si>
  <si>
    <t>Без запаха</t>
  </si>
  <si>
    <t xml:space="preserve">Мандарин и можжевельник </t>
  </si>
  <si>
    <t>ТМ ЮГА</t>
  </si>
  <si>
    <t>Фитокрем для лица, 45г</t>
  </si>
  <si>
    <t>Фитосыворотка для лица, 30г</t>
  </si>
  <si>
    <t>Фитогель для умывания, 90г</t>
  </si>
  <si>
    <t>Травяная болтушка, 90г</t>
  </si>
  <si>
    <t>Убтан, 100г</t>
  </si>
  <si>
    <t>Травяной сбор, 30г</t>
  </si>
  <si>
    <t>Комплекс масел, 45г</t>
  </si>
  <si>
    <t>Эфирное масло, 10г</t>
  </si>
  <si>
    <t>Минеральная вода для лица и тела, 120г</t>
  </si>
  <si>
    <t>Фитобальзам для губ, 10г</t>
  </si>
  <si>
    <t>Фитомазь, 40г</t>
  </si>
  <si>
    <t>Магниевое масло, 110г</t>
  </si>
  <si>
    <t>Дезодорант-крем, 50г</t>
  </si>
  <si>
    <t>Крем для рук, 50г</t>
  </si>
  <si>
    <t>Крем для ног, 50г</t>
  </si>
  <si>
    <t>Крем-масло для тела, 50г</t>
  </si>
  <si>
    <t>Массажное масло для тела,90г</t>
  </si>
  <si>
    <t>Молочко для тела, 115г</t>
  </si>
  <si>
    <t>Скраб для тела, 200г</t>
  </si>
  <si>
    <t>Соль для ванны, 300г</t>
  </si>
  <si>
    <t>Мягкое фитомыло, 180г</t>
  </si>
  <si>
    <t>Мыло, 125г</t>
  </si>
  <si>
    <t>Фитошампунь, 200г</t>
  </si>
  <si>
    <t>Фитобальзам для волос, 150г</t>
  </si>
  <si>
    <t xml:space="preserve">  фитокосметика на талой воде </t>
  </si>
  <si>
    <t>Комплекс масел ЮГ, 45г</t>
  </si>
  <si>
    <t>Мандарин</t>
  </si>
  <si>
    <t>Мимоза</t>
  </si>
  <si>
    <t>Роза</t>
  </si>
  <si>
    <t>Фейхоа</t>
  </si>
  <si>
    <t>Хурма</t>
  </si>
  <si>
    <t>Кедр</t>
  </si>
  <si>
    <t>Розмарин</t>
  </si>
  <si>
    <t>Чабрец</t>
  </si>
  <si>
    <t>Мята</t>
  </si>
  <si>
    <t>Минеральная вода с шалфеем и розмарином для лица и тела</t>
  </si>
  <si>
    <t>Инжир и роза</t>
  </si>
  <si>
    <t>Лаванда и ежевика</t>
  </si>
  <si>
    <t>Лимон и мята</t>
  </si>
  <si>
    <t>Мёд и манго</t>
  </si>
  <si>
    <t>Фитокомплекс масел для волос Укрепление</t>
  </si>
  <si>
    <t>Фитокомплекс масел для лица и тела Питание</t>
  </si>
  <si>
    <t>Косметический травяной сбор для лица, волос и тела</t>
  </si>
  <si>
    <t>Календула с азелаиновой кислотой для лица и тела</t>
  </si>
  <si>
    <t>Зверобой с берёзовым дёгтем для лица и тела</t>
  </si>
  <si>
    <t>Ромашка и календула с зелёной глиной для лица и тела Против воспалений</t>
  </si>
  <si>
    <t>Лаванда и шалфей с голубой глиной для лица и тела Антиоксидант</t>
  </si>
  <si>
    <t>Зеленый чай и водоросли с зеленой глиной для лица и тела Детокс</t>
  </si>
  <si>
    <r>
      <t>Зверобой и полынь с розовой глиной для лица и тела</t>
    </r>
    <r>
      <rPr>
        <sz val="11"/>
        <rFont val="Arial"/>
        <family val="2"/>
        <charset val="204"/>
      </rPr>
      <t xml:space="preserve"> Гладкая кожа</t>
    </r>
  </si>
  <si>
    <r>
      <t xml:space="preserve">Мята и энзимы для всех типов кожи </t>
    </r>
    <r>
      <rPr>
        <sz val="11"/>
        <rFont val="Arial"/>
        <family val="2"/>
        <charset val="204"/>
      </rPr>
      <t>Бережное очищение</t>
    </r>
  </si>
  <si>
    <t>Для сухой кожи Чабрец и облепиха</t>
  </si>
  <si>
    <t>Для проблемной кожи Лаванда и календула</t>
  </si>
  <si>
    <t>Для комбинированной кожи Василёк и липа</t>
  </si>
  <si>
    <t>Для зрелой кожи Гранат и женьшень</t>
  </si>
  <si>
    <t>Горная фитомазь от обветривания для лица и тела</t>
  </si>
  <si>
    <t>Горная фитомазь разогревающая для мышц и суставов</t>
  </si>
  <si>
    <t>Магниевое масло с экстрактом золотого уса При боли в мышцах и суставах</t>
  </si>
  <si>
    <t>Содовый дезодорант-крем Бергамот и кедр</t>
  </si>
  <si>
    <t>Содовый дезодорант-крем Лаванда и мандарин</t>
  </si>
  <si>
    <t>Кедр и шалфей Увлажняющий</t>
  </si>
  <si>
    <t>Лаванда и бергамот Смягчающий</t>
  </si>
  <si>
    <t>Маклюра и ромашка Заживляющий</t>
  </si>
  <si>
    <t>Мандарин и корица Питательный</t>
  </si>
  <si>
    <t>Чабрец и мята Экстрасмягчение</t>
  </si>
  <si>
    <t>Лаванда и шалфей Омолаживающее</t>
  </si>
  <si>
    <t>Мята и мандарин Тонизирующее</t>
  </si>
  <si>
    <t>Фейхоа и жасмин Питательное</t>
  </si>
  <si>
    <t>Антицеллюлитное Чёрный тмин и красный перец</t>
  </si>
  <si>
    <t>Расслабляющее Лаванда и грейпфрут</t>
  </si>
  <si>
    <t xml:space="preserve">Фитомолочко для тела После загара Алоэ вера с пантенолом </t>
  </si>
  <si>
    <t>Вино и специи Антиоксидант</t>
  </si>
  <si>
    <t>Кофе Антицеллюлит</t>
  </si>
  <si>
    <t>Лаванда Релакс</t>
  </si>
  <si>
    <t>Мята и какао Освежающий</t>
  </si>
  <si>
    <t>Соль для ванны черноморская, 300г</t>
  </si>
  <si>
    <t>Лавандовая</t>
  </si>
  <si>
    <t>Хвойная</t>
  </si>
  <si>
    <t>Горные травы</t>
  </si>
  <si>
    <t>Лаванда и можжевельник</t>
  </si>
  <si>
    <t xml:space="preserve">Фейхоа и мята </t>
  </si>
  <si>
    <t>Хвойный лес</t>
  </si>
  <si>
    <t>Натуральное мыло ручной работы для рук и тела, 125г</t>
  </si>
  <si>
    <t>Фитошампунь ЮГ, 200г</t>
  </si>
  <si>
    <t>Фитобальзам для волос ЮГ, 150г</t>
  </si>
  <si>
    <r>
      <t>Лаванда и кератин Укрепляющий</t>
    </r>
    <r>
      <rPr>
        <sz val="11"/>
        <rFont val="Arial"/>
        <family val="2"/>
        <charset val="204"/>
      </rPr>
      <t xml:space="preserve"> для всех типов волос</t>
    </r>
  </si>
  <si>
    <r>
      <t xml:space="preserve">Репейник и витамин PP Рост волос </t>
    </r>
    <r>
      <rPr>
        <sz val="11"/>
        <rFont val="Arial"/>
        <family val="2"/>
        <charset val="204"/>
      </rPr>
      <t>для ослабленных волос</t>
    </r>
  </si>
  <si>
    <r>
      <t xml:space="preserve">Лаванда и кератин Укрепляющий </t>
    </r>
    <r>
      <rPr>
        <sz val="11"/>
        <rFont val="Arial"/>
        <family val="2"/>
        <charset val="204"/>
      </rPr>
      <t>для всех типов волос</t>
    </r>
  </si>
  <si>
    <t>Массажное фитомасло для тела, 90г</t>
  </si>
  <si>
    <t>Мед и прополис</t>
  </si>
  <si>
    <t xml:space="preserve">Разнотравье </t>
  </si>
  <si>
    <t>Тамбуканская грязь</t>
  </si>
  <si>
    <t>Чайная роза</t>
  </si>
  <si>
    <t>Термальная вода, 105г</t>
  </si>
  <si>
    <t>Гидролат, 105г</t>
  </si>
  <si>
    <t>Крем для рук Кедр и шалфей Увлажняющий, Тестер</t>
  </si>
  <si>
    <t>Сыворотка для зрелой кожи Гранат и женьшень, Тестер</t>
  </si>
  <si>
    <t>Крем для лица для комбинированной кожи Василёк и липа, Тестер</t>
  </si>
  <si>
    <t>Крем- масло Фейхоа и жасмин Питательное, Тестер</t>
  </si>
  <si>
    <t>Скраб для тела Вино и специи Антиоксидант</t>
  </si>
  <si>
    <t>Подарочный набор "ЮГА", 525г</t>
  </si>
  <si>
    <t xml:space="preserve">Подарочный набор "ЮГА": Соль черноморская Лавандовая для ванн, 300 г, ПФ Натуральное мыло ручной работы для рук и тела Чайная роза ЮГ, 125г, Крем для ног Чабрец и мята Экстрасмягчение, 50 г, Крем для рук Лаванда и бергамот Смягчающий, 50 г			</t>
  </si>
  <si>
    <t>Подарочный набор "Organicum Botanicum", 485г</t>
  </si>
  <si>
    <t>Подарочный набор "Organicum Botanicum": Ягодный скраб для тела Малина, 300 г, Крем для рук Питательный с летними ягодами, 70 г, Натуральное крафтовое мыло Ежевичное, 100 г, Маска для лица Освежающая для всех типов кожи, 15 г саше</t>
  </si>
  <si>
    <t>ПРАЙС-ЛИСТ от 02.02.2023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</si>
</sst>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[$грн.-422]"/>
    <numFmt numFmtId="165" formatCode="0;[Red]0"/>
    <numFmt numFmtId="166" formatCode="#,##0\ &quot;р.&quot;"/>
    <numFmt numFmtId="167" formatCode="#,##0.00\ _₽"/>
    <numFmt numFmtId="168" formatCode="00000000000"/>
  </numFmts>
  <fonts count="124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u/>
      <sz val="20"/>
      <name val="Arial"/>
      <family val="2"/>
      <charset val="204"/>
    </font>
    <font>
      <sz val="9"/>
      <name val="Arial"/>
      <family val="2"/>
      <charset val="204"/>
    </font>
    <font>
      <sz val="12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u/>
      <sz val="11"/>
      <color theme="10"/>
      <name val="Calibri"/>
      <family val="2"/>
      <charset val="204"/>
    </font>
    <font>
      <sz val="11"/>
      <color theme="0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theme="9" tint="0.79998168889431442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b/>
      <sz val="10"/>
      <color theme="1" tint="0.34998626667073579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sz val="11"/>
      <color theme="1" tint="0.34998626667073579"/>
      <name val="Arial"/>
      <family val="2"/>
      <charset val="204"/>
    </font>
    <font>
      <b/>
      <sz val="16"/>
      <color rgb="FF0066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9"/>
      <color theme="1" tint="0.34998626667073579"/>
      <name val="Arial"/>
      <family val="2"/>
      <charset val="204"/>
    </font>
    <font>
      <sz val="10"/>
      <color rgb="FFFF9900"/>
      <name val="Arial"/>
      <family val="2"/>
      <charset val="204"/>
    </font>
    <font>
      <b/>
      <sz val="18"/>
      <color rgb="FF99FF66"/>
      <name val="Arial"/>
      <family val="2"/>
      <charset val="204"/>
    </font>
    <font>
      <sz val="12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i/>
      <sz val="12"/>
      <name val="Arial"/>
      <family val="2"/>
      <charset val="204"/>
    </font>
    <font>
      <sz val="8"/>
      <name val="Arial"/>
      <family val="2"/>
      <charset val="204"/>
    </font>
    <font>
      <b/>
      <sz val="18"/>
      <color theme="0" tint="-4.9989318521683403E-2"/>
      <name val="Arial"/>
      <family val="2"/>
      <charset val="204"/>
    </font>
    <font>
      <sz val="10"/>
      <color theme="9" tint="0.79998168889431442"/>
      <name val="Arial"/>
      <family val="2"/>
      <charset val="204"/>
    </font>
    <font>
      <sz val="11"/>
      <color theme="9" tint="0.79998168889431442"/>
      <name val="Arial"/>
      <family val="2"/>
      <charset val="204"/>
    </font>
    <font>
      <u/>
      <sz val="12"/>
      <color rgb="FF7030A0"/>
      <name val="Arial"/>
      <family val="2"/>
      <charset val="204"/>
    </font>
    <font>
      <sz val="12"/>
      <color rgb="FF9900CC"/>
      <name val="Arial"/>
      <family val="2"/>
      <charset val="204"/>
    </font>
    <font>
      <sz val="14"/>
      <color theme="10"/>
      <name val="Arial"/>
      <family val="2"/>
      <charset val="204"/>
    </font>
    <font>
      <b/>
      <i/>
      <sz val="16"/>
      <color theme="10"/>
      <name val="Arial"/>
      <family val="2"/>
      <charset val="204"/>
    </font>
    <font>
      <b/>
      <sz val="9"/>
      <color theme="0" tint="-0.499984740745262"/>
      <name val="Arial"/>
      <family val="2"/>
      <charset val="204"/>
    </font>
    <font>
      <i/>
      <sz val="9"/>
      <color theme="0" tint="-0.499984740745262"/>
      <name val="Arial"/>
      <family val="2"/>
      <charset val="204"/>
    </font>
    <font>
      <i/>
      <sz val="9"/>
      <color rgb="FFFF9900"/>
      <name val="Arial"/>
      <family val="2"/>
      <charset val="204"/>
    </font>
    <font>
      <sz val="11"/>
      <color rgb="FFFF0000"/>
      <name val="Arial"/>
      <family val="2"/>
      <charset val="204"/>
    </font>
    <font>
      <sz val="9"/>
      <color theme="9" tint="-0.499984740745262"/>
      <name val="Arial"/>
      <family val="2"/>
      <charset val="204"/>
    </font>
    <font>
      <sz val="10"/>
      <color theme="1" tint="4.9989318521683403E-2"/>
      <name val="Arial"/>
      <family val="2"/>
      <charset val="204"/>
    </font>
    <font>
      <sz val="10"/>
      <color theme="9" tint="-0.499984740745262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0" tint="-0.499984740745262"/>
      <name val="Arial Narrow"/>
      <family val="2"/>
      <charset val="204"/>
    </font>
    <font>
      <sz val="10"/>
      <color indexed="8"/>
      <name val="Arial Narrow"/>
      <family val="2"/>
      <charset val="204"/>
    </font>
    <font>
      <b/>
      <sz val="16"/>
      <name val="Calibri"/>
      <family val="2"/>
      <charset val="204"/>
      <scheme val="minor"/>
    </font>
    <font>
      <b/>
      <sz val="16"/>
      <color rgb="FF0033CC"/>
      <name val="Calibri"/>
      <family val="2"/>
      <charset val="204"/>
      <scheme val="minor"/>
    </font>
    <font>
      <b/>
      <sz val="12"/>
      <color theme="0"/>
      <name val="Arial"/>
      <family val="2"/>
      <charset val="204"/>
    </font>
    <font>
      <b/>
      <sz val="18"/>
      <color theme="0" tint="-0.14999847407452621"/>
      <name val="Arial"/>
      <family val="2"/>
      <charset val="204"/>
    </font>
    <font>
      <b/>
      <sz val="18"/>
      <color theme="2" tint="-0.499984740745262"/>
      <name val="Arial"/>
      <family val="2"/>
      <charset val="204"/>
    </font>
    <font>
      <sz val="11"/>
      <color theme="2" tint="-0.499984740745262"/>
      <name val="Arial"/>
      <family val="2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i/>
      <sz val="9"/>
      <color theme="0" tint="-0.34998626667073579"/>
      <name val="Arial Narrow"/>
      <family val="2"/>
      <charset val="204"/>
    </font>
    <font>
      <sz val="9"/>
      <color theme="2" tint="-0.499984740745262"/>
      <name val="Arial"/>
      <family val="2"/>
      <charset val="204"/>
    </font>
    <font>
      <sz val="9"/>
      <color theme="1"/>
      <name val="Arial"/>
      <family val="2"/>
      <charset val="204"/>
    </font>
    <font>
      <sz val="12"/>
      <color rgb="FFFF0000"/>
      <name val="Arial"/>
      <family val="2"/>
      <charset val="204"/>
    </font>
    <font>
      <b/>
      <sz val="18"/>
      <color theme="0" tint="-0.499984740745262"/>
      <name val="Arial"/>
      <family val="2"/>
      <charset val="204"/>
    </font>
    <font>
      <sz val="13"/>
      <color theme="10"/>
      <name val="Calibri"/>
      <family val="2"/>
      <charset val="204"/>
    </font>
    <font>
      <b/>
      <sz val="18"/>
      <name val="Arial"/>
      <family val="2"/>
      <charset val="204"/>
    </font>
    <font>
      <sz val="12"/>
      <color theme="10"/>
      <name val="Arial"/>
      <family val="2"/>
      <charset val="204"/>
    </font>
    <font>
      <u/>
      <sz val="12"/>
      <color theme="10"/>
      <name val="Arial"/>
      <family val="2"/>
      <charset val="204"/>
    </font>
    <font>
      <sz val="12"/>
      <color theme="1" tint="4.9989318521683403E-2"/>
      <name val="Arial"/>
      <family val="2"/>
      <charset val="204"/>
    </font>
    <font>
      <i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0" tint="-0.499984740745262"/>
      <name val="Arial"/>
      <family val="2"/>
      <charset val="204"/>
    </font>
    <font>
      <sz val="13"/>
      <color theme="1"/>
      <name val="Arial"/>
      <family val="2"/>
      <charset val="204"/>
    </font>
    <font>
      <b/>
      <sz val="13"/>
      <name val="Arial"/>
      <family val="2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sz val="14"/>
      <color theme="9" tint="-0.499984740745262"/>
      <name val="Arial"/>
      <family val="2"/>
      <charset val="204"/>
    </font>
    <font>
      <sz val="14"/>
      <color theme="0"/>
      <name val="Arial"/>
      <family val="2"/>
      <charset val="204"/>
    </font>
    <font>
      <sz val="14"/>
      <color rgb="FF21BAEE"/>
      <name val="Arial"/>
      <family val="2"/>
      <charset val="204"/>
    </font>
    <font>
      <b/>
      <sz val="14"/>
      <color rgb="FF21BAEE"/>
      <name val="Arial"/>
      <family val="2"/>
      <charset val="204"/>
    </font>
    <font>
      <sz val="9"/>
      <color rgb="FF21BAEE"/>
      <name val="Arial"/>
      <family val="2"/>
      <charset val="204"/>
    </font>
    <font>
      <b/>
      <i/>
      <sz val="14"/>
      <color theme="1" tint="0.34998626667073579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1"/>
      <color theme="2" tint="-0.499984740745262"/>
      <name val="Times New Roman"/>
      <family val="1"/>
      <charset val="204"/>
    </font>
    <font>
      <sz val="9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9"/>
      <color theme="0" tint="-0.499984740745262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0"/>
      <color theme="10"/>
      <name val="Arial"/>
      <family val="2"/>
      <charset val="204"/>
    </font>
    <font>
      <b/>
      <i/>
      <u/>
      <sz val="11"/>
      <color theme="10"/>
      <name val="Calibri"/>
      <family val="2"/>
      <charset val="204"/>
    </font>
    <font>
      <i/>
      <sz val="14"/>
      <color theme="1" tint="0.34998626667073579"/>
      <name val="Times New Roman"/>
      <family val="1"/>
      <charset val="204"/>
    </font>
    <font>
      <i/>
      <sz val="14"/>
      <color theme="1" tint="0.34998626667073579"/>
      <name val="Arial"/>
      <family val="2"/>
      <charset val="204"/>
    </font>
    <font>
      <b/>
      <sz val="14"/>
      <color theme="1" tint="0.34998626667073579"/>
      <name val="Arial"/>
      <family val="2"/>
      <charset val="204"/>
    </font>
    <font>
      <b/>
      <sz val="12"/>
      <color rgb="FF0070C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sz val="14"/>
      <color rgb="FF0070C0"/>
      <name val="Arial"/>
      <family val="2"/>
      <charset val="204"/>
    </font>
    <font>
      <sz val="14"/>
      <color theme="1" tint="0.34998626667073579"/>
      <name val="Arial"/>
      <family val="2"/>
      <charset val="204"/>
    </font>
    <font>
      <sz val="14"/>
      <color theme="4" tint="-0.249977111117893"/>
      <name val="Arial"/>
      <family val="2"/>
      <charset val="204"/>
    </font>
    <font>
      <u/>
      <sz val="14"/>
      <color rgb="FF0070C0"/>
      <name val="Arial"/>
      <family val="2"/>
      <charset val="204"/>
    </font>
    <font>
      <sz val="12"/>
      <color theme="10"/>
      <name val="Calibri"/>
      <family val="2"/>
      <charset val="204"/>
    </font>
    <font>
      <sz val="12"/>
      <color theme="0" tint="-0.14999847407452621"/>
      <name val="Arial"/>
      <family val="2"/>
      <charset val="204"/>
    </font>
    <font>
      <b/>
      <u/>
      <sz val="10"/>
      <color theme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4"/>
      <color theme="10"/>
      <name val="Calibri"/>
      <family val="2"/>
      <charset val="204"/>
    </font>
    <font>
      <sz val="14"/>
      <color rgb="FFFF0000"/>
      <name val="Calibri"/>
      <family val="2"/>
      <charset val="204"/>
    </font>
    <font>
      <sz val="14"/>
      <color rgb="FFFF0000"/>
      <name val="Calibri"/>
      <family val="2"/>
      <charset val="204"/>
      <scheme val="minor"/>
    </font>
    <font>
      <b/>
      <sz val="16"/>
      <color theme="2" tint="-0.499984740745262"/>
      <name val="Arial"/>
      <family val="2"/>
      <charset val="204"/>
    </font>
    <font>
      <sz val="20"/>
      <color rgb="FFFF0000"/>
      <name val="Calibri"/>
      <family val="2"/>
      <charset val="204"/>
      <scheme val="minor"/>
    </font>
    <font>
      <b/>
      <sz val="12"/>
      <color theme="2" tint="-0.749992370372631"/>
      <name val="Arial"/>
      <family val="2"/>
      <charset val="204"/>
    </font>
    <font>
      <b/>
      <sz val="11"/>
      <color theme="2" tint="-0.499984740745262"/>
      <name val="Arial"/>
      <family val="2"/>
      <charset val="204"/>
    </font>
    <font>
      <i/>
      <sz val="13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8"/>
      <color theme="0"/>
      <name val="Arial"/>
      <family val="2"/>
      <charset val="204"/>
    </font>
    <font>
      <sz val="14"/>
      <color theme="2" tint="-0.499984740745262"/>
      <name val="Arial"/>
      <family val="2"/>
      <charset val="204"/>
    </font>
    <font>
      <b/>
      <sz val="18"/>
      <color theme="1" tint="0.34998626667073579"/>
      <name val="Arial"/>
      <family val="2"/>
      <charset val="204"/>
    </font>
    <font>
      <b/>
      <sz val="18"/>
      <color rgb="FFFF0000"/>
      <name val="Arial"/>
      <family val="2"/>
      <charset val="204"/>
    </font>
    <font>
      <b/>
      <sz val="10"/>
      <color rgb="FFFFFF00"/>
      <name val="Arial"/>
      <family val="2"/>
      <charset val="204"/>
    </font>
  </fonts>
  <fills count="1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5DFC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9" tint="0.59999389629810485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/>
      <diagonal/>
    </border>
    <border>
      <left style="thin">
        <color theme="0" tint="-0.34998626667073579"/>
      </left>
      <right style="thin">
        <color theme="9" tint="0.59999389629810485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8">
    <xf numFmtId="0" fontId="0" fillId="0" borderId="0" xfId="0"/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vertical="center"/>
      <protection hidden="1"/>
    </xf>
    <xf numFmtId="166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vertical="top"/>
      <protection hidden="1"/>
    </xf>
    <xf numFmtId="166" fontId="18" fillId="0" borderId="0" xfId="0" applyNumberFormat="1" applyFont="1" applyAlignment="1" applyProtection="1">
      <alignment horizontal="center" vertical="top" wrapText="1"/>
      <protection hidden="1"/>
    </xf>
    <xf numFmtId="166" fontId="17" fillId="0" borderId="0" xfId="0" applyNumberFormat="1" applyFont="1" applyAlignment="1" applyProtection="1">
      <alignment horizontal="center" vertical="top" wrapText="1"/>
      <protection hidden="1"/>
    </xf>
    <xf numFmtId="0" fontId="27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vertical="top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top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66" fontId="34" fillId="0" borderId="0" xfId="1" applyNumberFormat="1" applyFont="1" applyFill="1" applyAlignment="1" applyProtection="1">
      <alignment horizontal="center" wrapText="1"/>
      <protection hidden="1"/>
    </xf>
    <xf numFmtId="166" fontId="20" fillId="0" borderId="0" xfId="0" applyNumberFormat="1" applyFont="1" applyAlignment="1" applyProtection="1">
      <alignment horizontal="center"/>
      <protection hidden="1"/>
    </xf>
    <xf numFmtId="0" fontId="15" fillId="0" borderId="0" xfId="0" applyFont="1" applyProtection="1">
      <protection locked="0"/>
    </xf>
    <xf numFmtId="0" fontId="32" fillId="5" borderId="0" xfId="0" applyFont="1" applyFill="1" applyAlignment="1" applyProtection="1">
      <alignment horizontal="center" vertical="center"/>
      <protection locked="0"/>
    </xf>
    <xf numFmtId="0" fontId="33" fillId="5" borderId="0" xfId="0" applyFont="1" applyFill="1" applyAlignment="1" applyProtection="1">
      <alignment vertical="center"/>
      <protection locked="0"/>
    </xf>
    <xf numFmtId="0" fontId="16" fillId="5" borderId="0" xfId="1" applyFont="1" applyFill="1" applyAlignment="1" applyProtection="1">
      <alignment vertical="center"/>
      <protection locked="0"/>
    </xf>
    <xf numFmtId="167" fontId="30" fillId="5" borderId="0" xfId="0" applyNumberFormat="1" applyFont="1" applyFill="1" applyAlignment="1" applyProtection="1">
      <alignment vertical="center"/>
      <protection hidden="1"/>
    </xf>
    <xf numFmtId="0" fontId="6" fillId="5" borderId="0" xfId="0" applyFont="1" applyFill="1" applyAlignment="1" applyProtection="1">
      <alignment vertical="center"/>
      <protection hidden="1"/>
    </xf>
    <xf numFmtId="0" fontId="33" fillId="5" borderId="0" xfId="0" applyFont="1" applyFill="1" applyAlignment="1" applyProtection="1">
      <alignment vertical="center"/>
      <protection hidden="1"/>
    </xf>
    <xf numFmtId="167" fontId="30" fillId="11" borderId="0" xfId="0" applyNumberFormat="1" applyFont="1" applyFill="1" applyAlignment="1" applyProtection="1">
      <alignment vertical="center"/>
      <protection hidden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top"/>
      <protection locked="0" hidden="1"/>
    </xf>
    <xf numFmtId="0" fontId="0" fillId="0" borderId="0" xfId="0" applyProtection="1">
      <protection hidden="1"/>
    </xf>
    <xf numFmtId="0" fontId="48" fillId="0" borderId="0" xfId="0" applyFont="1" applyProtection="1">
      <protection hidden="1"/>
    </xf>
    <xf numFmtId="0" fontId="47" fillId="0" borderId="0" xfId="0" applyFont="1" applyProtection="1">
      <protection hidden="1"/>
    </xf>
    <xf numFmtId="166" fontId="49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50" fillId="0" borderId="0" xfId="0" applyFont="1" applyAlignment="1" applyProtection="1">
      <alignment horizontal="center"/>
      <protection locked="0"/>
    </xf>
    <xf numFmtId="0" fontId="51" fillId="0" borderId="0" xfId="1" applyFont="1" applyFill="1" applyAlignment="1" applyProtection="1">
      <alignment horizontal="right"/>
      <protection locked="0"/>
    </xf>
    <xf numFmtId="0" fontId="52" fillId="0" borderId="0" xfId="1" applyFont="1" applyFill="1" applyAlignment="1" applyProtection="1">
      <alignment horizontal="right"/>
      <protection locked="0"/>
    </xf>
    <xf numFmtId="0" fontId="56" fillId="0" borderId="0" xfId="0" applyFont="1" applyProtection="1">
      <protection hidden="1"/>
    </xf>
    <xf numFmtId="0" fontId="56" fillId="0" borderId="0" xfId="0" applyFont="1" applyAlignment="1" applyProtection="1">
      <alignment vertical="center"/>
      <protection hidden="1"/>
    </xf>
    <xf numFmtId="0" fontId="56" fillId="0" borderId="0" xfId="0" applyFont="1" applyAlignment="1" applyProtection="1">
      <alignment horizontal="center" vertical="center"/>
      <protection hidden="1"/>
    </xf>
    <xf numFmtId="0" fontId="56" fillId="5" borderId="0" xfId="0" applyFont="1" applyFill="1" applyAlignment="1" applyProtection="1">
      <alignment vertical="center"/>
      <protection hidden="1"/>
    </xf>
    <xf numFmtId="0" fontId="56" fillId="0" borderId="0" xfId="0" applyFont="1" applyAlignment="1" applyProtection="1">
      <alignment vertical="top"/>
      <protection hidden="1"/>
    </xf>
    <xf numFmtId="0" fontId="56" fillId="0" borderId="0" xfId="0" applyFont="1" applyAlignment="1" applyProtection="1">
      <alignment vertical="center" wrapText="1"/>
      <protection locked="0" hidden="1"/>
    </xf>
    <xf numFmtId="1" fontId="56" fillId="0" borderId="0" xfId="0" applyNumberFormat="1" applyFont="1" applyProtection="1">
      <protection hidden="1"/>
    </xf>
    <xf numFmtId="165" fontId="56" fillId="0" borderId="0" xfId="0" applyNumberFormat="1" applyFont="1" applyProtection="1">
      <protection hidden="1"/>
    </xf>
    <xf numFmtId="1" fontId="5" fillId="0" borderId="0" xfId="0" applyNumberFormat="1" applyFont="1" applyAlignment="1" applyProtection="1">
      <alignment horizontal="center" vertical="center" wrapText="1"/>
      <protection locked="0"/>
    </xf>
    <xf numFmtId="165" fontId="60" fillId="0" borderId="0" xfId="0" applyNumberFormat="1" applyFont="1" applyProtection="1">
      <protection hidden="1"/>
    </xf>
    <xf numFmtId="0" fontId="60" fillId="0" borderId="0" xfId="0" applyFont="1" applyProtection="1">
      <protection hidden="1"/>
    </xf>
    <xf numFmtId="1" fontId="9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Protection="1">
      <protection hidden="1"/>
    </xf>
    <xf numFmtId="0" fontId="61" fillId="0" borderId="0" xfId="0" applyFont="1" applyProtection="1">
      <protection hidden="1"/>
    </xf>
    <xf numFmtId="1" fontId="62" fillId="0" borderId="0" xfId="0" applyNumberFormat="1" applyFont="1" applyAlignment="1" applyProtection="1">
      <alignment horizontal="center" vertical="center" wrapText="1"/>
      <protection locked="0"/>
    </xf>
    <xf numFmtId="0" fontId="41" fillId="0" borderId="0" xfId="0" applyFont="1" applyAlignment="1" applyProtection="1">
      <alignment vertical="center" wrapText="1"/>
      <protection locked="0" hidden="1"/>
    </xf>
    <xf numFmtId="0" fontId="41" fillId="0" borderId="0" xfId="0" applyFont="1" applyProtection="1">
      <protection hidden="1"/>
    </xf>
    <xf numFmtId="0" fontId="62" fillId="0" borderId="0" xfId="0" applyFont="1" applyAlignment="1" applyProtection="1">
      <alignment vertical="center"/>
      <protection hidden="1"/>
    </xf>
    <xf numFmtId="1" fontId="6" fillId="0" borderId="0" xfId="0" applyNumberFormat="1" applyFont="1" applyProtection="1">
      <protection hidden="1"/>
    </xf>
    <xf numFmtId="168" fontId="5" fillId="0" borderId="0" xfId="0" applyNumberFormat="1" applyFont="1" applyAlignment="1">
      <alignment horizontal="left" vertical="center"/>
    </xf>
    <xf numFmtId="0" fontId="15" fillId="14" borderId="0" xfId="0" applyFont="1" applyFill="1" applyAlignment="1">
      <alignment horizontal="center" vertical="center"/>
    </xf>
    <xf numFmtId="0" fontId="2" fillId="14" borderId="0" xfId="0" applyFont="1" applyFill="1" applyAlignment="1" applyProtection="1">
      <alignment vertical="center"/>
      <protection locked="0" hidden="1"/>
    </xf>
    <xf numFmtId="164" fontId="28" fillId="14" borderId="0" xfId="0" applyNumberFormat="1" applyFont="1" applyFill="1" applyAlignment="1" applyProtection="1">
      <alignment horizontal="center" vertical="center"/>
      <protection locked="0"/>
    </xf>
    <xf numFmtId="166" fontId="3" fillId="14" borderId="4" xfId="0" applyNumberFormat="1" applyFont="1" applyFill="1" applyBorder="1" applyAlignment="1" applyProtection="1">
      <alignment horizontal="center" vertical="center" wrapText="1"/>
      <protection hidden="1"/>
    </xf>
    <xf numFmtId="0" fontId="15" fillId="14" borderId="0" xfId="0" applyFont="1" applyFill="1" applyAlignment="1" applyProtection="1">
      <alignment vertical="center"/>
      <protection locked="0"/>
    </xf>
    <xf numFmtId="166" fontId="23" fillId="14" borderId="4" xfId="0" applyNumberFormat="1" applyFont="1" applyFill="1" applyBorder="1" applyAlignment="1" applyProtection="1">
      <alignment horizontal="center" vertical="center" wrapText="1"/>
      <protection hidden="1"/>
    </xf>
    <xf numFmtId="0" fontId="6" fillId="14" borderId="0" xfId="0" applyFont="1" applyFill="1" applyAlignment="1" applyProtection="1">
      <alignment horizontal="center" vertical="center" wrapText="1"/>
      <protection locked="0"/>
    </xf>
    <xf numFmtId="0" fontId="65" fillId="14" borderId="0" xfId="0" applyFont="1" applyFill="1" applyAlignment="1" applyProtection="1">
      <alignment horizontal="left" vertical="center"/>
      <protection locked="0"/>
    </xf>
    <xf numFmtId="166" fontId="4" fillId="14" borderId="4" xfId="0" applyNumberFormat="1" applyFont="1" applyFill="1" applyBorder="1" applyAlignment="1" applyProtection="1">
      <alignment horizontal="center" vertical="center" wrapText="1"/>
      <protection hidden="1"/>
    </xf>
    <xf numFmtId="0" fontId="60" fillId="5" borderId="0" xfId="0" applyFont="1" applyFill="1" applyAlignment="1" applyProtection="1">
      <alignment vertical="center"/>
      <protection hidden="1"/>
    </xf>
    <xf numFmtId="1" fontId="9" fillId="0" borderId="0" xfId="0" applyNumberFormat="1" applyFont="1" applyProtection="1">
      <protection locked="0"/>
    </xf>
    <xf numFmtId="0" fontId="9" fillId="0" borderId="0" xfId="0" applyFont="1" applyAlignment="1" applyProtection="1">
      <alignment vertical="center"/>
      <protection hidden="1"/>
    </xf>
    <xf numFmtId="1" fontId="9" fillId="0" borderId="0" xfId="0" applyNumberFormat="1" applyFont="1" applyAlignment="1" applyProtection="1">
      <alignment vertical="top"/>
      <protection locked="0"/>
    </xf>
    <xf numFmtId="1" fontId="9" fillId="0" borderId="0" xfId="0" applyNumberFormat="1" applyFont="1" applyAlignment="1" applyProtection="1">
      <alignment horizontal="left" vertical="center"/>
      <protection locked="0"/>
    </xf>
    <xf numFmtId="1" fontId="9" fillId="0" borderId="0" xfId="0" applyNumberFormat="1" applyFont="1" applyAlignment="1" applyProtection="1">
      <alignment vertical="center"/>
      <protection locked="0"/>
    </xf>
    <xf numFmtId="166" fontId="5" fillId="12" borderId="1" xfId="0" applyNumberFormat="1" applyFont="1" applyFill="1" applyBorder="1" applyAlignment="1" applyProtection="1">
      <alignment horizontal="center" vertical="center"/>
      <protection hidden="1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68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66" fontId="69" fillId="0" borderId="2" xfId="0" applyNumberFormat="1" applyFont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locked="0"/>
    </xf>
    <xf numFmtId="0" fontId="70" fillId="0" borderId="0" xfId="0" applyFont="1" applyProtection="1">
      <protection locked="0"/>
    </xf>
    <xf numFmtId="0" fontId="70" fillId="0" borderId="0" xfId="0" applyFont="1" applyAlignment="1" applyProtection="1">
      <alignment horizontal="center"/>
      <protection locked="0"/>
    </xf>
    <xf numFmtId="166" fontId="71" fillId="0" borderId="0" xfId="0" applyNumberFormat="1" applyFont="1" applyAlignment="1" applyProtection="1">
      <alignment horizontal="center"/>
      <protection hidden="1"/>
    </xf>
    <xf numFmtId="166" fontId="5" fillId="0" borderId="0" xfId="0" applyNumberFormat="1" applyFont="1" applyAlignment="1" applyProtection="1">
      <alignment horizontal="center"/>
      <protection hidden="1"/>
    </xf>
    <xf numFmtId="0" fontId="72" fillId="0" borderId="1" xfId="0" applyFont="1" applyBorder="1" applyAlignment="1" applyProtection="1">
      <alignment vertical="center" wrapText="1"/>
      <protection locked="0"/>
    </xf>
    <xf numFmtId="0" fontId="73" fillId="0" borderId="2" xfId="0" applyFont="1" applyBorder="1" applyAlignment="1" applyProtection="1">
      <alignment horizontal="right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74" fillId="0" borderId="5" xfId="0" applyFont="1" applyBorder="1" applyAlignment="1" applyProtection="1">
      <alignment horizontal="right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166" fontId="69" fillId="0" borderId="5" xfId="0" applyNumberFormat="1" applyFont="1" applyBorder="1" applyAlignment="1" applyProtection="1">
      <alignment horizontal="center" vertical="center"/>
      <protection hidden="1"/>
    </xf>
    <xf numFmtId="166" fontId="3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6" fontId="3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67" fillId="0" borderId="0" xfId="1" applyFont="1" applyFill="1" applyAlignment="1" applyProtection="1">
      <alignment horizontal="left" vertical="center"/>
      <protection locked="0"/>
    </xf>
    <xf numFmtId="0" fontId="31" fillId="9" borderId="6" xfId="1" applyFont="1" applyFill="1" applyBorder="1" applyAlignment="1" applyProtection="1">
      <alignment vertical="center"/>
      <protection locked="0" hidden="1"/>
    </xf>
    <xf numFmtId="166" fontId="18" fillId="0" borderId="6" xfId="0" applyNumberFormat="1" applyFont="1" applyBorder="1" applyAlignment="1" applyProtection="1">
      <alignment horizontal="center" wrapText="1"/>
      <protection hidden="1"/>
    </xf>
    <xf numFmtId="0" fontId="35" fillId="0" borderId="6" xfId="0" applyFont="1" applyBorder="1" applyAlignment="1">
      <alignment horizontal="left" vertical="center"/>
    </xf>
    <xf numFmtId="0" fontId="36" fillId="7" borderId="6" xfId="1" applyFont="1" applyFill="1" applyBorder="1" applyAlignment="1" applyProtection="1">
      <protection locked="0" hidden="1"/>
    </xf>
    <xf numFmtId="166" fontId="21" fillId="7" borderId="6" xfId="0" applyNumberFormat="1" applyFont="1" applyFill="1" applyBorder="1" applyAlignment="1" applyProtection="1">
      <alignment horizontal="right" vertical="center" wrapText="1"/>
      <protection hidden="1"/>
    </xf>
    <xf numFmtId="166" fontId="24" fillId="0" borderId="6" xfId="0" applyNumberFormat="1" applyFont="1" applyBorder="1" applyAlignment="1">
      <alignment horizontal="center" vertical="center" wrapText="1"/>
    </xf>
    <xf numFmtId="0" fontId="36" fillId="0" borderId="6" xfId="1" applyFont="1" applyBorder="1" applyAlignment="1" applyProtection="1">
      <protection locked="0" hidden="1"/>
    </xf>
    <xf numFmtId="166" fontId="21" fillId="0" borderId="6" xfId="0" applyNumberFormat="1" applyFont="1" applyBorder="1" applyAlignment="1" applyProtection="1">
      <alignment horizontal="right" vertical="center" wrapText="1"/>
      <protection hidden="1"/>
    </xf>
    <xf numFmtId="166" fontId="21" fillId="3" borderId="6" xfId="0" applyNumberFormat="1" applyFont="1" applyFill="1" applyBorder="1" applyAlignment="1" applyProtection="1">
      <alignment horizontal="right" vertical="center" wrapText="1"/>
      <protection hidden="1"/>
    </xf>
    <xf numFmtId="0" fontId="13" fillId="7" borderId="6" xfId="1" applyFill="1" applyBorder="1" applyAlignment="1" applyProtection="1">
      <protection locked="0" hidden="1"/>
    </xf>
    <xf numFmtId="0" fontId="13" fillId="0" borderId="6" xfId="1" applyBorder="1" applyAlignment="1" applyProtection="1">
      <protection locked="0" hidden="1"/>
    </xf>
    <xf numFmtId="0" fontId="26" fillId="13" borderId="6" xfId="1" applyFont="1" applyFill="1" applyBorder="1" applyAlignment="1" applyProtection="1">
      <alignment vertical="center"/>
      <protection locked="0" hidden="1"/>
    </xf>
    <xf numFmtId="0" fontId="54" fillId="13" borderId="6" xfId="1" applyFont="1" applyFill="1" applyBorder="1" applyAlignment="1" applyProtection="1">
      <alignment horizontal="center" vertical="center"/>
      <protection locked="0" hidden="1"/>
    </xf>
    <xf numFmtId="0" fontId="21" fillId="4" borderId="6" xfId="0" applyFont="1" applyFill="1" applyBorder="1" applyAlignment="1" applyProtection="1">
      <alignment horizontal="left" vertical="center"/>
      <protection locked="0"/>
    </xf>
    <xf numFmtId="0" fontId="37" fillId="10" borderId="6" xfId="1" applyFont="1" applyFill="1" applyBorder="1" applyAlignment="1" applyProtection="1">
      <alignment horizontal="left"/>
      <protection locked="0" hidden="1"/>
    </xf>
    <xf numFmtId="166" fontId="19" fillId="4" borderId="6" xfId="0" applyNumberFormat="1" applyFont="1" applyFill="1" applyBorder="1" applyAlignment="1" applyProtection="1">
      <alignment horizontal="center" vertical="center" wrapText="1"/>
      <protection locked="0" hidden="1"/>
    </xf>
    <xf numFmtId="166" fontId="21" fillId="4" borderId="6" xfId="0" applyNumberFormat="1" applyFont="1" applyFill="1" applyBorder="1" applyAlignment="1" applyProtection="1">
      <alignment horizontal="center" vertical="center" wrapText="1"/>
      <protection hidden="1"/>
    </xf>
    <xf numFmtId="166" fontId="25" fillId="0" borderId="6" xfId="0" applyNumberFormat="1" applyFont="1" applyBorder="1" applyAlignment="1" applyProtection="1">
      <alignment horizontal="center" vertical="center" wrapText="1"/>
      <protection hidden="1"/>
    </xf>
    <xf numFmtId="166" fontId="17" fillId="0" borderId="6" xfId="0" applyNumberFormat="1" applyFont="1" applyBorder="1" applyAlignment="1" applyProtection="1">
      <alignment horizontal="center" vertical="center" wrapText="1"/>
      <protection hidden="1"/>
    </xf>
    <xf numFmtId="0" fontId="21" fillId="0" borderId="6" xfId="0" applyFont="1" applyBorder="1" applyAlignment="1" applyProtection="1">
      <alignment horizontal="left" vertical="center"/>
      <protection locked="0"/>
    </xf>
    <xf numFmtId="166" fontId="12" fillId="3" borderId="6" xfId="0" applyNumberFormat="1" applyFont="1" applyFill="1" applyBorder="1" applyAlignment="1" applyProtection="1">
      <alignment horizontal="right" vertical="center"/>
      <protection locked="0" hidden="1"/>
    </xf>
    <xf numFmtId="166" fontId="40" fillId="0" borderId="6" xfId="0" applyNumberFormat="1" applyFont="1" applyBorder="1" applyAlignment="1" applyProtection="1">
      <alignment horizontal="right" vertical="center"/>
      <protection hidden="1"/>
    </xf>
    <xf numFmtId="166" fontId="14" fillId="0" borderId="6" xfId="0" applyNumberFormat="1" applyFont="1" applyBorder="1" applyAlignment="1" applyProtection="1">
      <alignment horizontal="center" vertical="center"/>
      <protection hidden="1"/>
    </xf>
    <xf numFmtId="166" fontId="39" fillId="0" borderId="6" xfId="0" applyNumberFormat="1" applyFont="1" applyBorder="1" applyAlignment="1" applyProtection="1">
      <alignment horizontal="right" vertical="center"/>
      <protection hidden="1"/>
    </xf>
    <xf numFmtId="0" fontId="15" fillId="0" borderId="6" xfId="0" applyFont="1" applyBorder="1" applyAlignment="1" applyProtection="1">
      <alignment horizontal="center" vertical="center"/>
      <protection hidden="1"/>
    </xf>
    <xf numFmtId="166" fontId="14" fillId="0" borderId="6" xfId="0" applyNumberFormat="1" applyFont="1" applyBorder="1" applyAlignment="1" applyProtection="1">
      <alignment horizontal="center"/>
      <protection hidden="1"/>
    </xf>
    <xf numFmtId="1" fontId="31" fillId="9" borderId="6" xfId="0" applyNumberFormat="1" applyFont="1" applyFill="1" applyBorder="1" applyAlignment="1">
      <alignment horizontal="center" vertical="center"/>
    </xf>
    <xf numFmtId="0" fontId="22" fillId="9" borderId="6" xfId="0" applyFont="1" applyFill="1" applyBorder="1" applyAlignment="1" applyProtection="1">
      <alignment horizontal="left" vertical="center"/>
      <protection locked="0"/>
    </xf>
    <xf numFmtId="0" fontId="7" fillId="9" borderId="6" xfId="0" applyFont="1" applyFill="1" applyBorder="1" applyAlignment="1" applyProtection="1">
      <alignment vertical="center" wrapText="1"/>
      <protection locked="0"/>
    </xf>
    <xf numFmtId="0" fontId="43" fillId="9" borderId="6" xfId="0" applyFont="1" applyFill="1" applyBorder="1" applyAlignment="1" applyProtection="1">
      <alignment horizontal="center" vertical="center" wrapText="1"/>
      <protection locked="0"/>
    </xf>
    <xf numFmtId="166" fontId="42" fillId="9" borderId="6" xfId="0" applyNumberFormat="1" applyFont="1" applyFill="1" applyBorder="1" applyAlignment="1" applyProtection="1">
      <alignment horizontal="center" vertical="center" wrapText="1"/>
      <protection hidden="1"/>
    </xf>
    <xf numFmtId="166" fontId="44" fillId="9" borderId="6" xfId="0" applyNumberFormat="1" applyFont="1" applyFill="1" applyBorder="1" applyAlignment="1" applyProtection="1">
      <alignment horizontal="center" vertical="center" wrapText="1"/>
      <protection hidden="1"/>
    </xf>
    <xf numFmtId="166" fontId="9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5" fillId="14" borderId="6" xfId="0" applyFont="1" applyFill="1" applyBorder="1" applyAlignment="1" applyProtection="1">
      <alignment horizontal="center" vertical="center"/>
      <protection locked="0"/>
    </xf>
    <xf numFmtId="166" fontId="9" fillId="6" borderId="6" xfId="0" applyNumberFormat="1" applyFont="1" applyFill="1" applyBorder="1" applyAlignment="1" applyProtection="1">
      <alignment horizontal="center" vertical="center"/>
      <protection hidden="1"/>
    </xf>
    <xf numFmtId="166" fontId="9" fillId="3" borderId="6" xfId="0" applyNumberFormat="1" applyFont="1" applyFill="1" applyBorder="1" applyAlignment="1" applyProtection="1">
      <alignment horizontal="center" vertical="center"/>
      <protection hidden="1"/>
    </xf>
    <xf numFmtId="166" fontId="20" fillId="0" borderId="6" xfId="0" applyNumberFormat="1" applyFont="1" applyBorder="1" applyAlignment="1" applyProtection="1">
      <alignment horizontal="center" vertical="center"/>
      <protection hidden="1"/>
    </xf>
    <xf numFmtId="166" fontId="9" fillId="0" borderId="6" xfId="0" applyNumberFormat="1" applyFont="1" applyBorder="1" applyAlignment="1" applyProtection="1">
      <alignment horizontal="center" vertical="center"/>
      <protection hidden="1"/>
    </xf>
    <xf numFmtId="0" fontId="45" fillId="0" borderId="6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38" fillId="0" borderId="6" xfId="0" applyFont="1" applyBorder="1" applyAlignment="1" applyProtection="1">
      <alignment horizontal="center" vertical="center"/>
      <protection locked="0"/>
    </xf>
    <xf numFmtId="166" fontId="38" fillId="0" borderId="6" xfId="0" applyNumberFormat="1" applyFont="1" applyBorder="1" applyAlignment="1" applyProtection="1">
      <alignment horizontal="center" vertical="center"/>
      <protection hidden="1"/>
    </xf>
    <xf numFmtId="0" fontId="43" fillId="14" borderId="6" xfId="0" applyFont="1" applyFill="1" applyBorder="1" applyAlignment="1" applyProtection="1">
      <alignment horizontal="center" vertical="center" wrapText="1"/>
      <protection locked="0"/>
    </xf>
    <xf numFmtId="0" fontId="41" fillId="0" borderId="6" xfId="0" applyFont="1" applyBorder="1" applyAlignment="1" applyProtection="1">
      <alignment vertical="center" wrapText="1"/>
      <protection hidden="1"/>
    </xf>
    <xf numFmtId="1" fontId="31" fillId="13" borderId="6" xfId="0" applyNumberFormat="1" applyFont="1" applyFill="1" applyBorder="1" applyAlignment="1">
      <alignment horizontal="center" vertical="center"/>
    </xf>
    <xf numFmtId="0" fontId="22" fillId="13" borderId="6" xfId="0" applyFont="1" applyFill="1" applyBorder="1" applyAlignment="1" applyProtection="1">
      <alignment horizontal="left" vertical="center"/>
      <protection locked="0"/>
    </xf>
    <xf numFmtId="0" fontId="53" fillId="13" borderId="6" xfId="0" applyFont="1" applyFill="1" applyBorder="1" applyAlignment="1" applyProtection="1">
      <alignment vertical="center" wrapText="1"/>
      <protection locked="0"/>
    </xf>
    <xf numFmtId="0" fontId="43" fillId="13" borderId="6" xfId="0" applyFont="1" applyFill="1" applyBorder="1" applyAlignment="1" applyProtection="1">
      <alignment horizontal="center" vertical="center" wrapText="1"/>
      <protection locked="0"/>
    </xf>
    <xf numFmtId="166" fontId="42" fillId="13" borderId="6" xfId="0" applyNumberFormat="1" applyFont="1" applyFill="1" applyBorder="1" applyAlignment="1" applyProtection="1">
      <alignment horizontal="center" vertical="center" wrapText="1"/>
      <protection hidden="1"/>
    </xf>
    <xf numFmtId="166" fontId="44" fillId="13" borderId="6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6" xfId="0" applyFont="1" applyFill="1" applyBorder="1" applyAlignment="1" applyProtection="1">
      <alignment horizontal="center" vertical="center" wrapText="1"/>
      <protection locked="0"/>
    </xf>
    <xf numFmtId="0" fontId="7" fillId="14" borderId="6" xfId="0" applyFont="1" applyFill="1" applyBorder="1" applyAlignment="1" applyProtection="1">
      <alignment horizontal="center" vertical="center" wrapText="1"/>
      <protection locked="0"/>
    </xf>
    <xf numFmtId="0" fontId="11" fillId="14" borderId="6" xfId="0" applyFont="1" applyFill="1" applyBorder="1" applyAlignment="1" applyProtection="1">
      <alignment horizontal="center" vertical="center"/>
      <protection locked="0"/>
    </xf>
    <xf numFmtId="0" fontId="7" fillId="14" borderId="6" xfId="0" applyFont="1" applyFill="1" applyBorder="1" applyAlignment="1" applyProtection="1">
      <alignment horizontal="center" vertical="center" wrapText="1"/>
      <protection hidden="1"/>
    </xf>
    <xf numFmtId="0" fontId="8" fillId="14" borderId="6" xfId="0" applyFont="1" applyFill="1" applyBorder="1" applyAlignment="1" applyProtection="1">
      <alignment horizontal="center" vertical="center" wrapText="1"/>
      <protection hidden="1"/>
    </xf>
    <xf numFmtId="166" fontId="9" fillId="0" borderId="7" xfId="0" applyNumberFormat="1" applyFont="1" applyBorder="1" applyAlignment="1">
      <alignment horizontal="center" vertical="center" wrapText="1"/>
    </xf>
    <xf numFmtId="0" fontId="45" fillId="0" borderId="7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38" fillId="0" borderId="7" xfId="0" applyFont="1" applyBorder="1" applyAlignment="1" applyProtection="1">
      <alignment horizontal="center" vertical="center"/>
      <protection locked="0"/>
    </xf>
    <xf numFmtId="166" fontId="38" fillId="0" borderId="7" xfId="0" applyNumberFormat="1" applyFont="1" applyBorder="1" applyAlignment="1" applyProtection="1">
      <alignment horizontal="center" vertical="center"/>
      <protection hidden="1"/>
    </xf>
    <xf numFmtId="0" fontId="57" fillId="6" borderId="8" xfId="0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right"/>
      <protection locked="0"/>
    </xf>
    <xf numFmtId="0" fontId="58" fillId="0" borderId="8" xfId="0" applyFont="1" applyBorder="1" applyAlignment="1" applyProtection="1">
      <alignment horizontal="center" vertical="center"/>
      <protection locked="0"/>
    </xf>
    <xf numFmtId="166" fontId="59" fillId="0" borderId="8" xfId="0" applyNumberFormat="1" applyFont="1" applyBorder="1" applyAlignment="1" applyProtection="1">
      <alignment horizontal="center" vertical="center"/>
      <protection hidden="1"/>
    </xf>
    <xf numFmtId="166" fontId="9" fillId="0" borderId="8" xfId="0" applyNumberFormat="1" applyFont="1" applyBorder="1" applyAlignment="1" applyProtection="1">
      <alignment horizontal="center" vertical="center"/>
      <protection hidden="1"/>
    </xf>
    <xf numFmtId="166" fontId="9" fillId="0" borderId="8" xfId="0" applyNumberFormat="1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vertical="center" wrapText="1"/>
      <protection locked="0"/>
    </xf>
    <xf numFmtId="166" fontId="75" fillId="14" borderId="4" xfId="0" applyNumberFormat="1" applyFont="1" applyFill="1" applyBorder="1" applyAlignment="1" applyProtection="1">
      <alignment horizontal="center" vertical="center" wrapText="1"/>
      <protection hidden="1"/>
    </xf>
    <xf numFmtId="0" fontId="77" fillId="13" borderId="6" xfId="0" applyFont="1" applyFill="1" applyBorder="1" applyAlignment="1" applyProtection="1">
      <alignment horizontal="left" vertical="center" wrapText="1"/>
      <protection locked="0"/>
    </xf>
    <xf numFmtId="0" fontId="57" fillId="6" borderId="9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58" fillId="0" borderId="9" xfId="0" applyFont="1" applyBorder="1" applyAlignment="1" applyProtection="1">
      <alignment horizontal="center" vertical="center"/>
      <protection locked="0"/>
    </xf>
    <xf numFmtId="166" fontId="59" fillId="0" borderId="9" xfId="0" applyNumberFormat="1" applyFont="1" applyBorder="1" applyAlignment="1" applyProtection="1">
      <alignment horizontal="center" vertical="center"/>
      <protection hidden="1"/>
    </xf>
    <xf numFmtId="166" fontId="9" fillId="0" borderId="9" xfId="0" applyNumberFormat="1" applyFont="1" applyBorder="1" applyAlignment="1" applyProtection="1">
      <alignment horizontal="center" vertical="center"/>
      <protection hidden="1"/>
    </xf>
    <xf numFmtId="166" fontId="9" fillId="0" borderId="9" xfId="0" applyNumberFormat="1" applyFont="1" applyBorder="1" applyAlignment="1">
      <alignment horizontal="center" vertical="center" wrapText="1"/>
    </xf>
    <xf numFmtId="0" fontId="57" fillId="6" borderId="7" xfId="0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right"/>
      <protection locked="0"/>
    </xf>
    <xf numFmtId="0" fontId="58" fillId="0" borderId="7" xfId="0" applyFont="1" applyBorder="1" applyAlignment="1" applyProtection="1">
      <alignment horizontal="center" vertical="center"/>
      <protection locked="0"/>
    </xf>
    <xf numFmtId="166" fontId="59" fillId="0" borderId="7" xfId="0" applyNumberFormat="1" applyFont="1" applyBorder="1" applyAlignment="1" applyProtection="1">
      <alignment horizontal="center" vertical="center"/>
      <protection hidden="1"/>
    </xf>
    <xf numFmtId="166" fontId="9" fillId="0" borderId="7" xfId="0" applyNumberFormat="1" applyFont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5" fillId="14" borderId="9" xfId="0" applyFont="1" applyFill="1" applyBorder="1" applyAlignment="1" applyProtection="1">
      <alignment horizontal="center" vertical="center"/>
      <protection locked="0"/>
    </xf>
    <xf numFmtId="166" fontId="9" fillId="6" borderId="9" xfId="0" applyNumberFormat="1" applyFont="1" applyFill="1" applyBorder="1" applyAlignment="1" applyProtection="1">
      <alignment horizontal="center" vertical="center"/>
      <protection hidden="1"/>
    </xf>
    <xf numFmtId="166" fontId="9" fillId="3" borderId="9" xfId="0" applyNumberFormat="1" applyFont="1" applyFill="1" applyBorder="1" applyAlignment="1" applyProtection="1">
      <alignment horizontal="center" vertical="center"/>
      <protection hidden="1"/>
    </xf>
    <xf numFmtId="166" fontId="20" fillId="0" borderId="9" xfId="0" applyNumberFormat="1" applyFont="1" applyBorder="1" applyAlignment="1" applyProtection="1">
      <alignment horizontal="center" vertical="center"/>
      <protection hidden="1"/>
    </xf>
    <xf numFmtId="0" fontId="55" fillId="9" borderId="6" xfId="1" applyFont="1" applyFill="1" applyBorder="1" applyAlignment="1" applyProtection="1">
      <alignment horizontal="right" vertical="center"/>
      <protection locked="0" hidden="1"/>
    </xf>
    <xf numFmtId="1" fontId="31" fillId="13" borderId="6" xfId="0" applyNumberFormat="1" applyFont="1" applyFill="1" applyBorder="1" applyAlignment="1">
      <alignment horizontal="right" vertical="center"/>
    </xf>
    <xf numFmtId="0" fontId="57" fillId="6" borderId="10" xfId="0" applyFont="1" applyFill="1" applyBorder="1" applyAlignment="1" applyProtection="1">
      <alignment horizontal="center" vertical="center"/>
      <protection locked="0"/>
    </xf>
    <xf numFmtId="0" fontId="76" fillId="9" borderId="6" xfId="0" applyFont="1" applyFill="1" applyBorder="1" applyAlignment="1" applyProtection="1">
      <alignment horizontal="left" vertical="center" wrapText="1"/>
      <protection locked="0"/>
    </xf>
    <xf numFmtId="0" fontId="11" fillId="9" borderId="6" xfId="0" applyFont="1" applyFill="1" applyBorder="1" applyAlignment="1" applyProtection="1">
      <alignment horizontal="left" vertical="center" wrapText="1"/>
      <protection locked="0"/>
    </xf>
    <xf numFmtId="0" fontId="81" fillId="0" borderId="0" xfId="0" applyFont="1" applyAlignment="1" applyProtection="1">
      <alignment horizontal="left"/>
      <protection locked="0"/>
    </xf>
    <xf numFmtId="166" fontId="82" fillId="0" borderId="0" xfId="0" applyNumberFormat="1" applyFont="1" applyAlignment="1" applyProtection="1">
      <alignment horizontal="left"/>
      <protection locked="0"/>
    </xf>
    <xf numFmtId="0" fontId="83" fillId="0" borderId="0" xfId="0" applyFont="1" applyAlignment="1" applyProtection="1">
      <alignment horizontal="center"/>
      <protection locked="0"/>
    </xf>
    <xf numFmtId="166" fontId="84" fillId="0" borderId="0" xfId="0" applyNumberFormat="1" applyFont="1" applyAlignment="1" applyProtection="1">
      <alignment horizontal="center" wrapText="1"/>
      <protection hidden="1"/>
    </xf>
    <xf numFmtId="166" fontId="85" fillId="0" borderId="0" xfId="0" applyNumberFormat="1" applyFont="1" applyAlignment="1" applyProtection="1">
      <alignment horizontal="center" wrapText="1"/>
      <protection hidden="1"/>
    </xf>
    <xf numFmtId="0" fontId="86" fillId="0" borderId="0" xfId="0" applyFont="1" applyProtection="1">
      <protection hidden="1"/>
    </xf>
    <xf numFmtId="1" fontId="87" fillId="0" borderId="0" xfId="0" applyNumberFormat="1" applyFont="1" applyProtection="1">
      <protection locked="0"/>
    </xf>
    <xf numFmtId="0" fontId="83" fillId="0" borderId="0" xfId="0" applyFont="1" applyAlignment="1" applyProtection="1">
      <alignment vertical="center"/>
      <protection locked="0"/>
    </xf>
    <xf numFmtId="0" fontId="88" fillId="0" borderId="0" xfId="1" applyFont="1" applyAlignment="1" applyProtection="1">
      <alignment vertical="center"/>
      <protection locked="0"/>
    </xf>
    <xf numFmtId="0" fontId="83" fillId="0" borderId="0" xfId="0" applyFont="1" applyAlignment="1" applyProtection="1">
      <alignment vertical="center"/>
      <protection hidden="1"/>
    </xf>
    <xf numFmtId="166" fontId="89" fillId="0" borderId="0" xfId="0" applyNumberFormat="1" applyFont="1" applyAlignment="1" applyProtection="1">
      <alignment vertical="center"/>
      <protection hidden="1"/>
    </xf>
    <xf numFmtId="166" fontId="90" fillId="0" borderId="0" xfId="0" applyNumberFormat="1" applyFont="1" applyAlignment="1" applyProtection="1">
      <alignment horizontal="center" vertical="center"/>
      <protection hidden="1"/>
    </xf>
    <xf numFmtId="0" fontId="86" fillId="0" borderId="0" xfId="0" applyFont="1" applyAlignment="1" applyProtection="1">
      <alignment vertical="center"/>
      <protection hidden="1"/>
    </xf>
    <xf numFmtId="1" fontId="91" fillId="0" borderId="0" xfId="0" applyNumberFormat="1" applyFont="1" applyAlignment="1" applyProtection="1">
      <alignment horizontal="center" vertical="center"/>
      <protection locked="0"/>
    </xf>
    <xf numFmtId="0" fontId="83" fillId="0" borderId="0" xfId="0" applyFont="1" applyProtection="1">
      <protection locked="0"/>
    </xf>
    <xf numFmtId="0" fontId="92" fillId="0" borderId="0" xfId="1" applyFont="1" applyBorder="1" applyAlignment="1" applyProtection="1">
      <alignment vertical="center"/>
      <protection locked="0"/>
    </xf>
    <xf numFmtId="166" fontId="89" fillId="0" borderId="0" xfId="0" applyNumberFormat="1" applyFont="1" applyProtection="1">
      <protection hidden="1"/>
    </xf>
    <xf numFmtId="166" fontId="90" fillId="0" borderId="0" xfId="0" applyNumberFormat="1" applyFont="1" applyAlignment="1" applyProtection="1">
      <alignment horizontal="center"/>
      <protection hidden="1"/>
    </xf>
    <xf numFmtId="166" fontId="93" fillId="0" borderId="0" xfId="1" applyNumberFormat="1" applyFont="1" applyBorder="1" applyAlignment="1" applyProtection="1">
      <alignment vertical="center"/>
      <protection locked="0" hidden="1"/>
    </xf>
    <xf numFmtId="0" fontId="11" fillId="14" borderId="0" xfId="0" applyFont="1" applyFill="1" applyAlignment="1" applyProtection="1">
      <alignment horizontal="left" vertical="center"/>
      <protection locked="0"/>
    </xf>
    <xf numFmtId="0" fontId="94" fillId="0" borderId="7" xfId="1" applyFont="1" applyBorder="1" applyAlignment="1" applyProtection="1">
      <alignment horizontal="right" vertical="top"/>
      <protection locked="0"/>
    </xf>
    <xf numFmtId="0" fontId="95" fillId="8" borderId="6" xfId="1" applyFont="1" applyFill="1" applyBorder="1" applyAlignment="1" applyProtection="1">
      <alignment horizontal="right" vertical="center"/>
      <protection locked="0"/>
    </xf>
    <xf numFmtId="0" fontId="67" fillId="0" borderId="0" xfId="1" applyFont="1" applyAlignment="1" applyProtection="1">
      <alignment vertical="center"/>
      <protection hidden="1"/>
    </xf>
    <xf numFmtId="166" fontId="3" fillId="14" borderId="11" xfId="0" applyNumberFormat="1" applyFont="1" applyFill="1" applyBorder="1" applyAlignment="1" applyProtection="1">
      <alignment horizontal="center" vertical="center" wrapText="1"/>
      <protection hidden="1"/>
    </xf>
    <xf numFmtId="0" fontId="3" fillId="14" borderId="12" xfId="0" applyFont="1" applyFill="1" applyBorder="1" applyAlignment="1" applyProtection="1">
      <alignment horizontal="right" vertical="center"/>
      <protection locked="0"/>
    </xf>
    <xf numFmtId="0" fontId="6" fillId="14" borderId="12" xfId="0" applyFont="1" applyFill="1" applyBorder="1" applyAlignment="1" applyProtection="1">
      <alignment horizontal="center" vertical="center" wrapText="1"/>
      <protection locked="0"/>
    </xf>
    <xf numFmtId="0" fontId="29" fillId="14" borderId="14" xfId="0" applyFont="1" applyFill="1" applyBorder="1" applyAlignment="1" applyProtection="1">
      <alignment horizontal="left" vertical="center"/>
      <protection locked="0"/>
    </xf>
    <xf numFmtId="166" fontId="3" fillId="14" borderId="15" xfId="0" applyNumberFormat="1" applyFont="1" applyFill="1" applyBorder="1" applyAlignment="1" applyProtection="1">
      <alignment horizontal="center" vertical="center" wrapText="1"/>
      <protection hidden="1"/>
    </xf>
    <xf numFmtId="166" fontId="3" fillId="14" borderId="16" xfId="0" applyNumberFormat="1" applyFont="1" applyFill="1" applyBorder="1" applyAlignment="1" applyProtection="1">
      <alignment horizontal="center" vertical="center" wrapText="1"/>
      <protection hidden="1"/>
    </xf>
    <xf numFmtId="166" fontId="75" fillId="14" borderId="16" xfId="0" applyNumberFormat="1" applyFont="1" applyFill="1" applyBorder="1" applyAlignment="1" applyProtection="1">
      <alignment horizontal="center" vertical="center" wrapText="1"/>
      <protection hidden="1"/>
    </xf>
    <xf numFmtId="166" fontId="3" fillId="15" borderId="17" xfId="0" applyNumberFormat="1" applyFont="1" applyFill="1" applyBorder="1" applyAlignment="1" applyProtection="1">
      <alignment horizontal="center" vertical="center" wrapText="1"/>
      <protection hidden="1"/>
    </xf>
    <xf numFmtId="166" fontId="100" fillId="14" borderId="0" xfId="0" applyNumberFormat="1" applyFont="1" applyFill="1" applyAlignment="1" applyProtection="1">
      <alignment horizontal="left" vertical="center"/>
      <protection hidden="1"/>
    </xf>
    <xf numFmtId="0" fontId="66" fillId="7" borderId="6" xfId="1" applyFont="1" applyFill="1" applyBorder="1" applyAlignment="1" applyProtection="1">
      <alignment horizontal="center" vertical="center"/>
      <protection locked="0" hidden="1"/>
    </xf>
    <xf numFmtId="0" fontId="66" fillId="0" borderId="6" xfId="1" applyFont="1" applyBorder="1" applyAlignment="1" applyProtection="1">
      <alignment horizontal="center" vertical="center"/>
      <protection locked="0" hidden="1"/>
    </xf>
    <xf numFmtId="0" fontId="106" fillId="7" borderId="6" xfId="1" applyFont="1" applyFill="1" applyBorder="1" applyAlignment="1" applyProtection="1">
      <alignment horizontal="center" vertical="center"/>
      <protection locked="0" hidden="1"/>
    </xf>
    <xf numFmtId="0" fontId="106" fillId="0" borderId="6" xfId="1" applyFont="1" applyBorder="1" applyAlignment="1" applyProtection="1">
      <alignment horizontal="center" vertical="center"/>
      <protection locked="0" hidden="1"/>
    </xf>
    <xf numFmtId="0" fontId="107" fillId="13" borderId="6" xfId="1" applyFont="1" applyFill="1" applyBorder="1" applyAlignment="1" applyProtection="1">
      <alignment horizontal="center" vertical="center"/>
      <protection locked="0" hidden="1"/>
    </xf>
    <xf numFmtId="1" fontId="9" fillId="0" borderId="0" xfId="0" applyNumberFormat="1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 vertical="center"/>
    </xf>
    <xf numFmtId="1" fontId="61" fillId="0" borderId="0" xfId="0" applyNumberFormat="1" applyFont="1" applyAlignment="1" applyProtection="1">
      <alignment horizontal="center"/>
      <protection hidden="1"/>
    </xf>
    <xf numFmtId="166" fontId="101" fillId="14" borderId="4" xfId="0" applyNumberFormat="1" applyFont="1" applyFill="1" applyBorder="1" applyAlignment="1" applyProtection="1">
      <alignment horizontal="left" vertical="center"/>
      <protection hidden="1"/>
    </xf>
    <xf numFmtId="0" fontId="108" fillId="0" borderId="7" xfId="1" applyFont="1" applyBorder="1" applyAlignment="1" applyProtection="1">
      <alignment horizontal="right" vertical="top"/>
      <protection locked="0"/>
    </xf>
    <xf numFmtId="166" fontId="3" fillId="14" borderId="13" xfId="0" applyNumberFormat="1" applyFont="1" applyFill="1" applyBorder="1" applyAlignment="1" applyProtection="1">
      <alignment horizontal="center" vertical="center" wrapText="1"/>
      <protection locked="0" hidden="1"/>
    </xf>
    <xf numFmtId="0" fontId="77" fillId="13" borderId="6" xfId="0" applyFont="1" applyFill="1" applyBorder="1" applyAlignment="1" applyProtection="1">
      <alignment horizontal="center" vertical="center" wrapText="1"/>
      <protection locked="0"/>
    </xf>
    <xf numFmtId="0" fontId="76" fillId="9" borderId="6" xfId="0" applyFont="1" applyFill="1" applyBorder="1" applyAlignment="1" applyProtection="1">
      <alignment horizontal="center" vertical="center" wrapText="1"/>
      <protection locked="0"/>
    </xf>
    <xf numFmtId="0" fontId="45" fillId="0" borderId="19" xfId="0" applyFont="1" applyBorder="1" applyAlignment="1" applyProtection="1">
      <alignment horizontal="center" vertical="center"/>
      <protection locked="0"/>
    </xf>
    <xf numFmtId="0" fontId="94" fillId="0" borderId="18" xfId="1" applyFont="1" applyBorder="1" applyAlignment="1" applyProtection="1">
      <alignment horizontal="right" vertical="top"/>
      <protection locked="0"/>
    </xf>
    <xf numFmtId="166" fontId="9" fillId="0" borderId="19" xfId="0" applyNumberFormat="1" applyFont="1" applyBorder="1" applyAlignment="1">
      <alignment horizontal="center" vertical="center" wrapText="1"/>
    </xf>
    <xf numFmtId="0" fontId="106" fillId="3" borderId="6" xfId="1" applyFont="1" applyFill="1" applyBorder="1" applyAlignment="1" applyProtection="1">
      <alignment horizontal="center" vertical="center"/>
      <protection locked="0" hidden="1"/>
    </xf>
    <xf numFmtId="0" fontId="66" fillId="3" borderId="6" xfId="1" applyFont="1" applyFill="1" applyBorder="1" applyAlignment="1" applyProtection="1">
      <alignment horizontal="center" vertical="center"/>
      <protection locked="0" hidden="1"/>
    </xf>
    <xf numFmtId="0" fontId="4" fillId="0" borderId="19" xfId="0" applyFont="1" applyBorder="1" applyAlignment="1" applyProtection="1">
      <alignment horizontal="right"/>
      <protection locked="0"/>
    </xf>
    <xf numFmtId="0" fontId="10" fillId="0" borderId="18" xfId="0" applyFont="1" applyBorder="1" applyAlignment="1" applyProtection="1">
      <alignment horizontal="center"/>
      <protection locked="0"/>
    </xf>
    <xf numFmtId="0" fontId="38" fillId="0" borderId="18" xfId="0" applyFont="1" applyBorder="1" applyAlignment="1" applyProtection="1">
      <alignment horizontal="center" vertical="center"/>
      <protection locked="0"/>
    </xf>
    <xf numFmtId="166" fontId="38" fillId="0" borderId="18" xfId="0" applyNumberFormat="1" applyFont="1" applyBorder="1" applyAlignment="1" applyProtection="1">
      <alignment horizontal="center" vertical="center"/>
      <protection hidden="1"/>
    </xf>
    <xf numFmtId="166" fontId="9" fillId="0" borderId="18" xfId="0" applyNumberFormat="1" applyFont="1" applyBorder="1" applyAlignment="1">
      <alignment horizontal="center" vertical="center" wrapText="1"/>
    </xf>
    <xf numFmtId="0" fontId="58" fillId="0" borderId="19" xfId="0" applyFont="1" applyBorder="1" applyAlignment="1" applyProtection="1">
      <alignment horizontal="center" vertical="center"/>
      <protection locked="0"/>
    </xf>
    <xf numFmtId="166" fontId="59" fillId="0" borderId="19" xfId="0" applyNumberFormat="1" applyFont="1" applyBorder="1" applyAlignment="1" applyProtection="1">
      <alignment horizontal="center" vertical="center"/>
      <protection hidden="1"/>
    </xf>
    <xf numFmtId="166" fontId="9" fillId="0" borderId="19" xfId="0" applyNumberFormat="1" applyFont="1" applyBorder="1" applyAlignment="1" applyProtection="1">
      <alignment horizontal="center" vertical="center"/>
      <protection hidden="1"/>
    </xf>
    <xf numFmtId="0" fontId="110" fillId="0" borderId="6" xfId="1" applyFont="1" applyFill="1" applyBorder="1" applyAlignment="1" applyProtection="1">
      <protection locked="0" hidden="1"/>
    </xf>
    <xf numFmtId="0" fontId="111" fillId="7" borderId="6" xfId="1" applyFont="1" applyFill="1" applyBorder="1" applyAlignment="1" applyProtection="1">
      <protection locked="0" hidden="1"/>
    </xf>
    <xf numFmtId="0" fontId="111" fillId="0" borderId="6" xfId="1" applyFont="1" applyFill="1" applyBorder="1" applyAlignment="1" applyProtection="1">
      <protection locked="0" hidden="1"/>
    </xf>
    <xf numFmtId="1" fontId="112" fillId="0" borderId="0" xfId="0" applyNumberFormat="1" applyFont="1" applyAlignment="1" applyProtection="1">
      <alignment vertical="top"/>
      <protection locked="0"/>
    </xf>
    <xf numFmtId="0" fontId="26" fillId="16" borderId="6" xfId="1" applyFont="1" applyFill="1" applyBorder="1" applyAlignment="1" applyProtection="1">
      <alignment vertical="center"/>
      <protection locked="0" hidden="1"/>
    </xf>
    <xf numFmtId="0" fontId="54" fillId="16" borderId="6" xfId="1" applyFont="1" applyFill="1" applyBorder="1" applyAlignment="1" applyProtection="1">
      <alignment horizontal="center" vertical="center"/>
      <protection locked="0" hidden="1"/>
    </xf>
    <xf numFmtId="0" fontId="107" fillId="16" borderId="6" xfId="1" applyFont="1" applyFill="1" applyBorder="1" applyAlignment="1" applyProtection="1">
      <alignment horizontal="center" vertical="center"/>
      <protection locked="0" hidden="1"/>
    </xf>
    <xf numFmtId="0" fontId="55" fillId="16" borderId="6" xfId="1" applyFont="1" applyFill="1" applyBorder="1" applyAlignment="1" applyProtection="1">
      <alignment horizontal="center" vertical="center"/>
      <protection locked="0" hidden="1"/>
    </xf>
    <xf numFmtId="0" fontId="113" fillId="16" borderId="6" xfId="1" applyFont="1" applyFill="1" applyBorder="1" applyAlignment="1" applyProtection="1">
      <alignment horizontal="center" vertical="center"/>
      <protection locked="0" hidden="1"/>
    </xf>
    <xf numFmtId="0" fontId="114" fillId="0" borderId="0" xfId="0" applyFont="1" applyProtection="1">
      <protection hidden="1"/>
    </xf>
    <xf numFmtId="0" fontId="72" fillId="3" borderId="1" xfId="0" applyFont="1" applyFill="1" applyBorder="1" applyAlignment="1" applyProtection="1">
      <alignment vertical="center" wrapText="1"/>
      <protection locked="0"/>
    </xf>
    <xf numFmtId="1" fontId="31" fillId="16" borderId="6" xfId="0" applyNumberFormat="1" applyFont="1" applyFill="1" applyBorder="1" applyAlignment="1">
      <alignment horizontal="center" vertical="center"/>
    </xf>
    <xf numFmtId="0" fontId="22" fillId="16" borderId="6" xfId="0" applyFont="1" applyFill="1" applyBorder="1" applyAlignment="1" applyProtection="1">
      <alignment horizontal="left" vertical="center"/>
      <protection locked="0"/>
    </xf>
    <xf numFmtId="0" fontId="77" fillId="16" borderId="6" xfId="0" applyFont="1" applyFill="1" applyBorder="1" applyAlignment="1" applyProtection="1">
      <alignment horizontal="center" vertical="center" wrapText="1"/>
      <protection locked="0"/>
    </xf>
    <xf numFmtId="0" fontId="43" fillId="16" borderId="6" xfId="0" applyFont="1" applyFill="1" applyBorder="1" applyAlignment="1" applyProtection="1">
      <alignment horizontal="center" vertical="center" wrapText="1"/>
      <protection locked="0"/>
    </xf>
    <xf numFmtId="166" fontId="42" fillId="16" borderId="6" xfId="0" applyNumberFormat="1" applyFont="1" applyFill="1" applyBorder="1" applyAlignment="1" applyProtection="1">
      <alignment horizontal="center" vertical="center" wrapText="1"/>
      <protection hidden="1"/>
    </xf>
    <xf numFmtId="166" fontId="44" fillId="16" borderId="6" xfId="0" applyNumberFormat="1" applyFont="1" applyFill="1" applyBorder="1" applyAlignment="1" applyProtection="1">
      <alignment horizontal="center" vertical="center" wrapText="1"/>
      <protection hidden="1"/>
    </xf>
    <xf numFmtId="0" fontId="115" fillId="16" borderId="6" xfId="0" applyFont="1" applyFill="1" applyBorder="1" applyAlignment="1" applyProtection="1">
      <alignment vertical="center" wrapText="1"/>
      <protection locked="0"/>
    </xf>
    <xf numFmtId="0" fontId="68" fillId="0" borderId="20" xfId="0" applyFont="1" applyBorder="1" applyAlignment="1" applyProtection="1">
      <alignment horizontal="center" vertical="center"/>
      <protection locked="0"/>
    </xf>
    <xf numFmtId="0" fontId="72" fillId="0" borderId="20" xfId="0" applyFont="1" applyBorder="1" applyAlignment="1" applyProtection="1">
      <alignment vertical="center" wrapTex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166" fontId="5" fillId="12" borderId="20" xfId="0" applyNumberFormat="1" applyFont="1" applyFill="1" applyBorder="1" applyAlignment="1" applyProtection="1">
      <alignment horizontal="center" vertical="center"/>
      <protection hidden="1"/>
    </xf>
    <xf numFmtId="0" fontId="64" fillId="7" borderId="6" xfId="1" applyFont="1" applyFill="1" applyBorder="1" applyAlignment="1" applyProtection="1">
      <alignment horizontal="center" vertical="center"/>
      <protection locked="0"/>
    </xf>
    <xf numFmtId="0" fontId="64" fillId="0" borderId="6" xfId="1" applyFont="1" applyBorder="1" applyAlignment="1" applyProtection="1">
      <alignment horizontal="center" vertical="center"/>
      <protection locked="0"/>
    </xf>
    <xf numFmtId="0" fontId="64" fillId="3" borderId="6" xfId="1" applyFont="1" applyFill="1" applyBorder="1" applyAlignment="1" applyProtection="1">
      <alignment horizontal="center" vertical="center"/>
      <protection locked="0"/>
    </xf>
    <xf numFmtId="0" fontId="26" fillId="13" borderId="6" xfId="1" applyFont="1" applyFill="1" applyBorder="1" applyAlignment="1" applyProtection="1">
      <alignment vertical="center"/>
      <protection locked="0"/>
    </xf>
    <xf numFmtId="0" fontId="54" fillId="13" borderId="6" xfId="1" applyFont="1" applyFill="1" applyBorder="1" applyAlignment="1" applyProtection="1">
      <alignment horizontal="center" vertical="center"/>
      <protection locked="0"/>
    </xf>
    <xf numFmtId="0" fontId="31" fillId="9" borderId="6" xfId="1" applyFont="1" applyFill="1" applyBorder="1" applyAlignment="1" applyProtection="1">
      <alignment vertical="center"/>
      <protection locked="0"/>
    </xf>
    <xf numFmtId="0" fontId="55" fillId="9" borderId="6" xfId="1" applyFont="1" applyFill="1" applyBorder="1" applyAlignment="1" applyProtection="1">
      <alignment horizontal="center" vertical="center"/>
      <protection locked="0"/>
    </xf>
    <xf numFmtId="0" fontId="110" fillId="10" borderId="6" xfId="1" applyFont="1" applyFill="1" applyBorder="1" applyAlignment="1" applyProtection="1">
      <alignment horizontal="left"/>
      <protection locked="0"/>
    </xf>
    <xf numFmtId="0" fontId="36" fillId="0" borderId="6" xfId="1" applyFont="1" applyBorder="1" applyAlignment="1" applyProtection="1">
      <protection locked="0"/>
    </xf>
    <xf numFmtId="0" fontId="26" fillId="17" borderId="6" xfId="1" applyFont="1" applyFill="1" applyBorder="1" applyAlignment="1" applyProtection="1">
      <alignment vertical="center"/>
      <protection locked="0"/>
    </xf>
    <xf numFmtId="0" fontId="54" fillId="17" borderId="6" xfId="1" applyFont="1" applyFill="1" applyBorder="1" applyAlignment="1" applyProtection="1">
      <alignment horizontal="center" vertical="center"/>
      <protection locked="0"/>
    </xf>
    <xf numFmtId="0" fontId="107" fillId="17" borderId="6" xfId="1" applyFont="1" applyFill="1" applyBorder="1" applyAlignment="1" applyProtection="1">
      <alignment horizontal="center" vertical="center"/>
      <protection locked="0" hidden="1"/>
    </xf>
    <xf numFmtId="0" fontId="54" fillId="17" borderId="6" xfId="1" applyFont="1" applyFill="1" applyBorder="1" applyAlignment="1" applyProtection="1">
      <alignment horizontal="center" vertical="center"/>
      <protection locked="0" hidden="1"/>
    </xf>
    <xf numFmtId="0" fontId="26" fillId="17" borderId="6" xfId="1" applyFont="1" applyFill="1" applyBorder="1" applyAlignment="1" applyProtection="1">
      <alignment vertical="center"/>
      <protection locked="0" hidden="1"/>
    </xf>
    <xf numFmtId="1" fontId="31" fillId="17" borderId="6" xfId="0" applyNumberFormat="1" applyFont="1" applyFill="1" applyBorder="1" applyAlignment="1">
      <alignment horizontal="center" vertical="center"/>
    </xf>
    <xf numFmtId="1" fontId="31" fillId="17" borderId="6" xfId="0" applyNumberFormat="1" applyFont="1" applyFill="1" applyBorder="1" applyAlignment="1">
      <alignment horizontal="right" vertical="center"/>
    </xf>
    <xf numFmtId="0" fontId="22" fillId="17" borderId="6" xfId="0" applyFont="1" applyFill="1" applyBorder="1" applyAlignment="1" applyProtection="1">
      <alignment horizontal="left" vertical="center"/>
      <protection locked="0"/>
    </xf>
    <xf numFmtId="0" fontId="53" fillId="17" borderId="6" xfId="0" applyFont="1" applyFill="1" applyBorder="1" applyAlignment="1" applyProtection="1">
      <alignment vertical="center" wrapText="1"/>
      <protection locked="0"/>
    </xf>
    <xf numFmtId="0" fontId="77" fillId="17" borderId="6" xfId="0" applyFont="1" applyFill="1" applyBorder="1" applyAlignment="1" applyProtection="1">
      <alignment horizontal="center" vertical="center" wrapText="1"/>
      <protection locked="0"/>
    </xf>
    <xf numFmtId="0" fontId="43" fillId="17" borderId="6" xfId="0" applyFont="1" applyFill="1" applyBorder="1" applyAlignment="1" applyProtection="1">
      <alignment horizontal="center" vertical="center" wrapText="1"/>
      <protection locked="0"/>
    </xf>
    <xf numFmtId="166" fontId="42" fillId="17" borderId="6" xfId="0" applyNumberFormat="1" applyFont="1" applyFill="1" applyBorder="1" applyAlignment="1" applyProtection="1">
      <alignment horizontal="center" vertical="center" wrapText="1"/>
      <protection hidden="1"/>
    </xf>
    <xf numFmtId="166" fontId="44" fillId="17" borderId="6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0" fontId="5" fillId="14" borderId="6" xfId="0" applyFont="1" applyFill="1" applyBorder="1" applyAlignment="1" applyProtection="1">
      <alignment horizontal="center" vertical="top"/>
      <protection locked="0"/>
    </xf>
    <xf numFmtId="166" fontId="9" fillId="6" borderId="6" xfId="0" applyNumberFormat="1" applyFont="1" applyFill="1" applyBorder="1" applyAlignment="1" applyProtection="1">
      <alignment horizontal="center" vertical="top"/>
      <protection hidden="1"/>
    </xf>
    <xf numFmtId="166" fontId="9" fillId="3" borderId="6" xfId="0" applyNumberFormat="1" applyFont="1" applyFill="1" applyBorder="1" applyAlignment="1" applyProtection="1">
      <alignment horizontal="center" vertical="top"/>
      <protection hidden="1"/>
    </xf>
    <xf numFmtId="166" fontId="20" fillId="0" borderId="6" xfId="0" applyNumberFormat="1" applyFont="1" applyBorder="1" applyAlignment="1" applyProtection="1">
      <alignment horizontal="center" vertical="top"/>
      <protection hidden="1"/>
    </xf>
    <xf numFmtId="166" fontId="9" fillId="0" borderId="6" xfId="0" applyNumberFormat="1" applyFont="1" applyBorder="1" applyAlignment="1" applyProtection="1">
      <alignment horizontal="center" vertical="top"/>
      <protection hidden="1"/>
    </xf>
    <xf numFmtId="166" fontId="9" fillId="0" borderId="6" xfId="0" applyNumberFormat="1" applyFont="1" applyBorder="1" applyAlignment="1">
      <alignment horizontal="center" vertical="top" wrapText="1"/>
    </xf>
    <xf numFmtId="165" fontId="56" fillId="0" borderId="0" xfId="0" applyNumberFormat="1" applyFont="1" applyAlignment="1" applyProtection="1">
      <alignment vertical="top"/>
      <protection hidden="1"/>
    </xf>
    <xf numFmtId="1" fontId="9" fillId="0" borderId="0" xfId="0" applyNumberFormat="1" applyFont="1" applyAlignment="1">
      <alignment horizontal="center" vertical="top"/>
    </xf>
    <xf numFmtId="0" fontId="118" fillId="0" borderId="0" xfId="0" applyFont="1"/>
    <xf numFmtId="0" fontId="117" fillId="0" borderId="20" xfId="0" applyFont="1" applyBorder="1" applyAlignment="1" applyProtection="1">
      <alignment vertical="center" wrapText="1"/>
      <protection locked="0"/>
    </xf>
    <xf numFmtId="0" fontId="117" fillId="0" borderId="1" xfId="0" applyFont="1" applyBorder="1" applyAlignment="1" applyProtection="1">
      <alignment vertical="center" wrapText="1"/>
      <protection locked="0"/>
    </xf>
    <xf numFmtId="166" fontId="4" fillId="14" borderId="4" xfId="0" applyNumberFormat="1" applyFont="1" applyFill="1" applyBorder="1" applyAlignment="1" applyProtection="1">
      <alignment horizontal="center" wrapText="1"/>
      <protection hidden="1"/>
    </xf>
    <xf numFmtId="166" fontId="3" fillId="14" borderId="4" xfId="0" applyNumberFormat="1" applyFont="1" applyFill="1" applyBorder="1" applyAlignment="1" applyProtection="1">
      <alignment horizontal="center" wrapText="1"/>
      <protection hidden="1"/>
    </xf>
    <xf numFmtId="0" fontId="60" fillId="5" borderId="0" xfId="0" applyFont="1" applyFill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1" fontId="79" fillId="0" borderId="0" xfId="1" applyNumberFormat="1" applyFont="1" applyFill="1" applyBorder="1" applyAlignment="1" applyProtection="1">
      <alignment horizontal="center"/>
      <protection locked="0" hidden="1"/>
    </xf>
    <xf numFmtId="1" fontId="78" fillId="0" borderId="0" xfId="0" applyNumberFormat="1" applyFont="1" applyAlignment="1" applyProtection="1">
      <alignment horizontal="center" wrapText="1"/>
      <protection locked="0"/>
    </xf>
    <xf numFmtId="1" fontId="79" fillId="0" borderId="0" xfId="0" applyNumberFormat="1" applyFont="1" applyAlignment="1" applyProtection="1">
      <alignment horizontal="center" wrapText="1"/>
      <protection locked="0" hidden="1"/>
    </xf>
    <xf numFmtId="0" fontId="78" fillId="0" borderId="0" xfId="0" applyFont="1" applyAlignment="1" applyProtection="1">
      <alignment horizontal="center"/>
      <protection hidden="1"/>
    </xf>
    <xf numFmtId="0" fontId="78" fillId="0" borderId="0" xfId="0" applyFont="1" applyAlignment="1" applyProtection="1">
      <alignment horizontal="center" wrapText="1"/>
      <protection locked="0"/>
    </xf>
    <xf numFmtId="166" fontId="79" fillId="0" borderId="0" xfId="0" applyNumberFormat="1" applyFont="1" applyAlignment="1" applyProtection="1">
      <alignment horizontal="center" wrapText="1"/>
      <protection locked="0" hidden="1"/>
    </xf>
    <xf numFmtId="1" fontId="78" fillId="0" borderId="0" xfId="0" applyNumberFormat="1" applyFont="1" applyAlignment="1" applyProtection="1">
      <alignment horizontal="center"/>
      <protection hidden="1"/>
    </xf>
    <xf numFmtId="1" fontId="80" fillId="0" borderId="0" xfId="0" applyNumberFormat="1" applyFont="1" applyAlignment="1" applyProtection="1">
      <alignment horizontal="center"/>
      <protection hidden="1"/>
    </xf>
    <xf numFmtId="1" fontId="9" fillId="0" borderId="0" xfId="0" applyNumberFormat="1" applyFont="1" applyAlignment="1" applyProtection="1">
      <alignment horizontal="center"/>
      <protection hidden="1"/>
    </xf>
    <xf numFmtId="1" fontId="9" fillId="0" borderId="0" xfId="0" applyNumberFormat="1" applyFont="1" applyAlignment="1">
      <alignment horizontal="center"/>
    </xf>
    <xf numFmtId="0" fontId="56" fillId="0" borderId="0" xfId="0" applyFont="1" applyAlignment="1" applyProtection="1">
      <alignment horizontal="center"/>
      <protection hidden="1"/>
    </xf>
    <xf numFmtId="1" fontId="9" fillId="3" borderId="0" xfId="0" applyNumberFormat="1" applyFont="1" applyFill="1" applyAlignment="1">
      <alignment horizontal="center"/>
    </xf>
    <xf numFmtId="168" fontId="9" fillId="0" borderId="0" xfId="0" applyNumberFormat="1" applyFont="1" applyAlignment="1">
      <alignment horizontal="center"/>
    </xf>
    <xf numFmtId="1" fontId="56" fillId="0" borderId="0" xfId="0" applyNumberFormat="1" applyFont="1" applyAlignment="1" applyProtection="1">
      <alignment horizontal="center"/>
      <protection hidden="1"/>
    </xf>
    <xf numFmtId="0" fontId="111" fillId="3" borderId="6" xfId="1" applyFont="1" applyFill="1" applyBorder="1" applyAlignment="1" applyProtection="1">
      <protection locked="0" hidden="1"/>
    </xf>
    <xf numFmtId="166" fontId="18" fillId="3" borderId="6" xfId="0" applyNumberFormat="1" applyFont="1" applyFill="1" applyBorder="1" applyAlignment="1" applyProtection="1">
      <alignment horizontal="center" wrapText="1"/>
      <protection hidden="1"/>
    </xf>
    <xf numFmtId="166" fontId="24" fillId="3" borderId="6" xfId="0" applyNumberFormat="1" applyFont="1" applyFill="1" applyBorder="1" applyAlignment="1">
      <alignment horizontal="center" vertical="center" wrapText="1"/>
    </xf>
    <xf numFmtId="0" fontId="120" fillId="0" borderId="0" xfId="0" applyFont="1" applyAlignment="1" applyProtection="1">
      <alignment vertical="center"/>
      <protection hidden="1"/>
    </xf>
    <xf numFmtId="0" fontId="120" fillId="0" borderId="0" xfId="0" applyFont="1" applyAlignment="1" applyProtection="1">
      <alignment horizontal="center" vertical="center"/>
      <protection hidden="1"/>
    </xf>
    <xf numFmtId="0" fontId="120" fillId="5" borderId="0" xfId="0" applyFont="1" applyFill="1" applyAlignment="1" applyProtection="1">
      <alignment vertical="center"/>
      <protection hidden="1"/>
    </xf>
    <xf numFmtId="0" fontId="120" fillId="0" borderId="0" xfId="0" applyFont="1" applyProtection="1">
      <protection hidden="1"/>
    </xf>
    <xf numFmtId="0" fontId="120" fillId="0" borderId="0" xfId="0" applyFont="1" applyAlignment="1" applyProtection="1">
      <alignment vertical="top"/>
      <protection hidden="1"/>
    </xf>
    <xf numFmtId="1" fontId="120" fillId="0" borderId="0" xfId="0" applyNumberFormat="1" applyFont="1" applyProtection="1">
      <protection hidden="1"/>
    </xf>
    <xf numFmtId="0" fontId="57" fillId="6" borderId="26" xfId="0" applyFont="1" applyFill="1" applyBorder="1" applyAlignment="1" applyProtection="1">
      <alignment horizontal="center" vertical="center"/>
      <protection locked="0"/>
    </xf>
    <xf numFmtId="0" fontId="58" fillId="0" borderId="26" xfId="0" applyFont="1" applyBorder="1" applyAlignment="1" applyProtection="1">
      <alignment horizontal="center" vertical="center"/>
      <protection locked="0"/>
    </xf>
    <xf numFmtId="166" fontId="59" fillId="0" borderId="26" xfId="0" applyNumberFormat="1" applyFont="1" applyBorder="1" applyAlignment="1" applyProtection="1">
      <alignment horizontal="center" vertical="center"/>
      <protection hidden="1"/>
    </xf>
    <xf numFmtId="166" fontId="9" fillId="0" borderId="26" xfId="0" applyNumberFormat="1" applyFont="1" applyBorder="1" applyAlignment="1" applyProtection="1">
      <alignment horizontal="center" vertical="center"/>
      <protection hidden="1"/>
    </xf>
    <xf numFmtId="166" fontId="9" fillId="0" borderId="26" xfId="0" applyNumberFormat="1" applyFont="1" applyBorder="1" applyAlignment="1">
      <alignment horizontal="center" vertical="center" wrapText="1"/>
    </xf>
    <xf numFmtId="1" fontId="61" fillId="0" borderId="0" xfId="0" applyNumberFormat="1" applyFont="1" applyAlignment="1" applyProtection="1">
      <alignment horizontal="center" vertical="center" wrapText="1"/>
      <protection locked="0"/>
    </xf>
    <xf numFmtId="1" fontId="9" fillId="0" borderId="0" xfId="0" applyNumberFormat="1" applyFont="1" applyAlignment="1" applyProtection="1">
      <alignment horizontal="center" vertical="top" wrapText="1"/>
      <protection locked="0"/>
    </xf>
    <xf numFmtId="1" fontId="9" fillId="0" borderId="0" xfId="0" applyNumberFormat="1" applyFont="1" applyAlignment="1" applyProtection="1">
      <alignment horizontal="center" wrapText="1"/>
      <protection locked="0"/>
    </xf>
    <xf numFmtId="0" fontId="13" fillId="7" borderId="6" xfId="1" applyFill="1" applyBorder="1" applyAlignment="1" applyProtection="1">
      <protection locked="0"/>
    </xf>
    <xf numFmtId="0" fontId="13" fillId="3" borderId="6" xfId="1" applyFill="1" applyBorder="1" applyAlignment="1" applyProtection="1">
      <protection locked="0"/>
    </xf>
    <xf numFmtId="0" fontId="13" fillId="0" borderId="6" xfId="1" applyBorder="1" applyAlignment="1" applyProtection="1"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36" fillId="0" borderId="0" xfId="1" applyFont="1" applyBorder="1" applyAlignment="1" applyProtection="1">
      <protection locked="0"/>
    </xf>
    <xf numFmtId="166" fontId="12" fillId="3" borderId="0" xfId="0" applyNumberFormat="1" applyFont="1" applyFill="1" applyAlignment="1" applyProtection="1">
      <alignment horizontal="right" vertical="center"/>
      <protection locked="0" hidden="1"/>
    </xf>
    <xf numFmtId="166" fontId="40" fillId="0" borderId="0" xfId="0" applyNumberFormat="1" applyFont="1" applyAlignment="1" applyProtection="1">
      <alignment horizontal="right" vertical="center"/>
      <protection hidden="1"/>
    </xf>
    <xf numFmtId="166" fontId="39" fillId="0" borderId="0" xfId="0" applyNumberFormat="1" applyFont="1" applyAlignment="1" applyProtection="1">
      <alignment horizontal="right" vertical="center"/>
      <protection hidden="1"/>
    </xf>
    <xf numFmtId="0" fontId="26" fillId="18" borderId="6" xfId="1" applyFont="1" applyFill="1" applyBorder="1" applyAlignment="1" applyProtection="1">
      <alignment vertical="center"/>
      <protection locked="0" hidden="1"/>
    </xf>
    <xf numFmtId="0" fontId="55" fillId="18" borderId="6" xfId="1" applyFont="1" applyFill="1" applyBorder="1" applyAlignment="1" applyProtection="1">
      <alignment horizontal="center" vertical="center"/>
      <protection locked="0" hidden="1"/>
    </xf>
    <xf numFmtId="0" fontId="107" fillId="18" borderId="6" xfId="1" applyFont="1" applyFill="1" applyBorder="1" applyAlignment="1" applyProtection="1">
      <alignment horizontal="center" vertical="center"/>
      <protection locked="0" hidden="1"/>
    </xf>
    <xf numFmtId="0" fontId="54" fillId="18" borderId="6" xfId="1" applyFont="1" applyFill="1" applyBorder="1" applyAlignment="1" applyProtection="1">
      <alignment horizontal="center" vertical="center"/>
      <protection locked="0" hidden="1"/>
    </xf>
    <xf numFmtId="0" fontId="113" fillId="18" borderId="6" xfId="1" applyFont="1" applyFill="1" applyBorder="1" applyAlignment="1" applyProtection="1">
      <alignment horizontal="center" vertical="center"/>
      <protection locked="0" hidden="1"/>
    </xf>
    <xf numFmtId="0" fontId="45" fillId="16" borderId="7" xfId="0" applyFont="1" applyFill="1" applyBorder="1" applyAlignment="1" applyProtection="1">
      <alignment horizontal="center" vertical="center"/>
      <protection locked="0"/>
    </xf>
    <xf numFmtId="0" fontId="10" fillId="16" borderId="7" xfId="0" applyFont="1" applyFill="1" applyBorder="1" applyAlignment="1" applyProtection="1">
      <alignment horizontal="center"/>
      <protection locked="0"/>
    </xf>
    <xf numFmtId="0" fontId="38" fillId="16" borderId="7" xfId="0" applyFont="1" applyFill="1" applyBorder="1" applyAlignment="1" applyProtection="1">
      <alignment horizontal="center" vertical="center"/>
      <protection locked="0"/>
    </xf>
    <xf numFmtId="166" fontId="38" fillId="16" borderId="7" xfId="0" applyNumberFormat="1" applyFont="1" applyFill="1" applyBorder="1" applyAlignment="1" applyProtection="1">
      <alignment horizontal="center" vertical="center"/>
      <protection hidden="1"/>
    </xf>
    <xf numFmtId="166" fontId="9" fillId="3" borderId="7" xfId="0" applyNumberFormat="1" applyFont="1" applyFill="1" applyBorder="1" applyAlignment="1">
      <alignment horizontal="center" vertical="center" wrapText="1"/>
    </xf>
    <xf numFmtId="1" fontId="31" fillId="3" borderId="6" xfId="0" applyNumberFormat="1" applyFont="1" applyFill="1" applyBorder="1" applyAlignment="1">
      <alignment horizontal="center" vertical="center"/>
    </xf>
    <xf numFmtId="166" fontId="42" fillId="3" borderId="6" xfId="0" applyNumberFormat="1" applyFont="1" applyFill="1" applyBorder="1" applyAlignment="1" applyProtection="1">
      <alignment horizontal="center" vertical="center" wrapText="1"/>
      <protection hidden="1"/>
    </xf>
    <xf numFmtId="1" fontId="31" fillId="18" borderId="6" xfId="0" applyNumberFormat="1" applyFont="1" applyFill="1" applyBorder="1" applyAlignment="1">
      <alignment horizontal="center" vertical="center"/>
    </xf>
    <xf numFmtId="0" fontId="22" fillId="18" borderId="6" xfId="0" applyFont="1" applyFill="1" applyBorder="1" applyAlignment="1" applyProtection="1">
      <alignment horizontal="left" vertical="center"/>
      <protection locked="0"/>
    </xf>
    <xf numFmtId="0" fontId="115" fillId="18" borderId="6" xfId="0" applyFont="1" applyFill="1" applyBorder="1" applyAlignment="1" applyProtection="1">
      <alignment vertical="center" wrapText="1"/>
      <protection locked="0"/>
    </xf>
    <xf numFmtId="0" fontId="77" fillId="18" borderId="6" xfId="0" applyFont="1" applyFill="1" applyBorder="1" applyAlignment="1" applyProtection="1">
      <alignment horizontal="center" vertical="center" wrapText="1"/>
      <protection locked="0"/>
    </xf>
    <xf numFmtId="0" fontId="43" fillId="18" borderId="6" xfId="0" applyFont="1" applyFill="1" applyBorder="1" applyAlignment="1" applyProtection="1">
      <alignment horizontal="center" vertical="center" wrapText="1"/>
      <protection locked="0"/>
    </xf>
    <xf numFmtId="166" fontId="42" fillId="18" borderId="6" xfId="0" applyNumberFormat="1" applyFont="1" applyFill="1" applyBorder="1" applyAlignment="1" applyProtection="1">
      <alignment horizontal="center" vertical="center" wrapText="1"/>
      <protection hidden="1"/>
    </xf>
    <xf numFmtId="166" fontId="44" fillId="18" borderId="6" xfId="0" applyNumberFormat="1" applyFont="1" applyFill="1" applyBorder="1" applyAlignment="1" applyProtection="1">
      <alignment horizontal="center" vertical="center" wrapText="1"/>
      <protection hidden="1"/>
    </xf>
    <xf numFmtId="0" fontId="15" fillId="18" borderId="0" xfId="0" applyFont="1" applyFill="1" applyAlignment="1" applyProtection="1">
      <alignment vertical="center"/>
      <protection hidden="1"/>
    </xf>
    <xf numFmtId="0" fontId="69" fillId="0" borderId="6" xfId="0" applyFont="1" applyBorder="1" applyAlignment="1" applyProtection="1">
      <alignment vertical="center" wrapText="1"/>
      <protection locked="0"/>
    </xf>
    <xf numFmtId="1" fontId="122" fillId="5" borderId="0" xfId="0" applyNumberFormat="1" applyFont="1" applyFill="1" applyProtection="1">
      <protection hidden="1"/>
    </xf>
    <xf numFmtId="0" fontId="64" fillId="0" borderId="6" xfId="1" applyFont="1" applyFill="1" applyBorder="1" applyAlignment="1" applyProtection="1">
      <alignment horizontal="center" vertical="center"/>
      <protection locked="0"/>
    </xf>
    <xf numFmtId="0" fontId="13" fillId="0" borderId="6" xfId="1" applyFill="1" applyBorder="1" applyAlignment="1" applyProtection="1">
      <protection locked="0"/>
    </xf>
    <xf numFmtId="0" fontId="66" fillId="0" borderId="6" xfId="1" applyFont="1" applyFill="1" applyBorder="1" applyAlignment="1" applyProtection="1">
      <alignment horizontal="center" vertical="center"/>
      <protection locked="0" hidden="1"/>
    </xf>
    <xf numFmtId="0" fontId="106" fillId="0" borderId="6" xfId="1" applyFont="1" applyFill="1" applyBorder="1" applyAlignment="1" applyProtection="1">
      <alignment horizontal="center" vertical="center"/>
      <protection locked="0" hidden="1"/>
    </xf>
    <xf numFmtId="0" fontId="13" fillId="0" borderId="0" xfId="1" applyAlignment="1" applyProtection="1"/>
    <xf numFmtId="166" fontId="123" fillId="15" borderId="17" xfId="0" applyNumberFormat="1" applyFont="1" applyFill="1" applyBorder="1" applyAlignment="1" applyProtection="1">
      <alignment horizontal="center" vertical="center" wrapText="1"/>
      <protection hidden="1"/>
    </xf>
    <xf numFmtId="0" fontId="113" fillId="16" borderId="12" xfId="1" applyFont="1" applyFill="1" applyBorder="1" applyAlignment="1" applyProtection="1">
      <alignment horizontal="center" vertical="center"/>
      <protection locked="0" hidden="1"/>
    </xf>
    <xf numFmtId="0" fontId="113" fillId="16" borderId="14" xfId="1" applyFont="1" applyFill="1" applyBorder="1" applyAlignment="1" applyProtection="1">
      <alignment horizontal="center" vertical="center"/>
      <protection locked="0" hidden="1"/>
    </xf>
    <xf numFmtId="0" fontId="55" fillId="16" borderId="21" xfId="1" applyFont="1" applyFill="1" applyBorder="1" applyAlignment="1" applyProtection="1">
      <alignment horizontal="left" vertical="center"/>
      <protection locked="0" hidden="1"/>
    </xf>
    <xf numFmtId="0" fontId="55" fillId="16" borderId="3" xfId="1" applyFont="1" applyFill="1" applyBorder="1" applyAlignment="1" applyProtection="1">
      <alignment horizontal="left" vertical="center"/>
      <protection locked="0" hidden="1"/>
    </xf>
    <xf numFmtId="0" fontId="55" fillId="16" borderId="22" xfId="1" applyFont="1" applyFill="1" applyBorder="1" applyAlignment="1" applyProtection="1">
      <alignment horizontal="left" vertical="center"/>
      <protection locked="0" hidden="1"/>
    </xf>
    <xf numFmtId="1" fontId="63" fillId="9" borderId="3" xfId="0" applyNumberFormat="1" applyFont="1" applyFill="1" applyBorder="1" applyAlignment="1">
      <alignment horizontal="left" vertical="center"/>
    </xf>
    <xf numFmtId="1" fontId="31" fillId="13" borderId="23" xfId="0" applyNumberFormat="1" applyFont="1" applyFill="1" applyBorder="1" applyAlignment="1">
      <alignment horizontal="left" vertical="center"/>
    </xf>
    <xf numFmtId="1" fontId="31" fillId="13" borderId="24" xfId="0" applyNumberFormat="1" applyFont="1" applyFill="1" applyBorder="1" applyAlignment="1">
      <alignment horizontal="left" vertical="center"/>
    </xf>
    <xf numFmtId="1" fontId="31" fillId="13" borderId="25" xfId="0" applyNumberFormat="1" applyFont="1" applyFill="1" applyBorder="1" applyAlignment="1">
      <alignment horizontal="left" vertical="center"/>
    </xf>
    <xf numFmtId="0" fontId="119" fillId="17" borderId="21" xfId="1" applyFont="1" applyFill="1" applyBorder="1" applyAlignment="1" applyProtection="1">
      <alignment horizontal="left" vertical="center"/>
      <protection locked="0" hidden="1"/>
    </xf>
    <xf numFmtId="0" fontId="119" fillId="17" borderId="3" xfId="1" applyFont="1" applyFill="1" applyBorder="1" applyAlignment="1" applyProtection="1">
      <alignment horizontal="left" vertical="center"/>
      <protection locked="0" hidden="1"/>
    </xf>
    <xf numFmtId="0" fontId="119" fillId="17" borderId="22" xfId="1" applyFont="1" applyFill="1" applyBorder="1" applyAlignment="1" applyProtection="1">
      <alignment horizontal="left" vertical="center"/>
      <protection locked="0" hidden="1"/>
    </xf>
    <xf numFmtId="0" fontId="121" fillId="18" borderId="21" xfId="1" applyFont="1" applyFill="1" applyBorder="1" applyAlignment="1" applyProtection="1">
      <alignment horizontal="left" vertical="center"/>
      <protection locked="0" hidden="1"/>
    </xf>
    <xf numFmtId="0" fontId="121" fillId="18" borderId="3" xfId="1" applyFont="1" applyFill="1" applyBorder="1" applyAlignment="1" applyProtection="1">
      <alignment horizontal="left" vertical="center"/>
      <protection locked="0" hidden="1"/>
    </xf>
    <xf numFmtId="0" fontId="121" fillId="18" borderId="22" xfId="1" applyFont="1" applyFill="1" applyBorder="1" applyAlignment="1" applyProtection="1">
      <alignment horizontal="left" vertical="center"/>
      <protection locked="0" hidden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colors>
    <mruColors>
      <color rgb="FFFFFF00"/>
      <color rgb="FFE30139"/>
      <color rgb="FF21BAEE"/>
      <color rgb="FF66FF66"/>
      <color rgb="FFE5DFC9"/>
      <color rgb="FFCDCBAB"/>
      <color rgb="FFC9C5AF"/>
      <color rgb="FFAAA482"/>
      <color rgb="FFC5A57C"/>
      <color rgb="FFDC80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13610</xdr:colOff>
      <xdr:row>0</xdr:row>
      <xdr:rowOff>22414</xdr:rowOff>
    </xdr:from>
    <xdr:to>
      <xdr:col>5</xdr:col>
      <xdr:colOff>651163</xdr:colOff>
      <xdr:row>1</xdr:row>
      <xdr:rowOff>478119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0" y="22414"/>
          <a:ext cx="6896684" cy="821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N712"/>
  <sheetViews>
    <sheetView showGridLines="0" tabSelected="1" topLeftCell="C1" zoomScale="85" zoomScaleNormal="85" workbookViewId="0">
      <pane ySplit="4" topLeftCell="A494" activePane="bottomLeft" state="frozen"/>
      <selection pane="bottomLeft" activeCell="A133" sqref="A133"/>
    </sheetView>
  </sheetViews>
  <sheetFormatPr defaultColWidth="8.85546875" defaultRowHeight="18" x14ac:dyDescent="0.25"/>
  <cols>
    <col min="1" max="2" width="0" style="1" hidden="1" customWidth="1"/>
    <col min="3" max="3" width="4.42578125" style="15" customWidth="1"/>
    <col min="4" max="4" width="80.28515625" style="18" customWidth="1"/>
    <col min="5" max="5" width="4.5703125" style="13" customWidth="1"/>
    <col min="6" max="6" width="12" style="13" customWidth="1"/>
    <col min="7" max="7" width="12.140625" style="17" hidden="1" customWidth="1"/>
    <col min="8" max="8" width="12.28515625" style="17" customWidth="1"/>
    <col min="9" max="11" width="13.42578125" style="17" customWidth="1"/>
    <col min="12" max="12" width="11.85546875" style="17" customWidth="1"/>
    <col min="13" max="13" width="17.85546875" style="3" customWidth="1"/>
    <col min="14" max="25" width="3.42578125" style="38" hidden="1" customWidth="1"/>
    <col min="26" max="26" width="0.28515625" customWidth="1"/>
    <col min="27" max="27" width="15" style="68" bestFit="1" customWidth="1"/>
    <col min="28" max="28" width="10.42578125" style="69" customWidth="1"/>
    <col min="29" max="29" width="12.7109375" style="305" customWidth="1"/>
    <col min="30" max="30" width="19.42578125" style="326" bestFit="1" customWidth="1"/>
    <col min="31" max="53" width="8.85546875" style="38"/>
    <col min="54" max="170" width="8.85546875" style="9"/>
    <col min="171" max="16384" width="8.85546875" style="1"/>
  </cols>
  <sheetData>
    <row r="1" spans="3:170" s="2" customFormat="1" ht="29.25" customHeight="1" x14ac:dyDescent="0.2">
      <c r="C1" s="58"/>
      <c r="D1" s="58"/>
      <c r="E1" s="58"/>
      <c r="F1" s="59"/>
      <c r="G1" s="60"/>
      <c r="H1" s="217" t="str">
        <f>IF(L3&lt;10000,"Минимальная сумма заказа 10 000 рублей","")</f>
        <v>Минимальная сумма заказа 10 000 рублей</v>
      </c>
      <c r="I1" s="61"/>
      <c r="J1" s="61"/>
      <c r="K1" s="61"/>
      <c r="L1" s="226" t="s">
        <v>475</v>
      </c>
      <c r="M1" s="61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AA1" s="66"/>
      <c r="AB1" s="66"/>
      <c r="AC1" s="302"/>
      <c r="AD1" s="323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</row>
    <row r="2" spans="3:170" s="2" customFormat="1" ht="39" customHeight="1" x14ac:dyDescent="0.2">
      <c r="C2" s="58"/>
      <c r="D2" s="58"/>
      <c r="E2" s="58"/>
      <c r="F2" s="62"/>
      <c r="G2" s="63" t="s">
        <v>10</v>
      </c>
      <c r="H2" s="214" t="s">
        <v>11</v>
      </c>
      <c r="I2" s="215" t="s">
        <v>156</v>
      </c>
      <c r="J2" s="215" t="s">
        <v>157</v>
      </c>
      <c r="K2" s="215" t="s">
        <v>158</v>
      </c>
      <c r="L2" s="214" t="s">
        <v>155</v>
      </c>
      <c r="M2" s="162" t="s">
        <v>162</v>
      </c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AA2" s="61" t="s">
        <v>2</v>
      </c>
      <c r="AB2" s="61" t="s">
        <v>161</v>
      </c>
      <c r="AC2" s="303" t="s">
        <v>160</v>
      </c>
      <c r="AD2" s="323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</row>
    <row r="3" spans="3:170" s="11" customFormat="1" x14ac:dyDescent="0.2">
      <c r="C3" s="211"/>
      <c r="D3" s="212" t="s">
        <v>168</v>
      </c>
      <c r="E3" s="210" t="s">
        <v>7</v>
      </c>
      <c r="F3" s="228" t="s">
        <v>170</v>
      </c>
      <c r="G3" s="213">
        <f>G640+G674+G613+G656+G665+G620+G625+G599+G560+G606+G536+G647+G542+G531+G470+G458+G453+G479+G501+G429+G506+G463+G439+G448+G434+G494+G707+G484+G489+G514+G519+G525+G551+G588+G683+G688+G693+G575+G279+G284+G289+G294+G303+G308+G313+G318+G323+G328+G344+G373+G378+G383+G388+G393+G397+G406+G411+G417+G423+G350+G356+G366+G361</f>
        <v>0</v>
      </c>
      <c r="H3" s="216">
        <f>H122+H129+H134+H141+H146+H151+H156+H165+H174+H179+H186+H191+H196+H201+H208+H213+H219+H224+H229+H236+H241+H248+H257+H262+H267+H272+H279+H284+H289+H294+H303+H308+H313+H318+H323+H328+H335+H344+H350+H356+H361+H366+H373+H378+H383+H388+H393+H397+H406+H411+H417+H423+H429+H434+H439+H448+H453+H458+H463+H470+H479+H484+H489+H494+H501+H506+H514+H519+H525+H531+H536+H542+H551+H560+H575+H588+H599+H606+H613+H620+H625+H640+H647+H656+H665+H674+H678+H683+H688+H693+H707</f>
        <v>0</v>
      </c>
      <c r="I3" s="216">
        <f t="shared" ref="I3:L3" si="0">I122+I129+I134+I141+I146+I151+I156+I165+I174+I179+I186+I191+I196+I201+I208+I213+I219+I224+I229+I236+I241+I248+I257+I262+I267+I272+I279+I284+I289+I294+I303+I308+I313+I318+I323+I328+I335+I344+I350+I356+I361+I366+I373+I378+I383+I388+I393+I397+I406+I411+I417+I423+I429+I434+I439+I448+I453+I458+I463+I470+I479+I484+I489+I494+I501+I506+I514+I519+I525+I531+I536+I542+I551+I560+I575+I588+I599+I606+I613+I620+I625+I640+I647+I656+I665+I674+I678+I683+I688+I693+I707</f>
        <v>0</v>
      </c>
      <c r="J3" s="216">
        <f t="shared" si="0"/>
        <v>0</v>
      </c>
      <c r="K3" s="216">
        <f t="shared" si="0"/>
        <v>0</v>
      </c>
      <c r="L3" s="372">
        <f t="shared" si="0"/>
        <v>0</v>
      </c>
      <c r="M3" s="209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AA3" s="66"/>
      <c r="AB3" s="66"/>
      <c r="AC3" s="302"/>
      <c r="AD3" s="324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</row>
    <row r="4" spans="3:170" s="24" customFormat="1" ht="15" hidden="1" customHeight="1" x14ac:dyDescent="0.2">
      <c r="C4" s="19"/>
      <c r="D4" s="27" t="s">
        <v>9</v>
      </c>
      <c r="E4" s="20"/>
      <c r="F4" s="21"/>
      <c r="G4" s="21"/>
      <c r="H4" s="25">
        <v>1</v>
      </c>
      <c r="I4" s="25">
        <v>0.95</v>
      </c>
      <c r="J4" s="25">
        <v>0.9</v>
      </c>
      <c r="K4" s="25">
        <v>0.85</v>
      </c>
      <c r="L4" s="22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AA4" s="67"/>
      <c r="AB4" s="67"/>
      <c r="AC4" s="304"/>
      <c r="AD4" s="325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</row>
    <row r="5" spans="3:170" ht="19.5" x14ac:dyDescent="0.35">
      <c r="D5" s="186"/>
      <c r="E5" s="187"/>
      <c r="F5" s="188"/>
      <c r="G5" s="189"/>
      <c r="H5" s="189"/>
      <c r="I5" s="189"/>
      <c r="J5" s="189"/>
      <c r="K5" s="189"/>
      <c r="L5" s="189"/>
      <c r="M5" s="190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AA5" s="192"/>
    </row>
    <row r="6" spans="3:170" s="2" customFormat="1" ht="19.5" x14ac:dyDescent="0.35">
      <c r="C6" s="15"/>
      <c r="D6" s="186" t="s">
        <v>169</v>
      </c>
      <c r="E6" s="193"/>
      <c r="F6" s="194"/>
      <c r="G6" s="195"/>
      <c r="H6" s="208"/>
      <c r="I6" s="195"/>
      <c r="J6" s="196"/>
      <c r="K6" s="196"/>
      <c r="L6" s="196"/>
      <c r="M6" s="197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AA6" s="199"/>
      <c r="AB6" s="69"/>
      <c r="AC6" s="305"/>
      <c r="AD6" s="323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</row>
    <row r="7" spans="3:170" ht="19.5" x14ac:dyDescent="0.35">
      <c r="D7" s="186" t="s">
        <v>164</v>
      </c>
      <c r="E7" s="200"/>
      <c r="F7" s="201"/>
      <c r="G7" s="202"/>
      <c r="H7" s="202"/>
      <c r="I7" s="202"/>
      <c r="J7" s="202"/>
      <c r="K7" s="202"/>
      <c r="L7" s="202"/>
      <c r="M7" s="203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AA7" s="199"/>
    </row>
    <row r="8" spans="3:170" s="4" customFormat="1" x14ac:dyDescent="0.2">
      <c r="C8" s="15"/>
      <c r="D8" s="204" t="s">
        <v>167</v>
      </c>
      <c r="E8" s="7"/>
      <c r="F8" s="28"/>
      <c r="G8" s="16"/>
      <c r="H8" s="16"/>
      <c r="I8" s="16"/>
      <c r="J8" s="16"/>
      <c r="K8" s="16"/>
      <c r="L8" s="5"/>
      <c r="M8" s="6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AA8" s="70"/>
      <c r="AB8" s="69"/>
      <c r="AC8" s="305"/>
      <c r="AD8" s="327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</row>
    <row r="9" spans="3:170" ht="23.25" x14ac:dyDescent="0.25">
      <c r="C9" s="65"/>
      <c r="D9" s="205" t="s">
        <v>165</v>
      </c>
      <c r="E9" s="64"/>
      <c r="F9" s="64"/>
      <c r="G9" s="64"/>
      <c r="H9" s="64"/>
      <c r="I9" s="64"/>
      <c r="J9" s="64"/>
      <c r="K9" s="64"/>
      <c r="L9" s="14"/>
      <c r="M9" s="6"/>
      <c r="AA9" s="70"/>
    </row>
    <row r="10" spans="3:170" ht="23.25" x14ac:dyDescent="0.25">
      <c r="C10" s="345"/>
      <c r="D10" s="346" t="s">
        <v>371</v>
      </c>
      <c r="E10" s="347"/>
      <c r="F10" s="348"/>
      <c r="G10" s="345"/>
      <c r="H10" s="345"/>
      <c r="I10" s="345"/>
      <c r="J10" s="345"/>
      <c r="K10" s="345"/>
      <c r="L10" s="94"/>
      <c r="M10" s="95"/>
      <c r="AA10" s="70"/>
    </row>
    <row r="11" spans="3:170" ht="23.25" x14ac:dyDescent="0.25">
      <c r="C11" s="345"/>
      <c r="D11" s="349" t="s">
        <v>396</v>
      </c>
      <c r="E11" s="347"/>
      <c r="F11" s="348"/>
      <c r="G11" s="345"/>
      <c r="H11" s="345"/>
      <c r="I11" s="345"/>
      <c r="J11" s="345"/>
      <c r="K11" s="345"/>
      <c r="L11" s="94"/>
      <c r="M11" s="95"/>
      <c r="AA11" s="70"/>
    </row>
    <row r="12" spans="3:170" ht="18.75" x14ac:dyDescent="0.3">
      <c r="C12" s="267">
        <v>1</v>
      </c>
      <c r="D12" s="337" t="s">
        <v>372</v>
      </c>
      <c r="E12" s="220" t="s">
        <v>166</v>
      </c>
      <c r="F12" s="245"/>
      <c r="G12" s="97">
        <f>G118</f>
        <v>423</v>
      </c>
      <c r="H12" s="97">
        <f>G12</f>
        <v>423</v>
      </c>
      <c r="I12" s="97">
        <f t="shared" ref="I12:I22" si="1">H12*$I$4</f>
        <v>401.84999999999997</v>
      </c>
      <c r="J12" s="97">
        <f t="shared" ref="J12:J23" si="2">H12*$J$4</f>
        <v>380.7</v>
      </c>
      <c r="K12" s="97">
        <f t="shared" ref="K12:K23" si="3">H12*$K$4</f>
        <v>359.55</v>
      </c>
      <c r="L12" s="94"/>
      <c r="M12" s="98">
        <f>M118</f>
        <v>720</v>
      </c>
      <c r="AA12" s="70"/>
    </row>
    <row r="13" spans="3:170" ht="18.75" x14ac:dyDescent="0.3">
      <c r="C13" s="268">
        <v>2</v>
      </c>
      <c r="D13" s="339" t="s">
        <v>373</v>
      </c>
      <c r="E13" s="220" t="s">
        <v>166</v>
      </c>
      <c r="F13" s="245"/>
      <c r="G13" s="100">
        <f>G125</f>
        <v>447</v>
      </c>
      <c r="H13" s="100">
        <f t="shared" ref="H13:H23" si="4">G13</f>
        <v>447</v>
      </c>
      <c r="I13" s="100">
        <f t="shared" si="1"/>
        <v>424.65</v>
      </c>
      <c r="J13" s="100">
        <f t="shared" si="2"/>
        <v>402.3</v>
      </c>
      <c r="K13" s="100">
        <f t="shared" si="3"/>
        <v>379.95</v>
      </c>
      <c r="L13" s="94"/>
      <c r="M13" s="98">
        <f>M125</f>
        <v>760</v>
      </c>
      <c r="AA13" s="70"/>
    </row>
    <row r="14" spans="3:170" ht="18.75" x14ac:dyDescent="0.3">
      <c r="C14" s="267">
        <v>3</v>
      </c>
      <c r="D14" s="337" t="s">
        <v>374</v>
      </c>
      <c r="E14" s="220" t="s">
        <v>166</v>
      </c>
      <c r="F14" s="245"/>
      <c r="G14" s="97">
        <f>G132</f>
        <v>230</v>
      </c>
      <c r="H14" s="97">
        <f t="shared" si="4"/>
        <v>230</v>
      </c>
      <c r="I14" s="97">
        <f t="shared" si="1"/>
        <v>218.5</v>
      </c>
      <c r="J14" s="97">
        <f t="shared" si="2"/>
        <v>207</v>
      </c>
      <c r="K14" s="97">
        <f t="shared" si="3"/>
        <v>195.5</v>
      </c>
      <c r="L14" s="94"/>
      <c r="M14" s="98">
        <f>M132</f>
        <v>390</v>
      </c>
      <c r="AA14" s="70"/>
    </row>
    <row r="15" spans="3:170" ht="18.75" x14ac:dyDescent="0.3">
      <c r="C15" s="268">
        <v>4</v>
      </c>
      <c r="D15" s="339" t="s">
        <v>376</v>
      </c>
      <c r="E15" s="220"/>
      <c r="F15" s="245"/>
      <c r="G15" s="100">
        <f>G137</f>
        <v>200</v>
      </c>
      <c r="H15" s="101">
        <f t="shared" si="4"/>
        <v>200</v>
      </c>
      <c r="I15" s="101">
        <f t="shared" si="1"/>
        <v>190</v>
      </c>
      <c r="J15" s="101">
        <f t="shared" si="2"/>
        <v>180</v>
      </c>
      <c r="K15" s="101">
        <f t="shared" si="3"/>
        <v>170</v>
      </c>
      <c r="L15" s="94"/>
      <c r="M15" s="98">
        <f>M137</f>
        <v>340</v>
      </c>
      <c r="AA15" s="70"/>
    </row>
    <row r="16" spans="3:170" ht="18.75" x14ac:dyDescent="0.3">
      <c r="C16" s="267">
        <v>5</v>
      </c>
      <c r="D16" s="337" t="s">
        <v>375</v>
      </c>
      <c r="E16" s="220" t="s">
        <v>166</v>
      </c>
      <c r="F16" s="245"/>
      <c r="G16" s="97">
        <f>G144</f>
        <v>189</v>
      </c>
      <c r="H16" s="97">
        <f t="shared" si="4"/>
        <v>189</v>
      </c>
      <c r="I16" s="97">
        <f t="shared" si="1"/>
        <v>179.54999999999998</v>
      </c>
      <c r="J16" s="97">
        <f t="shared" si="2"/>
        <v>170.1</v>
      </c>
      <c r="K16" s="97">
        <f t="shared" si="3"/>
        <v>160.65</v>
      </c>
      <c r="L16" s="94"/>
      <c r="M16" s="98">
        <f>M144</f>
        <v>320</v>
      </c>
      <c r="AA16" s="70"/>
    </row>
    <row r="17" spans="3:27" ht="18.75" x14ac:dyDescent="0.3">
      <c r="C17" s="268">
        <v>6</v>
      </c>
      <c r="D17" s="339" t="s">
        <v>377</v>
      </c>
      <c r="E17" s="220"/>
      <c r="F17" s="245"/>
      <c r="G17" s="100">
        <f>G149</f>
        <v>135</v>
      </c>
      <c r="H17" s="101">
        <f t="shared" si="4"/>
        <v>135</v>
      </c>
      <c r="I17" s="101">
        <f t="shared" si="1"/>
        <v>128.25</v>
      </c>
      <c r="J17" s="101">
        <f t="shared" si="2"/>
        <v>121.5</v>
      </c>
      <c r="K17" s="101">
        <f t="shared" si="3"/>
        <v>114.75</v>
      </c>
      <c r="L17" s="94"/>
      <c r="M17" s="98">
        <f>M149</f>
        <v>230</v>
      </c>
      <c r="AA17" s="70"/>
    </row>
    <row r="18" spans="3:27" ht="18.75" x14ac:dyDescent="0.3">
      <c r="C18" s="267">
        <v>7</v>
      </c>
      <c r="D18" s="337" t="s">
        <v>378</v>
      </c>
      <c r="E18" s="220"/>
      <c r="F18" s="245"/>
      <c r="G18" s="97">
        <f>G154</f>
        <v>289</v>
      </c>
      <c r="H18" s="97">
        <f t="shared" si="4"/>
        <v>289</v>
      </c>
      <c r="I18" s="97">
        <f t="shared" si="1"/>
        <v>274.55</v>
      </c>
      <c r="J18" s="97">
        <f t="shared" si="2"/>
        <v>260.10000000000002</v>
      </c>
      <c r="K18" s="97">
        <f t="shared" si="3"/>
        <v>245.65</v>
      </c>
      <c r="L18" s="94"/>
      <c r="M18" s="98">
        <f>M154</f>
        <v>490</v>
      </c>
      <c r="AA18" s="70"/>
    </row>
    <row r="19" spans="3:27" ht="18.75" x14ac:dyDescent="0.3">
      <c r="C19" s="269">
        <v>8</v>
      </c>
      <c r="D19" s="339" t="s">
        <v>15</v>
      </c>
      <c r="E19" s="220" t="s">
        <v>166</v>
      </c>
      <c r="F19" s="245"/>
      <c r="G19" s="101">
        <f>G159</f>
        <v>223</v>
      </c>
      <c r="H19" s="101">
        <f t="shared" si="4"/>
        <v>223</v>
      </c>
      <c r="I19" s="101">
        <f t="shared" si="1"/>
        <v>211.85</v>
      </c>
      <c r="J19" s="101">
        <f t="shared" si="2"/>
        <v>200.70000000000002</v>
      </c>
      <c r="K19" s="101">
        <f t="shared" si="3"/>
        <v>189.54999999999998</v>
      </c>
      <c r="L19" s="94"/>
      <c r="M19" s="98">
        <f>M159</f>
        <v>380</v>
      </c>
      <c r="AA19" s="70"/>
    </row>
    <row r="20" spans="3:27" ht="18.75" x14ac:dyDescent="0.3">
      <c r="C20" s="267">
        <v>9</v>
      </c>
      <c r="D20" s="337" t="s">
        <v>379</v>
      </c>
      <c r="E20" s="220"/>
      <c r="F20" s="245"/>
      <c r="G20" s="97">
        <f>G168</f>
        <v>215</v>
      </c>
      <c r="H20" s="97">
        <f t="shared" si="4"/>
        <v>215</v>
      </c>
      <c r="I20" s="97">
        <f t="shared" si="1"/>
        <v>204.25</v>
      </c>
      <c r="J20" s="97">
        <f t="shared" si="2"/>
        <v>193.5</v>
      </c>
      <c r="K20" s="97">
        <f t="shared" si="3"/>
        <v>182.75</v>
      </c>
      <c r="L20" s="94"/>
      <c r="M20" s="98">
        <f>M168</f>
        <v>365</v>
      </c>
      <c r="AA20" s="70"/>
    </row>
    <row r="21" spans="3:27" ht="18.75" x14ac:dyDescent="0.3">
      <c r="C21" s="268">
        <v>10</v>
      </c>
      <c r="D21" s="339" t="s">
        <v>380</v>
      </c>
      <c r="E21" s="220" t="s">
        <v>166</v>
      </c>
      <c r="F21" s="245"/>
      <c r="G21" s="100">
        <f>G177</f>
        <v>159</v>
      </c>
      <c r="H21" s="101">
        <f t="shared" si="4"/>
        <v>159</v>
      </c>
      <c r="I21" s="101">
        <f t="shared" si="1"/>
        <v>151.04999999999998</v>
      </c>
      <c r="J21" s="101">
        <f t="shared" si="2"/>
        <v>143.1</v>
      </c>
      <c r="K21" s="101">
        <f t="shared" si="3"/>
        <v>135.15</v>
      </c>
      <c r="L21" s="94"/>
      <c r="M21" s="98">
        <f>M177</f>
        <v>270</v>
      </c>
      <c r="AA21" s="70"/>
    </row>
    <row r="22" spans="3:27" ht="18.75" x14ac:dyDescent="0.3">
      <c r="C22" s="268">
        <v>11</v>
      </c>
      <c r="D22" s="337" t="s">
        <v>381</v>
      </c>
      <c r="E22" s="220"/>
      <c r="F22" s="245"/>
      <c r="G22" s="97">
        <f>G182</f>
        <v>141</v>
      </c>
      <c r="H22" s="97">
        <f t="shared" si="4"/>
        <v>141</v>
      </c>
      <c r="I22" s="97">
        <f t="shared" si="1"/>
        <v>133.94999999999999</v>
      </c>
      <c r="J22" s="97">
        <f t="shared" si="2"/>
        <v>126.9</v>
      </c>
      <c r="K22" s="97">
        <f t="shared" si="3"/>
        <v>119.85</v>
      </c>
      <c r="L22" s="94"/>
      <c r="M22" s="98">
        <f>M182</f>
        <v>240</v>
      </c>
      <c r="AA22" s="70"/>
    </row>
    <row r="23" spans="3:27" ht="18.75" x14ac:dyDescent="0.3">
      <c r="C23" s="267">
        <v>12</v>
      </c>
      <c r="D23" s="337" t="s">
        <v>382</v>
      </c>
      <c r="E23" s="220"/>
      <c r="F23" s="245"/>
      <c r="G23" s="97">
        <f>G189</f>
        <v>171</v>
      </c>
      <c r="H23" s="97">
        <f t="shared" si="4"/>
        <v>171</v>
      </c>
      <c r="I23" s="97">
        <f>H23*$I$4</f>
        <v>162.44999999999999</v>
      </c>
      <c r="J23" s="97">
        <f t="shared" si="2"/>
        <v>153.9</v>
      </c>
      <c r="K23" s="97">
        <f t="shared" si="3"/>
        <v>145.35</v>
      </c>
      <c r="L23" s="94"/>
      <c r="M23" s="98">
        <f>M189</f>
        <v>290</v>
      </c>
      <c r="AA23" s="70"/>
    </row>
    <row r="24" spans="3:27" ht="18.75" x14ac:dyDescent="0.3">
      <c r="C24" s="267">
        <v>13</v>
      </c>
      <c r="D24" s="337" t="s">
        <v>383</v>
      </c>
      <c r="E24" s="220" t="s">
        <v>166</v>
      </c>
      <c r="F24" s="245"/>
      <c r="G24" s="97">
        <f>G194</f>
        <v>205</v>
      </c>
      <c r="H24" s="97">
        <f>G24</f>
        <v>205</v>
      </c>
      <c r="I24" s="97">
        <f t="shared" ref="I24:I34" si="5">H24*$I$4</f>
        <v>194.75</v>
      </c>
      <c r="J24" s="97">
        <f t="shared" ref="J24:J35" si="6">H24*$J$4</f>
        <v>184.5</v>
      </c>
      <c r="K24" s="97">
        <f t="shared" ref="K24:K35" si="7">H24*$K$4</f>
        <v>174.25</v>
      </c>
      <c r="L24" s="94"/>
      <c r="M24" s="98">
        <f>M194</f>
        <v>350</v>
      </c>
      <c r="AA24" s="70"/>
    </row>
    <row r="25" spans="3:27" ht="18.75" x14ac:dyDescent="0.3">
      <c r="C25" s="268">
        <v>14</v>
      </c>
      <c r="D25" s="339" t="s">
        <v>384</v>
      </c>
      <c r="E25" s="220"/>
      <c r="F25" s="245"/>
      <c r="G25" s="100">
        <f>G199</f>
        <v>224</v>
      </c>
      <c r="H25" s="100">
        <f t="shared" ref="H25:H35" si="8">G25</f>
        <v>224</v>
      </c>
      <c r="I25" s="100">
        <f t="shared" si="5"/>
        <v>212.79999999999998</v>
      </c>
      <c r="J25" s="100">
        <f t="shared" si="6"/>
        <v>201.6</v>
      </c>
      <c r="K25" s="100">
        <f t="shared" si="7"/>
        <v>190.4</v>
      </c>
      <c r="L25" s="94"/>
      <c r="M25" s="98">
        <f>M199</f>
        <v>380</v>
      </c>
      <c r="AA25" s="70"/>
    </row>
    <row r="26" spans="3:27" ht="18.75" x14ac:dyDescent="0.3">
      <c r="C26" s="267">
        <v>15</v>
      </c>
      <c r="D26" s="337" t="s">
        <v>385</v>
      </c>
      <c r="E26" s="220" t="s">
        <v>166</v>
      </c>
      <c r="F26" s="245"/>
      <c r="G26" s="97">
        <f>G204</f>
        <v>170</v>
      </c>
      <c r="H26" s="97">
        <f t="shared" si="8"/>
        <v>170</v>
      </c>
      <c r="I26" s="97">
        <f t="shared" si="5"/>
        <v>161.5</v>
      </c>
      <c r="J26" s="97">
        <f t="shared" si="6"/>
        <v>153</v>
      </c>
      <c r="K26" s="97">
        <f t="shared" si="7"/>
        <v>144.5</v>
      </c>
      <c r="L26" s="94"/>
      <c r="M26" s="98">
        <f>M204</f>
        <v>290</v>
      </c>
      <c r="AA26" s="70"/>
    </row>
    <row r="27" spans="3:27" ht="18.75" x14ac:dyDescent="0.3">
      <c r="C27" s="268">
        <v>16</v>
      </c>
      <c r="D27" s="339" t="s">
        <v>386</v>
      </c>
      <c r="E27" s="220" t="s">
        <v>166</v>
      </c>
      <c r="F27" s="245"/>
      <c r="G27" s="100">
        <f>G211</f>
        <v>176</v>
      </c>
      <c r="H27" s="101">
        <f t="shared" si="8"/>
        <v>176</v>
      </c>
      <c r="I27" s="101">
        <f t="shared" si="5"/>
        <v>167.2</v>
      </c>
      <c r="J27" s="101">
        <f t="shared" si="6"/>
        <v>158.4</v>
      </c>
      <c r="K27" s="101">
        <f t="shared" si="7"/>
        <v>149.6</v>
      </c>
      <c r="L27" s="94"/>
      <c r="M27" s="98">
        <f>M211</f>
        <v>300</v>
      </c>
      <c r="AA27" s="70"/>
    </row>
    <row r="28" spans="3:27" ht="18.75" x14ac:dyDescent="0.3">
      <c r="C28" s="267">
        <v>17</v>
      </c>
      <c r="D28" s="337" t="s">
        <v>387</v>
      </c>
      <c r="E28" s="220" t="s">
        <v>166</v>
      </c>
      <c r="F28" s="245"/>
      <c r="G28" s="97">
        <f>G216</f>
        <v>217</v>
      </c>
      <c r="H28" s="97">
        <f t="shared" si="8"/>
        <v>217</v>
      </c>
      <c r="I28" s="97">
        <f t="shared" si="5"/>
        <v>206.14999999999998</v>
      </c>
      <c r="J28" s="97">
        <f t="shared" si="6"/>
        <v>195.3</v>
      </c>
      <c r="K28" s="97">
        <f t="shared" si="7"/>
        <v>184.45</v>
      </c>
      <c r="L28" s="94"/>
      <c r="M28" s="98">
        <f>M216</f>
        <v>370</v>
      </c>
      <c r="AA28" s="70"/>
    </row>
    <row r="29" spans="3:27" ht="18.75" x14ac:dyDescent="0.3">
      <c r="C29" s="268">
        <v>18</v>
      </c>
      <c r="D29" s="339" t="s">
        <v>388</v>
      </c>
      <c r="E29" s="220"/>
      <c r="F29" s="245"/>
      <c r="G29" s="100">
        <f>G222</f>
        <v>220</v>
      </c>
      <c r="H29" s="101">
        <f t="shared" si="8"/>
        <v>220</v>
      </c>
      <c r="I29" s="101">
        <f t="shared" si="5"/>
        <v>209</v>
      </c>
      <c r="J29" s="101">
        <f t="shared" si="6"/>
        <v>198</v>
      </c>
      <c r="K29" s="101">
        <f t="shared" si="7"/>
        <v>187</v>
      </c>
      <c r="L29" s="94"/>
      <c r="M29" s="98">
        <f>M222</f>
        <v>375</v>
      </c>
      <c r="AA29" s="70"/>
    </row>
    <row r="30" spans="3:27" ht="18.75" x14ac:dyDescent="0.3">
      <c r="C30" s="267">
        <v>19</v>
      </c>
      <c r="D30" s="337" t="s">
        <v>389</v>
      </c>
      <c r="E30" s="220" t="s">
        <v>166</v>
      </c>
      <c r="F30" s="245"/>
      <c r="G30" s="97">
        <f>G227</f>
        <v>229</v>
      </c>
      <c r="H30" s="97">
        <f t="shared" si="8"/>
        <v>229</v>
      </c>
      <c r="I30" s="97">
        <f t="shared" si="5"/>
        <v>217.54999999999998</v>
      </c>
      <c r="J30" s="97">
        <f t="shared" si="6"/>
        <v>206.1</v>
      </c>
      <c r="K30" s="97">
        <f t="shared" si="7"/>
        <v>194.65</v>
      </c>
      <c r="L30" s="94"/>
      <c r="M30" s="98">
        <f>M227</f>
        <v>390</v>
      </c>
      <c r="AA30" s="70"/>
    </row>
    <row r="31" spans="3:27" ht="18.75" x14ac:dyDescent="0.3">
      <c r="C31" s="269">
        <v>20</v>
      </c>
      <c r="D31" s="339" t="s">
        <v>390</v>
      </c>
      <c r="E31" s="220"/>
      <c r="F31" s="245"/>
      <c r="G31" s="101">
        <f>G232</f>
        <v>259</v>
      </c>
      <c r="H31" s="101">
        <f t="shared" si="8"/>
        <v>259</v>
      </c>
      <c r="I31" s="101">
        <f t="shared" si="5"/>
        <v>246.04999999999998</v>
      </c>
      <c r="J31" s="101">
        <f t="shared" si="6"/>
        <v>233.1</v>
      </c>
      <c r="K31" s="101">
        <f t="shared" si="7"/>
        <v>220.15</v>
      </c>
      <c r="L31" s="94"/>
      <c r="M31" s="98">
        <f>M232</f>
        <v>440</v>
      </c>
      <c r="AA31" s="70"/>
    </row>
    <row r="32" spans="3:27" ht="18.75" x14ac:dyDescent="0.3">
      <c r="C32" s="267">
        <v>21</v>
      </c>
      <c r="D32" s="337" t="s">
        <v>391</v>
      </c>
      <c r="E32" s="220"/>
      <c r="F32" s="245"/>
      <c r="G32" s="97">
        <f>G239</f>
        <v>130</v>
      </c>
      <c r="H32" s="97">
        <f t="shared" si="8"/>
        <v>130</v>
      </c>
      <c r="I32" s="97">
        <f t="shared" si="5"/>
        <v>123.5</v>
      </c>
      <c r="J32" s="97">
        <f t="shared" si="6"/>
        <v>117</v>
      </c>
      <c r="K32" s="97">
        <f t="shared" si="7"/>
        <v>110.5</v>
      </c>
      <c r="L32" s="94"/>
      <c r="M32" s="98">
        <f>M239</f>
        <v>220</v>
      </c>
      <c r="AA32" s="70"/>
    </row>
    <row r="33" spans="3:27" ht="18.75" x14ac:dyDescent="0.3">
      <c r="C33" s="268">
        <v>22</v>
      </c>
      <c r="D33" s="339" t="s">
        <v>392</v>
      </c>
      <c r="E33" s="220" t="s">
        <v>166</v>
      </c>
      <c r="F33" s="245"/>
      <c r="G33" s="100">
        <f>G244</f>
        <v>283</v>
      </c>
      <c r="H33" s="101">
        <f t="shared" si="8"/>
        <v>283</v>
      </c>
      <c r="I33" s="101">
        <f t="shared" si="5"/>
        <v>268.84999999999997</v>
      </c>
      <c r="J33" s="101">
        <f t="shared" si="6"/>
        <v>254.70000000000002</v>
      </c>
      <c r="K33" s="101">
        <f t="shared" si="7"/>
        <v>240.54999999999998</v>
      </c>
      <c r="L33" s="94"/>
      <c r="M33" s="98">
        <f>M244</f>
        <v>480</v>
      </c>
      <c r="AA33" s="70"/>
    </row>
    <row r="34" spans="3:27" ht="18.75" x14ac:dyDescent="0.3">
      <c r="C34" s="268">
        <v>23</v>
      </c>
      <c r="D34" s="337" t="s">
        <v>393</v>
      </c>
      <c r="E34" s="220"/>
      <c r="F34" s="245"/>
      <c r="G34" s="97">
        <f>G251</f>
        <v>147</v>
      </c>
      <c r="H34" s="97">
        <f t="shared" si="8"/>
        <v>147</v>
      </c>
      <c r="I34" s="97">
        <f t="shared" si="5"/>
        <v>139.65</v>
      </c>
      <c r="J34" s="97">
        <f t="shared" si="6"/>
        <v>132.30000000000001</v>
      </c>
      <c r="K34" s="97">
        <f t="shared" si="7"/>
        <v>124.95</v>
      </c>
      <c r="L34" s="94"/>
      <c r="M34" s="98">
        <f>M251</f>
        <v>250</v>
      </c>
      <c r="AA34" s="70"/>
    </row>
    <row r="35" spans="3:27" ht="18.75" x14ac:dyDescent="0.3">
      <c r="C35" s="367">
        <v>24</v>
      </c>
      <c r="D35" s="368" t="s">
        <v>394</v>
      </c>
      <c r="E35" s="370" t="s">
        <v>166</v>
      </c>
      <c r="F35" s="245"/>
      <c r="G35" s="100">
        <f>G260</f>
        <v>227</v>
      </c>
      <c r="H35" s="100">
        <f t="shared" si="8"/>
        <v>227</v>
      </c>
      <c r="I35" s="100">
        <f>H35*$I$4</f>
        <v>215.64999999999998</v>
      </c>
      <c r="J35" s="100">
        <f t="shared" si="6"/>
        <v>204.3</v>
      </c>
      <c r="K35" s="100">
        <f t="shared" si="7"/>
        <v>192.95</v>
      </c>
      <c r="L35" s="94"/>
      <c r="M35" s="98">
        <f>M260</f>
        <v>385</v>
      </c>
      <c r="AA35" s="70"/>
    </row>
    <row r="36" spans="3:27" ht="18.75" x14ac:dyDescent="0.3">
      <c r="C36" s="267">
        <v>25</v>
      </c>
      <c r="D36" s="337" t="s">
        <v>395</v>
      </c>
      <c r="E36" s="220" t="s">
        <v>166</v>
      </c>
      <c r="F36" s="245"/>
      <c r="G36" s="97">
        <f>G265</f>
        <v>247</v>
      </c>
      <c r="H36" s="97">
        <f t="shared" ref="H36" si="9">G36</f>
        <v>247</v>
      </c>
      <c r="I36" s="97">
        <f>H36*$I$4</f>
        <v>234.64999999999998</v>
      </c>
      <c r="J36" s="97">
        <f t="shared" ref="J36" si="10">H36*$J$4</f>
        <v>222.3</v>
      </c>
      <c r="K36" s="97">
        <f t="shared" ref="K36" si="11">H36*$K$4</f>
        <v>209.95</v>
      </c>
      <c r="L36" s="94"/>
      <c r="M36" s="98">
        <f>M265</f>
        <v>420</v>
      </c>
      <c r="AA36" s="70"/>
    </row>
    <row r="37" spans="3:27" ht="18.75" x14ac:dyDescent="0.3">
      <c r="C37" s="367">
        <v>26</v>
      </c>
      <c r="D37" s="371" t="s">
        <v>471</v>
      </c>
      <c r="E37" s="370"/>
      <c r="F37" s="245" t="s">
        <v>193</v>
      </c>
      <c r="G37" s="100">
        <f>G270</f>
        <v>524</v>
      </c>
      <c r="H37" s="100">
        <f t="shared" ref="H37:K37" si="12">H270</f>
        <v>524</v>
      </c>
      <c r="I37" s="100">
        <f t="shared" si="12"/>
        <v>498</v>
      </c>
      <c r="J37" s="100">
        <f t="shared" si="12"/>
        <v>472</v>
      </c>
      <c r="K37" s="100">
        <f t="shared" si="12"/>
        <v>445</v>
      </c>
      <c r="L37" s="94"/>
      <c r="M37" s="98">
        <f>M270</f>
        <v>890</v>
      </c>
      <c r="AA37" s="70"/>
    </row>
    <row r="38" spans="3:27" ht="23.25" x14ac:dyDescent="0.25">
      <c r="C38" s="248"/>
      <c r="D38" s="251" t="s">
        <v>225</v>
      </c>
      <c r="E38" s="250"/>
      <c r="F38" s="249"/>
      <c r="G38" s="248"/>
      <c r="H38" s="248"/>
      <c r="I38" s="248"/>
      <c r="J38" s="248"/>
      <c r="K38" s="248"/>
      <c r="L38" s="94"/>
      <c r="M38" s="95"/>
    </row>
    <row r="39" spans="3:27" ht="23.25" x14ac:dyDescent="0.25">
      <c r="C39" s="248"/>
      <c r="D39" s="252" t="s">
        <v>249</v>
      </c>
      <c r="E39" s="250"/>
      <c r="F39" s="249"/>
      <c r="G39" s="248"/>
      <c r="H39" s="248"/>
      <c r="I39" s="248"/>
      <c r="J39" s="248"/>
      <c r="K39" s="248"/>
      <c r="L39" s="94"/>
      <c r="M39" s="95"/>
    </row>
    <row r="40" spans="3:27" ht="18.75" customHeight="1" x14ac:dyDescent="0.25">
      <c r="C40" s="248"/>
      <c r="D40" s="252" t="s">
        <v>348</v>
      </c>
      <c r="E40" s="250"/>
      <c r="F40" s="249"/>
      <c r="G40" s="248"/>
      <c r="H40" s="248"/>
      <c r="I40" s="248"/>
      <c r="J40" s="248"/>
      <c r="K40" s="248"/>
      <c r="L40" s="94"/>
      <c r="M40" s="95"/>
    </row>
    <row r="41" spans="3:27" ht="18.75" x14ac:dyDescent="0.3">
      <c r="C41" s="267">
        <v>1</v>
      </c>
      <c r="D41" s="337" t="s">
        <v>16</v>
      </c>
      <c r="E41" s="220" t="s">
        <v>166</v>
      </c>
      <c r="F41" s="245"/>
      <c r="G41" s="97">
        <f>G277</f>
        <v>430</v>
      </c>
      <c r="H41" s="97">
        <f>G41</f>
        <v>430</v>
      </c>
      <c r="I41" s="97">
        <f t="shared" ref="I41:I50" si="13">H41*$I$4</f>
        <v>408.5</v>
      </c>
      <c r="J41" s="97">
        <f t="shared" ref="J41:J52" si="14">H41*$J$4</f>
        <v>387</v>
      </c>
      <c r="K41" s="97">
        <f t="shared" ref="K41:K52" si="15">H41*$K$4</f>
        <v>365.5</v>
      </c>
      <c r="L41" s="94"/>
      <c r="M41" s="98">
        <f>M277</f>
        <v>730</v>
      </c>
      <c r="Z41" s="1"/>
      <c r="AA41" s="70"/>
    </row>
    <row r="42" spans="3:27" ht="18.75" x14ac:dyDescent="0.3">
      <c r="C42" s="268">
        <v>2</v>
      </c>
      <c r="D42" s="339" t="s">
        <v>21</v>
      </c>
      <c r="E42" s="221" t="s">
        <v>166</v>
      </c>
      <c r="F42" s="246"/>
      <c r="G42" s="100">
        <f>G282</f>
        <v>450</v>
      </c>
      <c r="H42" s="100">
        <f t="shared" ref="H42:H44" si="16">G42</f>
        <v>450</v>
      </c>
      <c r="I42" s="100">
        <f t="shared" si="13"/>
        <v>427.5</v>
      </c>
      <c r="J42" s="100">
        <f t="shared" si="14"/>
        <v>405</v>
      </c>
      <c r="K42" s="100">
        <f t="shared" si="15"/>
        <v>382.5</v>
      </c>
      <c r="L42" s="94"/>
      <c r="M42" s="98">
        <f>M282</f>
        <v>765</v>
      </c>
      <c r="Z42" s="1"/>
      <c r="AA42" s="71"/>
    </row>
    <row r="43" spans="3:27" ht="18.75" x14ac:dyDescent="0.3">
      <c r="C43" s="267">
        <v>3</v>
      </c>
      <c r="D43" s="337" t="s">
        <v>22</v>
      </c>
      <c r="E43" s="220" t="s">
        <v>166</v>
      </c>
      <c r="F43" s="245"/>
      <c r="G43" s="97">
        <f>G287</f>
        <v>189</v>
      </c>
      <c r="H43" s="97">
        <f t="shared" si="16"/>
        <v>189</v>
      </c>
      <c r="I43" s="97">
        <f t="shared" si="13"/>
        <v>179.54999999999998</v>
      </c>
      <c r="J43" s="97">
        <f t="shared" si="14"/>
        <v>170.1</v>
      </c>
      <c r="K43" s="97">
        <f t="shared" si="15"/>
        <v>160.65</v>
      </c>
      <c r="L43" s="94"/>
      <c r="M43" s="98">
        <f>M287</f>
        <v>320</v>
      </c>
      <c r="Z43" s="1"/>
      <c r="AA43" s="70"/>
    </row>
    <row r="44" spans="3:27" ht="18.75" x14ac:dyDescent="0.3">
      <c r="C44" s="268">
        <v>4</v>
      </c>
      <c r="D44" s="339" t="s">
        <v>254</v>
      </c>
      <c r="E44" s="221" t="s">
        <v>166</v>
      </c>
      <c r="F44" s="246"/>
      <c r="G44" s="100">
        <f>G292</f>
        <v>230</v>
      </c>
      <c r="H44" s="101">
        <f t="shared" si="16"/>
        <v>230</v>
      </c>
      <c r="I44" s="101">
        <f t="shared" si="13"/>
        <v>218.5</v>
      </c>
      <c r="J44" s="101">
        <f t="shared" si="14"/>
        <v>207</v>
      </c>
      <c r="K44" s="101">
        <f t="shared" si="15"/>
        <v>195.5</v>
      </c>
      <c r="L44" s="94"/>
      <c r="M44" s="98">
        <f>M292</f>
        <v>390</v>
      </c>
      <c r="Z44" s="1"/>
      <c r="AA44" s="71"/>
    </row>
    <row r="45" spans="3:27" ht="18.75" x14ac:dyDescent="0.3">
      <c r="C45" s="267">
        <v>5</v>
      </c>
      <c r="D45" s="337" t="s">
        <v>226</v>
      </c>
      <c r="E45" s="220" t="s">
        <v>166</v>
      </c>
      <c r="F45" s="245"/>
      <c r="G45" s="97">
        <f>G297</f>
        <v>412</v>
      </c>
      <c r="H45" s="97">
        <f t="shared" ref="H45:H52" si="17">G45</f>
        <v>412</v>
      </c>
      <c r="I45" s="97">
        <f t="shared" si="13"/>
        <v>391.4</v>
      </c>
      <c r="J45" s="97">
        <f t="shared" si="14"/>
        <v>370.8</v>
      </c>
      <c r="K45" s="97">
        <f t="shared" si="15"/>
        <v>350.2</v>
      </c>
      <c r="L45" s="94"/>
      <c r="M45" s="98">
        <f>M297</f>
        <v>700</v>
      </c>
      <c r="Z45" s="1"/>
      <c r="AA45" s="70"/>
    </row>
    <row r="46" spans="3:27" ht="18.75" x14ac:dyDescent="0.3">
      <c r="C46" s="268">
        <v>6</v>
      </c>
      <c r="D46" s="339" t="s">
        <v>227</v>
      </c>
      <c r="E46" s="221" t="s">
        <v>166</v>
      </c>
      <c r="F46" s="246"/>
      <c r="G46" s="100">
        <f>G306</f>
        <v>230</v>
      </c>
      <c r="H46" s="101">
        <f t="shared" si="17"/>
        <v>230</v>
      </c>
      <c r="I46" s="101">
        <f t="shared" si="13"/>
        <v>218.5</v>
      </c>
      <c r="J46" s="101">
        <f t="shared" si="14"/>
        <v>207</v>
      </c>
      <c r="K46" s="101">
        <f t="shared" si="15"/>
        <v>195.5</v>
      </c>
      <c r="L46" s="94"/>
      <c r="M46" s="98">
        <f>M306</f>
        <v>390</v>
      </c>
      <c r="Z46" s="1"/>
      <c r="AA46" s="71"/>
    </row>
    <row r="47" spans="3:27" ht="18.75" x14ac:dyDescent="0.3">
      <c r="C47" s="267">
        <v>7</v>
      </c>
      <c r="D47" s="337" t="s">
        <v>269</v>
      </c>
      <c r="E47" s="220" t="s">
        <v>166</v>
      </c>
      <c r="F47" s="245"/>
      <c r="G47" s="97">
        <f>G311</f>
        <v>235</v>
      </c>
      <c r="H47" s="97">
        <f t="shared" si="17"/>
        <v>235</v>
      </c>
      <c r="I47" s="97">
        <f t="shared" si="13"/>
        <v>223.25</v>
      </c>
      <c r="J47" s="97">
        <f t="shared" si="14"/>
        <v>211.5</v>
      </c>
      <c r="K47" s="97">
        <f t="shared" si="15"/>
        <v>199.75</v>
      </c>
      <c r="L47" s="94"/>
      <c r="M47" s="98">
        <f>M311</f>
        <v>400</v>
      </c>
      <c r="Z47" s="1"/>
      <c r="AA47" s="70"/>
    </row>
    <row r="48" spans="3:27" ht="18.75" x14ac:dyDescent="0.3">
      <c r="C48" s="269">
        <v>8</v>
      </c>
      <c r="D48" s="339" t="s">
        <v>228</v>
      </c>
      <c r="E48" s="234" t="s">
        <v>166</v>
      </c>
      <c r="F48" s="246"/>
      <c r="G48" s="101">
        <f>G316</f>
        <v>147</v>
      </c>
      <c r="H48" s="101">
        <f t="shared" si="17"/>
        <v>147</v>
      </c>
      <c r="I48" s="101">
        <f t="shared" si="13"/>
        <v>139.65</v>
      </c>
      <c r="J48" s="101">
        <f t="shared" si="14"/>
        <v>132.30000000000001</v>
      </c>
      <c r="K48" s="101">
        <f t="shared" si="15"/>
        <v>124.95</v>
      </c>
      <c r="L48" s="94"/>
      <c r="M48" s="98">
        <f>M316</f>
        <v>250</v>
      </c>
      <c r="Z48" s="1"/>
      <c r="AA48" s="247"/>
    </row>
    <row r="49" spans="3:27" ht="18.75" x14ac:dyDescent="0.3">
      <c r="C49" s="267">
        <v>9</v>
      </c>
      <c r="D49" s="337" t="s">
        <v>261</v>
      </c>
      <c r="E49" s="220" t="s">
        <v>166</v>
      </c>
      <c r="F49" s="245"/>
      <c r="G49" s="97">
        <f>G322</f>
        <v>230</v>
      </c>
      <c r="H49" s="97">
        <f t="shared" si="17"/>
        <v>230</v>
      </c>
      <c r="I49" s="97">
        <f t="shared" si="13"/>
        <v>218.5</v>
      </c>
      <c r="J49" s="97">
        <f t="shared" si="14"/>
        <v>207</v>
      </c>
      <c r="K49" s="97">
        <f t="shared" si="15"/>
        <v>195.5</v>
      </c>
      <c r="L49" s="94"/>
      <c r="M49" s="98">
        <f>M322</f>
        <v>390</v>
      </c>
      <c r="Z49" s="1"/>
      <c r="AA49" s="247"/>
    </row>
    <row r="50" spans="3:27" ht="18.75" x14ac:dyDescent="0.3">
      <c r="C50" s="268">
        <v>10</v>
      </c>
      <c r="D50" s="339" t="s">
        <v>264</v>
      </c>
      <c r="E50" s="221"/>
      <c r="F50" s="246"/>
      <c r="G50" s="100">
        <f>G326</f>
        <v>220</v>
      </c>
      <c r="H50" s="101">
        <f t="shared" si="17"/>
        <v>220</v>
      </c>
      <c r="I50" s="101">
        <f t="shared" si="13"/>
        <v>209</v>
      </c>
      <c r="J50" s="101">
        <f t="shared" si="14"/>
        <v>198</v>
      </c>
      <c r="K50" s="101">
        <f t="shared" si="15"/>
        <v>187</v>
      </c>
      <c r="L50" s="94"/>
      <c r="M50" s="98">
        <f>M326</f>
        <v>375</v>
      </c>
      <c r="Z50" s="1"/>
      <c r="AA50" s="71"/>
    </row>
    <row r="51" spans="3:27" ht="18.75" x14ac:dyDescent="0.3">
      <c r="C51" s="268">
        <v>11</v>
      </c>
      <c r="D51" s="337" t="s">
        <v>365</v>
      </c>
      <c r="E51" s="220" t="s">
        <v>166</v>
      </c>
      <c r="F51" s="245"/>
      <c r="G51" s="97">
        <f>H331</f>
        <v>233</v>
      </c>
      <c r="H51" s="97">
        <f t="shared" ref="H51" si="18">G51</f>
        <v>233</v>
      </c>
      <c r="I51" s="97">
        <f t="shared" ref="I51" si="19">H51*$I$4</f>
        <v>221.35</v>
      </c>
      <c r="J51" s="97">
        <f t="shared" ref="J51" si="20">H51*$J$4</f>
        <v>209.70000000000002</v>
      </c>
      <c r="K51" s="97">
        <f t="shared" ref="K51" si="21">H51*$K$4</f>
        <v>198.04999999999998</v>
      </c>
      <c r="L51" s="94"/>
      <c r="M51" s="98">
        <f>M331</f>
        <v>395</v>
      </c>
      <c r="Z51" s="1"/>
      <c r="AA51" s="71"/>
    </row>
    <row r="52" spans="3:27" ht="18.75" x14ac:dyDescent="0.3">
      <c r="C52" s="267">
        <v>12</v>
      </c>
      <c r="D52" s="337" t="s">
        <v>268</v>
      </c>
      <c r="E52" s="220"/>
      <c r="F52" s="245"/>
      <c r="G52" s="97">
        <f>G338</f>
        <v>94</v>
      </c>
      <c r="H52" s="97">
        <f t="shared" si="17"/>
        <v>94</v>
      </c>
      <c r="I52" s="97">
        <f>H52*$I$4</f>
        <v>89.3</v>
      </c>
      <c r="J52" s="97">
        <f t="shared" si="14"/>
        <v>84.600000000000009</v>
      </c>
      <c r="K52" s="97">
        <f t="shared" si="15"/>
        <v>79.899999999999991</v>
      </c>
      <c r="L52" s="94"/>
      <c r="M52" s="98">
        <f>M338</f>
        <v>160</v>
      </c>
      <c r="Z52" s="1"/>
      <c r="AA52" s="70"/>
    </row>
    <row r="53" spans="3:27" ht="18.75" customHeight="1" x14ac:dyDescent="0.25">
      <c r="C53" s="373" t="s">
        <v>352</v>
      </c>
      <c r="D53" s="374"/>
      <c r="E53" s="249"/>
      <c r="F53" s="248"/>
      <c r="G53" s="248"/>
      <c r="H53" s="248"/>
      <c r="I53" s="248"/>
      <c r="J53" s="248"/>
      <c r="K53" s="248"/>
      <c r="L53" s="94"/>
      <c r="M53" s="98"/>
      <c r="Z53" s="1"/>
      <c r="AA53" s="70"/>
    </row>
    <row r="54" spans="3:27" ht="18.75" x14ac:dyDescent="0.3">
      <c r="C54" s="267">
        <v>12</v>
      </c>
      <c r="D54" s="337" t="s">
        <v>349</v>
      </c>
      <c r="E54" s="220" t="s">
        <v>166</v>
      </c>
      <c r="F54" s="245"/>
      <c r="G54" s="97">
        <f>G347</f>
        <v>230</v>
      </c>
      <c r="H54" s="97">
        <f t="shared" ref="H54:H57" si="22">G54</f>
        <v>230</v>
      </c>
      <c r="I54" s="97">
        <f t="shared" ref="I54:I55" si="23">H54*$I$4</f>
        <v>218.5</v>
      </c>
      <c r="J54" s="97">
        <f t="shared" ref="J54:J57" si="24">H54*$J$4</f>
        <v>207</v>
      </c>
      <c r="K54" s="97">
        <f t="shared" ref="K54:K57" si="25">H54*$K$4</f>
        <v>195.5</v>
      </c>
      <c r="L54" s="94"/>
      <c r="M54" s="98">
        <f>M347</f>
        <v>390</v>
      </c>
      <c r="Z54" s="1"/>
      <c r="AA54" s="70"/>
    </row>
    <row r="55" spans="3:27" ht="18.75" x14ac:dyDescent="0.3">
      <c r="C55" s="269">
        <v>13</v>
      </c>
      <c r="D55" s="338" t="s">
        <v>350</v>
      </c>
      <c r="E55" s="234" t="s">
        <v>166</v>
      </c>
      <c r="F55" s="320"/>
      <c r="G55" s="100">
        <f>G353</f>
        <v>247</v>
      </c>
      <c r="H55" s="101">
        <f t="shared" si="22"/>
        <v>247</v>
      </c>
      <c r="I55" s="101">
        <f t="shared" si="23"/>
        <v>234.64999999999998</v>
      </c>
      <c r="J55" s="101">
        <f t="shared" si="24"/>
        <v>222.3</v>
      </c>
      <c r="K55" s="101">
        <f t="shared" si="25"/>
        <v>209.95</v>
      </c>
      <c r="L55" s="94"/>
      <c r="M55" s="98">
        <f>M353</f>
        <v>420</v>
      </c>
      <c r="Z55" s="1"/>
      <c r="AA55" s="70"/>
    </row>
    <row r="56" spans="3:27" ht="18.75" x14ac:dyDescent="0.3">
      <c r="C56" s="267">
        <v>14</v>
      </c>
      <c r="D56" s="337" t="s">
        <v>361</v>
      </c>
      <c r="E56" s="220" t="s">
        <v>166</v>
      </c>
      <c r="F56" s="245"/>
      <c r="G56" s="100">
        <f>G359</f>
        <v>270</v>
      </c>
      <c r="H56" s="101">
        <f t="shared" ref="H56" si="26">G56</f>
        <v>270</v>
      </c>
      <c r="I56" s="101">
        <f t="shared" ref="I56" si="27">H56*$I$4</f>
        <v>256.5</v>
      </c>
      <c r="J56" s="101">
        <f t="shared" ref="J56" si="28">H56*$J$4</f>
        <v>243</v>
      </c>
      <c r="K56" s="101">
        <f t="shared" ref="K56" si="29">H56*$K$4</f>
        <v>229.5</v>
      </c>
      <c r="L56" s="94"/>
      <c r="M56" s="98">
        <f>M359</f>
        <v>460</v>
      </c>
      <c r="Z56" s="1"/>
      <c r="AA56" s="70"/>
    </row>
    <row r="57" spans="3:27" ht="18.75" x14ac:dyDescent="0.3">
      <c r="C57" s="269">
        <v>15</v>
      </c>
      <c r="D57" s="338" t="s">
        <v>351</v>
      </c>
      <c r="E57" s="234" t="s">
        <v>166</v>
      </c>
      <c r="F57" s="320"/>
      <c r="G57" s="101">
        <f>G365</f>
        <v>242</v>
      </c>
      <c r="H57" s="101">
        <f t="shared" si="22"/>
        <v>242</v>
      </c>
      <c r="I57" s="101">
        <f>H57*$I$4</f>
        <v>229.89999999999998</v>
      </c>
      <c r="J57" s="101">
        <f t="shared" si="24"/>
        <v>217.8</v>
      </c>
      <c r="K57" s="101">
        <f t="shared" si="25"/>
        <v>205.7</v>
      </c>
      <c r="L57" s="321"/>
      <c r="M57" s="322">
        <f>M365</f>
        <v>410</v>
      </c>
      <c r="Z57" s="1"/>
      <c r="AA57" s="70"/>
    </row>
    <row r="58" spans="3:27" ht="23.25" x14ac:dyDescent="0.25">
      <c r="C58" s="276"/>
      <c r="D58" s="277" t="s">
        <v>296</v>
      </c>
      <c r="E58" s="278"/>
      <c r="F58" s="279"/>
      <c r="G58" s="280"/>
      <c r="H58" s="280"/>
      <c r="I58" s="280"/>
      <c r="J58" s="280"/>
      <c r="K58" s="280"/>
      <c r="L58" s="94"/>
      <c r="M58" s="95"/>
      <c r="Z58" s="1"/>
      <c r="AA58" s="70"/>
    </row>
    <row r="59" spans="3:27" ht="18.75" x14ac:dyDescent="0.3">
      <c r="C59" s="267">
        <v>1</v>
      </c>
      <c r="D59" s="337" t="s">
        <v>297</v>
      </c>
      <c r="E59" s="220" t="s">
        <v>166</v>
      </c>
      <c r="F59" s="245"/>
      <c r="G59" s="97">
        <f>H370</f>
        <v>382</v>
      </c>
      <c r="H59" s="97">
        <f>G59</f>
        <v>382</v>
      </c>
      <c r="I59" s="97">
        <f t="shared" ref="I59:I68" si="30">H59*$I$4</f>
        <v>362.9</v>
      </c>
      <c r="J59" s="97">
        <f t="shared" ref="J59:J68" si="31">H59*$J$4</f>
        <v>343.8</v>
      </c>
      <c r="K59" s="97">
        <f t="shared" ref="K59:K68" si="32">H59*$K$4</f>
        <v>324.7</v>
      </c>
      <c r="L59" s="94"/>
      <c r="M59" s="98">
        <f>M370</f>
        <v>650</v>
      </c>
      <c r="Z59" s="1"/>
      <c r="AA59" s="70"/>
    </row>
    <row r="60" spans="3:27" ht="18.75" x14ac:dyDescent="0.3">
      <c r="C60" s="268">
        <v>2</v>
      </c>
      <c r="D60" s="339" t="s">
        <v>298</v>
      </c>
      <c r="E60" s="221" t="s">
        <v>166</v>
      </c>
      <c r="F60" s="245"/>
      <c r="G60" s="100">
        <f>H376</f>
        <v>435</v>
      </c>
      <c r="H60" s="100">
        <f t="shared" ref="H60:H63" si="33">G60</f>
        <v>435</v>
      </c>
      <c r="I60" s="100">
        <f t="shared" si="30"/>
        <v>413.25</v>
      </c>
      <c r="J60" s="100">
        <f t="shared" si="31"/>
        <v>391.5</v>
      </c>
      <c r="K60" s="100">
        <f t="shared" si="32"/>
        <v>369.75</v>
      </c>
      <c r="L60" s="94"/>
      <c r="M60" s="98">
        <f>M376</f>
        <v>740</v>
      </c>
      <c r="Z60" s="1"/>
      <c r="AA60" s="70"/>
    </row>
    <row r="61" spans="3:27" ht="18.75" x14ac:dyDescent="0.3">
      <c r="C61" s="267">
        <v>3</v>
      </c>
      <c r="D61" s="337" t="s">
        <v>299</v>
      </c>
      <c r="E61" s="220" t="s">
        <v>166</v>
      </c>
      <c r="F61" s="245"/>
      <c r="G61" s="97">
        <f>G381</f>
        <v>200</v>
      </c>
      <c r="H61" s="97">
        <f t="shared" si="33"/>
        <v>200</v>
      </c>
      <c r="I61" s="97">
        <f t="shared" si="30"/>
        <v>190</v>
      </c>
      <c r="J61" s="97">
        <f t="shared" si="31"/>
        <v>180</v>
      </c>
      <c r="K61" s="97">
        <f t="shared" si="32"/>
        <v>170</v>
      </c>
      <c r="L61" s="94"/>
      <c r="M61" s="98">
        <f>M381</f>
        <v>340</v>
      </c>
      <c r="Z61" s="1"/>
      <c r="AA61" s="70"/>
    </row>
    <row r="62" spans="3:27" ht="18.75" x14ac:dyDescent="0.3">
      <c r="C62" s="268">
        <v>4</v>
      </c>
      <c r="D62" s="339" t="s">
        <v>300</v>
      </c>
      <c r="E62" s="221" t="s">
        <v>166</v>
      </c>
      <c r="F62" s="245"/>
      <c r="G62" s="100">
        <f>G386</f>
        <v>205</v>
      </c>
      <c r="H62" s="101">
        <f t="shared" si="33"/>
        <v>205</v>
      </c>
      <c r="I62" s="101">
        <f t="shared" si="30"/>
        <v>194.75</v>
      </c>
      <c r="J62" s="101">
        <f t="shared" si="31"/>
        <v>184.5</v>
      </c>
      <c r="K62" s="101">
        <f t="shared" si="32"/>
        <v>174.25</v>
      </c>
      <c r="L62" s="94"/>
      <c r="M62" s="98">
        <f>M386</f>
        <v>350</v>
      </c>
      <c r="Z62" s="1"/>
      <c r="AA62" s="70"/>
    </row>
    <row r="63" spans="3:27" ht="18.75" x14ac:dyDescent="0.3">
      <c r="C63" s="267">
        <v>5</v>
      </c>
      <c r="D63" s="337" t="s">
        <v>301</v>
      </c>
      <c r="E63" s="220" t="s">
        <v>166</v>
      </c>
      <c r="F63" s="245"/>
      <c r="G63" s="97">
        <f>G391</f>
        <v>212</v>
      </c>
      <c r="H63" s="101">
        <f t="shared" si="33"/>
        <v>212</v>
      </c>
      <c r="I63" s="97">
        <f t="shared" si="30"/>
        <v>201.39999999999998</v>
      </c>
      <c r="J63" s="97">
        <f t="shared" si="31"/>
        <v>190.8</v>
      </c>
      <c r="K63" s="97">
        <f t="shared" si="32"/>
        <v>180.2</v>
      </c>
      <c r="L63" s="94"/>
      <c r="M63" s="98">
        <f>M391</f>
        <v>360</v>
      </c>
      <c r="Z63" s="1"/>
      <c r="AA63" s="70"/>
    </row>
    <row r="64" spans="3:27" ht="18.75" x14ac:dyDescent="0.3">
      <c r="C64" s="268">
        <v>6</v>
      </c>
      <c r="D64" s="339" t="s">
        <v>302</v>
      </c>
      <c r="E64" s="221" t="s">
        <v>166</v>
      </c>
      <c r="F64" s="245"/>
      <c r="G64" s="100">
        <f>G396</f>
        <v>204</v>
      </c>
      <c r="H64" s="101">
        <f t="shared" ref="H64:H68" si="34">G64</f>
        <v>204</v>
      </c>
      <c r="I64" s="101">
        <f t="shared" si="30"/>
        <v>193.79999999999998</v>
      </c>
      <c r="J64" s="101">
        <f t="shared" si="31"/>
        <v>183.6</v>
      </c>
      <c r="K64" s="101">
        <f t="shared" si="32"/>
        <v>173.4</v>
      </c>
      <c r="L64" s="94"/>
      <c r="M64" s="98">
        <f>M396</f>
        <v>345</v>
      </c>
      <c r="Z64" s="1"/>
      <c r="AA64" s="70"/>
    </row>
    <row r="65" spans="3:29" ht="18.75" x14ac:dyDescent="0.3">
      <c r="C65" s="267">
        <v>7</v>
      </c>
      <c r="D65" s="337" t="s">
        <v>303</v>
      </c>
      <c r="E65" s="220" t="s">
        <v>166</v>
      </c>
      <c r="F65" s="245"/>
      <c r="G65" s="97">
        <f>G400</f>
        <v>188</v>
      </c>
      <c r="H65" s="97">
        <f t="shared" si="34"/>
        <v>188</v>
      </c>
      <c r="I65" s="97">
        <f t="shared" si="30"/>
        <v>178.6</v>
      </c>
      <c r="J65" s="97">
        <f t="shared" si="31"/>
        <v>169.20000000000002</v>
      </c>
      <c r="K65" s="97">
        <f t="shared" si="32"/>
        <v>159.79999999999998</v>
      </c>
      <c r="L65" s="94"/>
      <c r="M65" s="98">
        <f>M400</f>
        <v>320</v>
      </c>
      <c r="Z65" s="1"/>
      <c r="AA65" s="70"/>
    </row>
    <row r="66" spans="3:29" ht="18.75" x14ac:dyDescent="0.3">
      <c r="C66" s="268">
        <v>8</v>
      </c>
      <c r="D66" s="339" t="s">
        <v>304</v>
      </c>
      <c r="E66" s="221" t="s">
        <v>166</v>
      </c>
      <c r="F66" s="245"/>
      <c r="G66" s="100">
        <f>G409</f>
        <v>200</v>
      </c>
      <c r="H66" s="101">
        <f>G66</f>
        <v>200</v>
      </c>
      <c r="I66" s="101">
        <f t="shared" si="30"/>
        <v>190</v>
      </c>
      <c r="J66" s="101">
        <f t="shared" si="31"/>
        <v>180</v>
      </c>
      <c r="K66" s="101">
        <f t="shared" si="32"/>
        <v>170</v>
      </c>
      <c r="L66" s="94"/>
      <c r="M66" s="98">
        <f>M409</f>
        <v>340</v>
      </c>
      <c r="Z66" s="1"/>
      <c r="AA66" s="70"/>
    </row>
    <row r="67" spans="3:29" ht="18.75" x14ac:dyDescent="0.3">
      <c r="C67" s="267">
        <v>9</v>
      </c>
      <c r="D67" s="337" t="s">
        <v>305</v>
      </c>
      <c r="E67" s="220" t="s">
        <v>166</v>
      </c>
      <c r="F67" s="245"/>
      <c r="G67" s="97">
        <f>G414</f>
        <v>176</v>
      </c>
      <c r="H67" s="97">
        <f t="shared" si="34"/>
        <v>176</v>
      </c>
      <c r="I67" s="97">
        <f t="shared" si="30"/>
        <v>167.2</v>
      </c>
      <c r="J67" s="97">
        <f t="shared" si="31"/>
        <v>158.4</v>
      </c>
      <c r="K67" s="97">
        <f t="shared" si="32"/>
        <v>149.6</v>
      </c>
      <c r="L67" s="94"/>
      <c r="M67" s="98">
        <f>M414</f>
        <v>300</v>
      </c>
      <c r="Z67" s="1"/>
      <c r="AA67" s="70"/>
    </row>
    <row r="68" spans="3:29" ht="18.75" x14ac:dyDescent="0.3">
      <c r="C68" s="269">
        <v>10</v>
      </c>
      <c r="D68" s="339" t="s">
        <v>306</v>
      </c>
      <c r="E68" s="234"/>
      <c r="F68" s="245"/>
      <c r="G68" s="101">
        <f>G420</f>
        <v>220</v>
      </c>
      <c r="H68" s="101">
        <f t="shared" si="34"/>
        <v>220</v>
      </c>
      <c r="I68" s="101">
        <f t="shared" si="30"/>
        <v>209</v>
      </c>
      <c r="J68" s="101">
        <f t="shared" si="31"/>
        <v>198</v>
      </c>
      <c r="K68" s="101">
        <f t="shared" si="32"/>
        <v>187</v>
      </c>
      <c r="L68" s="94"/>
      <c r="M68" s="98">
        <f>M420</f>
        <v>375</v>
      </c>
      <c r="Z68" s="1"/>
      <c r="AA68" s="70"/>
    </row>
    <row r="69" spans="3:29" ht="26.45" customHeight="1" x14ac:dyDescent="0.25">
      <c r="C69" s="270"/>
      <c r="D69" s="271" t="s">
        <v>245</v>
      </c>
      <c r="E69" s="222"/>
      <c r="F69" s="105"/>
      <c r="G69" s="104"/>
      <c r="H69" s="104"/>
      <c r="I69" s="104"/>
      <c r="J69" s="104"/>
      <c r="K69" s="104"/>
      <c r="L69" s="94"/>
      <c r="M69" s="95"/>
      <c r="AC69" s="306"/>
    </row>
    <row r="70" spans="3:29" ht="17.100000000000001" customHeight="1" x14ac:dyDescent="0.25">
      <c r="C70" s="267">
        <v>1</v>
      </c>
      <c r="D70" s="337" t="s">
        <v>14</v>
      </c>
      <c r="E70" s="220" t="s">
        <v>166</v>
      </c>
      <c r="F70" s="102"/>
      <c r="G70" s="97">
        <f>G427</f>
        <v>208</v>
      </c>
      <c r="H70" s="97">
        <f>G70</f>
        <v>208</v>
      </c>
      <c r="I70" s="97">
        <f t="shared" ref="I70:I83" si="35">H70*$I$4</f>
        <v>197.6</v>
      </c>
      <c r="J70" s="97">
        <f t="shared" ref="J70:J83" si="36">H70*$J$4</f>
        <v>187.20000000000002</v>
      </c>
      <c r="K70" s="97">
        <f t="shared" ref="K70:K83" si="37">H70*$K$4</f>
        <v>176.79999999999998</v>
      </c>
      <c r="L70" s="94"/>
      <c r="M70" s="98">
        <f>M427</f>
        <v>350</v>
      </c>
      <c r="Z70" s="1"/>
      <c r="AA70" s="70"/>
      <c r="AB70" s="1"/>
      <c r="AC70" s="307"/>
    </row>
    <row r="71" spans="3:29" ht="17.100000000000001" customHeight="1" x14ac:dyDescent="0.25">
      <c r="C71" s="268">
        <v>2</v>
      </c>
      <c r="D71" s="339" t="s">
        <v>22</v>
      </c>
      <c r="E71" s="221" t="s">
        <v>166</v>
      </c>
      <c r="F71" s="103"/>
      <c r="G71" s="100">
        <f>G432</f>
        <v>172</v>
      </c>
      <c r="H71" s="100">
        <f t="shared" ref="H71:H78" si="38">G71</f>
        <v>172</v>
      </c>
      <c r="I71" s="100">
        <f t="shared" si="35"/>
        <v>163.4</v>
      </c>
      <c r="J71" s="100">
        <f t="shared" si="36"/>
        <v>154.80000000000001</v>
      </c>
      <c r="K71" s="100">
        <f t="shared" si="37"/>
        <v>146.19999999999999</v>
      </c>
      <c r="L71" s="94"/>
      <c r="M71" s="98">
        <f>M432</f>
        <v>290</v>
      </c>
      <c r="Z71" s="1"/>
      <c r="AA71" s="71"/>
      <c r="AB71" s="1"/>
      <c r="AC71" s="308"/>
    </row>
    <row r="72" spans="3:29" ht="17.100000000000001" customHeight="1" x14ac:dyDescent="0.25">
      <c r="C72" s="267">
        <v>3</v>
      </c>
      <c r="D72" s="337" t="s">
        <v>19</v>
      </c>
      <c r="E72" s="220" t="s">
        <v>166</v>
      </c>
      <c r="F72" s="102"/>
      <c r="G72" s="97">
        <f>G437</f>
        <v>220</v>
      </c>
      <c r="H72" s="97">
        <f t="shared" si="38"/>
        <v>220</v>
      </c>
      <c r="I72" s="97">
        <f t="shared" si="35"/>
        <v>209</v>
      </c>
      <c r="J72" s="97">
        <f t="shared" si="36"/>
        <v>198</v>
      </c>
      <c r="K72" s="97">
        <f t="shared" si="37"/>
        <v>187</v>
      </c>
      <c r="L72" s="94"/>
      <c r="M72" s="98">
        <f>M437</f>
        <v>375</v>
      </c>
      <c r="Z72" s="1"/>
      <c r="AA72" s="70"/>
      <c r="AB72" s="1"/>
      <c r="AC72" s="307"/>
    </row>
    <row r="73" spans="3:29" ht="17.100000000000001" customHeight="1" x14ac:dyDescent="0.25">
      <c r="C73" s="268">
        <v>4</v>
      </c>
      <c r="D73" s="339" t="s">
        <v>465</v>
      </c>
      <c r="E73" s="221" t="s">
        <v>166</v>
      </c>
      <c r="F73" s="103"/>
      <c r="G73" s="100">
        <f>G442</f>
        <v>200</v>
      </c>
      <c r="H73" s="101">
        <f t="shared" si="38"/>
        <v>200</v>
      </c>
      <c r="I73" s="101">
        <f t="shared" si="35"/>
        <v>190</v>
      </c>
      <c r="J73" s="101">
        <f t="shared" si="36"/>
        <v>180</v>
      </c>
      <c r="K73" s="101">
        <f t="shared" si="37"/>
        <v>170</v>
      </c>
      <c r="L73" s="94"/>
      <c r="M73" s="98">
        <f>M442</f>
        <v>340</v>
      </c>
      <c r="Z73" s="1"/>
      <c r="AA73" s="71"/>
      <c r="AB73" s="1"/>
      <c r="AC73" s="308"/>
    </row>
    <row r="74" spans="3:29" ht="17.100000000000001" customHeight="1" x14ac:dyDescent="0.25">
      <c r="C74" s="267">
        <v>5</v>
      </c>
      <c r="D74" s="337" t="s">
        <v>20</v>
      </c>
      <c r="E74" s="220" t="s">
        <v>166</v>
      </c>
      <c r="F74" s="102"/>
      <c r="G74" s="97">
        <f>G442</f>
        <v>200</v>
      </c>
      <c r="H74" s="97">
        <f>H451</f>
        <v>218</v>
      </c>
      <c r="I74" s="97">
        <f t="shared" si="35"/>
        <v>207.1</v>
      </c>
      <c r="J74" s="97">
        <f t="shared" si="36"/>
        <v>196.20000000000002</v>
      </c>
      <c r="K74" s="97">
        <f t="shared" si="37"/>
        <v>185.29999999999998</v>
      </c>
      <c r="L74" s="94"/>
      <c r="M74" s="98">
        <f>M451</f>
        <v>370</v>
      </c>
      <c r="Z74" s="1"/>
      <c r="AA74" s="70"/>
      <c r="AB74" s="1"/>
      <c r="AC74" s="307"/>
    </row>
    <row r="75" spans="3:29" ht="17.100000000000001" customHeight="1" x14ac:dyDescent="0.25">
      <c r="C75" s="268">
        <v>6</v>
      </c>
      <c r="D75" s="339" t="s">
        <v>21</v>
      </c>
      <c r="E75" s="221" t="s">
        <v>166</v>
      </c>
      <c r="F75" s="103"/>
      <c r="G75" s="100">
        <f>G456</f>
        <v>382</v>
      </c>
      <c r="H75" s="101">
        <f t="shared" si="38"/>
        <v>382</v>
      </c>
      <c r="I75" s="101">
        <f t="shared" si="35"/>
        <v>362.9</v>
      </c>
      <c r="J75" s="101">
        <f t="shared" si="36"/>
        <v>343.8</v>
      </c>
      <c r="K75" s="101">
        <f t="shared" si="37"/>
        <v>324.7</v>
      </c>
      <c r="L75" s="94"/>
      <c r="M75" s="98">
        <f>M456</f>
        <v>650</v>
      </c>
      <c r="Z75" s="1"/>
      <c r="AA75" s="71"/>
      <c r="AB75" s="1"/>
      <c r="AC75" s="308"/>
    </row>
    <row r="76" spans="3:29" ht="17.100000000000001" customHeight="1" x14ac:dyDescent="0.25">
      <c r="C76" s="267">
        <v>7</v>
      </c>
      <c r="D76" s="337" t="s">
        <v>88</v>
      </c>
      <c r="E76" s="220" t="s">
        <v>166</v>
      </c>
      <c r="F76" s="102"/>
      <c r="G76" s="97">
        <f>G461</f>
        <v>276</v>
      </c>
      <c r="H76" s="97">
        <f t="shared" si="38"/>
        <v>276</v>
      </c>
      <c r="I76" s="97">
        <f t="shared" si="35"/>
        <v>262.2</v>
      </c>
      <c r="J76" s="97">
        <f t="shared" si="36"/>
        <v>248.4</v>
      </c>
      <c r="K76" s="97">
        <f t="shared" si="37"/>
        <v>234.6</v>
      </c>
      <c r="L76" s="94"/>
      <c r="M76" s="98">
        <f>M461</f>
        <v>470</v>
      </c>
      <c r="Z76" s="1"/>
      <c r="AA76" s="70"/>
      <c r="AB76" s="1"/>
      <c r="AC76" s="307"/>
    </row>
    <row r="77" spans="3:29" ht="17.100000000000001" customHeight="1" x14ac:dyDescent="0.25">
      <c r="C77" s="268">
        <v>8</v>
      </c>
      <c r="D77" s="339" t="s">
        <v>16</v>
      </c>
      <c r="E77" s="221" t="s">
        <v>166</v>
      </c>
      <c r="F77" s="103"/>
      <c r="G77" s="100">
        <f>G466</f>
        <v>404</v>
      </c>
      <c r="H77" s="101">
        <f t="shared" si="38"/>
        <v>404</v>
      </c>
      <c r="I77" s="101">
        <f t="shared" si="35"/>
        <v>383.79999999999995</v>
      </c>
      <c r="J77" s="101">
        <f t="shared" si="36"/>
        <v>363.6</v>
      </c>
      <c r="K77" s="101">
        <f t="shared" si="37"/>
        <v>343.4</v>
      </c>
      <c r="L77" s="94"/>
      <c r="M77" s="98">
        <f>M466</f>
        <v>685</v>
      </c>
      <c r="Z77" s="1"/>
      <c r="AA77" s="71"/>
      <c r="AB77" s="1"/>
      <c r="AC77" s="308"/>
    </row>
    <row r="78" spans="3:29" ht="16.5" customHeight="1" x14ac:dyDescent="0.25">
      <c r="C78" s="267">
        <v>9</v>
      </c>
      <c r="D78" s="337" t="s">
        <v>17</v>
      </c>
      <c r="E78" s="220" t="s">
        <v>166</v>
      </c>
      <c r="F78" s="102"/>
      <c r="G78" s="97">
        <f>G473</f>
        <v>215</v>
      </c>
      <c r="H78" s="97">
        <f t="shared" si="38"/>
        <v>215</v>
      </c>
      <c r="I78" s="97">
        <f t="shared" si="35"/>
        <v>204.25</v>
      </c>
      <c r="J78" s="97">
        <f t="shared" si="36"/>
        <v>193.5</v>
      </c>
      <c r="K78" s="97">
        <f t="shared" si="37"/>
        <v>182.75</v>
      </c>
      <c r="L78" s="94"/>
      <c r="M78" s="98">
        <f>M473</f>
        <v>365</v>
      </c>
      <c r="Z78" s="1"/>
      <c r="AA78" s="70"/>
      <c r="AB78" s="1"/>
      <c r="AC78" s="307"/>
    </row>
    <row r="79" spans="3:29" ht="17.100000000000001" customHeight="1" x14ac:dyDescent="0.3">
      <c r="C79" s="269">
        <v>10</v>
      </c>
      <c r="D79" s="339" t="s">
        <v>195</v>
      </c>
      <c r="E79" s="234" t="s">
        <v>166</v>
      </c>
      <c r="F79" s="246"/>
      <c r="G79" s="101">
        <f>G482</f>
        <v>280</v>
      </c>
      <c r="H79" s="101">
        <f t="shared" ref="H79:H80" si="39">G79</f>
        <v>280</v>
      </c>
      <c r="I79" s="101">
        <f t="shared" ref="I79:I80" si="40">H79*$I$4</f>
        <v>266</v>
      </c>
      <c r="J79" s="101">
        <f t="shared" ref="J79:J80" si="41">H79*$J$4</f>
        <v>252</v>
      </c>
      <c r="K79" s="101">
        <f t="shared" ref="K79:K80" si="42">H79*$K$4</f>
        <v>238</v>
      </c>
      <c r="L79" s="94"/>
      <c r="M79" s="98">
        <f>M482</f>
        <v>475</v>
      </c>
      <c r="Z79" s="1"/>
      <c r="AA79" s="247"/>
      <c r="AB79" s="1"/>
      <c r="AC79" s="307"/>
    </row>
    <row r="80" spans="3:29" ht="17.100000000000001" customHeight="1" x14ac:dyDescent="0.3">
      <c r="C80" s="267">
        <v>11</v>
      </c>
      <c r="D80" s="337" t="s">
        <v>196</v>
      </c>
      <c r="E80" s="220" t="s">
        <v>166</v>
      </c>
      <c r="F80" s="245"/>
      <c r="G80" s="97">
        <f>G487</f>
        <v>270</v>
      </c>
      <c r="H80" s="97">
        <f t="shared" si="39"/>
        <v>270</v>
      </c>
      <c r="I80" s="97">
        <f t="shared" si="40"/>
        <v>256.5</v>
      </c>
      <c r="J80" s="97">
        <f t="shared" si="41"/>
        <v>243</v>
      </c>
      <c r="K80" s="97">
        <f t="shared" si="42"/>
        <v>229.5</v>
      </c>
      <c r="L80" s="94"/>
      <c r="M80" s="98">
        <f>M487</f>
        <v>460</v>
      </c>
      <c r="Z80" s="1"/>
      <c r="AA80" s="247"/>
      <c r="AB80" s="1"/>
      <c r="AC80" s="307"/>
    </row>
    <row r="81" spans="3:29" ht="17.100000000000001" customHeight="1" x14ac:dyDescent="0.3">
      <c r="C81" s="268">
        <v>12</v>
      </c>
      <c r="D81" s="339" t="s">
        <v>464</v>
      </c>
      <c r="E81" s="221" t="s">
        <v>166</v>
      </c>
      <c r="F81" s="244"/>
      <c r="G81" s="100">
        <f>G492</f>
        <v>170</v>
      </c>
      <c r="H81" s="101">
        <f t="shared" ref="H81:H82" si="43">G81</f>
        <v>170</v>
      </c>
      <c r="I81" s="101">
        <f t="shared" si="35"/>
        <v>161.5</v>
      </c>
      <c r="J81" s="101">
        <f t="shared" si="36"/>
        <v>153</v>
      </c>
      <c r="K81" s="101">
        <f t="shared" si="37"/>
        <v>144.5</v>
      </c>
      <c r="L81" s="94"/>
      <c r="M81" s="98">
        <f>M492</f>
        <v>290</v>
      </c>
      <c r="Z81" s="1"/>
      <c r="AA81" s="71"/>
      <c r="AB81" s="1"/>
      <c r="AC81" s="308"/>
    </row>
    <row r="82" spans="3:29" ht="17.100000000000001" customHeight="1" x14ac:dyDescent="0.25">
      <c r="C82" s="267">
        <v>13</v>
      </c>
      <c r="D82" s="337" t="s">
        <v>18</v>
      </c>
      <c r="E82" s="220"/>
      <c r="F82" s="102"/>
      <c r="G82" s="97">
        <f>G497</f>
        <v>230</v>
      </c>
      <c r="H82" s="97">
        <f t="shared" si="43"/>
        <v>230</v>
      </c>
      <c r="I82" s="97">
        <f t="shared" si="35"/>
        <v>218.5</v>
      </c>
      <c r="J82" s="97">
        <f t="shared" si="36"/>
        <v>207</v>
      </c>
      <c r="K82" s="97">
        <f t="shared" si="37"/>
        <v>195.5</v>
      </c>
      <c r="L82" s="94"/>
      <c r="M82" s="98">
        <f>M497</f>
        <v>390</v>
      </c>
      <c r="Z82" s="1"/>
      <c r="AA82" s="70"/>
      <c r="AB82" s="1"/>
      <c r="AC82" s="307"/>
    </row>
    <row r="83" spans="3:29" ht="17.100000000000001" customHeight="1" x14ac:dyDescent="0.25">
      <c r="C83" s="268">
        <v>14</v>
      </c>
      <c r="D83" s="339" t="s">
        <v>115</v>
      </c>
      <c r="E83" s="221" t="s">
        <v>166</v>
      </c>
      <c r="F83" s="103"/>
      <c r="G83" s="100">
        <f>G504</f>
        <v>170</v>
      </c>
      <c r="H83" s="101">
        <f t="shared" ref="H83" si="44">G83</f>
        <v>170</v>
      </c>
      <c r="I83" s="101">
        <f t="shared" si="35"/>
        <v>161.5</v>
      </c>
      <c r="J83" s="101">
        <f t="shared" si="36"/>
        <v>153</v>
      </c>
      <c r="K83" s="101">
        <f t="shared" si="37"/>
        <v>144.5</v>
      </c>
      <c r="L83" s="94"/>
      <c r="M83" s="98">
        <f>M504</f>
        <v>290</v>
      </c>
      <c r="Z83" s="1"/>
      <c r="AA83" s="71"/>
      <c r="AB83" s="1"/>
      <c r="AC83" s="308"/>
    </row>
    <row r="84" spans="3:29" ht="23.25" hidden="1" x14ac:dyDescent="0.25">
      <c r="C84" s="272"/>
      <c r="D84" s="273" t="s">
        <v>246</v>
      </c>
      <c r="E84" s="93"/>
      <c r="F84" s="93"/>
      <c r="G84" s="93"/>
      <c r="H84" s="93"/>
      <c r="I84" s="93"/>
      <c r="J84" s="93"/>
      <c r="K84" s="93"/>
      <c r="L84" s="94"/>
      <c r="M84" s="95"/>
      <c r="Z84" s="1"/>
      <c r="AA84" s="70"/>
      <c r="AC84" s="309"/>
    </row>
    <row r="85" spans="3:29" ht="18.75" hidden="1" customHeight="1" x14ac:dyDescent="0.25">
      <c r="C85" s="272"/>
      <c r="D85" s="273" t="s">
        <v>348</v>
      </c>
      <c r="E85" s="93"/>
      <c r="F85" s="93"/>
      <c r="G85" s="93"/>
      <c r="H85" s="93"/>
      <c r="I85" s="93"/>
      <c r="J85" s="93"/>
      <c r="K85" s="93"/>
      <c r="L85" s="94"/>
      <c r="M85" s="95"/>
      <c r="Z85" s="1"/>
      <c r="AA85" s="70"/>
      <c r="AC85" s="309"/>
    </row>
    <row r="86" spans="3:29" ht="18.75" hidden="1" x14ac:dyDescent="0.3">
      <c r="C86" s="269">
        <v>1</v>
      </c>
      <c r="D86" s="339" t="s">
        <v>16</v>
      </c>
      <c r="E86" s="235" t="s">
        <v>166</v>
      </c>
      <c r="F86" s="246"/>
      <c r="G86" s="101">
        <f>G511</f>
        <v>280</v>
      </c>
      <c r="H86" s="101">
        <f>G86</f>
        <v>280</v>
      </c>
      <c r="I86" s="101">
        <f t="shared" ref="I86" si="45">H86*$I$4</f>
        <v>266</v>
      </c>
      <c r="J86" s="101">
        <f>H86*$J$4</f>
        <v>252</v>
      </c>
      <c r="K86" s="101">
        <f>H86*$K$4</f>
        <v>238</v>
      </c>
      <c r="L86" s="94"/>
      <c r="M86" s="98">
        <f>M511</f>
        <v>475</v>
      </c>
      <c r="Z86" s="1"/>
      <c r="AA86" s="70"/>
      <c r="AC86" s="309"/>
    </row>
    <row r="87" spans="3:29" ht="18.75" hidden="1" x14ac:dyDescent="0.3">
      <c r="C87" s="267">
        <v>2</v>
      </c>
      <c r="D87" s="337" t="s">
        <v>22</v>
      </c>
      <c r="E87" s="218" t="s">
        <v>166</v>
      </c>
      <c r="F87" s="245"/>
      <c r="G87" s="97">
        <f>G518</f>
        <v>170</v>
      </c>
      <c r="H87" s="97">
        <f t="shared" ref="H87:H88" si="46">G87</f>
        <v>170</v>
      </c>
      <c r="I87" s="97">
        <f t="shared" ref="I87:I88" si="47">H87*$I$4</f>
        <v>161.5</v>
      </c>
      <c r="J87" s="97">
        <f t="shared" ref="J87:J88" si="48">H87*$J$4</f>
        <v>153</v>
      </c>
      <c r="K87" s="97">
        <f t="shared" ref="K87:K88" si="49">H87*$K$4</f>
        <v>144.5</v>
      </c>
      <c r="L87" s="94"/>
      <c r="M87" s="98">
        <f>M517</f>
        <v>290</v>
      </c>
      <c r="Z87" s="1"/>
      <c r="AA87" s="70"/>
      <c r="AC87" s="309"/>
    </row>
    <row r="88" spans="3:29" ht="18.75" hidden="1" x14ac:dyDescent="0.3">
      <c r="C88" s="269">
        <v>3</v>
      </c>
      <c r="D88" s="339" t="s">
        <v>197</v>
      </c>
      <c r="E88" s="235" t="s">
        <v>166</v>
      </c>
      <c r="F88" s="246"/>
      <c r="G88" s="101">
        <f>G522</f>
        <v>290</v>
      </c>
      <c r="H88" s="101">
        <f t="shared" si="46"/>
        <v>290</v>
      </c>
      <c r="I88" s="101">
        <f t="shared" si="47"/>
        <v>275.5</v>
      </c>
      <c r="J88" s="101">
        <f t="shared" si="48"/>
        <v>261</v>
      </c>
      <c r="K88" s="101">
        <f t="shared" si="49"/>
        <v>246.5</v>
      </c>
      <c r="L88" s="94"/>
      <c r="M88" s="98">
        <f>M522</f>
        <v>490</v>
      </c>
      <c r="Z88" s="1"/>
      <c r="AA88" s="70"/>
      <c r="AC88" s="309"/>
    </row>
    <row r="89" spans="3:29" ht="17.100000000000001" hidden="1" customHeight="1" x14ac:dyDescent="0.25">
      <c r="C89" s="267">
        <v>4</v>
      </c>
      <c r="D89" s="337" t="s">
        <v>14</v>
      </c>
      <c r="E89" s="218" t="s">
        <v>166</v>
      </c>
      <c r="F89" s="96"/>
      <c r="G89" s="97">
        <f>G528</f>
        <v>162</v>
      </c>
      <c r="H89" s="97">
        <f>G89</f>
        <v>162</v>
      </c>
      <c r="I89" s="97">
        <f t="shared" ref="I89:I105" si="50">H89*$I$4</f>
        <v>153.9</v>
      </c>
      <c r="J89" s="97">
        <f>H89*$J$4</f>
        <v>145.80000000000001</v>
      </c>
      <c r="K89" s="97">
        <f>H89*$K$4</f>
        <v>137.69999999999999</v>
      </c>
      <c r="L89" s="94"/>
      <c r="M89" s="98">
        <f>M528</f>
        <v>275</v>
      </c>
      <c r="Z89" s="1"/>
      <c r="AA89" s="70"/>
      <c r="AB89" s="1"/>
      <c r="AC89" s="310"/>
    </row>
    <row r="90" spans="3:29" ht="17.100000000000001" hidden="1" customHeight="1" x14ac:dyDescent="0.25">
      <c r="C90" s="268">
        <v>5</v>
      </c>
      <c r="D90" s="339" t="s">
        <v>20</v>
      </c>
      <c r="E90" s="219" t="s">
        <v>166</v>
      </c>
      <c r="F90" s="99"/>
      <c r="G90" s="100">
        <f>G534</f>
        <v>177</v>
      </c>
      <c r="H90" s="100">
        <f t="shared" ref="H90:H105" si="51">G90</f>
        <v>177</v>
      </c>
      <c r="I90" s="100">
        <f t="shared" si="50"/>
        <v>168.15</v>
      </c>
      <c r="J90" s="100">
        <f t="shared" ref="J90:J105" si="52">H90*$J$4</f>
        <v>159.30000000000001</v>
      </c>
      <c r="K90" s="100">
        <f t="shared" ref="K90:K105" si="53">H90*$K$4</f>
        <v>150.44999999999999</v>
      </c>
      <c r="L90" s="94"/>
      <c r="M90" s="98">
        <f>M534</f>
        <v>300</v>
      </c>
      <c r="Z90" s="1"/>
      <c r="AA90" s="71"/>
      <c r="AB90" s="1"/>
      <c r="AC90" s="311"/>
    </row>
    <row r="91" spans="3:29" ht="17.100000000000001" hidden="1" customHeight="1" x14ac:dyDescent="0.25">
      <c r="C91" s="267">
        <v>6</v>
      </c>
      <c r="D91" s="337" t="s">
        <v>26</v>
      </c>
      <c r="E91" s="218" t="s">
        <v>166</v>
      </c>
      <c r="F91" s="96"/>
      <c r="G91" s="97">
        <f>G539</f>
        <v>165</v>
      </c>
      <c r="H91" s="97">
        <f t="shared" si="51"/>
        <v>165</v>
      </c>
      <c r="I91" s="97">
        <f t="shared" si="50"/>
        <v>156.75</v>
      </c>
      <c r="J91" s="97">
        <f>H91*$J$4</f>
        <v>148.5</v>
      </c>
      <c r="K91" s="97">
        <f t="shared" si="53"/>
        <v>140.25</v>
      </c>
      <c r="L91" s="94"/>
      <c r="M91" s="98">
        <f>M539</f>
        <v>280</v>
      </c>
      <c r="Z91" s="1"/>
      <c r="AA91" s="71"/>
      <c r="AB91" s="1"/>
      <c r="AC91" s="310"/>
    </row>
    <row r="92" spans="3:29" ht="17.100000000000001" hidden="1" customHeight="1" x14ac:dyDescent="0.25">
      <c r="C92" s="268">
        <v>7</v>
      </c>
      <c r="D92" s="339" t="s">
        <v>23</v>
      </c>
      <c r="E92" s="219"/>
      <c r="F92" s="99"/>
      <c r="G92" s="101">
        <f>G545</f>
        <v>112</v>
      </c>
      <c r="H92" s="101">
        <f t="shared" si="51"/>
        <v>112</v>
      </c>
      <c r="I92" s="101">
        <f t="shared" si="50"/>
        <v>106.39999999999999</v>
      </c>
      <c r="J92" s="101">
        <f t="shared" si="52"/>
        <v>100.8</v>
      </c>
      <c r="K92" s="101">
        <f t="shared" si="53"/>
        <v>95.2</v>
      </c>
      <c r="L92" s="94"/>
      <c r="M92" s="98">
        <f>M545</f>
        <v>190</v>
      </c>
      <c r="Z92" s="1"/>
      <c r="AA92" s="71"/>
      <c r="AB92" s="1"/>
      <c r="AC92" s="311"/>
    </row>
    <row r="93" spans="3:29" ht="17.100000000000001" hidden="1" customHeight="1" x14ac:dyDescent="0.25">
      <c r="C93" s="267">
        <v>8</v>
      </c>
      <c r="D93" s="337" t="s">
        <v>29</v>
      </c>
      <c r="E93" s="218"/>
      <c r="F93" s="96"/>
      <c r="G93" s="97">
        <f>G554</f>
        <v>100</v>
      </c>
      <c r="H93" s="97">
        <f t="shared" si="51"/>
        <v>100</v>
      </c>
      <c r="I93" s="97">
        <f t="shared" si="50"/>
        <v>95</v>
      </c>
      <c r="J93" s="97">
        <f t="shared" si="52"/>
        <v>90</v>
      </c>
      <c r="K93" s="97">
        <f t="shared" si="53"/>
        <v>85</v>
      </c>
      <c r="L93" s="94"/>
      <c r="M93" s="98">
        <f>M554</f>
        <v>170</v>
      </c>
      <c r="Z93" s="1"/>
      <c r="AA93" s="71"/>
      <c r="AB93" s="1"/>
      <c r="AC93" s="310"/>
    </row>
    <row r="94" spans="3:29" ht="17.100000000000001" hidden="1" customHeight="1" x14ac:dyDescent="0.3">
      <c r="C94" s="269">
        <v>9</v>
      </c>
      <c r="D94" s="339" t="s">
        <v>177</v>
      </c>
      <c r="E94" s="235" t="s">
        <v>166</v>
      </c>
      <c r="F94" s="246"/>
      <c r="G94" s="101">
        <f>G568</f>
        <v>148</v>
      </c>
      <c r="H94" s="101">
        <f t="shared" ref="H94:H95" si="54">G94</f>
        <v>148</v>
      </c>
      <c r="I94" s="101">
        <f t="shared" ref="I94:I95" si="55">H94*$I$4</f>
        <v>140.6</v>
      </c>
      <c r="J94" s="101">
        <f t="shared" ref="J94:J95" si="56">H94*$J$4</f>
        <v>133.20000000000002</v>
      </c>
      <c r="K94" s="101">
        <f t="shared" ref="K94:K95" si="57">H94*$K$4</f>
        <v>125.8</v>
      </c>
      <c r="L94" s="94"/>
      <c r="M94" s="98">
        <f>M568</f>
        <v>250</v>
      </c>
      <c r="Z94" s="1"/>
      <c r="AA94" s="71"/>
      <c r="AB94" s="1"/>
      <c r="AC94" s="310"/>
    </row>
    <row r="95" spans="3:29" ht="17.100000000000001" hidden="1" customHeight="1" x14ac:dyDescent="0.3">
      <c r="C95" s="267">
        <v>10</v>
      </c>
      <c r="D95" s="337" t="s">
        <v>199</v>
      </c>
      <c r="E95" s="218"/>
      <c r="F95" s="245"/>
      <c r="G95" s="97">
        <f>G578</f>
        <v>100</v>
      </c>
      <c r="H95" s="97">
        <f t="shared" si="54"/>
        <v>100</v>
      </c>
      <c r="I95" s="97">
        <f t="shared" si="55"/>
        <v>95</v>
      </c>
      <c r="J95" s="97">
        <f t="shared" si="56"/>
        <v>90</v>
      </c>
      <c r="K95" s="97">
        <f t="shared" si="57"/>
        <v>85</v>
      </c>
      <c r="L95" s="94"/>
      <c r="M95" s="98">
        <f>M578</f>
        <v>170</v>
      </c>
      <c r="Z95" s="1"/>
      <c r="AA95" s="71"/>
      <c r="AB95" s="1"/>
      <c r="AC95" s="310"/>
    </row>
    <row r="96" spans="3:29" ht="17.100000000000001" hidden="1" customHeight="1" x14ac:dyDescent="0.25">
      <c r="C96" s="268">
        <v>11</v>
      </c>
      <c r="D96" s="339" t="s">
        <v>27</v>
      </c>
      <c r="E96" s="219"/>
      <c r="F96" s="99"/>
      <c r="G96" s="101">
        <f>G591</f>
        <v>160</v>
      </c>
      <c r="H96" s="101">
        <f t="shared" si="51"/>
        <v>160</v>
      </c>
      <c r="I96" s="101">
        <f t="shared" si="50"/>
        <v>152</v>
      </c>
      <c r="J96" s="101">
        <f t="shared" si="52"/>
        <v>144</v>
      </c>
      <c r="K96" s="101">
        <f t="shared" si="53"/>
        <v>136</v>
      </c>
      <c r="L96" s="94"/>
      <c r="M96" s="98">
        <f>M591</f>
        <v>270</v>
      </c>
      <c r="Z96" s="1"/>
      <c r="AA96" s="71"/>
      <c r="AB96" s="1"/>
      <c r="AC96" s="311"/>
    </row>
    <row r="97" spans="3:170" ht="17.100000000000001" hidden="1" customHeight="1" x14ac:dyDescent="0.25">
      <c r="C97" s="267">
        <v>12</v>
      </c>
      <c r="D97" s="337" t="s">
        <v>25</v>
      </c>
      <c r="E97" s="218"/>
      <c r="F97" s="96"/>
      <c r="G97" s="97">
        <f>G602</f>
        <v>194</v>
      </c>
      <c r="H97" s="97">
        <f t="shared" si="51"/>
        <v>194</v>
      </c>
      <c r="I97" s="97">
        <f t="shared" si="50"/>
        <v>184.29999999999998</v>
      </c>
      <c r="J97" s="97">
        <f t="shared" si="52"/>
        <v>174.6</v>
      </c>
      <c r="K97" s="97">
        <f t="shared" si="53"/>
        <v>164.9</v>
      </c>
      <c r="L97" s="94"/>
      <c r="M97" s="98">
        <f>M602</f>
        <v>330</v>
      </c>
      <c r="Z97" s="1"/>
      <c r="AA97" s="71"/>
      <c r="AB97" s="1"/>
      <c r="AC97" s="310"/>
    </row>
    <row r="98" spans="3:170" ht="17.100000000000001" hidden="1" customHeight="1" x14ac:dyDescent="0.25">
      <c r="C98" s="268">
        <v>13</v>
      </c>
      <c r="D98" s="339" t="s">
        <v>32</v>
      </c>
      <c r="E98" s="219" t="s">
        <v>166</v>
      </c>
      <c r="F98" s="99"/>
      <c r="G98" s="101">
        <f>G609</f>
        <v>170</v>
      </c>
      <c r="H98" s="101">
        <f t="shared" si="51"/>
        <v>170</v>
      </c>
      <c r="I98" s="101">
        <f t="shared" si="50"/>
        <v>161.5</v>
      </c>
      <c r="J98" s="101">
        <f t="shared" si="52"/>
        <v>153</v>
      </c>
      <c r="K98" s="101">
        <f t="shared" si="53"/>
        <v>144.5</v>
      </c>
      <c r="L98" s="94"/>
      <c r="M98" s="98">
        <f>M609</f>
        <v>290</v>
      </c>
      <c r="Z98" s="1"/>
      <c r="AA98" s="71"/>
      <c r="AB98" s="1"/>
      <c r="AC98" s="311"/>
    </row>
    <row r="99" spans="3:170" ht="17.100000000000001" hidden="1" customHeight="1" x14ac:dyDescent="0.25">
      <c r="C99" s="267">
        <v>14</v>
      </c>
      <c r="D99" s="337" t="s">
        <v>34</v>
      </c>
      <c r="E99" s="220" t="s">
        <v>166</v>
      </c>
      <c r="F99" s="102"/>
      <c r="G99" s="97">
        <f>G616</f>
        <v>115</v>
      </c>
      <c r="H99" s="97">
        <f t="shared" si="51"/>
        <v>115</v>
      </c>
      <c r="I99" s="97">
        <f t="shared" si="50"/>
        <v>109.25</v>
      </c>
      <c r="J99" s="97">
        <f t="shared" si="52"/>
        <v>103.5</v>
      </c>
      <c r="K99" s="97">
        <f t="shared" si="53"/>
        <v>97.75</v>
      </c>
      <c r="L99" s="94"/>
      <c r="M99" s="98">
        <f>M616</f>
        <v>195</v>
      </c>
      <c r="Z99" s="1"/>
      <c r="AA99" s="71"/>
      <c r="AB99" s="1"/>
      <c r="AC99" s="310"/>
    </row>
    <row r="100" spans="3:170" ht="17.100000000000001" hidden="1" customHeight="1" x14ac:dyDescent="0.25">
      <c r="C100" s="268">
        <v>15</v>
      </c>
      <c r="D100" s="339" t="s">
        <v>33</v>
      </c>
      <c r="E100" s="221" t="s">
        <v>166</v>
      </c>
      <c r="F100" s="103"/>
      <c r="G100" s="101">
        <f>G623</f>
        <v>115</v>
      </c>
      <c r="H100" s="101">
        <f t="shared" si="51"/>
        <v>115</v>
      </c>
      <c r="I100" s="101">
        <f t="shared" si="50"/>
        <v>109.25</v>
      </c>
      <c r="J100" s="101">
        <f t="shared" si="52"/>
        <v>103.5</v>
      </c>
      <c r="K100" s="101">
        <f t="shared" si="53"/>
        <v>97.75</v>
      </c>
      <c r="L100" s="94"/>
      <c r="M100" s="98">
        <f>M623</f>
        <v>195</v>
      </c>
      <c r="Z100" s="1"/>
      <c r="AA100" s="71"/>
      <c r="AB100" s="1"/>
      <c r="AC100" s="311"/>
    </row>
    <row r="101" spans="3:170" ht="17.100000000000001" hidden="1" customHeight="1" x14ac:dyDescent="0.25">
      <c r="C101" s="267">
        <v>16</v>
      </c>
      <c r="D101" s="337" t="s">
        <v>30</v>
      </c>
      <c r="E101" s="218"/>
      <c r="F101" s="96"/>
      <c r="G101" s="97">
        <f>G628</f>
        <v>77</v>
      </c>
      <c r="H101" s="97">
        <f t="shared" si="51"/>
        <v>77</v>
      </c>
      <c r="I101" s="97">
        <f t="shared" si="50"/>
        <v>73.149999999999991</v>
      </c>
      <c r="J101" s="97">
        <f t="shared" si="52"/>
        <v>69.3</v>
      </c>
      <c r="K101" s="97">
        <f t="shared" si="53"/>
        <v>65.45</v>
      </c>
      <c r="L101" s="94"/>
      <c r="M101" s="98">
        <f>M628</f>
        <v>130</v>
      </c>
      <c r="Z101" s="1"/>
      <c r="AA101" s="71"/>
      <c r="AB101" s="1"/>
      <c r="AC101" s="310"/>
    </row>
    <row r="102" spans="3:170" ht="17.100000000000001" hidden="1" customHeight="1" x14ac:dyDescent="0.25">
      <c r="C102" s="268">
        <v>17</v>
      </c>
      <c r="D102" s="339" t="s">
        <v>31</v>
      </c>
      <c r="E102" s="219"/>
      <c r="F102" s="99"/>
      <c r="G102" s="101">
        <f>G643</f>
        <v>219</v>
      </c>
      <c r="H102" s="101">
        <f t="shared" si="51"/>
        <v>219</v>
      </c>
      <c r="I102" s="101">
        <f t="shared" si="50"/>
        <v>208.04999999999998</v>
      </c>
      <c r="J102" s="101">
        <f t="shared" si="52"/>
        <v>197.1</v>
      </c>
      <c r="K102" s="101">
        <f t="shared" si="53"/>
        <v>186.15</v>
      </c>
      <c r="L102" s="94"/>
      <c r="M102" s="98">
        <f>M643</f>
        <v>370</v>
      </c>
      <c r="Z102" s="1"/>
      <c r="AA102" s="71"/>
      <c r="AB102" s="1"/>
      <c r="AC102" s="308"/>
    </row>
    <row r="103" spans="3:170" ht="17.100000000000001" hidden="1" customHeight="1" x14ac:dyDescent="0.25">
      <c r="C103" s="267">
        <v>18</v>
      </c>
      <c r="D103" s="337" t="s">
        <v>28</v>
      </c>
      <c r="E103" s="218"/>
      <c r="F103" s="96"/>
      <c r="G103" s="97">
        <f>G650</f>
        <v>235</v>
      </c>
      <c r="H103" s="97">
        <f t="shared" si="51"/>
        <v>235</v>
      </c>
      <c r="I103" s="97">
        <f t="shared" si="50"/>
        <v>223.25</v>
      </c>
      <c r="J103" s="97">
        <f t="shared" si="52"/>
        <v>211.5</v>
      </c>
      <c r="K103" s="97">
        <f t="shared" si="53"/>
        <v>199.75</v>
      </c>
      <c r="L103" s="94"/>
      <c r="M103" s="98">
        <f>M650</f>
        <v>400</v>
      </c>
      <c r="Z103" s="1"/>
      <c r="AA103" s="71"/>
      <c r="AB103" s="1"/>
      <c r="AC103" s="307"/>
    </row>
    <row r="104" spans="3:170" ht="17.100000000000001" hidden="1" customHeight="1" x14ac:dyDescent="0.25">
      <c r="C104" s="268">
        <v>19</v>
      </c>
      <c r="D104" s="339" t="s">
        <v>148</v>
      </c>
      <c r="E104" s="219"/>
      <c r="F104" s="99"/>
      <c r="G104" s="101">
        <f>G659</f>
        <v>170</v>
      </c>
      <c r="H104" s="101">
        <f t="shared" si="51"/>
        <v>170</v>
      </c>
      <c r="I104" s="101">
        <f t="shared" si="50"/>
        <v>161.5</v>
      </c>
      <c r="J104" s="101">
        <f t="shared" si="52"/>
        <v>153</v>
      </c>
      <c r="K104" s="101">
        <f t="shared" si="53"/>
        <v>144.5</v>
      </c>
      <c r="L104" s="94"/>
      <c r="M104" s="98">
        <f>M659</f>
        <v>290</v>
      </c>
      <c r="Z104" s="1"/>
      <c r="AA104" s="71"/>
      <c r="AB104" s="1"/>
      <c r="AC104" s="308"/>
    </row>
    <row r="105" spans="3:170" ht="17.100000000000001" hidden="1" customHeight="1" x14ac:dyDescent="0.25">
      <c r="C105" s="267">
        <v>20</v>
      </c>
      <c r="D105" s="337" t="s">
        <v>24</v>
      </c>
      <c r="E105" s="218"/>
      <c r="F105" s="96"/>
      <c r="G105" s="97">
        <f>G668</f>
        <v>118</v>
      </c>
      <c r="H105" s="97">
        <f t="shared" si="51"/>
        <v>118</v>
      </c>
      <c r="I105" s="97">
        <f t="shared" si="50"/>
        <v>112.1</v>
      </c>
      <c r="J105" s="97">
        <f t="shared" si="52"/>
        <v>106.2</v>
      </c>
      <c r="K105" s="97">
        <f t="shared" si="53"/>
        <v>100.3</v>
      </c>
      <c r="L105" s="94"/>
      <c r="M105" s="98">
        <f>M668</f>
        <v>200</v>
      </c>
      <c r="Z105" s="1"/>
      <c r="AA105" s="71"/>
      <c r="AB105" s="1"/>
      <c r="AC105" s="307"/>
    </row>
    <row r="106" spans="3:170" ht="17.100000000000001" hidden="1" customHeight="1" x14ac:dyDescent="0.3">
      <c r="C106" s="367">
        <v>21</v>
      </c>
      <c r="D106" s="368" t="s">
        <v>473</v>
      </c>
      <c r="E106" s="369"/>
      <c r="F106" s="245" t="s">
        <v>193</v>
      </c>
      <c r="G106" s="100">
        <f>G677</f>
        <v>425</v>
      </c>
      <c r="H106" s="100">
        <f t="shared" ref="H106:K106" si="58">H677</f>
        <v>425</v>
      </c>
      <c r="I106" s="100">
        <f t="shared" si="58"/>
        <v>404</v>
      </c>
      <c r="J106" s="100">
        <f t="shared" si="58"/>
        <v>0</v>
      </c>
      <c r="K106" s="100">
        <f t="shared" si="58"/>
        <v>361</v>
      </c>
      <c r="L106" s="100"/>
      <c r="M106" s="98">
        <f>M677</f>
        <v>720</v>
      </c>
      <c r="Z106" s="1"/>
      <c r="AA106" s="71"/>
      <c r="AB106" s="1"/>
      <c r="AC106" s="307"/>
    </row>
    <row r="107" spans="3:170" ht="17.100000000000001" hidden="1" customHeight="1" x14ac:dyDescent="0.25">
      <c r="C107" s="272"/>
      <c r="D107" s="273" t="s">
        <v>352</v>
      </c>
      <c r="E107" s="93"/>
      <c r="F107" s="93"/>
      <c r="G107" s="93"/>
      <c r="H107" s="93"/>
      <c r="I107" s="93"/>
      <c r="J107" s="93"/>
      <c r="K107" s="93"/>
      <c r="L107" s="94"/>
      <c r="M107" s="98"/>
      <c r="Z107" s="1"/>
      <c r="AA107" s="71"/>
      <c r="AB107" s="1"/>
      <c r="AC107" s="307"/>
    </row>
    <row r="108" spans="3:170" ht="17.100000000000001" hidden="1" customHeight="1" x14ac:dyDescent="0.3">
      <c r="C108" s="269">
        <v>22</v>
      </c>
      <c r="D108" s="339" t="s">
        <v>174</v>
      </c>
      <c r="E108" s="235" t="s">
        <v>166</v>
      </c>
      <c r="F108" s="246"/>
      <c r="G108" s="101">
        <f>G681</f>
        <v>165</v>
      </c>
      <c r="H108" s="101">
        <f t="shared" ref="H108:H110" si="59">G108</f>
        <v>165</v>
      </c>
      <c r="I108" s="101">
        <f t="shared" ref="I108:I110" si="60">H108*$I$4</f>
        <v>156.75</v>
      </c>
      <c r="J108" s="101">
        <f t="shared" ref="J108:J110" si="61">H108*$J$4</f>
        <v>148.5</v>
      </c>
      <c r="K108" s="101">
        <f t="shared" ref="K108:K110" si="62">H108*$K$4</f>
        <v>140.25</v>
      </c>
      <c r="L108" s="94"/>
      <c r="M108" s="98">
        <f>M681</f>
        <v>280</v>
      </c>
      <c r="Z108" s="1"/>
      <c r="AA108" s="71"/>
      <c r="AB108" s="1"/>
      <c r="AC108" s="307"/>
    </row>
    <row r="109" spans="3:170" ht="17.100000000000001" hidden="1" customHeight="1" x14ac:dyDescent="0.3">
      <c r="C109" s="267">
        <v>23</v>
      </c>
      <c r="D109" s="337" t="s">
        <v>175</v>
      </c>
      <c r="E109" s="218" t="s">
        <v>166</v>
      </c>
      <c r="F109" s="245"/>
      <c r="G109" s="97">
        <f>G686</f>
        <v>165</v>
      </c>
      <c r="H109" s="97">
        <f t="shared" si="59"/>
        <v>165</v>
      </c>
      <c r="I109" s="97">
        <f t="shared" si="60"/>
        <v>156.75</v>
      </c>
      <c r="J109" s="97">
        <f t="shared" si="61"/>
        <v>148.5</v>
      </c>
      <c r="K109" s="97">
        <f t="shared" si="62"/>
        <v>140.25</v>
      </c>
      <c r="L109" s="94"/>
      <c r="M109" s="98">
        <f>M686</f>
        <v>280</v>
      </c>
      <c r="Z109" s="1"/>
      <c r="AA109" s="71"/>
      <c r="AB109" s="1"/>
      <c r="AC109" s="307"/>
    </row>
    <row r="110" spans="3:170" ht="17.100000000000001" hidden="1" customHeight="1" x14ac:dyDescent="0.3">
      <c r="C110" s="269">
        <v>24</v>
      </c>
      <c r="D110" s="339" t="s">
        <v>198</v>
      </c>
      <c r="E110" s="235" t="s">
        <v>166</v>
      </c>
      <c r="F110" s="246"/>
      <c r="G110" s="101">
        <f>G691</f>
        <v>220</v>
      </c>
      <c r="H110" s="101">
        <f t="shared" si="59"/>
        <v>220</v>
      </c>
      <c r="I110" s="101">
        <f t="shared" si="60"/>
        <v>209</v>
      </c>
      <c r="J110" s="101">
        <f t="shared" si="61"/>
        <v>198</v>
      </c>
      <c r="K110" s="101">
        <f t="shared" si="62"/>
        <v>187</v>
      </c>
      <c r="L110" s="94"/>
      <c r="M110" s="98">
        <f>M691</f>
        <v>375</v>
      </c>
      <c r="Z110" s="1"/>
      <c r="AA110" s="71"/>
      <c r="AB110" s="1"/>
      <c r="AC110" s="307"/>
    </row>
    <row r="111" spans="3:170" s="2" customFormat="1" ht="20.25" x14ac:dyDescent="0.3">
      <c r="C111" s="106"/>
      <c r="D111" s="274" t="s">
        <v>152</v>
      </c>
      <c r="E111" s="107"/>
      <c r="F111" s="108"/>
      <c r="G111" s="109"/>
      <c r="H111" s="109"/>
      <c r="I111" s="109"/>
      <c r="J111" s="109"/>
      <c r="K111" s="109"/>
      <c r="L111" s="110"/>
      <c r="M111" s="111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AA111" s="72"/>
      <c r="AB111" s="69"/>
      <c r="AC111" s="312"/>
      <c r="AD111" s="323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</row>
    <row r="112" spans="3:170" s="2" customFormat="1" ht="17.100000000000001" customHeight="1" x14ac:dyDescent="0.25">
      <c r="C112" s="112"/>
      <c r="D112" s="339" t="s">
        <v>150</v>
      </c>
      <c r="E112" s="113"/>
      <c r="F112" s="114"/>
      <c r="G112" s="114"/>
      <c r="H112" s="114"/>
      <c r="I112" s="114"/>
      <c r="J112" s="114"/>
      <c r="K112" s="114"/>
      <c r="L112" s="114"/>
      <c r="M112" s="115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AA112" s="72"/>
      <c r="AB112" s="69"/>
      <c r="AC112" s="313"/>
      <c r="AD112" s="323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</row>
    <row r="113" spans="3:170" s="2" customFormat="1" ht="18.75" customHeight="1" x14ac:dyDescent="0.25">
      <c r="C113" s="112"/>
      <c r="D113" s="275" t="s">
        <v>153</v>
      </c>
      <c r="E113" s="113"/>
      <c r="F113" s="114"/>
      <c r="G113" s="114"/>
      <c r="H113" s="114"/>
      <c r="I113" s="114"/>
      <c r="J113" s="114"/>
      <c r="K113" s="114"/>
      <c r="L113" s="116"/>
      <c r="M113" s="117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AA113" s="72"/>
      <c r="AB113" s="69"/>
      <c r="AC113" s="314"/>
      <c r="AD113" s="323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</row>
    <row r="114" spans="3:170" s="2" customFormat="1" ht="18.75" customHeight="1" x14ac:dyDescent="0.25">
      <c r="C114" s="340"/>
      <c r="D114" s="341"/>
      <c r="E114" s="342"/>
      <c r="F114" s="343"/>
      <c r="G114" s="343"/>
      <c r="H114" s="343"/>
      <c r="I114" s="343"/>
      <c r="J114" s="343"/>
      <c r="K114" s="343"/>
      <c r="L114" s="344"/>
      <c r="M114" s="11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AA114" s="72"/>
      <c r="AB114" s="69"/>
      <c r="AC114" s="314"/>
      <c r="AD114" s="323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  <c r="DC114" s="8"/>
      <c r="DD114" s="8"/>
      <c r="DE114" s="8"/>
      <c r="DF114" s="8"/>
      <c r="DG114" s="8"/>
      <c r="DH114" s="8"/>
      <c r="DI114" s="8"/>
      <c r="DJ114" s="8"/>
      <c r="DK114" s="8"/>
      <c r="DL114" s="8"/>
      <c r="DM114" s="8"/>
      <c r="DN114" s="8"/>
      <c r="DO114" s="8"/>
      <c r="DP114" s="8"/>
      <c r="DQ114" s="8"/>
      <c r="DR114" s="8"/>
      <c r="DS114" s="8"/>
      <c r="DT114" s="8"/>
      <c r="DU114" s="8"/>
      <c r="DV114" s="8"/>
      <c r="DW114" s="8"/>
      <c r="DX114" s="8"/>
      <c r="DY114" s="8"/>
      <c r="DZ114" s="8"/>
      <c r="EA114" s="8"/>
      <c r="EB114" s="8"/>
      <c r="EC114" s="8"/>
      <c r="ED114" s="8"/>
      <c r="EE114" s="8"/>
      <c r="EF114" s="8"/>
      <c r="EG114" s="8"/>
      <c r="EH114" s="8"/>
      <c r="EI114" s="8"/>
      <c r="EJ114" s="8"/>
      <c r="EK114" s="8"/>
      <c r="EL114" s="8"/>
      <c r="EM114" s="8"/>
      <c r="EN114" s="8"/>
      <c r="EO114" s="8"/>
      <c r="EP114" s="8"/>
      <c r="EQ114" s="8"/>
      <c r="ER114" s="8"/>
      <c r="ES114" s="8"/>
      <c r="ET114" s="8"/>
      <c r="EU114" s="8"/>
      <c r="EV114" s="8"/>
      <c r="EW114" s="8"/>
      <c r="EX114" s="8"/>
      <c r="EY114" s="8"/>
      <c r="EZ114" s="8"/>
      <c r="FA114" s="8"/>
      <c r="FB114" s="8"/>
      <c r="FC114" s="8"/>
      <c r="FD114" s="8"/>
      <c r="FE114" s="8"/>
      <c r="FF114" s="8"/>
      <c r="FG114" s="8"/>
      <c r="FH114" s="8"/>
      <c r="FI114" s="8"/>
      <c r="FJ114" s="8"/>
      <c r="FK114" s="8"/>
      <c r="FL114" s="8"/>
      <c r="FM114" s="8"/>
      <c r="FN114" s="8"/>
    </row>
    <row r="115" spans="3:170" s="2" customFormat="1" ht="18.75" customHeight="1" x14ac:dyDescent="0.2">
      <c r="C115" s="357"/>
      <c r="D115" s="346" t="s">
        <v>371</v>
      </c>
      <c r="E115" s="357"/>
      <c r="F115" s="357"/>
      <c r="G115" s="357"/>
      <c r="H115" s="357"/>
      <c r="I115" s="357"/>
      <c r="J115" s="357"/>
      <c r="K115" s="357"/>
      <c r="L115" s="357"/>
      <c r="M115" s="125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38"/>
      <c r="Y115" s="38"/>
      <c r="Z115" s="1"/>
      <c r="AA115" s="49"/>
      <c r="AB115" s="69"/>
      <c r="AC115" s="314"/>
      <c r="AD115" s="323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  <c r="DC115" s="8"/>
      <c r="DD115" s="8"/>
      <c r="DE115" s="8"/>
      <c r="DF115" s="8"/>
      <c r="DG115" s="8"/>
      <c r="DH115" s="8"/>
      <c r="DI115" s="8"/>
      <c r="DJ115" s="8"/>
      <c r="DK115" s="8"/>
      <c r="DL115" s="8"/>
      <c r="DM115" s="8"/>
      <c r="DN115" s="8"/>
      <c r="DO115" s="8"/>
      <c r="DP115" s="8"/>
      <c r="DQ115" s="8"/>
      <c r="DR115" s="8"/>
      <c r="DS115" s="8"/>
      <c r="DT115" s="8"/>
      <c r="DU115" s="8"/>
      <c r="DV115" s="8"/>
      <c r="DW115" s="8"/>
      <c r="DX115" s="8"/>
      <c r="DY115" s="8"/>
      <c r="DZ115" s="8"/>
      <c r="EA115" s="8"/>
      <c r="EB115" s="8"/>
      <c r="EC115" s="8"/>
      <c r="ED115" s="8"/>
      <c r="EE115" s="8"/>
      <c r="EF115" s="8"/>
      <c r="EG115" s="8"/>
      <c r="EH115" s="8"/>
      <c r="EI115" s="8"/>
      <c r="EJ115" s="8"/>
      <c r="EK115" s="8"/>
      <c r="EL115" s="8"/>
      <c r="EM115" s="8"/>
      <c r="EN115" s="8"/>
      <c r="EO115" s="8"/>
      <c r="EP115" s="8"/>
      <c r="EQ115" s="8"/>
      <c r="ER115" s="8"/>
      <c r="ES115" s="8"/>
      <c r="ET115" s="8"/>
      <c r="EU115" s="8"/>
      <c r="EV115" s="8"/>
      <c r="EW115" s="8"/>
      <c r="EX115" s="8"/>
      <c r="EY115" s="8"/>
      <c r="EZ115" s="8"/>
      <c r="FA115" s="8"/>
      <c r="FB115" s="8"/>
      <c r="FC115" s="8"/>
      <c r="FD115" s="8"/>
      <c r="FE115" s="8"/>
      <c r="FF115" s="8"/>
      <c r="FG115" s="8"/>
      <c r="FH115" s="8"/>
      <c r="FI115" s="8"/>
      <c r="FJ115" s="8"/>
      <c r="FK115" s="8"/>
      <c r="FL115" s="8"/>
      <c r="FM115" s="8"/>
      <c r="FN115" s="8"/>
    </row>
    <row r="116" spans="3:170" s="2" customFormat="1" ht="18.75" customHeight="1" x14ac:dyDescent="0.2">
      <c r="C116" s="357"/>
      <c r="D116" s="349" t="s">
        <v>396</v>
      </c>
      <c r="E116" s="357"/>
      <c r="F116" s="357"/>
      <c r="G116" s="357"/>
      <c r="H116" s="357"/>
      <c r="I116" s="357"/>
      <c r="J116" s="357"/>
      <c r="K116" s="357"/>
      <c r="L116" s="357"/>
      <c r="M116" s="125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38"/>
      <c r="Y116" s="38"/>
      <c r="Z116" s="1"/>
      <c r="AA116" s="49"/>
      <c r="AB116" s="69"/>
      <c r="AC116" s="314"/>
      <c r="AD116" s="323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  <c r="DC116" s="8"/>
      <c r="DD116" s="8"/>
      <c r="DE116" s="8"/>
      <c r="DF116" s="8"/>
      <c r="DG116" s="8"/>
      <c r="DH116" s="8"/>
      <c r="DI116" s="8"/>
      <c r="DJ116" s="8"/>
      <c r="DK116" s="8"/>
      <c r="DL116" s="8"/>
      <c r="DM116" s="8"/>
      <c r="DN116" s="8"/>
      <c r="DO116" s="8"/>
      <c r="DP116" s="8"/>
      <c r="DQ116" s="8"/>
      <c r="DR116" s="8"/>
      <c r="DS116" s="8"/>
      <c r="DT116" s="8"/>
      <c r="DU116" s="8"/>
      <c r="DV116" s="8"/>
      <c r="DW116" s="8"/>
      <c r="DX116" s="8"/>
      <c r="DY116" s="8"/>
      <c r="DZ116" s="8"/>
      <c r="EA116" s="8"/>
      <c r="EB116" s="8"/>
      <c r="EC116" s="8"/>
      <c r="ED116" s="8"/>
      <c r="EE116" s="8"/>
      <c r="EF116" s="8"/>
      <c r="EG116" s="8"/>
      <c r="EH116" s="8"/>
      <c r="EI116" s="8"/>
      <c r="EJ116" s="8"/>
      <c r="EK116" s="8"/>
      <c r="EL116" s="8"/>
      <c r="EM116" s="8"/>
      <c r="EN116" s="8"/>
      <c r="EO116" s="8"/>
      <c r="EP116" s="8"/>
      <c r="EQ116" s="8"/>
      <c r="ER116" s="8"/>
      <c r="ES116" s="8"/>
      <c r="ET116" s="8"/>
      <c r="EU116" s="8"/>
      <c r="EV116" s="8"/>
      <c r="EW116" s="8"/>
      <c r="EX116" s="8"/>
      <c r="EY116" s="8"/>
      <c r="EZ116" s="8"/>
      <c r="FA116" s="8"/>
      <c r="FB116" s="8"/>
      <c r="FC116" s="8"/>
      <c r="FD116" s="8"/>
      <c r="FE116" s="8"/>
      <c r="FF116" s="8"/>
      <c r="FG116" s="8"/>
      <c r="FH116" s="8"/>
      <c r="FI116" s="8"/>
      <c r="FJ116" s="8"/>
      <c r="FK116" s="8"/>
      <c r="FL116" s="8"/>
      <c r="FM116" s="8"/>
      <c r="FN116" s="8"/>
    </row>
    <row r="117" spans="3:170" s="2" customFormat="1" ht="20.25" customHeight="1" x14ac:dyDescent="0.2">
      <c r="C117" s="358"/>
      <c r="D117" s="359" t="s">
        <v>372</v>
      </c>
      <c r="E117" s="360" t="s">
        <v>166</v>
      </c>
      <c r="F117" s="361"/>
      <c r="G117" s="362"/>
      <c r="H117" s="362"/>
      <c r="I117" s="362"/>
      <c r="J117" s="362"/>
      <c r="K117" s="362"/>
      <c r="L117" s="363"/>
      <c r="M117" s="125"/>
      <c r="N117" s="45"/>
      <c r="O117" s="43"/>
      <c r="P117" s="43"/>
      <c r="Q117" s="43"/>
      <c r="R117" s="43"/>
      <c r="S117" s="43"/>
      <c r="T117" s="43"/>
      <c r="U117" s="43"/>
      <c r="V117" s="43"/>
      <c r="W117" s="43"/>
      <c r="X117" s="38"/>
      <c r="Y117" s="38"/>
      <c r="Z117" s="1"/>
      <c r="AA117" s="223"/>
      <c r="AB117" s="223"/>
      <c r="AC117" s="314"/>
      <c r="AD117" s="323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  <c r="DC117" s="8"/>
      <c r="DD117" s="8"/>
      <c r="DE117" s="8"/>
      <c r="DF117" s="8"/>
      <c r="DG117" s="8"/>
      <c r="DH117" s="8"/>
      <c r="DI117" s="8"/>
      <c r="DJ117" s="8"/>
      <c r="DK117" s="8"/>
      <c r="DL117" s="8"/>
      <c r="DM117" s="8"/>
      <c r="DN117" s="8"/>
      <c r="DO117" s="8"/>
      <c r="DP117" s="8"/>
      <c r="DQ117" s="8"/>
      <c r="DR117" s="8"/>
      <c r="DS117" s="8"/>
      <c r="DT117" s="8"/>
      <c r="DU117" s="8"/>
      <c r="DV117" s="8"/>
      <c r="DW117" s="8"/>
      <c r="DX117" s="8"/>
      <c r="DY117" s="8"/>
      <c r="DZ117" s="8"/>
      <c r="EA117" s="8"/>
      <c r="EB117" s="8"/>
      <c r="EC117" s="8"/>
      <c r="ED117" s="8"/>
      <c r="EE117" s="8"/>
      <c r="EF117" s="8"/>
      <c r="EG117" s="8"/>
      <c r="EH117" s="8"/>
      <c r="EI117" s="8"/>
      <c r="EJ117" s="8"/>
      <c r="EK117" s="8"/>
      <c r="EL117" s="8"/>
      <c r="EM117" s="8"/>
      <c r="EN117" s="8"/>
      <c r="EO117" s="8"/>
      <c r="EP117" s="8"/>
      <c r="EQ117" s="8"/>
      <c r="ER117" s="8"/>
      <c r="ES117" s="8"/>
      <c r="ET117" s="8"/>
      <c r="EU117" s="8"/>
      <c r="EV117" s="8"/>
      <c r="EW117" s="8"/>
      <c r="EX117" s="8"/>
      <c r="EY117" s="8"/>
      <c r="EZ117" s="8"/>
      <c r="FA117" s="8"/>
      <c r="FB117" s="8"/>
      <c r="FC117" s="8"/>
      <c r="FD117" s="8"/>
      <c r="FE117" s="8"/>
      <c r="FF117" s="8"/>
      <c r="FG117" s="8"/>
      <c r="FH117" s="8"/>
      <c r="FI117" s="8"/>
      <c r="FJ117" s="8"/>
      <c r="FK117" s="8"/>
      <c r="FL117" s="8"/>
      <c r="FM117" s="8"/>
      <c r="FN117" s="8"/>
    </row>
    <row r="118" spans="3:170" s="2" customFormat="1" ht="18.75" customHeight="1" x14ac:dyDescent="0.2">
      <c r="C118" s="126">
        <v>1</v>
      </c>
      <c r="D118" s="127" t="s">
        <v>425</v>
      </c>
      <c r="E118" s="126" t="s">
        <v>0</v>
      </c>
      <c r="F118" s="128"/>
      <c r="G118" s="129">
        <v>423</v>
      </c>
      <c r="H118" s="130">
        <f>ROUND(G118*$H$4,0)</f>
        <v>423</v>
      </c>
      <c r="I118" s="130">
        <f>ROUND(H118*$I$4,0)</f>
        <v>402</v>
      </c>
      <c r="J118" s="130">
        <f>ROUND(H118*$J$4,0)</f>
        <v>381</v>
      </c>
      <c r="K118" s="131">
        <f>ROUND(H118*$K$4,0)</f>
        <v>360</v>
      </c>
      <c r="L118" s="132">
        <f>IF($H$3&gt;=100000,F118*K118,IF(AND($H$3&gt;=50000,$H$3&lt;=100000),F118*J118,IF(AND($H$3&gt;=25000,$H$3&lt;=50000),F118*I118,IF($H$3&lt;=50000,F118*H118))))</f>
        <v>0</v>
      </c>
      <c r="M118" s="125">
        <v>720</v>
      </c>
      <c r="N118" s="45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1"/>
      <c r="AA118" s="334">
        <v>4630109242733</v>
      </c>
      <c r="AB118" s="224">
        <v>27763</v>
      </c>
      <c r="AC118" s="314"/>
      <c r="AD118" s="323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  <c r="DC118" s="8"/>
      <c r="DD118" s="8"/>
      <c r="DE118" s="8"/>
      <c r="DF118" s="8"/>
      <c r="DG118" s="8"/>
      <c r="DH118" s="8"/>
      <c r="DI118" s="8"/>
      <c r="DJ118" s="8"/>
      <c r="DK118" s="8"/>
      <c r="DL118" s="8"/>
      <c r="DM118" s="8"/>
      <c r="DN118" s="8"/>
      <c r="DO118" s="8"/>
      <c r="DP118" s="8"/>
      <c r="DQ118" s="8"/>
      <c r="DR118" s="8"/>
      <c r="DS118" s="8"/>
      <c r="DT118" s="8"/>
      <c r="DU118" s="8"/>
      <c r="DV118" s="8"/>
      <c r="DW118" s="8"/>
      <c r="DX118" s="8"/>
      <c r="DY118" s="8"/>
      <c r="DZ118" s="8"/>
      <c r="EA118" s="8"/>
      <c r="EB118" s="8"/>
      <c r="EC118" s="8"/>
      <c r="ED118" s="8"/>
      <c r="EE118" s="8"/>
      <c r="EF118" s="8"/>
      <c r="EG118" s="8"/>
      <c r="EH118" s="8"/>
      <c r="EI118" s="8"/>
      <c r="EJ118" s="8"/>
      <c r="EK118" s="8"/>
      <c r="EL118" s="8"/>
      <c r="EM118" s="8"/>
      <c r="EN118" s="8"/>
      <c r="EO118" s="8"/>
      <c r="EP118" s="8"/>
      <c r="EQ118" s="8"/>
      <c r="ER118" s="8"/>
      <c r="ES118" s="8"/>
      <c r="ET118" s="8"/>
      <c r="EU118" s="8"/>
      <c r="EV118" s="8"/>
      <c r="EW118" s="8"/>
      <c r="EX118" s="8"/>
      <c r="EY118" s="8"/>
      <c r="EZ118" s="8"/>
      <c r="FA118" s="8"/>
      <c r="FB118" s="8"/>
      <c r="FC118" s="8"/>
      <c r="FD118" s="8"/>
      <c r="FE118" s="8"/>
      <c r="FF118" s="8"/>
      <c r="FG118" s="8"/>
      <c r="FH118" s="8"/>
      <c r="FI118" s="8"/>
      <c r="FJ118" s="8"/>
      <c r="FK118" s="8"/>
      <c r="FL118" s="8"/>
      <c r="FM118" s="8"/>
      <c r="FN118" s="8"/>
    </row>
    <row r="119" spans="3:170" s="2" customFormat="1" ht="18.75" customHeight="1" x14ac:dyDescent="0.2">
      <c r="C119" s="126">
        <v>2</v>
      </c>
      <c r="D119" s="127" t="s">
        <v>424</v>
      </c>
      <c r="E119" s="126" t="s">
        <v>0</v>
      </c>
      <c r="F119" s="128"/>
      <c r="G119" s="129">
        <v>423</v>
      </c>
      <c r="H119" s="130">
        <f t="shared" ref="H119:H120" si="63">ROUND(G119*$H$4,0)</f>
        <v>423</v>
      </c>
      <c r="I119" s="130">
        <f t="shared" ref="I119:I120" si="64">ROUND(H119*$I$4,0)</f>
        <v>402</v>
      </c>
      <c r="J119" s="130">
        <f t="shared" ref="J119:J120" si="65">ROUND(H119*$J$4,0)</f>
        <v>381</v>
      </c>
      <c r="K119" s="131">
        <f t="shared" ref="K119:K120" si="66">ROUND(H119*$K$4,0)</f>
        <v>360</v>
      </c>
      <c r="L119" s="132">
        <f t="shared" ref="L119:L120" si="67">IF($H$3&gt;=100000,F119*K119,IF(AND($H$3&gt;=50000,$H$3&lt;=100000),F119*J119,IF(AND($H$3&gt;=25000,$H$3&lt;=50000),F119*I119,IF($H$3&lt;=50000,F119*H119))))</f>
        <v>0</v>
      </c>
      <c r="M119" s="125">
        <v>720</v>
      </c>
      <c r="N119" s="45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1"/>
      <c r="AA119" s="334">
        <v>4630109242757</v>
      </c>
      <c r="AB119" s="224">
        <v>27765</v>
      </c>
      <c r="AC119" s="314"/>
      <c r="AD119" s="323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  <c r="DC119" s="8"/>
      <c r="DD119" s="8"/>
      <c r="DE119" s="8"/>
      <c r="DF119" s="8"/>
      <c r="DG119" s="8"/>
      <c r="DH119" s="8"/>
      <c r="DI119" s="8"/>
      <c r="DJ119" s="8"/>
      <c r="DK119" s="8"/>
      <c r="DL119" s="8"/>
      <c r="DM119" s="8"/>
      <c r="DN119" s="8"/>
      <c r="DO119" s="8"/>
      <c r="DP119" s="8"/>
      <c r="DQ119" s="8"/>
      <c r="DR119" s="8"/>
      <c r="DS119" s="8"/>
      <c r="DT119" s="8"/>
      <c r="DU119" s="8"/>
      <c r="DV119" s="8"/>
      <c r="DW119" s="8"/>
      <c r="DX119" s="8"/>
      <c r="DY119" s="8"/>
      <c r="DZ119" s="8"/>
      <c r="EA119" s="8"/>
      <c r="EB119" s="8"/>
      <c r="EC119" s="8"/>
      <c r="ED119" s="8"/>
      <c r="EE119" s="8"/>
      <c r="EF119" s="8"/>
      <c r="EG119" s="8"/>
      <c r="EH119" s="8"/>
      <c r="EI119" s="8"/>
      <c r="EJ119" s="8"/>
      <c r="EK119" s="8"/>
      <c r="EL119" s="8"/>
      <c r="EM119" s="8"/>
      <c r="EN119" s="8"/>
      <c r="EO119" s="8"/>
      <c r="EP119" s="8"/>
      <c r="EQ119" s="8"/>
      <c r="ER119" s="8"/>
      <c r="ES119" s="8"/>
      <c r="ET119" s="8"/>
      <c r="EU119" s="8"/>
      <c r="EV119" s="8"/>
      <c r="EW119" s="8"/>
      <c r="EX119" s="8"/>
      <c r="EY119" s="8"/>
      <c r="EZ119" s="8"/>
      <c r="FA119" s="8"/>
      <c r="FB119" s="8"/>
      <c r="FC119" s="8"/>
      <c r="FD119" s="8"/>
      <c r="FE119" s="8"/>
      <c r="FF119" s="8"/>
      <c r="FG119" s="8"/>
      <c r="FH119" s="8"/>
      <c r="FI119" s="8"/>
      <c r="FJ119" s="8"/>
      <c r="FK119" s="8"/>
      <c r="FL119" s="8"/>
      <c r="FM119" s="8"/>
      <c r="FN119" s="8"/>
    </row>
    <row r="120" spans="3:170" s="2" customFormat="1" ht="18.75" customHeight="1" x14ac:dyDescent="0.2">
      <c r="C120" s="126">
        <v>3</v>
      </c>
      <c r="D120" s="127" t="s">
        <v>423</v>
      </c>
      <c r="E120" s="126" t="s">
        <v>0</v>
      </c>
      <c r="F120" s="128"/>
      <c r="G120" s="129">
        <v>423</v>
      </c>
      <c r="H120" s="130">
        <f t="shared" si="63"/>
        <v>423</v>
      </c>
      <c r="I120" s="130">
        <f t="shared" si="64"/>
        <v>402</v>
      </c>
      <c r="J120" s="130">
        <f t="shared" si="65"/>
        <v>381</v>
      </c>
      <c r="K120" s="131">
        <f t="shared" si="66"/>
        <v>360</v>
      </c>
      <c r="L120" s="132">
        <f t="shared" si="67"/>
        <v>0</v>
      </c>
      <c r="M120" s="125">
        <v>720</v>
      </c>
      <c r="N120" s="45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1"/>
      <c r="AA120" s="334">
        <v>4630109242740</v>
      </c>
      <c r="AB120" s="224">
        <v>27764</v>
      </c>
      <c r="AC120" s="314"/>
      <c r="AD120" s="323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  <c r="DC120" s="8"/>
      <c r="DD120" s="8"/>
      <c r="DE120" s="8"/>
      <c r="DF120" s="8"/>
      <c r="DG120" s="8"/>
      <c r="DH120" s="8"/>
      <c r="DI120" s="8"/>
      <c r="DJ120" s="8"/>
      <c r="DK120" s="8"/>
      <c r="DL120" s="8"/>
      <c r="DM120" s="8"/>
      <c r="DN120" s="8"/>
      <c r="DO120" s="8"/>
      <c r="DP120" s="8"/>
      <c r="DQ120" s="8"/>
      <c r="DR120" s="8"/>
      <c r="DS120" s="8"/>
      <c r="DT120" s="8"/>
      <c r="DU120" s="8"/>
      <c r="DV120" s="8"/>
      <c r="DW120" s="8"/>
      <c r="DX120" s="8"/>
      <c r="DY120" s="8"/>
      <c r="DZ120" s="8"/>
      <c r="EA120" s="8"/>
      <c r="EB120" s="8"/>
      <c r="EC120" s="8"/>
      <c r="ED120" s="8"/>
      <c r="EE120" s="8"/>
      <c r="EF120" s="8"/>
      <c r="EG120" s="8"/>
      <c r="EH120" s="8"/>
      <c r="EI120" s="8"/>
      <c r="EJ120" s="8"/>
      <c r="EK120" s="8"/>
      <c r="EL120" s="8"/>
      <c r="EM120" s="8"/>
      <c r="EN120" s="8"/>
      <c r="EO120" s="8"/>
      <c r="EP120" s="8"/>
      <c r="EQ120" s="8"/>
      <c r="ER120" s="8"/>
      <c r="ES120" s="8"/>
      <c r="ET120" s="8"/>
      <c r="EU120" s="8"/>
      <c r="EV120" s="8"/>
      <c r="EW120" s="8"/>
      <c r="EX120" s="8"/>
      <c r="EY120" s="8"/>
      <c r="EZ120" s="8"/>
      <c r="FA120" s="8"/>
      <c r="FB120" s="8"/>
      <c r="FC120" s="8"/>
      <c r="FD120" s="8"/>
      <c r="FE120" s="8"/>
      <c r="FF120" s="8"/>
      <c r="FG120" s="8"/>
      <c r="FH120" s="8"/>
      <c r="FI120" s="8"/>
      <c r="FJ120" s="8"/>
      <c r="FK120" s="8"/>
      <c r="FL120" s="8"/>
      <c r="FM120" s="8"/>
      <c r="FN120" s="8"/>
    </row>
    <row r="121" spans="3:170" s="2" customFormat="1" ht="18.75" customHeight="1" x14ac:dyDescent="0.2">
      <c r="C121" s="126">
        <v>4</v>
      </c>
      <c r="D121" s="127" t="s">
        <v>422</v>
      </c>
      <c r="E121" s="126" t="s">
        <v>0</v>
      </c>
      <c r="F121" s="128"/>
      <c r="G121" s="129">
        <v>423</v>
      </c>
      <c r="H121" s="130">
        <f>ROUND(G121*$H$4,0)</f>
        <v>423</v>
      </c>
      <c r="I121" s="130">
        <f>ROUND(H121*$I$4,0)</f>
        <v>402</v>
      </c>
      <c r="J121" s="130">
        <f>ROUND(H121*$J$4,0)</f>
        <v>381</v>
      </c>
      <c r="K121" s="131">
        <f>ROUND(H121*$K$4,0)</f>
        <v>360</v>
      </c>
      <c r="L121" s="132">
        <f>IF($H$3&gt;=100000,F121*K121,IF(AND($H$3&gt;=50000,$H$3&lt;=100000),F121*J121,IF(AND($H$3&gt;=25000,$H$3&lt;=50000),F121*I121,IF($H$3&lt;=50000,F121*H121))))</f>
        <v>0</v>
      </c>
      <c r="M121" s="125">
        <v>720</v>
      </c>
      <c r="N121" s="45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1"/>
      <c r="AA121" s="334">
        <v>4630109242726</v>
      </c>
      <c r="AB121" s="224">
        <v>27762</v>
      </c>
      <c r="AC121" s="314"/>
      <c r="AD121" s="323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  <c r="DC121" s="8"/>
      <c r="DD121" s="8"/>
      <c r="DE121" s="8"/>
      <c r="DF121" s="8"/>
      <c r="DG121" s="8"/>
      <c r="DH121" s="8"/>
      <c r="DI121" s="8"/>
      <c r="DJ121" s="8"/>
      <c r="DK121" s="8"/>
      <c r="DL121" s="8"/>
      <c r="DM121" s="8"/>
      <c r="DN121" s="8"/>
      <c r="DO121" s="8"/>
      <c r="DP121" s="8"/>
      <c r="DQ121" s="8"/>
      <c r="DR121" s="8"/>
      <c r="DS121" s="8"/>
      <c r="DT121" s="8"/>
      <c r="DU121" s="8"/>
      <c r="DV121" s="8"/>
      <c r="DW121" s="8"/>
      <c r="DX121" s="8"/>
      <c r="DY121" s="8"/>
      <c r="DZ121" s="8"/>
      <c r="EA121" s="8"/>
      <c r="EB121" s="8"/>
      <c r="EC121" s="8"/>
      <c r="ED121" s="8"/>
      <c r="EE121" s="8"/>
      <c r="EF121" s="8"/>
      <c r="EG121" s="8"/>
      <c r="EH121" s="8"/>
      <c r="EI121" s="8"/>
      <c r="EJ121" s="8"/>
      <c r="EK121" s="8"/>
      <c r="EL121" s="8"/>
      <c r="EM121" s="8"/>
      <c r="EN121" s="8"/>
      <c r="EO121" s="8"/>
      <c r="EP121" s="8"/>
      <c r="EQ121" s="8"/>
      <c r="ER121" s="8"/>
      <c r="ES121" s="8"/>
      <c r="ET121" s="8"/>
      <c r="EU121" s="8"/>
      <c r="EV121" s="8"/>
      <c r="EW121" s="8"/>
      <c r="EX121" s="8"/>
      <c r="EY121" s="8"/>
      <c r="EZ121" s="8"/>
      <c r="FA121" s="8"/>
      <c r="FB121" s="8"/>
      <c r="FC121" s="8"/>
      <c r="FD121" s="8"/>
      <c r="FE121" s="8"/>
      <c r="FF121" s="8"/>
      <c r="FG121" s="8"/>
      <c r="FH121" s="8"/>
      <c r="FI121" s="8"/>
      <c r="FJ121" s="8"/>
      <c r="FK121" s="8"/>
      <c r="FL121" s="8"/>
      <c r="FM121" s="8"/>
      <c r="FN121" s="8"/>
    </row>
    <row r="122" spans="3:170" s="2" customFormat="1" ht="18.75" customHeight="1" thickBot="1" x14ac:dyDescent="0.25">
      <c r="C122" s="164"/>
      <c r="D122" s="165" t="s">
        <v>1</v>
      </c>
      <c r="E122" s="166"/>
      <c r="F122" s="166">
        <f>SUM(F118:F121)</f>
        <v>0</v>
      </c>
      <c r="G122" s="167">
        <v>0</v>
      </c>
      <c r="H122" s="167">
        <f>SUMPRODUCT($F118:$F121,H118:H121)</f>
        <v>0</v>
      </c>
      <c r="I122" s="167">
        <f>SUMPRODUCT($F118:$F121,I118:I121)</f>
        <v>0</v>
      </c>
      <c r="J122" s="167">
        <f>SUMPRODUCT($F118:$F121,J118:J121)</f>
        <v>0</v>
      </c>
      <c r="K122" s="167">
        <f>SUMPRODUCT($F118:$F121,K118:K121)</f>
        <v>0</v>
      </c>
      <c r="L122" s="168">
        <f>SUM(L118:L121)</f>
        <v>0</v>
      </c>
      <c r="M122" s="169"/>
      <c r="N122" s="47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51"/>
      <c r="AA122" s="49"/>
      <c r="AB122" s="224"/>
      <c r="AC122" s="314"/>
      <c r="AD122" s="323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  <c r="DC122" s="8"/>
      <c r="DD122" s="8"/>
      <c r="DE122" s="8"/>
      <c r="DF122" s="8"/>
      <c r="DG122" s="8"/>
      <c r="DH122" s="8"/>
      <c r="DI122" s="8"/>
      <c r="DJ122" s="8"/>
      <c r="DK122" s="8"/>
      <c r="DL122" s="8"/>
      <c r="DM122" s="8"/>
      <c r="DN122" s="8"/>
      <c r="DO122" s="8"/>
      <c r="DP122" s="8"/>
      <c r="DQ122" s="8"/>
      <c r="DR122" s="8"/>
      <c r="DS122" s="8"/>
      <c r="DT122" s="8"/>
      <c r="DU122" s="8"/>
      <c r="DV122" s="8"/>
      <c r="DW122" s="8"/>
      <c r="DX122" s="8"/>
      <c r="DY122" s="8"/>
      <c r="DZ122" s="8"/>
      <c r="EA122" s="8"/>
      <c r="EB122" s="8"/>
      <c r="EC122" s="8"/>
      <c r="ED122" s="8"/>
      <c r="EE122" s="8"/>
      <c r="EF122" s="8"/>
      <c r="EG122" s="8"/>
      <c r="EH122" s="8"/>
      <c r="EI122" s="8"/>
      <c r="EJ122" s="8"/>
      <c r="EK122" s="8"/>
      <c r="EL122" s="8"/>
      <c r="EM122" s="8"/>
      <c r="EN122" s="8"/>
      <c r="EO122" s="8"/>
      <c r="EP122" s="8"/>
      <c r="EQ122" s="8"/>
      <c r="ER122" s="8"/>
      <c r="ES122" s="8"/>
      <c r="ET122" s="8"/>
      <c r="EU122" s="8"/>
      <c r="EV122" s="8"/>
      <c r="EW122" s="8"/>
      <c r="EX122" s="8"/>
      <c r="EY122" s="8"/>
      <c r="EZ122" s="8"/>
      <c r="FA122" s="8"/>
      <c r="FB122" s="8"/>
      <c r="FC122" s="8"/>
      <c r="FD122" s="8"/>
      <c r="FE122" s="8"/>
      <c r="FF122" s="8"/>
      <c r="FG122" s="8"/>
      <c r="FH122" s="8"/>
      <c r="FI122" s="8"/>
      <c r="FJ122" s="8"/>
      <c r="FK122" s="8"/>
      <c r="FL122" s="8"/>
      <c r="FM122" s="8"/>
      <c r="FN122" s="8"/>
    </row>
    <row r="123" spans="3:170" s="2" customFormat="1" ht="18.75" customHeight="1" thickTop="1" x14ac:dyDescent="0.2">
      <c r="C123" s="151"/>
      <c r="D123" s="206" t="s">
        <v>159</v>
      </c>
      <c r="E123" s="152"/>
      <c r="F123" s="153"/>
      <c r="G123" s="154"/>
      <c r="H123" s="154"/>
      <c r="I123" s="154"/>
      <c r="J123" s="154"/>
      <c r="K123" s="154"/>
      <c r="L123" s="154"/>
      <c r="M123" s="150"/>
      <c r="N123" s="45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1"/>
      <c r="AA123" s="49"/>
      <c r="AB123" s="224"/>
      <c r="AC123" s="314"/>
      <c r="AD123" s="323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  <c r="DC123" s="8"/>
      <c r="DD123" s="8"/>
      <c r="DE123" s="8"/>
      <c r="DF123" s="8"/>
      <c r="DG123" s="8"/>
      <c r="DH123" s="8"/>
      <c r="DI123" s="8"/>
      <c r="DJ123" s="8"/>
      <c r="DK123" s="8"/>
      <c r="DL123" s="8"/>
      <c r="DM123" s="8"/>
      <c r="DN123" s="8"/>
      <c r="DO123" s="8"/>
      <c r="DP123" s="8"/>
      <c r="DQ123" s="8"/>
      <c r="DR123" s="8"/>
      <c r="DS123" s="8"/>
      <c r="DT123" s="8"/>
      <c r="DU123" s="8"/>
      <c r="DV123" s="8"/>
      <c r="DW123" s="8"/>
      <c r="DX123" s="8"/>
      <c r="DY123" s="8"/>
      <c r="DZ123" s="8"/>
      <c r="EA123" s="8"/>
      <c r="EB123" s="8"/>
      <c r="EC123" s="8"/>
      <c r="ED123" s="8"/>
      <c r="EE123" s="8"/>
      <c r="EF123" s="8"/>
      <c r="EG123" s="8"/>
      <c r="EH123" s="8"/>
      <c r="EI123" s="8"/>
      <c r="EJ123" s="8"/>
      <c r="EK123" s="8"/>
      <c r="EL123" s="8"/>
      <c r="EM123" s="8"/>
      <c r="EN123" s="8"/>
      <c r="EO123" s="8"/>
      <c r="EP123" s="8"/>
      <c r="EQ123" s="8"/>
      <c r="ER123" s="8"/>
      <c r="ES123" s="8"/>
      <c r="ET123" s="8"/>
      <c r="EU123" s="8"/>
      <c r="EV123" s="8"/>
      <c r="EW123" s="8"/>
      <c r="EX123" s="8"/>
      <c r="EY123" s="8"/>
      <c r="EZ123" s="8"/>
      <c r="FA123" s="8"/>
      <c r="FB123" s="8"/>
      <c r="FC123" s="8"/>
      <c r="FD123" s="8"/>
      <c r="FE123" s="8"/>
      <c r="FF123" s="8"/>
      <c r="FG123" s="8"/>
      <c r="FH123" s="8"/>
      <c r="FI123" s="8"/>
      <c r="FJ123" s="8"/>
      <c r="FK123" s="8"/>
      <c r="FL123" s="8"/>
      <c r="FM123" s="8"/>
      <c r="FN123" s="8"/>
    </row>
    <row r="124" spans="3:170" s="2" customFormat="1" ht="20.25" customHeight="1" x14ac:dyDescent="0.2">
      <c r="C124" s="358"/>
      <c r="D124" s="359" t="s">
        <v>373</v>
      </c>
      <c r="E124" s="360" t="s">
        <v>166</v>
      </c>
      <c r="F124" s="361"/>
      <c r="G124" s="362"/>
      <c r="H124" s="362"/>
      <c r="I124" s="362"/>
      <c r="J124" s="362"/>
      <c r="K124" s="362"/>
      <c r="L124" s="363"/>
      <c r="M124" s="125"/>
      <c r="N124" s="45"/>
      <c r="O124" s="43"/>
      <c r="P124" s="43"/>
      <c r="Q124" s="43"/>
      <c r="R124" s="43"/>
      <c r="S124" s="43"/>
      <c r="T124" s="43"/>
      <c r="U124" s="43"/>
      <c r="V124" s="43"/>
      <c r="W124" s="43"/>
      <c r="X124" s="38"/>
      <c r="Y124" s="38"/>
      <c r="Z124" s="1"/>
      <c r="AA124" s="223"/>
      <c r="AB124" s="223"/>
      <c r="AC124" s="314"/>
      <c r="AD124" s="323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  <c r="DC124" s="8"/>
      <c r="DD124" s="8"/>
      <c r="DE124" s="8"/>
      <c r="DF124" s="8"/>
      <c r="DG124" s="8"/>
      <c r="DH124" s="8"/>
      <c r="DI124" s="8"/>
      <c r="DJ124" s="8"/>
      <c r="DK124" s="8"/>
      <c r="DL124" s="8"/>
      <c r="DM124" s="8"/>
      <c r="DN124" s="8"/>
      <c r="DO124" s="8"/>
      <c r="DP124" s="8"/>
      <c r="DQ124" s="8"/>
      <c r="DR124" s="8"/>
      <c r="DS124" s="8"/>
      <c r="DT124" s="8"/>
      <c r="DU124" s="8"/>
      <c r="DV124" s="8"/>
      <c r="DW124" s="8"/>
      <c r="DX124" s="8"/>
      <c r="DY124" s="8"/>
      <c r="DZ124" s="8"/>
      <c r="EA124" s="8"/>
      <c r="EB124" s="8"/>
      <c r="EC124" s="8"/>
      <c r="ED124" s="8"/>
      <c r="EE124" s="8"/>
      <c r="EF124" s="8"/>
      <c r="EG124" s="8"/>
      <c r="EH124" s="8"/>
      <c r="EI124" s="8"/>
      <c r="EJ124" s="8"/>
      <c r="EK124" s="8"/>
      <c r="EL124" s="8"/>
      <c r="EM124" s="8"/>
      <c r="EN124" s="8"/>
      <c r="EO124" s="8"/>
      <c r="EP124" s="8"/>
      <c r="EQ124" s="8"/>
      <c r="ER124" s="8"/>
      <c r="ES124" s="8"/>
      <c r="ET124" s="8"/>
      <c r="EU124" s="8"/>
      <c r="EV124" s="8"/>
      <c r="EW124" s="8"/>
      <c r="EX124" s="8"/>
      <c r="EY124" s="8"/>
      <c r="EZ124" s="8"/>
      <c r="FA124" s="8"/>
      <c r="FB124" s="8"/>
      <c r="FC124" s="8"/>
      <c r="FD124" s="8"/>
      <c r="FE124" s="8"/>
      <c r="FF124" s="8"/>
      <c r="FG124" s="8"/>
      <c r="FH124" s="8"/>
      <c r="FI124" s="8"/>
      <c r="FJ124" s="8"/>
      <c r="FK124" s="8"/>
      <c r="FL124" s="8"/>
      <c r="FM124" s="8"/>
      <c r="FN124" s="8"/>
    </row>
    <row r="125" spans="3:170" s="2" customFormat="1" ht="18.75" customHeight="1" x14ac:dyDescent="0.2">
      <c r="C125" s="126">
        <v>1</v>
      </c>
      <c r="D125" s="127" t="s">
        <v>425</v>
      </c>
      <c r="E125" s="126" t="s">
        <v>0</v>
      </c>
      <c r="F125" s="128"/>
      <c r="G125" s="129">
        <v>447</v>
      </c>
      <c r="H125" s="130">
        <f>ROUND(G125*$H$4,0)</f>
        <v>447</v>
      </c>
      <c r="I125" s="130">
        <f>ROUND(H125*$I$4,0)</f>
        <v>425</v>
      </c>
      <c r="J125" s="130">
        <f>ROUND(H125*$J$4,0)</f>
        <v>402</v>
      </c>
      <c r="K125" s="131">
        <f>ROUND(H125*$K$4,0)</f>
        <v>380</v>
      </c>
      <c r="L125" s="132">
        <f>IF($H$3&gt;=100000,F125*K125,IF(AND($H$3&gt;=50000,$H$3&lt;=100000),F125*J125,IF(AND($H$3&gt;=25000,$H$3&lt;=50000),F125*I125,IF($H$3&lt;=50000,F125*H125))))</f>
        <v>0</v>
      </c>
      <c r="M125" s="125">
        <v>760</v>
      </c>
      <c r="N125" s="45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1"/>
      <c r="AA125" s="334">
        <v>4630109242689</v>
      </c>
      <c r="AB125" s="224">
        <v>27781</v>
      </c>
      <c r="AC125" s="314"/>
      <c r="AD125" s="323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  <c r="DC125" s="8"/>
      <c r="DD125" s="8"/>
      <c r="DE125" s="8"/>
      <c r="DF125" s="8"/>
      <c r="DG125" s="8"/>
      <c r="DH125" s="8"/>
      <c r="DI125" s="8"/>
      <c r="DJ125" s="8"/>
      <c r="DK125" s="8"/>
      <c r="DL125" s="8"/>
      <c r="DM125" s="8"/>
      <c r="DN125" s="8"/>
      <c r="DO125" s="8"/>
      <c r="DP125" s="8"/>
      <c r="DQ125" s="8"/>
      <c r="DR125" s="8"/>
      <c r="DS125" s="8"/>
      <c r="DT125" s="8"/>
      <c r="DU125" s="8"/>
      <c r="DV125" s="8"/>
      <c r="DW125" s="8"/>
      <c r="DX125" s="8"/>
      <c r="DY125" s="8"/>
      <c r="DZ125" s="8"/>
      <c r="EA125" s="8"/>
      <c r="EB125" s="8"/>
      <c r="EC125" s="8"/>
      <c r="ED125" s="8"/>
      <c r="EE125" s="8"/>
      <c r="EF125" s="8"/>
      <c r="EG125" s="8"/>
      <c r="EH125" s="8"/>
      <c r="EI125" s="8"/>
      <c r="EJ125" s="8"/>
      <c r="EK125" s="8"/>
      <c r="EL125" s="8"/>
      <c r="EM125" s="8"/>
      <c r="EN125" s="8"/>
      <c r="EO125" s="8"/>
      <c r="EP125" s="8"/>
      <c r="EQ125" s="8"/>
      <c r="ER125" s="8"/>
      <c r="ES125" s="8"/>
      <c r="ET125" s="8"/>
      <c r="EU125" s="8"/>
      <c r="EV125" s="8"/>
      <c r="EW125" s="8"/>
      <c r="EX125" s="8"/>
      <c r="EY125" s="8"/>
      <c r="EZ125" s="8"/>
      <c r="FA125" s="8"/>
      <c r="FB125" s="8"/>
      <c r="FC125" s="8"/>
      <c r="FD125" s="8"/>
      <c r="FE125" s="8"/>
      <c r="FF125" s="8"/>
      <c r="FG125" s="8"/>
      <c r="FH125" s="8"/>
      <c r="FI125" s="8"/>
      <c r="FJ125" s="8"/>
      <c r="FK125" s="8"/>
      <c r="FL125" s="8"/>
      <c r="FM125" s="8"/>
      <c r="FN125" s="8"/>
    </row>
    <row r="126" spans="3:170" s="2" customFormat="1" ht="18.75" customHeight="1" x14ac:dyDescent="0.2">
      <c r="C126" s="126">
        <v>2</v>
      </c>
      <c r="D126" s="127" t="s">
        <v>424</v>
      </c>
      <c r="E126" s="126" t="s">
        <v>0</v>
      </c>
      <c r="F126" s="128"/>
      <c r="G126" s="129">
        <v>447</v>
      </c>
      <c r="H126" s="130">
        <f t="shared" ref="H126:H127" si="68">ROUND(G126*$H$4,0)</f>
        <v>447</v>
      </c>
      <c r="I126" s="130">
        <f t="shared" ref="I126:I127" si="69">ROUND(H126*$I$4,0)</f>
        <v>425</v>
      </c>
      <c r="J126" s="130">
        <f t="shared" ref="J126:J127" si="70">ROUND(H126*$J$4,0)</f>
        <v>402</v>
      </c>
      <c r="K126" s="131">
        <f t="shared" ref="K126:K127" si="71">ROUND(H126*$K$4,0)</f>
        <v>380</v>
      </c>
      <c r="L126" s="132">
        <f t="shared" ref="L126:L127" si="72">IF($H$3&gt;=100000,F126*K126,IF(AND($H$3&gt;=50000,$H$3&lt;=100000),F126*J126,IF(AND($H$3&gt;=25000,$H$3&lt;=50000),F126*I126,IF($H$3&lt;=50000,F126*H126))))</f>
        <v>0</v>
      </c>
      <c r="M126" s="125">
        <v>760</v>
      </c>
      <c r="N126" s="45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1"/>
      <c r="AA126" s="334">
        <v>4630109242702</v>
      </c>
      <c r="AB126" s="224">
        <v>30805</v>
      </c>
      <c r="AC126" s="314"/>
      <c r="AD126" s="323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  <c r="DC126" s="8"/>
      <c r="DD126" s="8"/>
      <c r="DE126" s="8"/>
      <c r="DF126" s="8"/>
      <c r="DG126" s="8"/>
      <c r="DH126" s="8"/>
      <c r="DI126" s="8"/>
      <c r="DJ126" s="8"/>
      <c r="DK126" s="8"/>
      <c r="DL126" s="8"/>
      <c r="DM126" s="8"/>
      <c r="DN126" s="8"/>
      <c r="DO126" s="8"/>
      <c r="DP126" s="8"/>
      <c r="DQ126" s="8"/>
      <c r="DR126" s="8"/>
      <c r="DS126" s="8"/>
      <c r="DT126" s="8"/>
      <c r="DU126" s="8"/>
      <c r="DV126" s="8"/>
      <c r="DW126" s="8"/>
      <c r="DX126" s="8"/>
      <c r="DY126" s="8"/>
      <c r="DZ126" s="8"/>
      <c r="EA126" s="8"/>
      <c r="EB126" s="8"/>
      <c r="EC126" s="8"/>
      <c r="ED126" s="8"/>
      <c r="EE126" s="8"/>
      <c r="EF126" s="8"/>
      <c r="EG126" s="8"/>
      <c r="EH126" s="8"/>
      <c r="EI126" s="8"/>
      <c r="EJ126" s="8"/>
      <c r="EK126" s="8"/>
      <c r="EL126" s="8"/>
      <c r="EM126" s="8"/>
      <c r="EN126" s="8"/>
      <c r="EO126" s="8"/>
      <c r="EP126" s="8"/>
      <c r="EQ126" s="8"/>
      <c r="ER126" s="8"/>
      <c r="ES126" s="8"/>
      <c r="ET126" s="8"/>
      <c r="EU126" s="8"/>
      <c r="EV126" s="8"/>
      <c r="EW126" s="8"/>
      <c r="EX126" s="8"/>
      <c r="EY126" s="8"/>
      <c r="EZ126" s="8"/>
      <c r="FA126" s="8"/>
      <c r="FB126" s="8"/>
      <c r="FC126" s="8"/>
      <c r="FD126" s="8"/>
      <c r="FE126" s="8"/>
      <c r="FF126" s="8"/>
      <c r="FG126" s="8"/>
      <c r="FH126" s="8"/>
      <c r="FI126" s="8"/>
      <c r="FJ126" s="8"/>
      <c r="FK126" s="8"/>
      <c r="FL126" s="8"/>
      <c r="FM126" s="8"/>
      <c r="FN126" s="8"/>
    </row>
    <row r="127" spans="3:170" s="2" customFormat="1" ht="18.75" customHeight="1" x14ac:dyDescent="0.2">
      <c r="C127" s="126">
        <v>3</v>
      </c>
      <c r="D127" s="127" t="s">
        <v>423</v>
      </c>
      <c r="E127" s="126" t="s">
        <v>0</v>
      </c>
      <c r="F127" s="128"/>
      <c r="G127" s="129">
        <v>447</v>
      </c>
      <c r="H127" s="130">
        <f t="shared" si="68"/>
        <v>447</v>
      </c>
      <c r="I127" s="130">
        <f t="shared" si="69"/>
        <v>425</v>
      </c>
      <c r="J127" s="130">
        <f t="shared" si="70"/>
        <v>402</v>
      </c>
      <c r="K127" s="131">
        <f t="shared" si="71"/>
        <v>380</v>
      </c>
      <c r="L127" s="132">
        <f t="shared" si="72"/>
        <v>0</v>
      </c>
      <c r="M127" s="125">
        <v>760</v>
      </c>
      <c r="N127" s="45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1"/>
      <c r="AA127" s="334">
        <v>4630109242696</v>
      </c>
      <c r="AB127" s="224">
        <v>30804</v>
      </c>
      <c r="AC127" s="314"/>
      <c r="AD127" s="323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  <c r="DC127" s="8"/>
      <c r="DD127" s="8"/>
      <c r="DE127" s="8"/>
      <c r="DF127" s="8"/>
      <c r="DG127" s="8"/>
      <c r="DH127" s="8"/>
      <c r="DI127" s="8"/>
      <c r="DJ127" s="8"/>
      <c r="DK127" s="8"/>
      <c r="DL127" s="8"/>
      <c r="DM127" s="8"/>
      <c r="DN127" s="8"/>
      <c r="DO127" s="8"/>
      <c r="DP127" s="8"/>
      <c r="DQ127" s="8"/>
      <c r="DR127" s="8"/>
      <c r="DS127" s="8"/>
      <c r="DT127" s="8"/>
      <c r="DU127" s="8"/>
      <c r="DV127" s="8"/>
      <c r="DW127" s="8"/>
      <c r="DX127" s="8"/>
      <c r="DY127" s="8"/>
      <c r="DZ127" s="8"/>
      <c r="EA127" s="8"/>
      <c r="EB127" s="8"/>
      <c r="EC127" s="8"/>
      <c r="ED127" s="8"/>
      <c r="EE127" s="8"/>
      <c r="EF127" s="8"/>
      <c r="EG127" s="8"/>
      <c r="EH127" s="8"/>
      <c r="EI127" s="8"/>
      <c r="EJ127" s="8"/>
      <c r="EK127" s="8"/>
      <c r="EL127" s="8"/>
      <c r="EM127" s="8"/>
      <c r="EN127" s="8"/>
      <c r="EO127" s="8"/>
      <c r="EP127" s="8"/>
      <c r="EQ127" s="8"/>
      <c r="ER127" s="8"/>
      <c r="ES127" s="8"/>
      <c r="ET127" s="8"/>
      <c r="EU127" s="8"/>
      <c r="EV127" s="8"/>
      <c r="EW127" s="8"/>
      <c r="EX127" s="8"/>
      <c r="EY127" s="8"/>
      <c r="EZ127" s="8"/>
      <c r="FA127" s="8"/>
      <c r="FB127" s="8"/>
      <c r="FC127" s="8"/>
      <c r="FD127" s="8"/>
      <c r="FE127" s="8"/>
      <c r="FF127" s="8"/>
      <c r="FG127" s="8"/>
      <c r="FH127" s="8"/>
      <c r="FI127" s="8"/>
      <c r="FJ127" s="8"/>
      <c r="FK127" s="8"/>
      <c r="FL127" s="8"/>
      <c r="FM127" s="8"/>
      <c r="FN127" s="8"/>
    </row>
    <row r="128" spans="3:170" s="2" customFormat="1" ht="18.75" customHeight="1" x14ac:dyDescent="0.2">
      <c r="C128" s="126">
        <v>4</v>
      </c>
      <c r="D128" s="127" t="s">
        <v>422</v>
      </c>
      <c r="E128" s="126" t="s">
        <v>0</v>
      </c>
      <c r="F128" s="128"/>
      <c r="G128" s="129">
        <v>447</v>
      </c>
      <c r="H128" s="130">
        <f>ROUND(G128*$H$4,0)</f>
        <v>447</v>
      </c>
      <c r="I128" s="130">
        <f>ROUND(H128*$I$4,0)</f>
        <v>425</v>
      </c>
      <c r="J128" s="130">
        <f>ROUND(H128*$J$4,0)</f>
        <v>402</v>
      </c>
      <c r="K128" s="131">
        <f>ROUND(H128*$K$4,0)</f>
        <v>380</v>
      </c>
      <c r="L128" s="132">
        <f>IF($H$3&gt;=100000,F128*K128,IF(AND($H$3&gt;=50000,$H$3&lt;=100000),F128*J128,IF(AND($H$3&gt;=25000,$H$3&lt;=50000),F128*I128,IF($H$3&lt;=50000,F128*H128))))</f>
        <v>0</v>
      </c>
      <c r="M128" s="125">
        <v>760</v>
      </c>
      <c r="N128" s="45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1"/>
      <c r="AA128" s="334">
        <v>4630109242672</v>
      </c>
      <c r="AB128" s="224">
        <v>27780</v>
      </c>
      <c r="AC128" s="314"/>
      <c r="AD128" s="323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  <c r="DC128" s="8"/>
      <c r="DD128" s="8"/>
      <c r="DE128" s="8"/>
      <c r="DF128" s="8"/>
      <c r="DG128" s="8"/>
      <c r="DH128" s="8"/>
      <c r="DI128" s="8"/>
      <c r="DJ128" s="8"/>
      <c r="DK128" s="8"/>
      <c r="DL128" s="8"/>
      <c r="DM128" s="8"/>
      <c r="DN128" s="8"/>
      <c r="DO128" s="8"/>
      <c r="DP128" s="8"/>
      <c r="DQ128" s="8"/>
      <c r="DR128" s="8"/>
      <c r="DS128" s="8"/>
      <c r="DT128" s="8"/>
      <c r="DU128" s="8"/>
      <c r="DV128" s="8"/>
      <c r="DW128" s="8"/>
      <c r="DX128" s="8"/>
      <c r="DY128" s="8"/>
      <c r="DZ128" s="8"/>
      <c r="EA128" s="8"/>
      <c r="EB128" s="8"/>
      <c r="EC128" s="8"/>
      <c r="ED128" s="8"/>
      <c r="EE128" s="8"/>
      <c r="EF128" s="8"/>
      <c r="EG128" s="8"/>
      <c r="EH128" s="8"/>
      <c r="EI128" s="8"/>
      <c r="EJ128" s="8"/>
      <c r="EK128" s="8"/>
      <c r="EL128" s="8"/>
      <c r="EM128" s="8"/>
      <c r="EN128" s="8"/>
      <c r="EO128" s="8"/>
      <c r="EP128" s="8"/>
      <c r="EQ128" s="8"/>
      <c r="ER128" s="8"/>
      <c r="ES128" s="8"/>
      <c r="ET128" s="8"/>
      <c r="EU128" s="8"/>
      <c r="EV128" s="8"/>
      <c r="EW128" s="8"/>
      <c r="EX128" s="8"/>
      <c r="EY128" s="8"/>
      <c r="EZ128" s="8"/>
      <c r="FA128" s="8"/>
      <c r="FB128" s="8"/>
      <c r="FC128" s="8"/>
      <c r="FD128" s="8"/>
      <c r="FE128" s="8"/>
      <c r="FF128" s="8"/>
      <c r="FG128" s="8"/>
      <c r="FH128" s="8"/>
      <c r="FI128" s="8"/>
      <c r="FJ128" s="8"/>
      <c r="FK128" s="8"/>
      <c r="FL128" s="8"/>
      <c r="FM128" s="8"/>
      <c r="FN128" s="8"/>
    </row>
    <row r="129" spans="1:170" s="2" customFormat="1" ht="18.75" customHeight="1" thickBot="1" x14ac:dyDescent="0.25">
      <c r="C129" s="164"/>
      <c r="D129" s="165" t="s">
        <v>1</v>
      </c>
      <c r="E129" s="166"/>
      <c r="F129" s="166">
        <f>SUM(F125:F128)</f>
        <v>0</v>
      </c>
      <c r="G129" s="167">
        <v>0</v>
      </c>
      <c r="H129" s="167">
        <f>SUMPRODUCT($F125:$F128,H125:H128)</f>
        <v>0</v>
      </c>
      <c r="I129" s="167">
        <f>SUMPRODUCT($F125:$F128,I125:I128)</f>
        <v>0</v>
      </c>
      <c r="J129" s="167">
        <f>SUMPRODUCT($F125:$F128,J125:J128)</f>
        <v>0</v>
      </c>
      <c r="K129" s="167">
        <f>SUMPRODUCT($F125:$F128,K125:K128)</f>
        <v>0</v>
      </c>
      <c r="L129" s="168">
        <f>SUM(L125:L128)</f>
        <v>0</v>
      </c>
      <c r="M129" s="169"/>
      <c r="N129" s="47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51"/>
      <c r="AA129" s="49"/>
      <c r="AB129" s="224"/>
      <c r="AC129" s="314"/>
      <c r="AD129" s="323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  <c r="DC129" s="8"/>
      <c r="DD129" s="8"/>
      <c r="DE129" s="8"/>
      <c r="DF129" s="8"/>
      <c r="DG129" s="8"/>
      <c r="DH129" s="8"/>
      <c r="DI129" s="8"/>
      <c r="DJ129" s="8"/>
      <c r="DK129" s="8"/>
      <c r="DL129" s="8"/>
      <c r="DM129" s="8"/>
      <c r="DN129" s="8"/>
      <c r="DO129" s="8"/>
      <c r="DP129" s="8"/>
      <c r="DQ129" s="8"/>
      <c r="DR129" s="8"/>
      <c r="DS129" s="8"/>
      <c r="DT129" s="8"/>
      <c r="DU129" s="8"/>
      <c r="DV129" s="8"/>
      <c r="DW129" s="8"/>
      <c r="DX129" s="8"/>
      <c r="DY129" s="8"/>
      <c r="DZ129" s="8"/>
      <c r="EA129" s="8"/>
      <c r="EB129" s="8"/>
      <c r="EC129" s="8"/>
      <c r="ED129" s="8"/>
      <c r="EE129" s="8"/>
      <c r="EF129" s="8"/>
      <c r="EG129" s="8"/>
      <c r="EH129" s="8"/>
      <c r="EI129" s="8"/>
      <c r="EJ129" s="8"/>
      <c r="EK129" s="8"/>
      <c r="EL129" s="8"/>
      <c r="EM129" s="8"/>
      <c r="EN129" s="8"/>
      <c r="EO129" s="8"/>
      <c r="EP129" s="8"/>
      <c r="EQ129" s="8"/>
      <c r="ER129" s="8"/>
      <c r="ES129" s="8"/>
      <c r="ET129" s="8"/>
      <c r="EU129" s="8"/>
      <c r="EV129" s="8"/>
      <c r="EW129" s="8"/>
      <c r="EX129" s="8"/>
      <c r="EY129" s="8"/>
      <c r="EZ129" s="8"/>
      <c r="FA129" s="8"/>
      <c r="FB129" s="8"/>
      <c r="FC129" s="8"/>
      <c r="FD129" s="8"/>
      <c r="FE129" s="8"/>
      <c r="FF129" s="8"/>
      <c r="FG129" s="8"/>
      <c r="FH129" s="8"/>
      <c r="FI129" s="8"/>
      <c r="FJ129" s="8"/>
      <c r="FK129" s="8"/>
      <c r="FL129" s="8"/>
      <c r="FM129" s="8"/>
      <c r="FN129" s="8"/>
    </row>
    <row r="130" spans="1:170" s="2" customFormat="1" ht="18.75" customHeight="1" thickTop="1" x14ac:dyDescent="0.2">
      <c r="C130" s="151"/>
      <c r="D130" s="206" t="s">
        <v>159</v>
      </c>
      <c r="E130" s="152"/>
      <c r="F130" s="153"/>
      <c r="G130" s="154"/>
      <c r="H130" s="154"/>
      <c r="I130" s="154"/>
      <c r="J130" s="154"/>
      <c r="K130" s="154"/>
      <c r="L130" s="154"/>
      <c r="M130" s="150"/>
      <c r="N130" s="45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1"/>
      <c r="AA130" s="49"/>
      <c r="AB130" s="224"/>
      <c r="AC130" s="314"/>
      <c r="AD130" s="323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  <c r="DC130" s="8"/>
      <c r="DD130" s="8"/>
      <c r="DE130" s="8"/>
      <c r="DF130" s="8"/>
      <c r="DG130" s="8"/>
      <c r="DH130" s="8"/>
      <c r="DI130" s="8"/>
      <c r="DJ130" s="8"/>
      <c r="DK130" s="8"/>
      <c r="DL130" s="8"/>
      <c r="DM130" s="8"/>
      <c r="DN130" s="8"/>
      <c r="DO130" s="8"/>
      <c r="DP130" s="8"/>
      <c r="DQ130" s="8"/>
      <c r="DR130" s="8"/>
      <c r="DS130" s="8"/>
      <c r="DT130" s="8"/>
      <c r="DU130" s="8"/>
      <c r="DV130" s="8"/>
      <c r="DW130" s="8"/>
      <c r="DX130" s="8"/>
      <c r="DY130" s="8"/>
      <c r="DZ130" s="8"/>
      <c r="EA130" s="8"/>
      <c r="EB130" s="8"/>
      <c r="EC130" s="8"/>
      <c r="ED130" s="8"/>
      <c r="EE130" s="8"/>
      <c r="EF130" s="8"/>
      <c r="EG130" s="8"/>
      <c r="EH130" s="8"/>
      <c r="EI130" s="8"/>
      <c r="EJ130" s="8"/>
      <c r="EK130" s="8"/>
      <c r="EL130" s="8"/>
      <c r="EM130" s="8"/>
      <c r="EN130" s="8"/>
      <c r="EO130" s="8"/>
      <c r="EP130" s="8"/>
      <c r="EQ130" s="8"/>
      <c r="ER130" s="8"/>
      <c r="ES130" s="8"/>
      <c r="ET130" s="8"/>
      <c r="EU130" s="8"/>
      <c r="EV130" s="8"/>
      <c r="EW130" s="8"/>
      <c r="EX130" s="8"/>
      <c r="EY130" s="8"/>
      <c r="EZ130" s="8"/>
      <c r="FA130" s="8"/>
      <c r="FB130" s="8"/>
      <c r="FC130" s="8"/>
      <c r="FD130" s="8"/>
      <c r="FE130" s="8"/>
      <c r="FF130" s="8"/>
      <c r="FG130" s="8"/>
      <c r="FH130" s="8"/>
      <c r="FI130" s="8"/>
      <c r="FJ130" s="8"/>
      <c r="FK130" s="8"/>
      <c r="FL130" s="8"/>
      <c r="FM130" s="8"/>
      <c r="FN130" s="8"/>
    </row>
    <row r="131" spans="1:170" s="2" customFormat="1" ht="20.25" customHeight="1" x14ac:dyDescent="0.2">
      <c r="C131" s="358"/>
      <c r="D131" s="359" t="s">
        <v>374</v>
      </c>
      <c r="E131" s="360" t="s">
        <v>166</v>
      </c>
      <c r="F131" s="361"/>
      <c r="G131" s="362"/>
      <c r="H131" s="362"/>
      <c r="I131" s="362"/>
      <c r="J131" s="362"/>
      <c r="K131" s="362"/>
      <c r="L131" s="363"/>
      <c r="M131" s="125"/>
      <c r="N131" s="45"/>
      <c r="O131" s="43"/>
      <c r="P131" s="43"/>
      <c r="Q131" s="43"/>
      <c r="R131" s="43"/>
      <c r="S131" s="43"/>
      <c r="T131" s="43"/>
      <c r="U131" s="43"/>
      <c r="V131" s="43"/>
      <c r="W131" s="43"/>
      <c r="X131" s="38"/>
      <c r="Y131" s="38"/>
      <c r="Z131" s="1"/>
      <c r="AA131" s="223"/>
      <c r="AB131" s="223"/>
      <c r="AC131" s="305"/>
      <c r="AD131" s="323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  <c r="DC131" s="8"/>
      <c r="DD131" s="8"/>
      <c r="DE131" s="8"/>
      <c r="DF131" s="8"/>
      <c r="DG131" s="8"/>
      <c r="DH131" s="8"/>
      <c r="DI131" s="8"/>
      <c r="DJ131" s="8"/>
      <c r="DK131" s="8"/>
      <c r="DL131" s="8"/>
      <c r="DM131" s="8"/>
      <c r="DN131" s="8"/>
      <c r="DO131" s="8"/>
      <c r="DP131" s="8"/>
      <c r="DQ131" s="8"/>
      <c r="DR131" s="8"/>
      <c r="DS131" s="8"/>
      <c r="DT131" s="8"/>
      <c r="DU131" s="8"/>
      <c r="DV131" s="8"/>
      <c r="DW131" s="8"/>
      <c r="DX131" s="8"/>
      <c r="DY131" s="8"/>
      <c r="DZ131" s="8"/>
      <c r="EA131" s="8"/>
      <c r="EB131" s="8"/>
      <c r="EC131" s="8"/>
      <c r="ED131" s="8"/>
      <c r="EE131" s="8"/>
      <c r="EF131" s="8"/>
      <c r="EG131" s="8"/>
      <c r="EH131" s="8"/>
      <c r="EI131" s="8"/>
      <c r="EJ131" s="8"/>
      <c r="EK131" s="8"/>
      <c r="EL131" s="8"/>
      <c r="EM131" s="8"/>
      <c r="EN131" s="8"/>
      <c r="EO131" s="8"/>
      <c r="EP131" s="8"/>
      <c r="EQ131" s="8"/>
      <c r="ER131" s="8"/>
      <c r="ES131" s="8"/>
      <c r="ET131" s="8"/>
      <c r="EU131" s="8"/>
      <c r="EV131" s="8"/>
      <c r="EW131" s="8"/>
      <c r="EX131" s="8"/>
      <c r="EY131" s="8"/>
      <c r="EZ131" s="8"/>
      <c r="FA131" s="8"/>
      <c r="FB131" s="8"/>
      <c r="FC131" s="8"/>
      <c r="FD131" s="8"/>
      <c r="FE131" s="8"/>
      <c r="FF131" s="8"/>
      <c r="FG131" s="8"/>
      <c r="FH131" s="8"/>
      <c r="FI131" s="8"/>
      <c r="FJ131" s="8"/>
      <c r="FK131" s="8"/>
      <c r="FL131" s="8"/>
      <c r="FM131" s="8"/>
      <c r="FN131" s="8"/>
    </row>
    <row r="132" spans="1:170" s="2" customFormat="1" ht="18.75" customHeight="1" x14ac:dyDescent="0.2">
      <c r="C132" s="126">
        <v>1</v>
      </c>
      <c r="D132" s="127" t="s">
        <v>421</v>
      </c>
      <c r="E132" s="126" t="s">
        <v>0</v>
      </c>
      <c r="F132" s="128"/>
      <c r="G132" s="129">
        <v>230</v>
      </c>
      <c r="H132" s="130">
        <f>ROUND(G132*$H$4,0)</f>
        <v>230</v>
      </c>
      <c r="I132" s="130">
        <f>ROUND(H132*$I$4,0)</f>
        <v>219</v>
      </c>
      <c r="J132" s="130">
        <f>ROUND(H132*$J$4,0)</f>
        <v>207</v>
      </c>
      <c r="K132" s="131">
        <f>ROUND(H132*$K$4,0)</f>
        <v>196</v>
      </c>
      <c r="L132" s="132">
        <f>IF($H$3&gt;=100000,F132*K132,IF(AND($H$3&gt;=50000,$H$3&lt;=100000),F132*J132,IF(AND($H$3&gt;=25000,$H$3&lt;=50000),F132*I132,IF($H$3&lt;=50000,F132*H132))))</f>
        <v>0</v>
      </c>
      <c r="M132" s="125">
        <v>390</v>
      </c>
      <c r="N132" s="45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1"/>
      <c r="AA132" s="49">
        <v>4630109242665</v>
      </c>
      <c r="AB132" s="224">
        <v>27778</v>
      </c>
      <c r="AC132" s="305"/>
      <c r="AD132" s="323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  <c r="DC132" s="8"/>
      <c r="DD132" s="8"/>
      <c r="DE132" s="8"/>
      <c r="DF132" s="8"/>
      <c r="DG132" s="8"/>
      <c r="DH132" s="8"/>
      <c r="DI132" s="8"/>
      <c r="DJ132" s="8"/>
      <c r="DK132" s="8"/>
      <c r="DL132" s="8"/>
      <c r="DM132" s="8"/>
      <c r="DN132" s="8"/>
      <c r="DO132" s="8"/>
      <c r="DP132" s="8"/>
      <c r="DQ132" s="8"/>
      <c r="DR132" s="8"/>
      <c r="DS132" s="8"/>
      <c r="DT132" s="8"/>
      <c r="DU132" s="8"/>
      <c r="DV132" s="8"/>
      <c r="DW132" s="8"/>
      <c r="DX132" s="8"/>
      <c r="DY132" s="8"/>
      <c r="DZ132" s="8"/>
      <c r="EA132" s="8"/>
      <c r="EB132" s="8"/>
      <c r="EC132" s="8"/>
      <c r="ED132" s="8"/>
      <c r="EE132" s="8"/>
      <c r="EF132" s="8"/>
      <c r="EG132" s="8"/>
      <c r="EH132" s="8"/>
      <c r="EI132" s="8"/>
      <c r="EJ132" s="8"/>
      <c r="EK132" s="8"/>
      <c r="EL132" s="8"/>
      <c r="EM132" s="8"/>
      <c r="EN132" s="8"/>
      <c r="EO132" s="8"/>
      <c r="EP132" s="8"/>
      <c r="EQ132" s="8"/>
      <c r="ER132" s="8"/>
      <c r="ES132" s="8"/>
      <c r="ET132" s="8"/>
      <c r="EU132" s="8"/>
      <c r="EV132" s="8"/>
      <c r="EW132" s="8"/>
      <c r="EX132" s="8"/>
      <c r="EY132" s="8"/>
      <c r="EZ132" s="8"/>
      <c r="FA132" s="8"/>
      <c r="FB132" s="8"/>
      <c r="FC132" s="8"/>
      <c r="FD132" s="8"/>
      <c r="FE132" s="8"/>
      <c r="FF132" s="8"/>
      <c r="FG132" s="8"/>
      <c r="FH132" s="8"/>
      <c r="FI132" s="8"/>
      <c r="FJ132" s="8"/>
      <c r="FK132" s="8"/>
      <c r="FL132" s="8"/>
      <c r="FM132" s="8"/>
      <c r="FN132" s="8"/>
    </row>
    <row r="133" spans="1:170" s="2" customFormat="1" ht="18.75" hidden="1" customHeight="1" x14ac:dyDescent="0.2">
      <c r="C133" s="126"/>
      <c r="D133" s="127"/>
      <c r="E133" s="126" t="s">
        <v>0</v>
      </c>
      <c r="F133" s="128"/>
      <c r="G133" s="129"/>
      <c r="H133" s="130"/>
      <c r="I133" s="130"/>
      <c r="J133" s="130"/>
      <c r="K133" s="131"/>
      <c r="L133" s="132"/>
      <c r="M133" s="125"/>
      <c r="N133" s="45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1"/>
      <c r="AA133" s="49"/>
      <c r="AB133" s="224"/>
      <c r="AC133" s="305"/>
      <c r="AD133" s="323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  <c r="DC133" s="8"/>
      <c r="DD133" s="8"/>
      <c r="DE133" s="8"/>
      <c r="DF133" s="8"/>
      <c r="DG133" s="8"/>
      <c r="DH133" s="8"/>
      <c r="DI133" s="8"/>
      <c r="DJ133" s="8"/>
      <c r="DK133" s="8"/>
      <c r="DL133" s="8"/>
      <c r="DM133" s="8"/>
      <c r="DN133" s="8"/>
      <c r="DO133" s="8"/>
      <c r="DP133" s="8"/>
      <c r="DQ133" s="8"/>
      <c r="DR133" s="8"/>
      <c r="DS133" s="8"/>
      <c r="DT133" s="8"/>
      <c r="DU133" s="8"/>
      <c r="DV133" s="8"/>
      <c r="DW133" s="8"/>
      <c r="DX133" s="8"/>
      <c r="DY133" s="8"/>
      <c r="DZ133" s="8"/>
      <c r="EA133" s="8"/>
      <c r="EB133" s="8"/>
      <c r="EC133" s="8"/>
      <c r="ED133" s="8"/>
      <c r="EE133" s="8"/>
      <c r="EF133" s="8"/>
      <c r="EG133" s="8"/>
      <c r="EH133" s="8"/>
      <c r="EI133" s="8"/>
      <c r="EJ133" s="8"/>
      <c r="EK133" s="8"/>
      <c r="EL133" s="8"/>
      <c r="EM133" s="8"/>
      <c r="EN133" s="8"/>
      <c r="EO133" s="8"/>
      <c r="EP133" s="8"/>
      <c r="EQ133" s="8"/>
      <c r="ER133" s="8"/>
      <c r="ES133" s="8"/>
      <c r="ET133" s="8"/>
      <c r="EU133" s="8"/>
      <c r="EV133" s="8"/>
      <c r="EW133" s="8"/>
      <c r="EX133" s="8"/>
      <c r="EY133" s="8"/>
      <c r="EZ133" s="8"/>
      <c r="FA133" s="8"/>
      <c r="FB133" s="8"/>
      <c r="FC133" s="8"/>
      <c r="FD133" s="8"/>
      <c r="FE133" s="8"/>
      <c r="FF133" s="8"/>
      <c r="FG133" s="8"/>
      <c r="FH133" s="8"/>
      <c r="FI133" s="8"/>
      <c r="FJ133" s="8"/>
      <c r="FK133" s="8"/>
      <c r="FL133" s="8"/>
      <c r="FM133" s="8"/>
      <c r="FN133" s="8"/>
    </row>
    <row r="134" spans="1:170" s="2" customFormat="1" ht="18.75" customHeight="1" thickBot="1" x14ac:dyDescent="0.25">
      <c r="C134" s="164"/>
      <c r="D134" s="165" t="s">
        <v>1</v>
      </c>
      <c r="E134" s="166"/>
      <c r="F134" s="166">
        <f>SUM(F132:F133)</f>
        <v>0</v>
      </c>
      <c r="G134" s="167">
        <v>0</v>
      </c>
      <c r="H134" s="167">
        <f>SUMPRODUCT($F132:$F133,H132:H133)</f>
        <v>0</v>
      </c>
      <c r="I134" s="167">
        <f>SUMPRODUCT($F132:$F133,I132:I133)</f>
        <v>0</v>
      </c>
      <c r="J134" s="167">
        <f>SUMPRODUCT($F132:$F133,J132:J133)</f>
        <v>0</v>
      </c>
      <c r="K134" s="167">
        <f>SUMPRODUCT($F132:$F133,K132:K133)</f>
        <v>0</v>
      </c>
      <c r="L134" s="168">
        <f>SUM(L132:L133)</f>
        <v>0</v>
      </c>
      <c r="M134" s="169"/>
      <c r="N134" s="47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51"/>
      <c r="AA134" s="49"/>
      <c r="AB134" s="224"/>
      <c r="AC134" s="305"/>
      <c r="AD134" s="323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</row>
    <row r="135" spans="1:170" s="2" customFormat="1" ht="18.75" customHeight="1" thickTop="1" x14ac:dyDescent="0.2">
      <c r="C135" s="151"/>
      <c r="D135" s="206" t="s">
        <v>159</v>
      </c>
      <c r="E135" s="152"/>
      <c r="F135" s="153"/>
      <c r="G135" s="154"/>
      <c r="H135" s="154"/>
      <c r="I135" s="154"/>
      <c r="J135" s="154"/>
      <c r="K135" s="154"/>
      <c r="L135" s="154"/>
      <c r="M135" s="150"/>
      <c r="N135" s="45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1"/>
      <c r="AA135" s="49"/>
      <c r="AB135" s="224"/>
      <c r="AC135" s="305"/>
      <c r="AD135" s="323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  <c r="BR135" s="8"/>
      <c r="BS135" s="8"/>
      <c r="BT135" s="8"/>
      <c r="BU135" s="8"/>
      <c r="BV135" s="8"/>
      <c r="BW135" s="8"/>
      <c r="BX135" s="8"/>
      <c r="BY135" s="8"/>
      <c r="BZ135" s="8"/>
      <c r="CA135" s="8"/>
      <c r="CB135" s="8"/>
      <c r="CC135" s="8"/>
      <c r="CD135" s="8"/>
      <c r="CE135" s="8"/>
      <c r="CF135" s="8"/>
      <c r="CG135" s="8"/>
      <c r="CH135" s="8"/>
      <c r="CI135" s="8"/>
      <c r="CJ135" s="8"/>
      <c r="CK135" s="8"/>
      <c r="CL135" s="8"/>
      <c r="CM135" s="8"/>
      <c r="CN135" s="8"/>
      <c r="CO135" s="8"/>
      <c r="CP135" s="8"/>
      <c r="CQ135" s="8"/>
      <c r="CR135" s="8"/>
      <c r="CS135" s="8"/>
      <c r="CT135" s="8"/>
      <c r="CU135" s="8"/>
      <c r="CV135" s="8"/>
      <c r="CW135" s="8"/>
      <c r="CX135" s="8"/>
      <c r="CY135" s="8"/>
      <c r="CZ135" s="8"/>
      <c r="DA135" s="8"/>
      <c r="DB135" s="8"/>
      <c r="DC135" s="8"/>
      <c r="DD135" s="8"/>
      <c r="DE135" s="8"/>
      <c r="DF135" s="8"/>
      <c r="DG135" s="8"/>
      <c r="DH135" s="8"/>
      <c r="DI135" s="8"/>
      <c r="DJ135" s="8"/>
      <c r="DK135" s="8"/>
      <c r="DL135" s="8"/>
      <c r="DM135" s="8"/>
      <c r="DN135" s="8"/>
      <c r="DO135" s="8"/>
      <c r="DP135" s="8"/>
      <c r="DQ135" s="8"/>
      <c r="DR135" s="8"/>
      <c r="DS135" s="8"/>
      <c r="DT135" s="8"/>
      <c r="DU135" s="8"/>
      <c r="DV135" s="8"/>
      <c r="DW135" s="8"/>
      <c r="DX135" s="8"/>
      <c r="DY135" s="8"/>
      <c r="DZ135" s="8"/>
      <c r="EA135" s="8"/>
      <c r="EB135" s="8"/>
      <c r="EC135" s="8"/>
      <c r="ED135" s="8"/>
      <c r="EE135" s="8"/>
      <c r="EF135" s="8"/>
      <c r="EG135" s="8"/>
      <c r="EH135" s="8"/>
      <c r="EI135" s="8"/>
      <c r="EJ135" s="8"/>
      <c r="EK135" s="8"/>
      <c r="EL135" s="8"/>
      <c r="EM135" s="8"/>
      <c r="EN135" s="8"/>
      <c r="EO135" s="8"/>
      <c r="EP135" s="8"/>
      <c r="EQ135" s="8"/>
      <c r="ER135" s="8"/>
      <c r="ES135" s="8"/>
      <c r="ET135" s="8"/>
      <c r="EU135" s="8"/>
      <c r="EV135" s="8"/>
      <c r="EW135" s="8"/>
      <c r="EX135" s="8"/>
      <c r="EY135" s="8"/>
      <c r="EZ135" s="8"/>
      <c r="FA135" s="8"/>
      <c r="FB135" s="8"/>
      <c r="FC135" s="8"/>
      <c r="FD135" s="8"/>
      <c r="FE135" s="8"/>
      <c r="FF135" s="8"/>
      <c r="FG135" s="8"/>
      <c r="FH135" s="8"/>
      <c r="FI135" s="8"/>
      <c r="FJ135" s="8"/>
      <c r="FK135" s="8"/>
      <c r="FL135" s="8"/>
      <c r="FM135" s="8"/>
      <c r="FN135" s="8"/>
    </row>
    <row r="136" spans="1:170" s="2" customFormat="1" ht="20.25" customHeight="1" x14ac:dyDescent="0.2">
      <c r="A136" s="364"/>
      <c r="B136" s="364"/>
      <c r="C136" s="358"/>
      <c r="D136" s="359" t="s">
        <v>376</v>
      </c>
      <c r="E136" s="360" t="s">
        <v>166</v>
      </c>
      <c r="F136" s="361"/>
      <c r="G136" s="362"/>
      <c r="H136" s="362"/>
      <c r="I136" s="362"/>
      <c r="J136" s="362"/>
      <c r="K136" s="362"/>
      <c r="L136" s="363"/>
      <c r="M136" s="125"/>
      <c r="N136" s="45"/>
      <c r="O136" s="43"/>
      <c r="P136" s="43"/>
      <c r="Q136" s="43"/>
      <c r="R136" s="43"/>
      <c r="S136" s="43"/>
      <c r="T136" s="43"/>
      <c r="U136" s="43"/>
      <c r="V136" s="43"/>
      <c r="W136" s="43"/>
      <c r="X136" s="38"/>
      <c r="Y136" s="38"/>
      <c r="Z136" s="1"/>
      <c r="AA136" s="223"/>
      <c r="AB136" s="223"/>
      <c r="AC136" s="305"/>
      <c r="AD136" s="323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8"/>
      <c r="CC136" s="8"/>
      <c r="CD136" s="8"/>
      <c r="CE136" s="8"/>
      <c r="CF136" s="8"/>
      <c r="CG136" s="8"/>
      <c r="CH136" s="8"/>
      <c r="CI136" s="8"/>
      <c r="CJ136" s="8"/>
      <c r="CK136" s="8"/>
      <c r="CL136" s="8"/>
      <c r="CM136" s="8"/>
      <c r="CN136" s="8"/>
      <c r="CO136" s="8"/>
      <c r="CP136" s="8"/>
      <c r="CQ136" s="8"/>
      <c r="CR136" s="8"/>
      <c r="CS136" s="8"/>
      <c r="CT136" s="8"/>
      <c r="CU136" s="8"/>
      <c r="CV136" s="8"/>
      <c r="CW136" s="8"/>
      <c r="CX136" s="8"/>
      <c r="CY136" s="8"/>
      <c r="CZ136" s="8"/>
      <c r="DA136" s="8"/>
      <c r="DB136" s="8"/>
      <c r="DC136" s="8"/>
      <c r="DD136" s="8"/>
      <c r="DE136" s="8"/>
      <c r="DF136" s="8"/>
      <c r="DG136" s="8"/>
      <c r="DH136" s="8"/>
      <c r="DI136" s="8"/>
      <c r="DJ136" s="8"/>
      <c r="DK136" s="8"/>
      <c r="DL136" s="8"/>
      <c r="DM136" s="8"/>
      <c r="DN136" s="8"/>
      <c r="DO136" s="8"/>
      <c r="DP136" s="8"/>
      <c r="DQ136" s="8"/>
      <c r="DR136" s="8"/>
      <c r="DS136" s="8"/>
      <c r="DT136" s="8"/>
      <c r="DU136" s="8"/>
      <c r="DV136" s="8"/>
      <c r="DW136" s="8"/>
      <c r="DX136" s="8"/>
      <c r="DY136" s="8"/>
      <c r="DZ136" s="8"/>
      <c r="EA136" s="8"/>
      <c r="EB136" s="8"/>
      <c r="EC136" s="8"/>
      <c r="ED136" s="8"/>
      <c r="EE136" s="8"/>
      <c r="EF136" s="8"/>
      <c r="EG136" s="8"/>
      <c r="EH136" s="8"/>
      <c r="EI136" s="8"/>
      <c r="EJ136" s="8"/>
      <c r="EK136" s="8"/>
      <c r="EL136" s="8"/>
      <c r="EM136" s="8"/>
      <c r="EN136" s="8"/>
      <c r="EO136" s="8"/>
      <c r="EP136" s="8"/>
      <c r="EQ136" s="8"/>
      <c r="ER136" s="8"/>
      <c r="ES136" s="8"/>
      <c r="ET136" s="8"/>
      <c r="EU136" s="8"/>
      <c r="EV136" s="8"/>
      <c r="EW136" s="8"/>
      <c r="EX136" s="8"/>
      <c r="EY136" s="8"/>
      <c r="EZ136" s="8"/>
      <c r="FA136" s="8"/>
      <c r="FB136" s="8"/>
      <c r="FC136" s="8"/>
      <c r="FD136" s="8"/>
      <c r="FE136" s="8"/>
      <c r="FF136" s="8"/>
      <c r="FG136" s="8"/>
      <c r="FH136" s="8"/>
      <c r="FI136" s="8"/>
      <c r="FJ136" s="8"/>
      <c r="FK136" s="8"/>
      <c r="FL136" s="8"/>
      <c r="FM136" s="8"/>
      <c r="FN136" s="8"/>
    </row>
    <row r="137" spans="1:170" s="2" customFormat="1" ht="18.75" customHeight="1" x14ac:dyDescent="0.2">
      <c r="C137" s="126">
        <v>1</v>
      </c>
      <c r="D137" s="127" t="s">
        <v>420</v>
      </c>
      <c r="E137" s="126" t="s">
        <v>0</v>
      </c>
      <c r="F137" s="128"/>
      <c r="G137" s="129">
        <v>200</v>
      </c>
      <c r="H137" s="130">
        <f>ROUND(G137*$H$4,0)</f>
        <v>200</v>
      </c>
      <c r="I137" s="130">
        <f>ROUND(H137*$I$4,0)</f>
        <v>190</v>
      </c>
      <c r="J137" s="130">
        <f>ROUND(H137*$J$4,0)</f>
        <v>180</v>
      </c>
      <c r="K137" s="131">
        <f>ROUND(H137*$K$4,0)</f>
        <v>170</v>
      </c>
      <c r="L137" s="132">
        <f>IF($H$3&gt;=100000,F137*K137,IF(AND($H$3&gt;=50000,$H$3&lt;=100000),F137*J137,IF(AND($H$3&gt;=25000,$H$3&lt;=50000),F137*I137,IF($H$3&lt;=50000,F137*H137))))</f>
        <v>0</v>
      </c>
      <c r="M137" s="125">
        <v>340</v>
      </c>
      <c r="N137" s="45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1"/>
      <c r="AA137" s="334">
        <v>4630109243044</v>
      </c>
      <c r="AB137" s="224">
        <v>30911</v>
      </c>
      <c r="AC137" s="305"/>
      <c r="AD137" s="323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8"/>
      <c r="CC137" s="8"/>
      <c r="CD137" s="8"/>
      <c r="CE137" s="8"/>
      <c r="CF137" s="8"/>
      <c r="CG137" s="8"/>
      <c r="CH137" s="8"/>
      <c r="CI137" s="8"/>
      <c r="CJ137" s="8"/>
      <c r="CK137" s="8"/>
      <c r="CL137" s="8"/>
      <c r="CM137" s="8"/>
      <c r="CN137" s="8"/>
      <c r="CO137" s="8"/>
      <c r="CP137" s="8"/>
      <c r="CQ137" s="8"/>
      <c r="CR137" s="8"/>
      <c r="CS137" s="8"/>
      <c r="CT137" s="8"/>
      <c r="CU137" s="8"/>
      <c r="CV137" s="8"/>
      <c r="CW137" s="8"/>
      <c r="CX137" s="8"/>
      <c r="CY137" s="8"/>
      <c r="CZ137" s="8"/>
      <c r="DA137" s="8"/>
      <c r="DB137" s="8"/>
      <c r="DC137" s="8"/>
      <c r="DD137" s="8"/>
      <c r="DE137" s="8"/>
      <c r="DF137" s="8"/>
      <c r="DG137" s="8"/>
      <c r="DH137" s="8"/>
      <c r="DI137" s="8"/>
      <c r="DJ137" s="8"/>
      <c r="DK137" s="8"/>
      <c r="DL137" s="8"/>
      <c r="DM137" s="8"/>
      <c r="DN137" s="8"/>
      <c r="DO137" s="8"/>
      <c r="DP137" s="8"/>
      <c r="DQ137" s="8"/>
      <c r="DR137" s="8"/>
      <c r="DS137" s="8"/>
      <c r="DT137" s="8"/>
      <c r="DU137" s="8"/>
      <c r="DV137" s="8"/>
      <c r="DW137" s="8"/>
      <c r="DX137" s="8"/>
      <c r="DY137" s="8"/>
      <c r="DZ137" s="8"/>
      <c r="EA137" s="8"/>
      <c r="EB137" s="8"/>
      <c r="EC137" s="8"/>
      <c r="ED137" s="8"/>
      <c r="EE137" s="8"/>
      <c r="EF137" s="8"/>
      <c r="EG137" s="8"/>
      <c r="EH137" s="8"/>
      <c r="EI137" s="8"/>
      <c r="EJ137" s="8"/>
      <c r="EK137" s="8"/>
      <c r="EL137" s="8"/>
      <c r="EM137" s="8"/>
      <c r="EN137" s="8"/>
      <c r="EO137" s="8"/>
      <c r="EP137" s="8"/>
      <c r="EQ137" s="8"/>
      <c r="ER137" s="8"/>
      <c r="ES137" s="8"/>
      <c r="ET137" s="8"/>
      <c r="EU137" s="8"/>
      <c r="EV137" s="8"/>
      <c r="EW137" s="8"/>
      <c r="EX137" s="8"/>
      <c r="EY137" s="8"/>
      <c r="EZ137" s="8"/>
      <c r="FA137" s="8"/>
      <c r="FB137" s="8"/>
      <c r="FC137" s="8"/>
      <c r="FD137" s="8"/>
      <c r="FE137" s="8"/>
      <c r="FF137" s="8"/>
      <c r="FG137" s="8"/>
      <c r="FH137" s="8"/>
      <c r="FI137" s="8"/>
      <c r="FJ137" s="8"/>
      <c r="FK137" s="8"/>
      <c r="FL137" s="8"/>
      <c r="FM137" s="8"/>
      <c r="FN137" s="8"/>
    </row>
    <row r="138" spans="1:170" s="2" customFormat="1" ht="18.75" customHeight="1" x14ac:dyDescent="0.2">
      <c r="C138" s="126">
        <v>2</v>
      </c>
      <c r="D138" s="127" t="s">
        <v>419</v>
      </c>
      <c r="E138" s="126" t="s">
        <v>0</v>
      </c>
      <c r="F138" s="128"/>
      <c r="G138" s="129">
        <v>200</v>
      </c>
      <c r="H138" s="130">
        <f t="shared" ref="H138:H139" si="73">ROUND(G138*$H$4,0)</f>
        <v>200</v>
      </c>
      <c r="I138" s="130">
        <f t="shared" ref="I138:I139" si="74">ROUND(H138*$I$4,0)</f>
        <v>190</v>
      </c>
      <c r="J138" s="130">
        <f t="shared" ref="J138:J139" si="75">ROUND(H138*$J$4,0)</f>
        <v>180</v>
      </c>
      <c r="K138" s="131">
        <f t="shared" ref="K138:K139" si="76">ROUND(H138*$K$4,0)</f>
        <v>170</v>
      </c>
      <c r="L138" s="132">
        <f t="shared" ref="L138:L139" si="77">IF($H$3&gt;=100000,F138*K138,IF(AND($H$3&gt;=50000,$H$3&lt;=100000),F138*J138,IF(AND($H$3&gt;=25000,$H$3&lt;=50000),F138*I138,IF($H$3&lt;=50000,F138*H138))))</f>
        <v>0</v>
      </c>
      <c r="M138" s="125">
        <v>340</v>
      </c>
      <c r="N138" s="45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1"/>
      <c r="AA138" s="334">
        <v>4630109243037</v>
      </c>
      <c r="AB138" s="224">
        <v>30910</v>
      </c>
      <c r="AC138" s="305"/>
      <c r="AD138" s="323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8"/>
      <c r="CC138" s="8"/>
      <c r="CD138" s="8"/>
      <c r="CE138" s="8"/>
      <c r="CF138" s="8"/>
      <c r="CG138" s="8"/>
      <c r="CH138" s="8"/>
      <c r="CI138" s="8"/>
      <c r="CJ138" s="8"/>
      <c r="CK138" s="8"/>
      <c r="CL138" s="8"/>
      <c r="CM138" s="8"/>
      <c r="CN138" s="8"/>
      <c r="CO138" s="8"/>
      <c r="CP138" s="8"/>
      <c r="CQ138" s="8"/>
      <c r="CR138" s="8"/>
      <c r="CS138" s="8"/>
      <c r="CT138" s="8"/>
      <c r="CU138" s="8"/>
      <c r="CV138" s="8"/>
      <c r="CW138" s="8"/>
      <c r="CX138" s="8"/>
      <c r="CY138" s="8"/>
      <c r="CZ138" s="8"/>
      <c r="DA138" s="8"/>
      <c r="DB138" s="8"/>
      <c r="DC138" s="8"/>
      <c r="DD138" s="8"/>
      <c r="DE138" s="8"/>
      <c r="DF138" s="8"/>
      <c r="DG138" s="8"/>
      <c r="DH138" s="8"/>
      <c r="DI138" s="8"/>
      <c r="DJ138" s="8"/>
      <c r="DK138" s="8"/>
      <c r="DL138" s="8"/>
      <c r="DM138" s="8"/>
      <c r="DN138" s="8"/>
      <c r="DO138" s="8"/>
      <c r="DP138" s="8"/>
      <c r="DQ138" s="8"/>
      <c r="DR138" s="8"/>
      <c r="DS138" s="8"/>
      <c r="DT138" s="8"/>
      <c r="DU138" s="8"/>
      <c r="DV138" s="8"/>
      <c r="DW138" s="8"/>
      <c r="DX138" s="8"/>
      <c r="DY138" s="8"/>
      <c r="DZ138" s="8"/>
      <c r="EA138" s="8"/>
      <c r="EB138" s="8"/>
      <c r="EC138" s="8"/>
      <c r="ED138" s="8"/>
      <c r="EE138" s="8"/>
      <c r="EF138" s="8"/>
      <c r="EG138" s="8"/>
      <c r="EH138" s="8"/>
      <c r="EI138" s="8"/>
      <c r="EJ138" s="8"/>
      <c r="EK138" s="8"/>
      <c r="EL138" s="8"/>
      <c r="EM138" s="8"/>
      <c r="EN138" s="8"/>
      <c r="EO138" s="8"/>
      <c r="EP138" s="8"/>
      <c r="EQ138" s="8"/>
      <c r="ER138" s="8"/>
      <c r="ES138" s="8"/>
      <c r="ET138" s="8"/>
      <c r="EU138" s="8"/>
      <c r="EV138" s="8"/>
      <c r="EW138" s="8"/>
      <c r="EX138" s="8"/>
      <c r="EY138" s="8"/>
      <c r="EZ138" s="8"/>
      <c r="FA138" s="8"/>
      <c r="FB138" s="8"/>
      <c r="FC138" s="8"/>
      <c r="FD138" s="8"/>
      <c r="FE138" s="8"/>
      <c r="FF138" s="8"/>
      <c r="FG138" s="8"/>
      <c r="FH138" s="8"/>
      <c r="FI138" s="8"/>
      <c r="FJ138" s="8"/>
      <c r="FK138" s="8"/>
      <c r="FL138" s="8"/>
      <c r="FM138" s="8"/>
      <c r="FN138" s="8"/>
    </row>
    <row r="139" spans="1:170" s="2" customFormat="1" ht="18.75" customHeight="1" x14ac:dyDescent="0.2">
      <c r="C139" s="126">
        <v>3</v>
      </c>
      <c r="D139" s="127" t="s">
        <v>418</v>
      </c>
      <c r="E139" s="126" t="s">
        <v>0</v>
      </c>
      <c r="F139" s="128"/>
      <c r="G139" s="129">
        <v>200</v>
      </c>
      <c r="H139" s="130">
        <f t="shared" si="73"/>
        <v>200</v>
      </c>
      <c r="I139" s="130">
        <f t="shared" si="74"/>
        <v>190</v>
      </c>
      <c r="J139" s="130">
        <f t="shared" si="75"/>
        <v>180</v>
      </c>
      <c r="K139" s="131">
        <f t="shared" si="76"/>
        <v>170</v>
      </c>
      <c r="L139" s="132">
        <f t="shared" si="77"/>
        <v>0</v>
      </c>
      <c r="M139" s="125">
        <v>340</v>
      </c>
      <c r="N139" s="45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1"/>
      <c r="AA139" s="334">
        <v>4630109243068</v>
      </c>
      <c r="AB139" s="224">
        <v>30913</v>
      </c>
      <c r="AC139" s="305"/>
      <c r="AD139" s="323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8"/>
      <c r="CC139" s="8"/>
      <c r="CD139" s="8"/>
      <c r="CE139" s="8"/>
      <c r="CF139" s="8"/>
      <c r="CG139" s="8"/>
      <c r="CH139" s="8"/>
      <c r="CI139" s="8"/>
      <c r="CJ139" s="8"/>
      <c r="CK139" s="8"/>
      <c r="CL139" s="8"/>
      <c r="CM139" s="8"/>
      <c r="CN139" s="8"/>
      <c r="CO139" s="8"/>
      <c r="CP139" s="8"/>
      <c r="CQ139" s="8"/>
      <c r="CR139" s="8"/>
      <c r="CS139" s="8"/>
      <c r="CT139" s="8"/>
      <c r="CU139" s="8"/>
      <c r="CV139" s="8"/>
      <c r="CW139" s="8"/>
      <c r="CX139" s="8"/>
      <c r="CY139" s="8"/>
      <c r="CZ139" s="8"/>
      <c r="DA139" s="8"/>
      <c r="DB139" s="8"/>
      <c r="DC139" s="8"/>
      <c r="DD139" s="8"/>
      <c r="DE139" s="8"/>
      <c r="DF139" s="8"/>
      <c r="DG139" s="8"/>
      <c r="DH139" s="8"/>
      <c r="DI139" s="8"/>
      <c r="DJ139" s="8"/>
      <c r="DK139" s="8"/>
      <c r="DL139" s="8"/>
      <c r="DM139" s="8"/>
      <c r="DN139" s="8"/>
      <c r="DO139" s="8"/>
      <c r="DP139" s="8"/>
      <c r="DQ139" s="8"/>
      <c r="DR139" s="8"/>
      <c r="DS139" s="8"/>
      <c r="DT139" s="8"/>
      <c r="DU139" s="8"/>
      <c r="DV139" s="8"/>
      <c r="DW139" s="8"/>
      <c r="DX139" s="8"/>
      <c r="DY139" s="8"/>
      <c r="DZ139" s="8"/>
      <c r="EA139" s="8"/>
      <c r="EB139" s="8"/>
      <c r="EC139" s="8"/>
      <c r="ED139" s="8"/>
      <c r="EE139" s="8"/>
      <c r="EF139" s="8"/>
      <c r="EG139" s="8"/>
      <c r="EH139" s="8"/>
      <c r="EI139" s="8"/>
      <c r="EJ139" s="8"/>
      <c r="EK139" s="8"/>
      <c r="EL139" s="8"/>
      <c r="EM139" s="8"/>
      <c r="EN139" s="8"/>
      <c r="EO139" s="8"/>
      <c r="EP139" s="8"/>
      <c r="EQ139" s="8"/>
      <c r="ER139" s="8"/>
      <c r="ES139" s="8"/>
      <c r="ET139" s="8"/>
      <c r="EU139" s="8"/>
      <c r="EV139" s="8"/>
      <c r="EW139" s="8"/>
      <c r="EX139" s="8"/>
      <c r="EY139" s="8"/>
      <c r="EZ139" s="8"/>
      <c r="FA139" s="8"/>
      <c r="FB139" s="8"/>
      <c r="FC139" s="8"/>
      <c r="FD139" s="8"/>
      <c r="FE139" s="8"/>
      <c r="FF139" s="8"/>
      <c r="FG139" s="8"/>
      <c r="FH139" s="8"/>
      <c r="FI139" s="8"/>
      <c r="FJ139" s="8"/>
      <c r="FK139" s="8"/>
      <c r="FL139" s="8"/>
      <c r="FM139" s="8"/>
      <c r="FN139" s="8"/>
    </row>
    <row r="140" spans="1:170" s="2" customFormat="1" ht="40.5" customHeight="1" x14ac:dyDescent="0.2">
      <c r="C140" s="126">
        <v>4</v>
      </c>
      <c r="D140" s="127" t="s">
        <v>417</v>
      </c>
      <c r="E140" s="126" t="s">
        <v>0</v>
      </c>
      <c r="F140" s="128"/>
      <c r="G140" s="129">
        <v>200</v>
      </c>
      <c r="H140" s="130">
        <f>ROUND(G140*$H$4,0)</f>
        <v>200</v>
      </c>
      <c r="I140" s="130">
        <f>ROUND(H140*$I$4,0)</f>
        <v>190</v>
      </c>
      <c r="J140" s="130">
        <f>ROUND(H140*$J$4,0)</f>
        <v>180</v>
      </c>
      <c r="K140" s="131">
        <f>ROUND(H140*$K$4,0)</f>
        <v>170</v>
      </c>
      <c r="L140" s="132">
        <f>IF($H$3&gt;=100000,F140*K140,IF(AND($H$3&gt;=50000,$H$3&lt;=100000),F140*J140,IF(AND($H$3&gt;=25000,$H$3&lt;=50000),F140*I140,IF($H$3&lt;=50000,F140*H140))))</f>
        <v>0</v>
      </c>
      <c r="M140" s="125">
        <v>340</v>
      </c>
      <c r="N140" s="45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1"/>
      <c r="AA140" s="334">
        <v>4630109243051</v>
      </c>
      <c r="AB140" s="224">
        <v>30912</v>
      </c>
      <c r="AC140" s="314"/>
      <c r="AD140" s="323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8"/>
      <c r="CC140" s="8"/>
      <c r="CD140" s="8"/>
      <c r="CE140" s="8"/>
      <c r="CF140" s="8"/>
      <c r="CG140" s="8"/>
      <c r="CH140" s="8"/>
      <c r="CI140" s="8"/>
      <c r="CJ140" s="8"/>
      <c r="CK140" s="8"/>
      <c r="CL140" s="8"/>
      <c r="CM140" s="8"/>
      <c r="CN140" s="8"/>
      <c r="CO140" s="8"/>
      <c r="CP140" s="8"/>
      <c r="CQ140" s="8"/>
      <c r="CR140" s="8"/>
      <c r="CS140" s="8"/>
      <c r="CT140" s="8"/>
      <c r="CU140" s="8"/>
      <c r="CV140" s="8"/>
      <c r="CW140" s="8"/>
      <c r="CX140" s="8"/>
      <c r="CY140" s="8"/>
      <c r="CZ140" s="8"/>
      <c r="DA140" s="8"/>
      <c r="DB140" s="8"/>
      <c r="DC140" s="8"/>
      <c r="DD140" s="8"/>
      <c r="DE140" s="8"/>
      <c r="DF140" s="8"/>
      <c r="DG140" s="8"/>
      <c r="DH140" s="8"/>
      <c r="DI140" s="8"/>
      <c r="DJ140" s="8"/>
      <c r="DK140" s="8"/>
      <c r="DL140" s="8"/>
      <c r="DM140" s="8"/>
      <c r="DN140" s="8"/>
      <c r="DO140" s="8"/>
      <c r="DP140" s="8"/>
      <c r="DQ140" s="8"/>
      <c r="DR140" s="8"/>
      <c r="DS140" s="8"/>
      <c r="DT140" s="8"/>
      <c r="DU140" s="8"/>
      <c r="DV140" s="8"/>
      <c r="DW140" s="8"/>
      <c r="DX140" s="8"/>
      <c r="DY140" s="8"/>
      <c r="DZ140" s="8"/>
      <c r="EA140" s="8"/>
      <c r="EB140" s="8"/>
      <c r="EC140" s="8"/>
      <c r="ED140" s="8"/>
      <c r="EE140" s="8"/>
      <c r="EF140" s="8"/>
      <c r="EG140" s="8"/>
      <c r="EH140" s="8"/>
      <c r="EI140" s="8"/>
      <c r="EJ140" s="8"/>
      <c r="EK140" s="8"/>
      <c r="EL140" s="8"/>
      <c r="EM140" s="8"/>
      <c r="EN140" s="8"/>
      <c r="EO140" s="8"/>
      <c r="EP140" s="8"/>
      <c r="EQ140" s="8"/>
      <c r="ER140" s="8"/>
      <c r="ES140" s="8"/>
      <c r="ET140" s="8"/>
      <c r="EU140" s="8"/>
      <c r="EV140" s="8"/>
      <c r="EW140" s="8"/>
      <c r="EX140" s="8"/>
      <c r="EY140" s="8"/>
      <c r="EZ140" s="8"/>
      <c r="FA140" s="8"/>
      <c r="FB140" s="8"/>
      <c r="FC140" s="8"/>
      <c r="FD140" s="8"/>
      <c r="FE140" s="8"/>
      <c r="FF140" s="8"/>
      <c r="FG140" s="8"/>
      <c r="FH140" s="8"/>
      <c r="FI140" s="8"/>
      <c r="FJ140" s="8"/>
      <c r="FK140" s="8"/>
      <c r="FL140" s="8"/>
      <c r="FM140" s="8"/>
      <c r="FN140" s="8"/>
    </row>
    <row r="141" spans="1:170" s="2" customFormat="1" ht="18.75" customHeight="1" thickBot="1" x14ac:dyDescent="0.25">
      <c r="C141" s="164"/>
      <c r="D141" s="165" t="s">
        <v>1</v>
      </c>
      <c r="E141" s="166"/>
      <c r="F141" s="166">
        <f>SUM(F137:F140)</f>
        <v>0</v>
      </c>
      <c r="G141" s="167">
        <v>0</v>
      </c>
      <c r="H141" s="167">
        <f>SUMPRODUCT($F137:$F140,H137:H140)</f>
        <v>0</v>
      </c>
      <c r="I141" s="167">
        <f>SUMPRODUCT($F137:$F140,I137:I140)</f>
        <v>0</v>
      </c>
      <c r="J141" s="167">
        <f>SUMPRODUCT($F137:$F140,J137:J140)</f>
        <v>0</v>
      </c>
      <c r="K141" s="167">
        <f>SUMPRODUCT($F137:$F140,K137:K140)</f>
        <v>0</v>
      </c>
      <c r="L141" s="168">
        <f>SUM(L137:L140)</f>
        <v>0</v>
      </c>
      <c r="M141" s="169"/>
      <c r="N141" s="47"/>
      <c r="O141" s="48"/>
      <c r="P141" s="48"/>
      <c r="Q141" s="48"/>
      <c r="R141" s="48"/>
      <c r="S141" s="48"/>
      <c r="T141" s="48"/>
      <c r="U141" s="48"/>
      <c r="V141" s="48"/>
      <c r="W141" s="48"/>
      <c r="X141" s="48"/>
      <c r="Y141" s="48"/>
      <c r="Z141" s="51"/>
      <c r="AA141" s="49"/>
      <c r="AB141" s="224"/>
      <c r="AC141" s="314"/>
      <c r="AD141" s="323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8"/>
      <c r="CC141" s="8"/>
      <c r="CD141" s="8"/>
      <c r="CE141" s="8"/>
      <c r="CF141" s="8"/>
      <c r="CG141" s="8"/>
      <c r="CH141" s="8"/>
      <c r="CI141" s="8"/>
      <c r="CJ141" s="8"/>
      <c r="CK141" s="8"/>
      <c r="CL141" s="8"/>
      <c r="CM141" s="8"/>
      <c r="CN141" s="8"/>
      <c r="CO141" s="8"/>
      <c r="CP141" s="8"/>
      <c r="CQ141" s="8"/>
      <c r="CR141" s="8"/>
      <c r="CS141" s="8"/>
      <c r="CT141" s="8"/>
      <c r="CU141" s="8"/>
      <c r="CV141" s="8"/>
      <c r="CW141" s="8"/>
      <c r="CX141" s="8"/>
      <c r="CY141" s="8"/>
      <c r="CZ141" s="8"/>
      <c r="DA141" s="8"/>
      <c r="DB141" s="8"/>
      <c r="DC141" s="8"/>
      <c r="DD141" s="8"/>
      <c r="DE141" s="8"/>
      <c r="DF141" s="8"/>
      <c r="DG141" s="8"/>
      <c r="DH141" s="8"/>
      <c r="DI141" s="8"/>
      <c r="DJ141" s="8"/>
      <c r="DK141" s="8"/>
      <c r="DL141" s="8"/>
      <c r="DM141" s="8"/>
      <c r="DN141" s="8"/>
      <c r="DO141" s="8"/>
      <c r="DP141" s="8"/>
      <c r="DQ141" s="8"/>
      <c r="DR141" s="8"/>
      <c r="DS141" s="8"/>
      <c r="DT141" s="8"/>
      <c r="DU141" s="8"/>
      <c r="DV141" s="8"/>
      <c r="DW141" s="8"/>
      <c r="DX141" s="8"/>
      <c r="DY141" s="8"/>
      <c r="DZ141" s="8"/>
      <c r="EA141" s="8"/>
      <c r="EB141" s="8"/>
      <c r="EC141" s="8"/>
      <c r="ED141" s="8"/>
      <c r="EE141" s="8"/>
      <c r="EF141" s="8"/>
      <c r="EG141" s="8"/>
      <c r="EH141" s="8"/>
      <c r="EI141" s="8"/>
      <c r="EJ141" s="8"/>
      <c r="EK141" s="8"/>
      <c r="EL141" s="8"/>
      <c r="EM141" s="8"/>
      <c r="EN141" s="8"/>
      <c r="EO141" s="8"/>
      <c r="EP141" s="8"/>
      <c r="EQ141" s="8"/>
      <c r="ER141" s="8"/>
      <c r="ES141" s="8"/>
      <c r="ET141" s="8"/>
      <c r="EU141" s="8"/>
      <c r="EV141" s="8"/>
      <c r="EW141" s="8"/>
      <c r="EX141" s="8"/>
      <c r="EY141" s="8"/>
      <c r="EZ141" s="8"/>
      <c r="FA141" s="8"/>
      <c r="FB141" s="8"/>
      <c r="FC141" s="8"/>
      <c r="FD141" s="8"/>
      <c r="FE141" s="8"/>
      <c r="FF141" s="8"/>
      <c r="FG141" s="8"/>
      <c r="FH141" s="8"/>
      <c r="FI141" s="8"/>
      <c r="FJ141" s="8"/>
      <c r="FK141" s="8"/>
      <c r="FL141" s="8"/>
      <c r="FM141" s="8"/>
      <c r="FN141" s="8"/>
    </row>
    <row r="142" spans="1:170" s="2" customFormat="1" ht="18.75" customHeight="1" thickTop="1" x14ac:dyDescent="0.2">
      <c r="C142" s="151"/>
      <c r="D142" s="206" t="s">
        <v>159</v>
      </c>
      <c r="E142" s="152"/>
      <c r="F142" s="153"/>
      <c r="G142" s="154"/>
      <c r="H142" s="154"/>
      <c r="I142" s="154"/>
      <c r="J142" s="154"/>
      <c r="K142" s="154"/>
      <c r="L142" s="154"/>
      <c r="M142" s="150"/>
      <c r="N142" s="45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1"/>
      <c r="AA142" s="49"/>
      <c r="AB142" s="224"/>
      <c r="AC142" s="314"/>
      <c r="AD142" s="323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8"/>
      <c r="CD142" s="8"/>
      <c r="CE142" s="8"/>
      <c r="CF142" s="8"/>
      <c r="CG142" s="8"/>
      <c r="CH142" s="8"/>
      <c r="CI142" s="8"/>
      <c r="CJ142" s="8"/>
      <c r="CK142" s="8"/>
      <c r="CL142" s="8"/>
      <c r="CM142" s="8"/>
      <c r="CN142" s="8"/>
      <c r="CO142" s="8"/>
      <c r="CP142" s="8"/>
      <c r="CQ142" s="8"/>
      <c r="CR142" s="8"/>
      <c r="CS142" s="8"/>
      <c r="CT142" s="8"/>
      <c r="CU142" s="8"/>
      <c r="CV142" s="8"/>
      <c r="CW142" s="8"/>
      <c r="CX142" s="8"/>
      <c r="CY142" s="8"/>
      <c r="CZ142" s="8"/>
      <c r="DA142" s="8"/>
      <c r="DB142" s="8"/>
      <c r="DC142" s="8"/>
      <c r="DD142" s="8"/>
      <c r="DE142" s="8"/>
      <c r="DF142" s="8"/>
      <c r="DG142" s="8"/>
      <c r="DH142" s="8"/>
      <c r="DI142" s="8"/>
      <c r="DJ142" s="8"/>
      <c r="DK142" s="8"/>
      <c r="DL142" s="8"/>
      <c r="DM142" s="8"/>
      <c r="DN142" s="8"/>
      <c r="DO142" s="8"/>
      <c r="DP142" s="8"/>
      <c r="DQ142" s="8"/>
      <c r="DR142" s="8"/>
      <c r="DS142" s="8"/>
      <c r="DT142" s="8"/>
      <c r="DU142" s="8"/>
      <c r="DV142" s="8"/>
      <c r="DW142" s="8"/>
      <c r="DX142" s="8"/>
      <c r="DY142" s="8"/>
      <c r="DZ142" s="8"/>
      <c r="EA142" s="8"/>
      <c r="EB142" s="8"/>
      <c r="EC142" s="8"/>
      <c r="ED142" s="8"/>
      <c r="EE142" s="8"/>
      <c r="EF142" s="8"/>
      <c r="EG142" s="8"/>
      <c r="EH142" s="8"/>
      <c r="EI142" s="8"/>
      <c r="EJ142" s="8"/>
      <c r="EK142" s="8"/>
      <c r="EL142" s="8"/>
      <c r="EM142" s="8"/>
      <c r="EN142" s="8"/>
      <c r="EO142" s="8"/>
      <c r="EP142" s="8"/>
      <c r="EQ142" s="8"/>
      <c r="ER142" s="8"/>
      <c r="ES142" s="8"/>
      <c r="ET142" s="8"/>
      <c r="EU142" s="8"/>
      <c r="EV142" s="8"/>
      <c r="EW142" s="8"/>
      <c r="EX142" s="8"/>
      <c r="EY142" s="8"/>
      <c r="EZ142" s="8"/>
      <c r="FA142" s="8"/>
      <c r="FB142" s="8"/>
      <c r="FC142" s="8"/>
      <c r="FD142" s="8"/>
      <c r="FE142" s="8"/>
      <c r="FF142" s="8"/>
      <c r="FG142" s="8"/>
      <c r="FH142" s="8"/>
      <c r="FI142" s="8"/>
      <c r="FJ142" s="8"/>
      <c r="FK142" s="8"/>
      <c r="FL142" s="8"/>
      <c r="FM142" s="8"/>
      <c r="FN142" s="8"/>
    </row>
    <row r="143" spans="1:170" s="2" customFormat="1" ht="20.25" customHeight="1" x14ac:dyDescent="0.2">
      <c r="C143" s="358"/>
      <c r="D143" s="359" t="s">
        <v>375</v>
      </c>
      <c r="E143" s="360" t="s">
        <v>166</v>
      </c>
      <c r="F143" s="361"/>
      <c r="G143" s="362"/>
      <c r="H143" s="362"/>
      <c r="I143" s="362"/>
      <c r="J143" s="362"/>
      <c r="K143" s="362"/>
      <c r="L143" s="363"/>
      <c r="M143" s="125"/>
      <c r="N143" s="45"/>
      <c r="O143" s="43"/>
      <c r="P143" s="43"/>
      <c r="Q143" s="43"/>
      <c r="R143" s="43"/>
      <c r="S143" s="43"/>
      <c r="T143" s="43"/>
      <c r="U143" s="43"/>
      <c r="V143" s="43"/>
      <c r="W143" s="43"/>
      <c r="X143" s="38"/>
      <c r="Y143" s="38"/>
      <c r="Z143" s="1"/>
      <c r="AA143" s="223"/>
      <c r="AB143" s="223"/>
      <c r="AC143" s="314"/>
      <c r="AD143" s="323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</row>
    <row r="144" spans="1:170" s="2" customFormat="1" ht="18.75" customHeight="1" x14ac:dyDescent="0.2">
      <c r="C144" s="126">
        <v>1</v>
      </c>
      <c r="D144" s="127" t="s">
        <v>416</v>
      </c>
      <c r="E144" s="126" t="s">
        <v>0</v>
      </c>
      <c r="F144" s="128"/>
      <c r="G144" s="129">
        <v>189</v>
      </c>
      <c r="H144" s="130">
        <f>ROUND(G144*$H$4,0)</f>
        <v>189</v>
      </c>
      <c r="I144" s="130">
        <f>ROUND(H144*$I$4,0)</f>
        <v>180</v>
      </c>
      <c r="J144" s="130">
        <f>ROUND(H144*$J$4,0)</f>
        <v>170</v>
      </c>
      <c r="K144" s="131">
        <f>ROUND(H144*$K$4,0)</f>
        <v>161</v>
      </c>
      <c r="L144" s="132">
        <f>IF($H$3&gt;=100000,F144*K144,IF(AND($H$3&gt;=50000,$H$3&lt;=100000),F144*J144,IF(AND($H$3&gt;=25000,$H$3&lt;=50000),F144*I144,IF($H$3&lt;=50000,F144*H144))))</f>
        <v>0</v>
      </c>
      <c r="M144" s="125">
        <v>320</v>
      </c>
      <c r="N144" s="45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1"/>
      <c r="AA144" s="334">
        <v>4630109243006</v>
      </c>
      <c r="AB144" s="224">
        <v>30894</v>
      </c>
      <c r="AC144" s="315"/>
      <c r="AD144" s="323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8"/>
      <c r="CC144" s="8"/>
      <c r="CD144" s="8"/>
      <c r="CE144" s="8"/>
      <c r="CF144" s="8"/>
      <c r="CG144" s="8"/>
      <c r="CH144" s="8"/>
      <c r="CI144" s="8"/>
      <c r="CJ144" s="8"/>
      <c r="CK144" s="8"/>
      <c r="CL144" s="8"/>
      <c r="CM144" s="8"/>
      <c r="CN144" s="8"/>
      <c r="CO144" s="8"/>
      <c r="CP144" s="8"/>
      <c r="CQ144" s="8"/>
      <c r="CR144" s="8"/>
      <c r="CS144" s="8"/>
      <c r="CT144" s="8"/>
      <c r="CU144" s="8"/>
      <c r="CV144" s="8"/>
      <c r="CW144" s="8"/>
      <c r="CX144" s="8"/>
      <c r="CY144" s="8"/>
      <c r="CZ144" s="8"/>
      <c r="DA144" s="8"/>
      <c r="DB144" s="8"/>
      <c r="DC144" s="8"/>
      <c r="DD144" s="8"/>
      <c r="DE144" s="8"/>
      <c r="DF144" s="8"/>
      <c r="DG144" s="8"/>
      <c r="DH144" s="8"/>
      <c r="DI144" s="8"/>
      <c r="DJ144" s="8"/>
      <c r="DK144" s="8"/>
      <c r="DL144" s="8"/>
      <c r="DM144" s="8"/>
      <c r="DN144" s="8"/>
      <c r="DO144" s="8"/>
      <c r="DP144" s="8"/>
      <c r="DQ144" s="8"/>
      <c r="DR144" s="8"/>
      <c r="DS144" s="8"/>
      <c r="DT144" s="8"/>
      <c r="DU144" s="8"/>
      <c r="DV144" s="8"/>
      <c r="DW144" s="8"/>
      <c r="DX144" s="8"/>
      <c r="DY144" s="8"/>
      <c r="DZ144" s="8"/>
      <c r="EA144" s="8"/>
      <c r="EB144" s="8"/>
      <c r="EC144" s="8"/>
      <c r="ED144" s="8"/>
      <c r="EE144" s="8"/>
      <c r="EF144" s="8"/>
      <c r="EG144" s="8"/>
      <c r="EH144" s="8"/>
      <c r="EI144" s="8"/>
      <c r="EJ144" s="8"/>
      <c r="EK144" s="8"/>
      <c r="EL144" s="8"/>
      <c r="EM144" s="8"/>
      <c r="EN144" s="8"/>
      <c r="EO144" s="8"/>
      <c r="EP144" s="8"/>
      <c r="EQ144" s="8"/>
      <c r="ER144" s="8"/>
      <c r="ES144" s="8"/>
      <c r="ET144" s="8"/>
      <c r="EU144" s="8"/>
      <c r="EV144" s="8"/>
      <c r="EW144" s="8"/>
      <c r="EX144" s="8"/>
      <c r="EY144" s="8"/>
      <c r="EZ144" s="8"/>
      <c r="FA144" s="8"/>
      <c r="FB144" s="8"/>
      <c r="FC144" s="8"/>
      <c r="FD144" s="8"/>
      <c r="FE144" s="8"/>
      <c r="FF144" s="8"/>
      <c r="FG144" s="8"/>
      <c r="FH144" s="8"/>
      <c r="FI144" s="8"/>
      <c r="FJ144" s="8"/>
      <c r="FK144" s="8"/>
      <c r="FL144" s="8"/>
      <c r="FM144" s="8"/>
      <c r="FN144" s="8"/>
    </row>
    <row r="145" spans="3:170" s="2" customFormat="1" ht="18.75" customHeight="1" x14ac:dyDescent="0.2">
      <c r="C145" s="126">
        <v>2</v>
      </c>
      <c r="D145" s="127" t="s">
        <v>415</v>
      </c>
      <c r="E145" s="126" t="s">
        <v>0</v>
      </c>
      <c r="F145" s="128"/>
      <c r="G145" s="129">
        <v>189</v>
      </c>
      <c r="H145" s="130">
        <f>ROUND(G145*$H$4,0)</f>
        <v>189</v>
      </c>
      <c r="I145" s="130">
        <f>ROUND(H145*$I$4,0)</f>
        <v>180</v>
      </c>
      <c r="J145" s="130">
        <f>ROUND(H145*$J$4,0)</f>
        <v>170</v>
      </c>
      <c r="K145" s="131">
        <f>ROUND(H145*$K$4,0)</f>
        <v>161</v>
      </c>
      <c r="L145" s="132">
        <f>IF($H$3&gt;=100000,F145*K145,IF(AND($H$3&gt;=50000,$H$3&lt;=100000),F145*J145,IF(AND($H$3&gt;=25000,$H$3&lt;=50000),F145*I145,IF($H$3&lt;=50000,F145*H145))))</f>
        <v>0</v>
      </c>
      <c r="M145" s="125">
        <v>320</v>
      </c>
      <c r="N145" s="45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1"/>
      <c r="AA145" s="334">
        <v>4630109242993</v>
      </c>
      <c r="AB145" s="224">
        <v>30893</v>
      </c>
      <c r="AC145" s="315"/>
      <c r="AD145" s="323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8"/>
      <c r="BC145" s="8"/>
      <c r="BD145" s="8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8"/>
      <c r="CC145" s="8"/>
      <c r="CD145" s="8"/>
      <c r="CE145" s="8"/>
      <c r="CF145" s="8"/>
      <c r="CG145" s="8"/>
      <c r="CH145" s="8"/>
      <c r="CI145" s="8"/>
      <c r="CJ145" s="8"/>
      <c r="CK145" s="8"/>
      <c r="CL145" s="8"/>
      <c r="CM145" s="8"/>
      <c r="CN145" s="8"/>
      <c r="CO145" s="8"/>
      <c r="CP145" s="8"/>
      <c r="CQ145" s="8"/>
      <c r="CR145" s="8"/>
      <c r="CS145" s="8"/>
      <c r="CT145" s="8"/>
      <c r="CU145" s="8"/>
      <c r="CV145" s="8"/>
      <c r="CW145" s="8"/>
      <c r="CX145" s="8"/>
      <c r="CY145" s="8"/>
      <c r="CZ145" s="8"/>
      <c r="DA145" s="8"/>
      <c r="DB145" s="8"/>
      <c r="DC145" s="8"/>
      <c r="DD145" s="8"/>
      <c r="DE145" s="8"/>
      <c r="DF145" s="8"/>
      <c r="DG145" s="8"/>
      <c r="DH145" s="8"/>
      <c r="DI145" s="8"/>
      <c r="DJ145" s="8"/>
      <c r="DK145" s="8"/>
      <c r="DL145" s="8"/>
      <c r="DM145" s="8"/>
      <c r="DN145" s="8"/>
      <c r="DO145" s="8"/>
      <c r="DP145" s="8"/>
      <c r="DQ145" s="8"/>
      <c r="DR145" s="8"/>
      <c r="DS145" s="8"/>
      <c r="DT145" s="8"/>
      <c r="DU145" s="8"/>
      <c r="DV145" s="8"/>
      <c r="DW145" s="8"/>
      <c r="DX145" s="8"/>
      <c r="DY145" s="8"/>
      <c r="DZ145" s="8"/>
      <c r="EA145" s="8"/>
      <c r="EB145" s="8"/>
      <c r="EC145" s="8"/>
      <c r="ED145" s="8"/>
      <c r="EE145" s="8"/>
      <c r="EF145" s="8"/>
      <c r="EG145" s="8"/>
      <c r="EH145" s="8"/>
      <c r="EI145" s="8"/>
      <c r="EJ145" s="8"/>
      <c r="EK145" s="8"/>
      <c r="EL145" s="8"/>
      <c r="EM145" s="8"/>
      <c r="EN145" s="8"/>
      <c r="EO145" s="8"/>
      <c r="EP145" s="8"/>
      <c r="EQ145" s="8"/>
      <c r="ER145" s="8"/>
      <c r="ES145" s="8"/>
      <c r="ET145" s="8"/>
      <c r="EU145" s="8"/>
      <c r="EV145" s="8"/>
      <c r="EW145" s="8"/>
      <c r="EX145" s="8"/>
      <c r="EY145" s="8"/>
      <c r="EZ145" s="8"/>
      <c r="FA145" s="8"/>
      <c r="FB145" s="8"/>
      <c r="FC145" s="8"/>
      <c r="FD145" s="8"/>
      <c r="FE145" s="8"/>
      <c r="FF145" s="8"/>
      <c r="FG145" s="8"/>
      <c r="FH145" s="8"/>
      <c r="FI145" s="8"/>
      <c r="FJ145" s="8"/>
      <c r="FK145" s="8"/>
      <c r="FL145" s="8"/>
      <c r="FM145" s="8"/>
      <c r="FN145" s="8"/>
    </row>
    <row r="146" spans="3:170" s="2" customFormat="1" ht="18.75" customHeight="1" thickBot="1" x14ac:dyDescent="0.25">
      <c r="C146" s="164"/>
      <c r="D146" s="165" t="s">
        <v>1</v>
      </c>
      <c r="E146" s="166"/>
      <c r="F146" s="166">
        <f>SUM(F144:F145)</f>
        <v>0</v>
      </c>
      <c r="G146" s="167">
        <v>0</v>
      </c>
      <c r="H146" s="167">
        <f>SUMPRODUCT($F144:$F145,H144:H145)</f>
        <v>0</v>
      </c>
      <c r="I146" s="167">
        <f>SUMPRODUCT($F144:$F145,I144:I145)</f>
        <v>0</v>
      </c>
      <c r="J146" s="167">
        <f>SUMPRODUCT($F144:$F145,J144:J145)</f>
        <v>0</v>
      </c>
      <c r="K146" s="167">
        <f>SUMPRODUCT($F144:$F145,K144:K145)</f>
        <v>0</v>
      </c>
      <c r="L146" s="168">
        <f>SUM(L144:L145)</f>
        <v>0</v>
      </c>
      <c r="M146" s="169"/>
      <c r="N146" s="47"/>
      <c r="O146" s="48"/>
      <c r="P146" s="48"/>
      <c r="Q146" s="48"/>
      <c r="R146" s="48"/>
      <c r="S146" s="48"/>
      <c r="T146" s="48"/>
      <c r="U146" s="48"/>
      <c r="V146" s="48"/>
      <c r="W146" s="48"/>
      <c r="X146" s="48"/>
      <c r="Y146" s="48"/>
      <c r="Z146" s="51"/>
      <c r="AA146" s="49"/>
      <c r="AB146" s="224"/>
      <c r="AC146" s="315"/>
      <c r="AD146" s="323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8"/>
      <c r="BC146" s="8"/>
      <c r="BD146" s="8"/>
      <c r="BE146" s="8"/>
      <c r="BF146" s="8"/>
      <c r="BG146" s="8"/>
      <c r="BH146" s="8"/>
      <c r="BI146" s="8"/>
      <c r="BJ146" s="8"/>
      <c r="BK146" s="8"/>
      <c r="BL146" s="8"/>
      <c r="BM146" s="8"/>
      <c r="BN146" s="8"/>
      <c r="BO146" s="8"/>
      <c r="BP146" s="8"/>
      <c r="BQ146" s="8"/>
      <c r="BR146" s="8"/>
      <c r="BS146" s="8"/>
      <c r="BT146" s="8"/>
      <c r="BU146" s="8"/>
      <c r="BV146" s="8"/>
      <c r="BW146" s="8"/>
      <c r="BX146" s="8"/>
      <c r="BY146" s="8"/>
      <c r="BZ146" s="8"/>
      <c r="CA146" s="8"/>
      <c r="CB146" s="8"/>
      <c r="CC146" s="8"/>
      <c r="CD146" s="8"/>
      <c r="CE146" s="8"/>
      <c r="CF146" s="8"/>
      <c r="CG146" s="8"/>
      <c r="CH146" s="8"/>
      <c r="CI146" s="8"/>
      <c r="CJ146" s="8"/>
      <c r="CK146" s="8"/>
      <c r="CL146" s="8"/>
      <c r="CM146" s="8"/>
      <c r="CN146" s="8"/>
      <c r="CO146" s="8"/>
      <c r="CP146" s="8"/>
      <c r="CQ146" s="8"/>
      <c r="CR146" s="8"/>
      <c r="CS146" s="8"/>
      <c r="CT146" s="8"/>
      <c r="CU146" s="8"/>
      <c r="CV146" s="8"/>
      <c r="CW146" s="8"/>
      <c r="CX146" s="8"/>
      <c r="CY146" s="8"/>
      <c r="CZ146" s="8"/>
      <c r="DA146" s="8"/>
      <c r="DB146" s="8"/>
      <c r="DC146" s="8"/>
      <c r="DD146" s="8"/>
      <c r="DE146" s="8"/>
      <c r="DF146" s="8"/>
      <c r="DG146" s="8"/>
      <c r="DH146" s="8"/>
      <c r="DI146" s="8"/>
      <c r="DJ146" s="8"/>
      <c r="DK146" s="8"/>
      <c r="DL146" s="8"/>
      <c r="DM146" s="8"/>
      <c r="DN146" s="8"/>
      <c r="DO146" s="8"/>
      <c r="DP146" s="8"/>
      <c r="DQ146" s="8"/>
      <c r="DR146" s="8"/>
      <c r="DS146" s="8"/>
      <c r="DT146" s="8"/>
      <c r="DU146" s="8"/>
      <c r="DV146" s="8"/>
      <c r="DW146" s="8"/>
      <c r="DX146" s="8"/>
      <c r="DY146" s="8"/>
      <c r="DZ146" s="8"/>
      <c r="EA146" s="8"/>
      <c r="EB146" s="8"/>
      <c r="EC146" s="8"/>
      <c r="ED146" s="8"/>
      <c r="EE146" s="8"/>
      <c r="EF146" s="8"/>
      <c r="EG146" s="8"/>
      <c r="EH146" s="8"/>
      <c r="EI146" s="8"/>
      <c r="EJ146" s="8"/>
      <c r="EK146" s="8"/>
      <c r="EL146" s="8"/>
      <c r="EM146" s="8"/>
      <c r="EN146" s="8"/>
      <c r="EO146" s="8"/>
      <c r="EP146" s="8"/>
      <c r="EQ146" s="8"/>
      <c r="ER146" s="8"/>
      <c r="ES146" s="8"/>
      <c r="ET146" s="8"/>
      <c r="EU146" s="8"/>
      <c r="EV146" s="8"/>
      <c r="EW146" s="8"/>
      <c r="EX146" s="8"/>
      <c r="EY146" s="8"/>
      <c r="EZ146" s="8"/>
      <c r="FA146" s="8"/>
      <c r="FB146" s="8"/>
      <c r="FC146" s="8"/>
      <c r="FD146" s="8"/>
      <c r="FE146" s="8"/>
      <c r="FF146" s="8"/>
      <c r="FG146" s="8"/>
      <c r="FH146" s="8"/>
      <c r="FI146" s="8"/>
      <c r="FJ146" s="8"/>
      <c r="FK146" s="8"/>
      <c r="FL146" s="8"/>
      <c r="FM146" s="8"/>
      <c r="FN146" s="8"/>
    </row>
    <row r="147" spans="3:170" s="2" customFormat="1" ht="18.75" customHeight="1" thickTop="1" x14ac:dyDescent="0.2">
      <c r="C147" s="151"/>
      <c r="D147" s="206" t="s">
        <v>159</v>
      </c>
      <c r="E147" s="152"/>
      <c r="F147" s="153"/>
      <c r="G147" s="154"/>
      <c r="H147" s="154"/>
      <c r="I147" s="154"/>
      <c r="J147" s="154"/>
      <c r="K147" s="154"/>
      <c r="L147" s="154"/>
      <c r="M147" s="150"/>
      <c r="N147" s="45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1"/>
      <c r="AA147" s="49"/>
      <c r="AB147" s="224"/>
      <c r="AC147" s="315"/>
      <c r="AD147" s="323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8"/>
      <c r="BC147" s="8"/>
      <c r="BD147" s="8"/>
      <c r="BE147" s="8"/>
      <c r="BF147" s="8"/>
      <c r="BG147" s="8"/>
      <c r="BH147" s="8"/>
      <c r="BI147" s="8"/>
      <c r="BJ147" s="8"/>
      <c r="BK147" s="8"/>
      <c r="BL147" s="8"/>
      <c r="BM147" s="8"/>
      <c r="BN147" s="8"/>
      <c r="BO147" s="8"/>
      <c r="BP147" s="8"/>
      <c r="BQ147" s="8"/>
      <c r="BR147" s="8"/>
      <c r="BS147" s="8"/>
      <c r="BT147" s="8"/>
      <c r="BU147" s="8"/>
      <c r="BV147" s="8"/>
      <c r="BW147" s="8"/>
      <c r="BX147" s="8"/>
      <c r="BY147" s="8"/>
      <c r="BZ147" s="8"/>
      <c r="CA147" s="8"/>
      <c r="CB147" s="8"/>
      <c r="CC147" s="8"/>
      <c r="CD147" s="8"/>
      <c r="CE147" s="8"/>
      <c r="CF147" s="8"/>
      <c r="CG147" s="8"/>
      <c r="CH147" s="8"/>
      <c r="CI147" s="8"/>
      <c r="CJ147" s="8"/>
      <c r="CK147" s="8"/>
      <c r="CL147" s="8"/>
      <c r="CM147" s="8"/>
      <c r="CN147" s="8"/>
      <c r="CO147" s="8"/>
      <c r="CP147" s="8"/>
      <c r="CQ147" s="8"/>
      <c r="CR147" s="8"/>
      <c r="CS147" s="8"/>
      <c r="CT147" s="8"/>
      <c r="CU147" s="8"/>
      <c r="CV147" s="8"/>
      <c r="CW147" s="8"/>
      <c r="CX147" s="8"/>
      <c r="CY147" s="8"/>
      <c r="CZ147" s="8"/>
      <c r="DA147" s="8"/>
      <c r="DB147" s="8"/>
      <c r="DC147" s="8"/>
      <c r="DD147" s="8"/>
      <c r="DE147" s="8"/>
      <c r="DF147" s="8"/>
      <c r="DG147" s="8"/>
      <c r="DH147" s="8"/>
      <c r="DI147" s="8"/>
      <c r="DJ147" s="8"/>
      <c r="DK147" s="8"/>
      <c r="DL147" s="8"/>
      <c r="DM147" s="8"/>
      <c r="DN147" s="8"/>
      <c r="DO147" s="8"/>
      <c r="DP147" s="8"/>
      <c r="DQ147" s="8"/>
      <c r="DR147" s="8"/>
      <c r="DS147" s="8"/>
      <c r="DT147" s="8"/>
      <c r="DU147" s="8"/>
      <c r="DV147" s="8"/>
      <c r="DW147" s="8"/>
      <c r="DX147" s="8"/>
      <c r="DY147" s="8"/>
      <c r="DZ147" s="8"/>
      <c r="EA147" s="8"/>
      <c r="EB147" s="8"/>
      <c r="EC147" s="8"/>
      <c r="ED147" s="8"/>
      <c r="EE147" s="8"/>
      <c r="EF147" s="8"/>
      <c r="EG147" s="8"/>
      <c r="EH147" s="8"/>
      <c r="EI147" s="8"/>
      <c r="EJ147" s="8"/>
      <c r="EK147" s="8"/>
      <c r="EL147" s="8"/>
      <c r="EM147" s="8"/>
      <c r="EN147" s="8"/>
      <c r="EO147" s="8"/>
      <c r="EP147" s="8"/>
      <c r="EQ147" s="8"/>
      <c r="ER147" s="8"/>
      <c r="ES147" s="8"/>
      <c r="ET147" s="8"/>
      <c r="EU147" s="8"/>
      <c r="EV147" s="8"/>
      <c r="EW147" s="8"/>
      <c r="EX147" s="8"/>
      <c r="EY147" s="8"/>
      <c r="EZ147" s="8"/>
      <c r="FA147" s="8"/>
      <c r="FB147" s="8"/>
      <c r="FC147" s="8"/>
      <c r="FD147" s="8"/>
      <c r="FE147" s="8"/>
      <c r="FF147" s="8"/>
      <c r="FG147" s="8"/>
      <c r="FH147" s="8"/>
      <c r="FI147" s="8"/>
      <c r="FJ147" s="8"/>
      <c r="FK147" s="8"/>
      <c r="FL147" s="8"/>
      <c r="FM147" s="8"/>
      <c r="FN147" s="8"/>
    </row>
    <row r="148" spans="3:170" s="2" customFormat="1" ht="20.25" customHeight="1" x14ac:dyDescent="0.2">
      <c r="C148" s="358"/>
      <c r="D148" s="359" t="s">
        <v>377</v>
      </c>
      <c r="E148" s="360" t="s">
        <v>166</v>
      </c>
      <c r="F148" s="361"/>
      <c r="G148" s="362"/>
      <c r="H148" s="362"/>
      <c r="I148" s="362"/>
      <c r="J148" s="362"/>
      <c r="K148" s="362"/>
      <c r="L148" s="363"/>
      <c r="M148" s="125"/>
      <c r="N148" s="45"/>
      <c r="O148" s="43"/>
      <c r="P148" s="43"/>
      <c r="Q148" s="43"/>
      <c r="R148" s="43"/>
      <c r="S148" s="43"/>
      <c r="T148" s="43"/>
      <c r="U148" s="43"/>
      <c r="V148" s="43"/>
      <c r="W148" s="43"/>
      <c r="X148" s="38"/>
      <c r="Y148" s="38"/>
      <c r="Z148" s="1"/>
      <c r="AA148" s="223"/>
      <c r="AB148" s="223"/>
      <c r="AC148" s="305"/>
      <c r="AD148" s="323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8"/>
      <c r="BC148" s="8"/>
      <c r="BD148" s="8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8"/>
      <c r="CC148" s="8"/>
      <c r="CD148" s="8"/>
      <c r="CE148" s="8"/>
      <c r="CF148" s="8"/>
      <c r="CG148" s="8"/>
      <c r="CH148" s="8"/>
      <c r="CI148" s="8"/>
      <c r="CJ148" s="8"/>
      <c r="CK148" s="8"/>
      <c r="CL148" s="8"/>
      <c r="CM148" s="8"/>
      <c r="CN148" s="8"/>
      <c r="CO148" s="8"/>
      <c r="CP148" s="8"/>
      <c r="CQ148" s="8"/>
      <c r="CR148" s="8"/>
      <c r="CS148" s="8"/>
      <c r="CT148" s="8"/>
      <c r="CU148" s="8"/>
      <c r="CV148" s="8"/>
      <c r="CW148" s="8"/>
      <c r="CX148" s="8"/>
      <c r="CY148" s="8"/>
      <c r="CZ148" s="8"/>
      <c r="DA148" s="8"/>
      <c r="DB148" s="8"/>
      <c r="DC148" s="8"/>
      <c r="DD148" s="8"/>
      <c r="DE148" s="8"/>
      <c r="DF148" s="8"/>
      <c r="DG148" s="8"/>
      <c r="DH148" s="8"/>
      <c r="DI148" s="8"/>
      <c r="DJ148" s="8"/>
      <c r="DK148" s="8"/>
      <c r="DL148" s="8"/>
      <c r="DM148" s="8"/>
      <c r="DN148" s="8"/>
      <c r="DO148" s="8"/>
      <c r="DP148" s="8"/>
      <c r="DQ148" s="8"/>
      <c r="DR148" s="8"/>
      <c r="DS148" s="8"/>
      <c r="DT148" s="8"/>
      <c r="DU148" s="8"/>
      <c r="DV148" s="8"/>
      <c r="DW148" s="8"/>
      <c r="DX148" s="8"/>
      <c r="DY148" s="8"/>
      <c r="DZ148" s="8"/>
      <c r="EA148" s="8"/>
      <c r="EB148" s="8"/>
      <c r="EC148" s="8"/>
      <c r="ED148" s="8"/>
      <c r="EE148" s="8"/>
      <c r="EF148" s="8"/>
      <c r="EG148" s="8"/>
      <c r="EH148" s="8"/>
      <c r="EI148" s="8"/>
      <c r="EJ148" s="8"/>
      <c r="EK148" s="8"/>
      <c r="EL148" s="8"/>
      <c r="EM148" s="8"/>
      <c r="EN148" s="8"/>
      <c r="EO148" s="8"/>
      <c r="EP148" s="8"/>
      <c r="EQ148" s="8"/>
      <c r="ER148" s="8"/>
      <c r="ES148" s="8"/>
      <c r="ET148" s="8"/>
      <c r="EU148" s="8"/>
      <c r="EV148" s="8"/>
      <c r="EW148" s="8"/>
      <c r="EX148" s="8"/>
      <c r="EY148" s="8"/>
      <c r="EZ148" s="8"/>
      <c r="FA148" s="8"/>
      <c r="FB148" s="8"/>
      <c r="FC148" s="8"/>
      <c r="FD148" s="8"/>
      <c r="FE148" s="8"/>
      <c r="FF148" s="8"/>
      <c r="FG148" s="8"/>
      <c r="FH148" s="8"/>
      <c r="FI148" s="8"/>
      <c r="FJ148" s="8"/>
      <c r="FK148" s="8"/>
      <c r="FL148" s="8"/>
      <c r="FM148" s="8"/>
      <c r="FN148" s="8"/>
    </row>
    <row r="149" spans="3:170" s="2" customFormat="1" ht="18.75" customHeight="1" x14ac:dyDescent="0.2">
      <c r="C149" s="126">
        <v>1</v>
      </c>
      <c r="D149" s="127" t="s">
        <v>414</v>
      </c>
      <c r="E149" s="126" t="s">
        <v>0</v>
      </c>
      <c r="F149" s="128"/>
      <c r="G149" s="129">
        <v>135</v>
      </c>
      <c r="H149" s="130">
        <f>ROUND(G149*$H$4,0)</f>
        <v>135</v>
      </c>
      <c r="I149" s="130">
        <f>ROUND(H149*$I$4,0)</f>
        <v>128</v>
      </c>
      <c r="J149" s="130">
        <f>ROUND(H149*$J$4,0)</f>
        <v>122</v>
      </c>
      <c r="K149" s="131">
        <f>ROUND(H149*$K$4,0)</f>
        <v>115</v>
      </c>
      <c r="L149" s="132">
        <f>IF($H$3&gt;=100000,F149*K149,IF(AND($H$3&gt;=50000,$H$3&lt;=100000),F149*J149,IF(AND($H$3&gt;=25000,$H$3&lt;=50000),F149*I149,IF($H$3&lt;=50000,F149*H149))))</f>
        <v>0</v>
      </c>
      <c r="M149" s="125">
        <v>230</v>
      </c>
      <c r="N149" s="45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1"/>
      <c r="AA149" s="49">
        <v>4630109243013</v>
      </c>
      <c r="AB149" s="224">
        <v>30904</v>
      </c>
      <c r="AC149" s="305"/>
      <c r="AD149" s="323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8"/>
      <c r="BC149" s="8"/>
      <c r="BD149" s="8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8"/>
      <c r="CC149" s="8"/>
      <c r="CD149" s="8"/>
      <c r="CE149" s="8"/>
      <c r="CF149" s="8"/>
      <c r="CG149" s="8"/>
      <c r="CH149" s="8"/>
      <c r="CI149" s="8"/>
      <c r="CJ149" s="8"/>
      <c r="CK149" s="8"/>
      <c r="CL149" s="8"/>
      <c r="CM149" s="8"/>
      <c r="CN149" s="8"/>
      <c r="CO149" s="8"/>
      <c r="CP149" s="8"/>
      <c r="CQ149" s="8"/>
      <c r="CR149" s="8"/>
      <c r="CS149" s="8"/>
      <c r="CT149" s="8"/>
      <c r="CU149" s="8"/>
      <c r="CV149" s="8"/>
      <c r="CW149" s="8"/>
      <c r="CX149" s="8"/>
      <c r="CY149" s="8"/>
      <c r="CZ149" s="8"/>
      <c r="DA149" s="8"/>
      <c r="DB149" s="8"/>
      <c r="DC149" s="8"/>
      <c r="DD149" s="8"/>
      <c r="DE149" s="8"/>
      <c r="DF149" s="8"/>
      <c r="DG149" s="8"/>
      <c r="DH149" s="8"/>
      <c r="DI149" s="8"/>
      <c r="DJ149" s="8"/>
      <c r="DK149" s="8"/>
      <c r="DL149" s="8"/>
      <c r="DM149" s="8"/>
      <c r="DN149" s="8"/>
      <c r="DO149" s="8"/>
      <c r="DP149" s="8"/>
      <c r="DQ149" s="8"/>
      <c r="DR149" s="8"/>
      <c r="DS149" s="8"/>
      <c r="DT149" s="8"/>
      <c r="DU149" s="8"/>
      <c r="DV149" s="8"/>
      <c r="DW149" s="8"/>
      <c r="DX149" s="8"/>
      <c r="DY149" s="8"/>
      <c r="DZ149" s="8"/>
      <c r="EA149" s="8"/>
      <c r="EB149" s="8"/>
      <c r="EC149" s="8"/>
      <c r="ED149" s="8"/>
      <c r="EE149" s="8"/>
      <c r="EF149" s="8"/>
      <c r="EG149" s="8"/>
      <c r="EH149" s="8"/>
      <c r="EI149" s="8"/>
      <c r="EJ149" s="8"/>
      <c r="EK149" s="8"/>
      <c r="EL149" s="8"/>
      <c r="EM149" s="8"/>
      <c r="EN149" s="8"/>
      <c r="EO149" s="8"/>
      <c r="EP149" s="8"/>
      <c r="EQ149" s="8"/>
      <c r="ER149" s="8"/>
      <c r="ES149" s="8"/>
      <c r="ET149" s="8"/>
      <c r="EU149" s="8"/>
      <c r="EV149" s="8"/>
      <c r="EW149" s="8"/>
      <c r="EX149" s="8"/>
      <c r="EY149" s="8"/>
      <c r="EZ149" s="8"/>
      <c r="FA149" s="8"/>
      <c r="FB149" s="8"/>
      <c r="FC149" s="8"/>
      <c r="FD149" s="8"/>
      <c r="FE149" s="8"/>
      <c r="FF149" s="8"/>
      <c r="FG149" s="8"/>
      <c r="FH149" s="8"/>
      <c r="FI149" s="8"/>
      <c r="FJ149" s="8"/>
      <c r="FK149" s="8"/>
      <c r="FL149" s="8"/>
      <c r="FM149" s="8"/>
      <c r="FN149" s="8"/>
    </row>
    <row r="150" spans="3:170" s="2" customFormat="1" ht="18.75" hidden="1" customHeight="1" x14ac:dyDescent="0.2">
      <c r="C150" s="126"/>
      <c r="D150" s="127"/>
      <c r="E150" s="126" t="s">
        <v>0</v>
      </c>
      <c r="F150" s="128"/>
      <c r="G150" s="129"/>
      <c r="H150" s="130"/>
      <c r="I150" s="130"/>
      <c r="J150" s="130"/>
      <c r="K150" s="131"/>
      <c r="L150" s="132"/>
      <c r="M150" s="125"/>
      <c r="N150" s="45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1"/>
      <c r="AA150" s="49"/>
      <c r="AB150" s="224"/>
      <c r="AC150" s="305"/>
      <c r="AD150" s="323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8"/>
      <c r="BC150" s="8"/>
      <c r="BD150" s="8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8"/>
      <c r="CC150" s="8"/>
      <c r="CD150" s="8"/>
      <c r="CE150" s="8"/>
      <c r="CF150" s="8"/>
      <c r="CG150" s="8"/>
      <c r="CH150" s="8"/>
      <c r="CI150" s="8"/>
      <c r="CJ150" s="8"/>
      <c r="CK150" s="8"/>
      <c r="CL150" s="8"/>
      <c r="CM150" s="8"/>
      <c r="CN150" s="8"/>
      <c r="CO150" s="8"/>
      <c r="CP150" s="8"/>
      <c r="CQ150" s="8"/>
      <c r="CR150" s="8"/>
      <c r="CS150" s="8"/>
      <c r="CT150" s="8"/>
      <c r="CU150" s="8"/>
      <c r="CV150" s="8"/>
      <c r="CW150" s="8"/>
      <c r="CX150" s="8"/>
      <c r="CY150" s="8"/>
      <c r="CZ150" s="8"/>
      <c r="DA150" s="8"/>
      <c r="DB150" s="8"/>
      <c r="DC150" s="8"/>
      <c r="DD150" s="8"/>
      <c r="DE150" s="8"/>
      <c r="DF150" s="8"/>
      <c r="DG150" s="8"/>
      <c r="DH150" s="8"/>
      <c r="DI150" s="8"/>
      <c r="DJ150" s="8"/>
      <c r="DK150" s="8"/>
      <c r="DL150" s="8"/>
      <c r="DM150" s="8"/>
      <c r="DN150" s="8"/>
      <c r="DO150" s="8"/>
      <c r="DP150" s="8"/>
      <c r="DQ150" s="8"/>
      <c r="DR150" s="8"/>
      <c r="DS150" s="8"/>
      <c r="DT150" s="8"/>
      <c r="DU150" s="8"/>
      <c r="DV150" s="8"/>
      <c r="DW150" s="8"/>
      <c r="DX150" s="8"/>
      <c r="DY150" s="8"/>
      <c r="DZ150" s="8"/>
      <c r="EA150" s="8"/>
      <c r="EB150" s="8"/>
      <c r="EC150" s="8"/>
      <c r="ED150" s="8"/>
      <c r="EE150" s="8"/>
      <c r="EF150" s="8"/>
      <c r="EG150" s="8"/>
      <c r="EH150" s="8"/>
      <c r="EI150" s="8"/>
      <c r="EJ150" s="8"/>
      <c r="EK150" s="8"/>
      <c r="EL150" s="8"/>
      <c r="EM150" s="8"/>
      <c r="EN150" s="8"/>
      <c r="EO150" s="8"/>
      <c r="EP150" s="8"/>
      <c r="EQ150" s="8"/>
      <c r="ER150" s="8"/>
      <c r="ES150" s="8"/>
      <c r="ET150" s="8"/>
      <c r="EU150" s="8"/>
      <c r="EV150" s="8"/>
      <c r="EW150" s="8"/>
      <c r="EX150" s="8"/>
      <c r="EY150" s="8"/>
      <c r="EZ150" s="8"/>
      <c r="FA150" s="8"/>
      <c r="FB150" s="8"/>
      <c r="FC150" s="8"/>
      <c r="FD150" s="8"/>
      <c r="FE150" s="8"/>
      <c r="FF150" s="8"/>
      <c r="FG150" s="8"/>
      <c r="FH150" s="8"/>
      <c r="FI150" s="8"/>
      <c r="FJ150" s="8"/>
      <c r="FK150" s="8"/>
      <c r="FL150" s="8"/>
      <c r="FM150" s="8"/>
      <c r="FN150" s="8"/>
    </row>
    <row r="151" spans="3:170" s="2" customFormat="1" ht="18.75" customHeight="1" thickBot="1" x14ac:dyDescent="0.25">
      <c r="C151" s="164"/>
      <c r="D151" s="165" t="s">
        <v>1</v>
      </c>
      <c r="E151" s="166"/>
      <c r="F151" s="166">
        <f>SUM(F149:F150)</f>
        <v>0</v>
      </c>
      <c r="G151" s="167">
        <v>0</v>
      </c>
      <c r="H151" s="167">
        <f>SUMPRODUCT($F149:$F150,H149:H150)</f>
        <v>0</v>
      </c>
      <c r="I151" s="167">
        <f>SUMPRODUCT($F149:$F150,I149:I150)</f>
        <v>0</v>
      </c>
      <c r="J151" s="167">
        <f>SUMPRODUCT($F149:$F150,J149:J150)</f>
        <v>0</v>
      </c>
      <c r="K151" s="167">
        <f>SUMPRODUCT($F149:$F150,K149:K150)</f>
        <v>0</v>
      </c>
      <c r="L151" s="168">
        <f>SUM(L149:L150)</f>
        <v>0</v>
      </c>
      <c r="M151" s="169"/>
      <c r="N151" s="47"/>
      <c r="O151" s="48"/>
      <c r="P151" s="48"/>
      <c r="Q151" s="48"/>
      <c r="R151" s="48"/>
      <c r="S151" s="48"/>
      <c r="T151" s="48"/>
      <c r="U151" s="48"/>
      <c r="V151" s="48"/>
      <c r="W151" s="48"/>
      <c r="X151" s="48"/>
      <c r="Y151" s="48"/>
      <c r="Z151" s="51"/>
      <c r="AA151" s="49"/>
      <c r="AB151" s="224"/>
      <c r="AC151" s="305"/>
      <c r="AD151" s="323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8"/>
      <c r="BC151" s="8"/>
      <c r="BD151" s="8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8"/>
      <c r="CC151" s="8"/>
      <c r="CD151" s="8"/>
      <c r="CE151" s="8"/>
      <c r="CF151" s="8"/>
      <c r="CG151" s="8"/>
      <c r="CH151" s="8"/>
      <c r="CI151" s="8"/>
      <c r="CJ151" s="8"/>
      <c r="CK151" s="8"/>
      <c r="CL151" s="8"/>
      <c r="CM151" s="8"/>
      <c r="CN151" s="8"/>
      <c r="CO151" s="8"/>
      <c r="CP151" s="8"/>
      <c r="CQ151" s="8"/>
      <c r="CR151" s="8"/>
      <c r="CS151" s="8"/>
      <c r="CT151" s="8"/>
      <c r="CU151" s="8"/>
      <c r="CV151" s="8"/>
      <c r="CW151" s="8"/>
      <c r="CX151" s="8"/>
      <c r="CY151" s="8"/>
      <c r="CZ151" s="8"/>
      <c r="DA151" s="8"/>
      <c r="DB151" s="8"/>
      <c r="DC151" s="8"/>
      <c r="DD151" s="8"/>
      <c r="DE151" s="8"/>
      <c r="DF151" s="8"/>
      <c r="DG151" s="8"/>
      <c r="DH151" s="8"/>
      <c r="DI151" s="8"/>
      <c r="DJ151" s="8"/>
      <c r="DK151" s="8"/>
      <c r="DL151" s="8"/>
      <c r="DM151" s="8"/>
      <c r="DN151" s="8"/>
      <c r="DO151" s="8"/>
      <c r="DP151" s="8"/>
      <c r="DQ151" s="8"/>
      <c r="DR151" s="8"/>
      <c r="DS151" s="8"/>
      <c r="DT151" s="8"/>
      <c r="DU151" s="8"/>
      <c r="DV151" s="8"/>
      <c r="DW151" s="8"/>
      <c r="DX151" s="8"/>
      <c r="DY151" s="8"/>
      <c r="DZ151" s="8"/>
      <c r="EA151" s="8"/>
      <c r="EB151" s="8"/>
      <c r="EC151" s="8"/>
      <c r="ED151" s="8"/>
      <c r="EE151" s="8"/>
      <c r="EF151" s="8"/>
      <c r="EG151" s="8"/>
      <c r="EH151" s="8"/>
      <c r="EI151" s="8"/>
      <c r="EJ151" s="8"/>
      <c r="EK151" s="8"/>
      <c r="EL151" s="8"/>
      <c r="EM151" s="8"/>
      <c r="EN151" s="8"/>
      <c r="EO151" s="8"/>
      <c r="EP151" s="8"/>
      <c r="EQ151" s="8"/>
      <c r="ER151" s="8"/>
      <c r="ES151" s="8"/>
      <c r="ET151" s="8"/>
      <c r="EU151" s="8"/>
      <c r="EV151" s="8"/>
      <c r="EW151" s="8"/>
      <c r="EX151" s="8"/>
      <c r="EY151" s="8"/>
      <c r="EZ151" s="8"/>
      <c r="FA151" s="8"/>
      <c r="FB151" s="8"/>
      <c r="FC151" s="8"/>
      <c r="FD151" s="8"/>
      <c r="FE151" s="8"/>
      <c r="FF151" s="8"/>
      <c r="FG151" s="8"/>
      <c r="FH151" s="8"/>
      <c r="FI151" s="8"/>
      <c r="FJ151" s="8"/>
      <c r="FK151" s="8"/>
      <c r="FL151" s="8"/>
      <c r="FM151" s="8"/>
      <c r="FN151" s="8"/>
    </row>
    <row r="152" spans="3:170" s="2" customFormat="1" ht="18.75" customHeight="1" thickTop="1" x14ac:dyDescent="0.2">
      <c r="C152" s="151"/>
      <c r="D152" s="206" t="s">
        <v>159</v>
      </c>
      <c r="E152" s="152"/>
      <c r="F152" s="153"/>
      <c r="G152" s="154"/>
      <c r="H152" s="154"/>
      <c r="I152" s="154"/>
      <c r="J152" s="154"/>
      <c r="K152" s="154"/>
      <c r="L152" s="154"/>
      <c r="M152" s="150"/>
      <c r="N152" s="45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1"/>
      <c r="AA152" s="49"/>
      <c r="AB152" s="224"/>
      <c r="AC152" s="305"/>
      <c r="AD152" s="323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8"/>
      <c r="BC152" s="8"/>
      <c r="BD152" s="8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8"/>
      <c r="CC152" s="8"/>
      <c r="CD152" s="8"/>
      <c r="CE152" s="8"/>
      <c r="CF152" s="8"/>
      <c r="CG152" s="8"/>
      <c r="CH152" s="8"/>
      <c r="CI152" s="8"/>
      <c r="CJ152" s="8"/>
      <c r="CK152" s="8"/>
      <c r="CL152" s="8"/>
      <c r="CM152" s="8"/>
      <c r="CN152" s="8"/>
      <c r="CO152" s="8"/>
      <c r="CP152" s="8"/>
      <c r="CQ152" s="8"/>
      <c r="CR152" s="8"/>
      <c r="CS152" s="8"/>
      <c r="CT152" s="8"/>
      <c r="CU152" s="8"/>
      <c r="CV152" s="8"/>
      <c r="CW152" s="8"/>
      <c r="CX152" s="8"/>
      <c r="CY152" s="8"/>
      <c r="CZ152" s="8"/>
      <c r="DA152" s="8"/>
      <c r="DB152" s="8"/>
      <c r="DC152" s="8"/>
      <c r="DD152" s="8"/>
      <c r="DE152" s="8"/>
      <c r="DF152" s="8"/>
      <c r="DG152" s="8"/>
      <c r="DH152" s="8"/>
      <c r="DI152" s="8"/>
      <c r="DJ152" s="8"/>
      <c r="DK152" s="8"/>
      <c r="DL152" s="8"/>
      <c r="DM152" s="8"/>
      <c r="DN152" s="8"/>
      <c r="DO152" s="8"/>
      <c r="DP152" s="8"/>
      <c r="DQ152" s="8"/>
      <c r="DR152" s="8"/>
      <c r="DS152" s="8"/>
      <c r="DT152" s="8"/>
      <c r="DU152" s="8"/>
      <c r="DV152" s="8"/>
      <c r="DW152" s="8"/>
      <c r="DX152" s="8"/>
      <c r="DY152" s="8"/>
      <c r="DZ152" s="8"/>
      <c r="EA152" s="8"/>
      <c r="EB152" s="8"/>
      <c r="EC152" s="8"/>
      <c r="ED152" s="8"/>
      <c r="EE152" s="8"/>
      <c r="EF152" s="8"/>
      <c r="EG152" s="8"/>
      <c r="EH152" s="8"/>
      <c r="EI152" s="8"/>
      <c r="EJ152" s="8"/>
      <c r="EK152" s="8"/>
      <c r="EL152" s="8"/>
      <c r="EM152" s="8"/>
      <c r="EN152" s="8"/>
      <c r="EO152" s="8"/>
      <c r="EP152" s="8"/>
      <c r="EQ152" s="8"/>
      <c r="ER152" s="8"/>
      <c r="ES152" s="8"/>
      <c r="ET152" s="8"/>
      <c r="EU152" s="8"/>
      <c r="EV152" s="8"/>
      <c r="EW152" s="8"/>
      <c r="EX152" s="8"/>
      <c r="EY152" s="8"/>
      <c r="EZ152" s="8"/>
      <c r="FA152" s="8"/>
      <c r="FB152" s="8"/>
      <c r="FC152" s="8"/>
      <c r="FD152" s="8"/>
      <c r="FE152" s="8"/>
      <c r="FF152" s="8"/>
      <c r="FG152" s="8"/>
      <c r="FH152" s="8"/>
      <c r="FI152" s="8"/>
      <c r="FJ152" s="8"/>
      <c r="FK152" s="8"/>
      <c r="FL152" s="8"/>
      <c r="FM152" s="8"/>
      <c r="FN152" s="8"/>
    </row>
    <row r="153" spans="3:170" s="2" customFormat="1" ht="20.25" customHeight="1" x14ac:dyDescent="0.2">
      <c r="C153" s="358"/>
      <c r="D153" s="359" t="s">
        <v>397</v>
      </c>
      <c r="E153" s="360" t="s">
        <v>166</v>
      </c>
      <c r="F153" s="361"/>
      <c r="G153" s="362"/>
      <c r="H153" s="362"/>
      <c r="I153" s="362"/>
      <c r="J153" s="362"/>
      <c r="K153" s="362"/>
      <c r="L153" s="363"/>
      <c r="M153" s="125"/>
      <c r="N153" s="45"/>
      <c r="O153" s="43"/>
      <c r="P153" s="43"/>
      <c r="Q153" s="43"/>
      <c r="R153" s="43"/>
      <c r="S153" s="43"/>
      <c r="T153" s="43"/>
      <c r="U153" s="43"/>
      <c r="V153" s="43"/>
      <c r="W153" s="43"/>
      <c r="X153" s="38"/>
      <c r="Y153" s="38"/>
      <c r="Z153" s="1"/>
      <c r="AA153" s="223"/>
      <c r="AB153" s="223"/>
      <c r="AC153" s="314"/>
      <c r="AD153" s="323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8"/>
      <c r="BC153" s="8"/>
      <c r="BD153" s="8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8"/>
      <c r="CC153" s="8"/>
      <c r="CD153" s="8"/>
      <c r="CE153" s="8"/>
      <c r="CF153" s="8"/>
      <c r="CG153" s="8"/>
      <c r="CH153" s="8"/>
      <c r="CI153" s="8"/>
      <c r="CJ153" s="8"/>
      <c r="CK153" s="8"/>
      <c r="CL153" s="8"/>
      <c r="CM153" s="8"/>
      <c r="CN153" s="8"/>
      <c r="CO153" s="8"/>
      <c r="CP153" s="8"/>
      <c r="CQ153" s="8"/>
      <c r="CR153" s="8"/>
      <c r="CS153" s="8"/>
      <c r="CT153" s="8"/>
      <c r="CU153" s="8"/>
      <c r="CV153" s="8"/>
      <c r="CW153" s="8"/>
      <c r="CX153" s="8"/>
      <c r="CY153" s="8"/>
      <c r="CZ153" s="8"/>
      <c r="DA153" s="8"/>
      <c r="DB153" s="8"/>
      <c r="DC153" s="8"/>
      <c r="DD153" s="8"/>
      <c r="DE153" s="8"/>
      <c r="DF153" s="8"/>
      <c r="DG153" s="8"/>
      <c r="DH153" s="8"/>
      <c r="DI153" s="8"/>
      <c r="DJ153" s="8"/>
      <c r="DK153" s="8"/>
      <c r="DL153" s="8"/>
      <c r="DM153" s="8"/>
      <c r="DN153" s="8"/>
      <c r="DO153" s="8"/>
      <c r="DP153" s="8"/>
      <c r="DQ153" s="8"/>
      <c r="DR153" s="8"/>
      <c r="DS153" s="8"/>
      <c r="DT153" s="8"/>
      <c r="DU153" s="8"/>
      <c r="DV153" s="8"/>
      <c r="DW153" s="8"/>
      <c r="DX153" s="8"/>
      <c r="DY153" s="8"/>
      <c r="DZ153" s="8"/>
      <c r="EA153" s="8"/>
      <c r="EB153" s="8"/>
      <c r="EC153" s="8"/>
      <c r="ED153" s="8"/>
      <c r="EE153" s="8"/>
      <c r="EF153" s="8"/>
      <c r="EG153" s="8"/>
      <c r="EH153" s="8"/>
      <c r="EI153" s="8"/>
      <c r="EJ153" s="8"/>
      <c r="EK153" s="8"/>
      <c r="EL153" s="8"/>
      <c r="EM153" s="8"/>
      <c r="EN153" s="8"/>
      <c r="EO153" s="8"/>
      <c r="EP153" s="8"/>
      <c r="EQ153" s="8"/>
      <c r="ER153" s="8"/>
      <c r="ES153" s="8"/>
      <c r="ET153" s="8"/>
      <c r="EU153" s="8"/>
      <c r="EV153" s="8"/>
      <c r="EW153" s="8"/>
      <c r="EX153" s="8"/>
      <c r="EY153" s="8"/>
      <c r="EZ153" s="8"/>
      <c r="FA153" s="8"/>
      <c r="FB153" s="8"/>
      <c r="FC153" s="8"/>
      <c r="FD153" s="8"/>
      <c r="FE153" s="8"/>
      <c r="FF153" s="8"/>
      <c r="FG153" s="8"/>
      <c r="FH153" s="8"/>
      <c r="FI153" s="8"/>
      <c r="FJ153" s="8"/>
      <c r="FK153" s="8"/>
      <c r="FL153" s="8"/>
      <c r="FM153" s="8"/>
      <c r="FN153" s="8"/>
    </row>
    <row r="154" spans="3:170" s="2" customFormat="1" ht="18.75" customHeight="1" x14ac:dyDescent="0.2">
      <c r="C154" s="126">
        <v>1</v>
      </c>
      <c r="D154" s="127" t="s">
        <v>412</v>
      </c>
      <c r="E154" s="126" t="s">
        <v>0</v>
      </c>
      <c r="F154" s="128"/>
      <c r="G154" s="129">
        <v>289</v>
      </c>
      <c r="H154" s="130">
        <f>ROUND(G154*$H$4,0)</f>
        <v>289</v>
      </c>
      <c r="I154" s="130">
        <f>ROUND(H154*$I$4,0)</f>
        <v>275</v>
      </c>
      <c r="J154" s="130">
        <f>ROUND(H154*$J$4,0)</f>
        <v>260</v>
      </c>
      <c r="K154" s="131">
        <f>ROUND(H154*$K$4,0)</f>
        <v>246</v>
      </c>
      <c r="L154" s="132">
        <f>IF($H$3&gt;=100000,F154*K154,IF(AND($H$3&gt;=50000,$H$3&lt;=100000),F154*J154,IF(AND($H$3&gt;=25000,$H$3&lt;=50000),F154*I154,IF($H$3&lt;=50000,F154*H154))))</f>
        <v>0</v>
      </c>
      <c r="M154" s="125">
        <v>490</v>
      </c>
      <c r="N154" s="45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1"/>
      <c r="AA154" s="334">
        <v>4630109242856</v>
      </c>
      <c r="AB154" s="224">
        <v>27774</v>
      </c>
      <c r="AC154" s="315"/>
      <c r="AD154" s="323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8"/>
      <c r="CD154" s="8"/>
      <c r="CE154" s="8"/>
      <c r="CF154" s="8"/>
      <c r="CG154" s="8"/>
      <c r="CH154" s="8"/>
      <c r="CI154" s="8"/>
      <c r="CJ154" s="8"/>
      <c r="CK154" s="8"/>
      <c r="CL154" s="8"/>
      <c r="CM154" s="8"/>
      <c r="CN154" s="8"/>
      <c r="CO154" s="8"/>
      <c r="CP154" s="8"/>
      <c r="CQ154" s="8"/>
      <c r="CR154" s="8"/>
      <c r="CS154" s="8"/>
      <c r="CT154" s="8"/>
      <c r="CU154" s="8"/>
      <c r="CV154" s="8"/>
      <c r="CW154" s="8"/>
      <c r="CX154" s="8"/>
      <c r="CY154" s="8"/>
      <c r="CZ154" s="8"/>
      <c r="DA154" s="8"/>
      <c r="DB154" s="8"/>
      <c r="DC154" s="8"/>
      <c r="DD154" s="8"/>
      <c r="DE154" s="8"/>
      <c r="DF154" s="8"/>
      <c r="DG154" s="8"/>
      <c r="DH154" s="8"/>
      <c r="DI154" s="8"/>
      <c r="DJ154" s="8"/>
      <c r="DK154" s="8"/>
      <c r="DL154" s="8"/>
      <c r="DM154" s="8"/>
      <c r="DN154" s="8"/>
      <c r="DO154" s="8"/>
      <c r="DP154" s="8"/>
      <c r="DQ154" s="8"/>
      <c r="DR154" s="8"/>
      <c r="DS154" s="8"/>
      <c r="DT154" s="8"/>
      <c r="DU154" s="8"/>
      <c r="DV154" s="8"/>
      <c r="DW154" s="8"/>
      <c r="DX154" s="8"/>
      <c r="DY154" s="8"/>
      <c r="DZ154" s="8"/>
      <c r="EA154" s="8"/>
      <c r="EB154" s="8"/>
      <c r="EC154" s="8"/>
      <c r="ED154" s="8"/>
      <c r="EE154" s="8"/>
      <c r="EF154" s="8"/>
      <c r="EG154" s="8"/>
      <c r="EH154" s="8"/>
      <c r="EI154" s="8"/>
      <c r="EJ154" s="8"/>
      <c r="EK154" s="8"/>
      <c r="EL154" s="8"/>
      <c r="EM154" s="8"/>
      <c r="EN154" s="8"/>
      <c r="EO154" s="8"/>
      <c r="EP154" s="8"/>
      <c r="EQ154" s="8"/>
      <c r="ER154" s="8"/>
      <c r="ES154" s="8"/>
      <c r="ET154" s="8"/>
      <c r="EU154" s="8"/>
      <c r="EV154" s="8"/>
      <c r="EW154" s="8"/>
      <c r="EX154" s="8"/>
      <c r="EY154" s="8"/>
      <c r="EZ154" s="8"/>
      <c r="FA154" s="8"/>
      <c r="FB154" s="8"/>
      <c r="FC154" s="8"/>
      <c r="FD154" s="8"/>
      <c r="FE154" s="8"/>
      <c r="FF154" s="8"/>
      <c r="FG154" s="8"/>
      <c r="FH154" s="8"/>
      <c r="FI154" s="8"/>
      <c r="FJ154" s="8"/>
      <c r="FK154" s="8"/>
      <c r="FL154" s="8"/>
      <c r="FM154" s="8"/>
      <c r="FN154" s="8"/>
    </row>
    <row r="155" spans="3:170" s="2" customFormat="1" ht="18.75" customHeight="1" x14ac:dyDescent="0.2">
      <c r="C155" s="126">
        <v>2</v>
      </c>
      <c r="D155" s="127" t="s">
        <v>413</v>
      </c>
      <c r="E155" s="126" t="s">
        <v>0</v>
      </c>
      <c r="F155" s="128"/>
      <c r="G155" s="129">
        <v>289</v>
      </c>
      <c r="H155" s="130">
        <f>ROUND(G155*$H$4,0)</f>
        <v>289</v>
      </c>
      <c r="I155" s="130">
        <f>ROUND(H155*$I$4,0)</f>
        <v>275</v>
      </c>
      <c r="J155" s="130">
        <f>ROUND(H155*$J$4,0)</f>
        <v>260</v>
      </c>
      <c r="K155" s="131">
        <f>ROUND(H155*$K$4,0)</f>
        <v>246</v>
      </c>
      <c r="L155" s="132">
        <f>IF($H$3&gt;=100000,F155*K155,IF(AND($H$3&gt;=50000,$H$3&lt;=100000),F155*J155,IF(AND($H$3&gt;=25000,$H$3&lt;=50000),F155*I155,IF($H$3&lt;=50000,F155*H155))))</f>
        <v>0</v>
      </c>
      <c r="M155" s="125">
        <v>490</v>
      </c>
      <c r="N155" s="45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1"/>
      <c r="AA155" s="334">
        <v>4630109242863</v>
      </c>
      <c r="AB155" s="224">
        <v>27775</v>
      </c>
      <c r="AC155" s="315"/>
      <c r="AD155" s="323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8"/>
      <c r="BC155" s="8"/>
      <c r="BD155" s="8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8"/>
      <c r="CC155" s="8"/>
      <c r="CD155" s="8"/>
      <c r="CE155" s="8"/>
      <c r="CF155" s="8"/>
      <c r="CG155" s="8"/>
      <c r="CH155" s="8"/>
      <c r="CI155" s="8"/>
      <c r="CJ155" s="8"/>
      <c r="CK155" s="8"/>
      <c r="CL155" s="8"/>
      <c r="CM155" s="8"/>
      <c r="CN155" s="8"/>
      <c r="CO155" s="8"/>
      <c r="CP155" s="8"/>
      <c r="CQ155" s="8"/>
      <c r="CR155" s="8"/>
      <c r="CS155" s="8"/>
      <c r="CT155" s="8"/>
      <c r="CU155" s="8"/>
      <c r="CV155" s="8"/>
      <c r="CW155" s="8"/>
      <c r="CX155" s="8"/>
      <c r="CY155" s="8"/>
      <c r="CZ155" s="8"/>
      <c r="DA155" s="8"/>
      <c r="DB155" s="8"/>
      <c r="DC155" s="8"/>
      <c r="DD155" s="8"/>
      <c r="DE155" s="8"/>
      <c r="DF155" s="8"/>
      <c r="DG155" s="8"/>
      <c r="DH155" s="8"/>
      <c r="DI155" s="8"/>
      <c r="DJ155" s="8"/>
      <c r="DK155" s="8"/>
      <c r="DL155" s="8"/>
      <c r="DM155" s="8"/>
      <c r="DN155" s="8"/>
      <c r="DO155" s="8"/>
      <c r="DP155" s="8"/>
      <c r="DQ155" s="8"/>
      <c r="DR155" s="8"/>
      <c r="DS155" s="8"/>
      <c r="DT155" s="8"/>
      <c r="DU155" s="8"/>
      <c r="DV155" s="8"/>
      <c r="DW155" s="8"/>
      <c r="DX155" s="8"/>
      <c r="DY155" s="8"/>
      <c r="DZ155" s="8"/>
      <c r="EA155" s="8"/>
      <c r="EB155" s="8"/>
      <c r="EC155" s="8"/>
      <c r="ED155" s="8"/>
      <c r="EE155" s="8"/>
      <c r="EF155" s="8"/>
      <c r="EG155" s="8"/>
      <c r="EH155" s="8"/>
      <c r="EI155" s="8"/>
      <c r="EJ155" s="8"/>
      <c r="EK155" s="8"/>
      <c r="EL155" s="8"/>
      <c r="EM155" s="8"/>
      <c r="EN155" s="8"/>
      <c r="EO155" s="8"/>
      <c r="EP155" s="8"/>
      <c r="EQ155" s="8"/>
      <c r="ER155" s="8"/>
      <c r="ES155" s="8"/>
      <c r="ET155" s="8"/>
      <c r="EU155" s="8"/>
      <c r="EV155" s="8"/>
      <c r="EW155" s="8"/>
      <c r="EX155" s="8"/>
      <c r="EY155" s="8"/>
      <c r="EZ155" s="8"/>
      <c r="FA155" s="8"/>
      <c r="FB155" s="8"/>
      <c r="FC155" s="8"/>
      <c r="FD155" s="8"/>
      <c r="FE155" s="8"/>
      <c r="FF155" s="8"/>
      <c r="FG155" s="8"/>
      <c r="FH155" s="8"/>
      <c r="FI155" s="8"/>
      <c r="FJ155" s="8"/>
      <c r="FK155" s="8"/>
      <c r="FL155" s="8"/>
      <c r="FM155" s="8"/>
      <c r="FN155" s="8"/>
    </row>
    <row r="156" spans="3:170" s="2" customFormat="1" ht="18.75" customHeight="1" thickBot="1" x14ac:dyDescent="0.25">
      <c r="C156" s="164"/>
      <c r="D156" s="165" t="s">
        <v>1</v>
      </c>
      <c r="E156" s="166"/>
      <c r="F156" s="166">
        <f>SUM(F154:F155)</f>
        <v>0</v>
      </c>
      <c r="G156" s="167">
        <v>0</v>
      </c>
      <c r="H156" s="167">
        <f>SUMPRODUCT($F154:$F155,H154:H155)</f>
        <v>0</v>
      </c>
      <c r="I156" s="167">
        <f>SUMPRODUCT($F154:$F155,I154:I155)</f>
        <v>0</v>
      </c>
      <c r="J156" s="167">
        <f>SUMPRODUCT($F154:$F155,J154:J155)</f>
        <v>0</v>
      </c>
      <c r="K156" s="167">
        <f>SUMPRODUCT($F154:$F155,K154:K155)</f>
        <v>0</v>
      </c>
      <c r="L156" s="168">
        <f>SUM(L154:L155)</f>
        <v>0</v>
      </c>
      <c r="M156" s="169"/>
      <c r="N156" s="47"/>
      <c r="O156" s="48"/>
      <c r="P156" s="48"/>
      <c r="Q156" s="48"/>
      <c r="R156" s="48"/>
      <c r="S156" s="48"/>
      <c r="T156" s="48"/>
      <c r="U156" s="48"/>
      <c r="V156" s="48"/>
      <c r="W156" s="48"/>
      <c r="X156" s="48"/>
      <c r="Y156" s="48"/>
      <c r="Z156" s="51"/>
      <c r="AA156" s="49"/>
      <c r="AB156" s="224"/>
      <c r="AC156" s="315"/>
      <c r="AD156" s="323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8"/>
      <c r="BC156" s="8"/>
      <c r="BD156" s="8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8"/>
      <c r="CC156" s="8"/>
      <c r="CD156" s="8"/>
      <c r="CE156" s="8"/>
      <c r="CF156" s="8"/>
      <c r="CG156" s="8"/>
      <c r="CH156" s="8"/>
      <c r="CI156" s="8"/>
      <c r="CJ156" s="8"/>
      <c r="CK156" s="8"/>
      <c r="CL156" s="8"/>
      <c r="CM156" s="8"/>
      <c r="CN156" s="8"/>
      <c r="CO156" s="8"/>
      <c r="CP156" s="8"/>
      <c r="CQ156" s="8"/>
      <c r="CR156" s="8"/>
      <c r="CS156" s="8"/>
      <c r="CT156" s="8"/>
      <c r="CU156" s="8"/>
      <c r="CV156" s="8"/>
      <c r="CW156" s="8"/>
      <c r="CX156" s="8"/>
      <c r="CY156" s="8"/>
      <c r="CZ156" s="8"/>
      <c r="DA156" s="8"/>
      <c r="DB156" s="8"/>
      <c r="DC156" s="8"/>
      <c r="DD156" s="8"/>
      <c r="DE156" s="8"/>
      <c r="DF156" s="8"/>
      <c r="DG156" s="8"/>
      <c r="DH156" s="8"/>
      <c r="DI156" s="8"/>
      <c r="DJ156" s="8"/>
      <c r="DK156" s="8"/>
      <c r="DL156" s="8"/>
      <c r="DM156" s="8"/>
      <c r="DN156" s="8"/>
      <c r="DO156" s="8"/>
      <c r="DP156" s="8"/>
      <c r="DQ156" s="8"/>
      <c r="DR156" s="8"/>
      <c r="DS156" s="8"/>
      <c r="DT156" s="8"/>
      <c r="DU156" s="8"/>
      <c r="DV156" s="8"/>
      <c r="DW156" s="8"/>
      <c r="DX156" s="8"/>
      <c r="DY156" s="8"/>
      <c r="DZ156" s="8"/>
      <c r="EA156" s="8"/>
      <c r="EB156" s="8"/>
      <c r="EC156" s="8"/>
      <c r="ED156" s="8"/>
      <c r="EE156" s="8"/>
      <c r="EF156" s="8"/>
      <c r="EG156" s="8"/>
      <c r="EH156" s="8"/>
      <c r="EI156" s="8"/>
      <c r="EJ156" s="8"/>
      <c r="EK156" s="8"/>
      <c r="EL156" s="8"/>
      <c r="EM156" s="8"/>
      <c r="EN156" s="8"/>
      <c r="EO156" s="8"/>
      <c r="EP156" s="8"/>
      <c r="EQ156" s="8"/>
      <c r="ER156" s="8"/>
      <c r="ES156" s="8"/>
      <c r="ET156" s="8"/>
      <c r="EU156" s="8"/>
      <c r="EV156" s="8"/>
      <c r="EW156" s="8"/>
      <c r="EX156" s="8"/>
      <c r="EY156" s="8"/>
      <c r="EZ156" s="8"/>
      <c r="FA156" s="8"/>
      <c r="FB156" s="8"/>
      <c r="FC156" s="8"/>
      <c r="FD156" s="8"/>
      <c r="FE156" s="8"/>
      <c r="FF156" s="8"/>
      <c r="FG156" s="8"/>
      <c r="FH156" s="8"/>
      <c r="FI156" s="8"/>
      <c r="FJ156" s="8"/>
      <c r="FK156" s="8"/>
      <c r="FL156" s="8"/>
      <c r="FM156" s="8"/>
      <c r="FN156" s="8"/>
    </row>
    <row r="157" spans="3:170" s="2" customFormat="1" ht="18.75" customHeight="1" thickTop="1" x14ac:dyDescent="0.2">
      <c r="C157" s="151"/>
      <c r="D157" s="206" t="s">
        <v>159</v>
      </c>
      <c r="E157" s="152"/>
      <c r="F157" s="153"/>
      <c r="G157" s="154"/>
      <c r="H157" s="154"/>
      <c r="I157" s="154"/>
      <c r="J157" s="154"/>
      <c r="K157" s="154"/>
      <c r="L157" s="154"/>
      <c r="M157" s="150"/>
      <c r="N157" s="45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1"/>
      <c r="AA157" s="49"/>
      <c r="AB157" s="224"/>
      <c r="AC157" s="315"/>
      <c r="AD157" s="323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8"/>
      <c r="BC157" s="8"/>
      <c r="BD157" s="8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8"/>
      <c r="CC157" s="8"/>
      <c r="CD157" s="8"/>
      <c r="CE157" s="8"/>
      <c r="CF157" s="8"/>
      <c r="CG157" s="8"/>
      <c r="CH157" s="8"/>
      <c r="CI157" s="8"/>
      <c r="CJ157" s="8"/>
      <c r="CK157" s="8"/>
      <c r="CL157" s="8"/>
      <c r="CM157" s="8"/>
      <c r="CN157" s="8"/>
      <c r="CO157" s="8"/>
      <c r="CP157" s="8"/>
      <c r="CQ157" s="8"/>
      <c r="CR157" s="8"/>
      <c r="CS157" s="8"/>
      <c r="CT157" s="8"/>
      <c r="CU157" s="8"/>
      <c r="CV157" s="8"/>
      <c r="CW157" s="8"/>
      <c r="CX157" s="8"/>
      <c r="CY157" s="8"/>
      <c r="CZ157" s="8"/>
      <c r="DA157" s="8"/>
      <c r="DB157" s="8"/>
      <c r="DC157" s="8"/>
      <c r="DD157" s="8"/>
      <c r="DE157" s="8"/>
      <c r="DF157" s="8"/>
      <c r="DG157" s="8"/>
      <c r="DH157" s="8"/>
      <c r="DI157" s="8"/>
      <c r="DJ157" s="8"/>
      <c r="DK157" s="8"/>
      <c r="DL157" s="8"/>
      <c r="DM157" s="8"/>
      <c r="DN157" s="8"/>
      <c r="DO157" s="8"/>
      <c r="DP157" s="8"/>
      <c r="DQ157" s="8"/>
      <c r="DR157" s="8"/>
      <c r="DS157" s="8"/>
      <c r="DT157" s="8"/>
      <c r="DU157" s="8"/>
      <c r="DV157" s="8"/>
      <c r="DW157" s="8"/>
      <c r="DX157" s="8"/>
      <c r="DY157" s="8"/>
      <c r="DZ157" s="8"/>
      <c r="EA157" s="8"/>
      <c r="EB157" s="8"/>
      <c r="EC157" s="8"/>
      <c r="ED157" s="8"/>
      <c r="EE157" s="8"/>
      <c r="EF157" s="8"/>
      <c r="EG157" s="8"/>
      <c r="EH157" s="8"/>
      <c r="EI157" s="8"/>
      <c r="EJ157" s="8"/>
      <c r="EK157" s="8"/>
      <c r="EL157" s="8"/>
      <c r="EM157" s="8"/>
      <c r="EN157" s="8"/>
      <c r="EO157" s="8"/>
      <c r="EP157" s="8"/>
      <c r="EQ157" s="8"/>
      <c r="ER157" s="8"/>
      <c r="ES157" s="8"/>
      <c r="ET157" s="8"/>
      <c r="EU157" s="8"/>
      <c r="EV157" s="8"/>
      <c r="EW157" s="8"/>
      <c r="EX157" s="8"/>
      <c r="EY157" s="8"/>
      <c r="EZ157" s="8"/>
      <c r="FA157" s="8"/>
      <c r="FB157" s="8"/>
      <c r="FC157" s="8"/>
      <c r="FD157" s="8"/>
      <c r="FE157" s="8"/>
      <c r="FF157" s="8"/>
      <c r="FG157" s="8"/>
      <c r="FH157" s="8"/>
      <c r="FI157" s="8"/>
      <c r="FJ157" s="8"/>
      <c r="FK157" s="8"/>
      <c r="FL157" s="8"/>
      <c r="FM157" s="8"/>
      <c r="FN157" s="8"/>
    </row>
    <row r="158" spans="3:170" s="2" customFormat="1" ht="20.25" customHeight="1" x14ac:dyDescent="0.2">
      <c r="C158" s="358"/>
      <c r="D158" s="359" t="s">
        <v>15</v>
      </c>
      <c r="E158" s="360" t="s">
        <v>166</v>
      </c>
      <c r="F158" s="361"/>
      <c r="G158" s="362"/>
      <c r="H158" s="362"/>
      <c r="I158" s="362"/>
      <c r="J158" s="362"/>
      <c r="K158" s="362"/>
      <c r="L158" s="363"/>
      <c r="M158" s="125"/>
      <c r="N158" s="45"/>
      <c r="O158" s="43"/>
      <c r="P158" s="43"/>
      <c r="Q158" s="43"/>
      <c r="R158" s="43"/>
      <c r="S158" s="43"/>
      <c r="T158" s="43"/>
      <c r="U158" s="43"/>
      <c r="V158" s="43"/>
      <c r="W158" s="43"/>
      <c r="X158" s="38"/>
      <c r="Y158" s="38"/>
      <c r="Z158" s="1"/>
      <c r="AA158" s="223"/>
      <c r="AB158" s="223"/>
      <c r="AC158" s="315"/>
      <c r="AD158" s="323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8"/>
      <c r="BC158" s="8"/>
      <c r="BD158" s="8"/>
      <c r="BE158" s="8"/>
      <c r="BF158" s="8"/>
      <c r="BG158" s="8"/>
      <c r="BH158" s="8"/>
      <c r="BI158" s="8"/>
      <c r="BJ158" s="8"/>
      <c r="BK158" s="8"/>
      <c r="BL158" s="8"/>
      <c r="BM158" s="8"/>
      <c r="BN158" s="8"/>
      <c r="BO158" s="8"/>
      <c r="BP158" s="8"/>
      <c r="BQ158" s="8"/>
      <c r="BR158" s="8"/>
      <c r="BS158" s="8"/>
      <c r="BT158" s="8"/>
      <c r="BU158" s="8"/>
      <c r="BV158" s="8"/>
      <c r="BW158" s="8"/>
      <c r="BX158" s="8"/>
      <c r="BY158" s="8"/>
      <c r="BZ158" s="8"/>
      <c r="CA158" s="8"/>
      <c r="CB158" s="8"/>
      <c r="CC158" s="8"/>
      <c r="CD158" s="8"/>
      <c r="CE158" s="8"/>
      <c r="CF158" s="8"/>
      <c r="CG158" s="8"/>
      <c r="CH158" s="8"/>
      <c r="CI158" s="8"/>
      <c r="CJ158" s="8"/>
      <c r="CK158" s="8"/>
      <c r="CL158" s="8"/>
      <c r="CM158" s="8"/>
      <c r="CN158" s="8"/>
      <c r="CO158" s="8"/>
      <c r="CP158" s="8"/>
      <c r="CQ158" s="8"/>
      <c r="CR158" s="8"/>
      <c r="CS158" s="8"/>
      <c r="CT158" s="8"/>
      <c r="CU158" s="8"/>
      <c r="CV158" s="8"/>
      <c r="CW158" s="8"/>
      <c r="CX158" s="8"/>
      <c r="CY158" s="8"/>
      <c r="CZ158" s="8"/>
      <c r="DA158" s="8"/>
      <c r="DB158" s="8"/>
      <c r="DC158" s="8"/>
      <c r="DD158" s="8"/>
      <c r="DE158" s="8"/>
      <c r="DF158" s="8"/>
      <c r="DG158" s="8"/>
      <c r="DH158" s="8"/>
      <c r="DI158" s="8"/>
      <c r="DJ158" s="8"/>
      <c r="DK158" s="8"/>
      <c r="DL158" s="8"/>
      <c r="DM158" s="8"/>
      <c r="DN158" s="8"/>
      <c r="DO158" s="8"/>
      <c r="DP158" s="8"/>
      <c r="DQ158" s="8"/>
      <c r="DR158" s="8"/>
      <c r="DS158" s="8"/>
      <c r="DT158" s="8"/>
      <c r="DU158" s="8"/>
      <c r="DV158" s="8"/>
      <c r="DW158" s="8"/>
      <c r="DX158" s="8"/>
      <c r="DY158" s="8"/>
      <c r="DZ158" s="8"/>
      <c r="EA158" s="8"/>
      <c r="EB158" s="8"/>
      <c r="EC158" s="8"/>
      <c r="ED158" s="8"/>
      <c r="EE158" s="8"/>
      <c r="EF158" s="8"/>
      <c r="EG158" s="8"/>
      <c r="EH158" s="8"/>
      <c r="EI158" s="8"/>
      <c r="EJ158" s="8"/>
      <c r="EK158" s="8"/>
      <c r="EL158" s="8"/>
      <c r="EM158" s="8"/>
      <c r="EN158" s="8"/>
      <c r="EO158" s="8"/>
      <c r="EP158" s="8"/>
      <c r="EQ158" s="8"/>
      <c r="ER158" s="8"/>
      <c r="ES158" s="8"/>
      <c r="ET158" s="8"/>
      <c r="EU158" s="8"/>
      <c r="EV158" s="8"/>
      <c r="EW158" s="8"/>
      <c r="EX158" s="8"/>
      <c r="EY158" s="8"/>
      <c r="EZ158" s="8"/>
      <c r="FA158" s="8"/>
      <c r="FB158" s="8"/>
      <c r="FC158" s="8"/>
      <c r="FD158" s="8"/>
      <c r="FE158" s="8"/>
      <c r="FF158" s="8"/>
      <c r="FG158" s="8"/>
      <c r="FH158" s="8"/>
      <c r="FI158" s="8"/>
      <c r="FJ158" s="8"/>
      <c r="FK158" s="8"/>
      <c r="FL158" s="8"/>
      <c r="FM158" s="8"/>
      <c r="FN158" s="8"/>
    </row>
    <row r="159" spans="3:170" s="2" customFormat="1" ht="18.75" customHeight="1" x14ac:dyDescent="0.2">
      <c r="C159" s="126">
        <v>1</v>
      </c>
      <c r="D159" s="127" t="s">
        <v>141</v>
      </c>
      <c r="E159" s="126" t="s">
        <v>0</v>
      </c>
      <c r="F159" s="128"/>
      <c r="G159" s="129">
        <v>223</v>
      </c>
      <c r="H159" s="130">
        <f>ROUND(G159*$H$4,0)</f>
        <v>223</v>
      </c>
      <c r="I159" s="130">
        <f>ROUND(H159*$I$4,0)</f>
        <v>212</v>
      </c>
      <c r="J159" s="130">
        <f>ROUND(H159*$J$4,0)</f>
        <v>201</v>
      </c>
      <c r="K159" s="131">
        <f>ROUND(H159*$K$4,0)</f>
        <v>190</v>
      </c>
      <c r="L159" s="132">
        <f>IF($H$3&gt;=100000,F159*K159,IF(AND($H$3&gt;=50000,$H$3&lt;=100000),F159*J159,IF(AND($H$3&gt;=25000,$H$3&lt;=50000),F159*I159,IF($H$3&lt;=50000,F159*H159))))</f>
        <v>0</v>
      </c>
      <c r="M159" s="125">
        <v>380</v>
      </c>
      <c r="N159" s="45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1"/>
      <c r="AA159" s="334">
        <v>4630109242542</v>
      </c>
      <c r="AB159" s="224">
        <v>27747</v>
      </c>
      <c r="AC159" s="315"/>
      <c r="AD159" s="323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8"/>
      <c r="BC159" s="8"/>
      <c r="BD159" s="8"/>
      <c r="BE159" s="8"/>
      <c r="BF159" s="8"/>
      <c r="BG159" s="8"/>
      <c r="BH159" s="8"/>
      <c r="BI159" s="8"/>
      <c r="BJ159" s="8"/>
      <c r="BK159" s="8"/>
      <c r="BL159" s="8"/>
      <c r="BM159" s="8"/>
      <c r="BN159" s="8"/>
      <c r="BO159" s="8"/>
      <c r="BP159" s="8"/>
      <c r="BQ159" s="8"/>
      <c r="BR159" s="8"/>
      <c r="BS159" s="8"/>
      <c r="BT159" s="8"/>
      <c r="BU159" s="8"/>
      <c r="BV159" s="8"/>
      <c r="BW159" s="8"/>
      <c r="BX159" s="8"/>
      <c r="BY159" s="8"/>
      <c r="BZ159" s="8"/>
      <c r="CA159" s="8"/>
      <c r="CB159" s="8"/>
      <c r="CC159" s="8"/>
      <c r="CD159" s="8"/>
      <c r="CE159" s="8"/>
      <c r="CF159" s="8"/>
      <c r="CG159" s="8"/>
      <c r="CH159" s="8"/>
      <c r="CI159" s="8"/>
      <c r="CJ159" s="8"/>
      <c r="CK159" s="8"/>
      <c r="CL159" s="8"/>
      <c r="CM159" s="8"/>
      <c r="CN159" s="8"/>
      <c r="CO159" s="8"/>
      <c r="CP159" s="8"/>
      <c r="CQ159" s="8"/>
      <c r="CR159" s="8"/>
      <c r="CS159" s="8"/>
      <c r="CT159" s="8"/>
      <c r="CU159" s="8"/>
      <c r="CV159" s="8"/>
      <c r="CW159" s="8"/>
      <c r="CX159" s="8"/>
      <c r="CY159" s="8"/>
      <c r="CZ159" s="8"/>
      <c r="DA159" s="8"/>
      <c r="DB159" s="8"/>
      <c r="DC159" s="8"/>
      <c r="DD159" s="8"/>
      <c r="DE159" s="8"/>
      <c r="DF159" s="8"/>
      <c r="DG159" s="8"/>
      <c r="DH159" s="8"/>
      <c r="DI159" s="8"/>
      <c r="DJ159" s="8"/>
      <c r="DK159" s="8"/>
      <c r="DL159" s="8"/>
      <c r="DM159" s="8"/>
      <c r="DN159" s="8"/>
      <c r="DO159" s="8"/>
      <c r="DP159" s="8"/>
      <c r="DQ159" s="8"/>
      <c r="DR159" s="8"/>
      <c r="DS159" s="8"/>
      <c r="DT159" s="8"/>
      <c r="DU159" s="8"/>
      <c r="DV159" s="8"/>
      <c r="DW159" s="8"/>
      <c r="DX159" s="8"/>
      <c r="DY159" s="8"/>
      <c r="DZ159" s="8"/>
      <c r="EA159" s="8"/>
      <c r="EB159" s="8"/>
      <c r="EC159" s="8"/>
      <c r="ED159" s="8"/>
      <c r="EE159" s="8"/>
      <c r="EF159" s="8"/>
      <c r="EG159" s="8"/>
      <c r="EH159" s="8"/>
      <c r="EI159" s="8"/>
      <c r="EJ159" s="8"/>
      <c r="EK159" s="8"/>
      <c r="EL159" s="8"/>
      <c r="EM159" s="8"/>
      <c r="EN159" s="8"/>
      <c r="EO159" s="8"/>
      <c r="EP159" s="8"/>
      <c r="EQ159" s="8"/>
      <c r="ER159" s="8"/>
      <c r="ES159" s="8"/>
      <c r="ET159" s="8"/>
      <c r="EU159" s="8"/>
      <c r="EV159" s="8"/>
      <c r="EW159" s="8"/>
      <c r="EX159" s="8"/>
      <c r="EY159" s="8"/>
      <c r="EZ159" s="8"/>
      <c r="FA159" s="8"/>
      <c r="FB159" s="8"/>
      <c r="FC159" s="8"/>
      <c r="FD159" s="8"/>
      <c r="FE159" s="8"/>
      <c r="FF159" s="8"/>
      <c r="FG159" s="8"/>
      <c r="FH159" s="8"/>
      <c r="FI159" s="8"/>
      <c r="FJ159" s="8"/>
      <c r="FK159" s="8"/>
      <c r="FL159" s="8"/>
      <c r="FM159" s="8"/>
      <c r="FN159" s="8"/>
    </row>
    <row r="160" spans="3:170" s="2" customFormat="1" ht="18.75" customHeight="1" x14ac:dyDescent="0.2">
      <c r="C160" s="126">
        <v>2</v>
      </c>
      <c r="D160" s="127" t="s">
        <v>398</v>
      </c>
      <c r="E160" s="126" t="s">
        <v>0</v>
      </c>
      <c r="F160" s="128"/>
      <c r="G160" s="129">
        <v>189</v>
      </c>
      <c r="H160" s="130">
        <f t="shared" ref="H160:H163" si="78">ROUND(G160*$H$4,0)</f>
        <v>189</v>
      </c>
      <c r="I160" s="130">
        <f t="shared" ref="I160:I163" si="79">ROUND(H160*$I$4,0)</f>
        <v>180</v>
      </c>
      <c r="J160" s="130">
        <f t="shared" ref="J160:J163" si="80">ROUND(H160*$J$4,0)</f>
        <v>170</v>
      </c>
      <c r="K160" s="131">
        <f t="shared" ref="K160:K163" si="81">ROUND(H160*$K$4,0)</f>
        <v>161</v>
      </c>
      <c r="L160" s="132">
        <f t="shared" ref="L160:L163" si="82">IF($H$3&gt;=100000,F160*K160,IF(AND($H$3&gt;=50000,$H$3&lt;=100000),F160*J160,IF(AND($H$3&gt;=25000,$H$3&lt;=50000),F160*I160,IF($H$3&lt;=50000,F160*H160))))</f>
        <v>0</v>
      </c>
      <c r="M160" s="125">
        <v>320</v>
      </c>
      <c r="N160" s="45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1"/>
      <c r="AA160" s="334">
        <v>4630109242597</v>
      </c>
      <c r="AB160" s="224">
        <v>27750</v>
      </c>
      <c r="AC160" s="315"/>
      <c r="AD160" s="323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8"/>
      <c r="BC160" s="8"/>
      <c r="BD160" s="8"/>
      <c r="BE160" s="8"/>
      <c r="BF160" s="8"/>
      <c r="BG160" s="8"/>
      <c r="BH160" s="8"/>
      <c r="BI160" s="8"/>
      <c r="BJ160" s="8"/>
      <c r="BK160" s="8"/>
      <c r="BL160" s="8"/>
      <c r="BM160" s="8"/>
      <c r="BN160" s="8"/>
      <c r="BO160" s="8"/>
      <c r="BP160" s="8"/>
      <c r="BQ160" s="8"/>
      <c r="BR160" s="8"/>
      <c r="BS160" s="8"/>
      <c r="BT160" s="8"/>
      <c r="BU160" s="8"/>
      <c r="BV160" s="8"/>
      <c r="BW160" s="8"/>
      <c r="BX160" s="8"/>
      <c r="BY160" s="8"/>
      <c r="BZ160" s="8"/>
      <c r="CA160" s="8"/>
      <c r="CB160" s="8"/>
      <c r="CC160" s="8"/>
      <c r="CD160" s="8"/>
      <c r="CE160" s="8"/>
      <c r="CF160" s="8"/>
      <c r="CG160" s="8"/>
      <c r="CH160" s="8"/>
      <c r="CI160" s="8"/>
      <c r="CJ160" s="8"/>
      <c r="CK160" s="8"/>
      <c r="CL160" s="8"/>
      <c r="CM160" s="8"/>
      <c r="CN160" s="8"/>
      <c r="CO160" s="8"/>
      <c r="CP160" s="8"/>
      <c r="CQ160" s="8"/>
      <c r="CR160" s="8"/>
      <c r="CS160" s="8"/>
      <c r="CT160" s="8"/>
      <c r="CU160" s="8"/>
      <c r="CV160" s="8"/>
      <c r="CW160" s="8"/>
      <c r="CX160" s="8"/>
      <c r="CY160" s="8"/>
      <c r="CZ160" s="8"/>
      <c r="DA160" s="8"/>
      <c r="DB160" s="8"/>
      <c r="DC160" s="8"/>
      <c r="DD160" s="8"/>
      <c r="DE160" s="8"/>
      <c r="DF160" s="8"/>
      <c r="DG160" s="8"/>
      <c r="DH160" s="8"/>
      <c r="DI160" s="8"/>
      <c r="DJ160" s="8"/>
      <c r="DK160" s="8"/>
      <c r="DL160" s="8"/>
      <c r="DM160" s="8"/>
      <c r="DN160" s="8"/>
      <c r="DO160" s="8"/>
      <c r="DP160" s="8"/>
      <c r="DQ160" s="8"/>
      <c r="DR160" s="8"/>
      <c r="DS160" s="8"/>
      <c r="DT160" s="8"/>
      <c r="DU160" s="8"/>
      <c r="DV160" s="8"/>
      <c r="DW160" s="8"/>
      <c r="DX160" s="8"/>
      <c r="DY160" s="8"/>
      <c r="DZ160" s="8"/>
      <c r="EA160" s="8"/>
      <c r="EB160" s="8"/>
      <c r="EC160" s="8"/>
      <c r="ED160" s="8"/>
      <c r="EE160" s="8"/>
      <c r="EF160" s="8"/>
      <c r="EG160" s="8"/>
      <c r="EH160" s="8"/>
      <c r="EI160" s="8"/>
      <c r="EJ160" s="8"/>
      <c r="EK160" s="8"/>
      <c r="EL160" s="8"/>
      <c r="EM160" s="8"/>
      <c r="EN160" s="8"/>
      <c r="EO160" s="8"/>
      <c r="EP160" s="8"/>
      <c r="EQ160" s="8"/>
      <c r="ER160" s="8"/>
      <c r="ES160" s="8"/>
      <c r="ET160" s="8"/>
      <c r="EU160" s="8"/>
      <c r="EV160" s="8"/>
      <c r="EW160" s="8"/>
      <c r="EX160" s="8"/>
      <c r="EY160" s="8"/>
      <c r="EZ160" s="8"/>
      <c r="FA160" s="8"/>
      <c r="FB160" s="8"/>
      <c r="FC160" s="8"/>
      <c r="FD160" s="8"/>
      <c r="FE160" s="8"/>
      <c r="FF160" s="8"/>
      <c r="FG160" s="8"/>
      <c r="FH160" s="8"/>
      <c r="FI160" s="8"/>
      <c r="FJ160" s="8"/>
      <c r="FK160" s="8"/>
      <c r="FL160" s="8"/>
      <c r="FM160" s="8"/>
      <c r="FN160" s="8"/>
    </row>
    <row r="161" spans="3:170" s="2" customFormat="1" ht="18.75" customHeight="1" x14ac:dyDescent="0.2">
      <c r="C161" s="126">
        <v>3</v>
      </c>
      <c r="D161" s="127" t="s">
        <v>399</v>
      </c>
      <c r="E161" s="126" t="s">
        <v>0</v>
      </c>
      <c r="F161" s="128"/>
      <c r="G161" s="129">
        <v>194</v>
      </c>
      <c r="H161" s="130">
        <f>ROUND(G161*$H$4,0)</f>
        <v>194</v>
      </c>
      <c r="I161" s="130">
        <f>ROUND(H161*$I$4,0)</f>
        <v>184</v>
      </c>
      <c r="J161" s="130">
        <f>ROUND(H161*$J$4,0)</f>
        <v>175</v>
      </c>
      <c r="K161" s="131">
        <f>ROUND(H161*$K$4,0)</f>
        <v>165</v>
      </c>
      <c r="L161" s="132">
        <f>IF($H$3&gt;=100000,F161*K161,IF(AND($H$3&gt;=50000,$H$3&lt;=100000),F161*J161,IF(AND($H$3&gt;=25000,$H$3&lt;=50000),F161*I161,IF($H$3&lt;=50000,F161*H161))))</f>
        <v>0</v>
      </c>
      <c r="M161" s="125">
        <v>330</v>
      </c>
      <c r="N161" s="45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1"/>
      <c r="AA161" s="334">
        <v>4630109242580</v>
      </c>
      <c r="AB161" s="224">
        <v>27749</v>
      </c>
      <c r="AC161" s="315"/>
      <c r="AD161" s="323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8"/>
      <c r="BC161" s="8"/>
      <c r="BD161" s="8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8"/>
      <c r="CC161" s="8"/>
      <c r="CD161" s="8"/>
      <c r="CE161" s="8"/>
      <c r="CF161" s="8"/>
      <c r="CG161" s="8"/>
      <c r="CH161" s="8"/>
      <c r="CI161" s="8"/>
      <c r="CJ161" s="8"/>
      <c r="CK161" s="8"/>
      <c r="CL161" s="8"/>
      <c r="CM161" s="8"/>
      <c r="CN161" s="8"/>
      <c r="CO161" s="8"/>
      <c r="CP161" s="8"/>
      <c r="CQ161" s="8"/>
      <c r="CR161" s="8"/>
      <c r="CS161" s="8"/>
      <c r="CT161" s="8"/>
      <c r="CU161" s="8"/>
      <c r="CV161" s="8"/>
      <c r="CW161" s="8"/>
      <c r="CX161" s="8"/>
      <c r="CY161" s="8"/>
      <c r="CZ161" s="8"/>
      <c r="DA161" s="8"/>
      <c r="DB161" s="8"/>
      <c r="DC161" s="8"/>
      <c r="DD161" s="8"/>
      <c r="DE161" s="8"/>
      <c r="DF161" s="8"/>
      <c r="DG161" s="8"/>
      <c r="DH161" s="8"/>
      <c r="DI161" s="8"/>
      <c r="DJ161" s="8"/>
      <c r="DK161" s="8"/>
      <c r="DL161" s="8"/>
      <c r="DM161" s="8"/>
      <c r="DN161" s="8"/>
      <c r="DO161" s="8"/>
      <c r="DP161" s="8"/>
      <c r="DQ161" s="8"/>
      <c r="DR161" s="8"/>
      <c r="DS161" s="8"/>
      <c r="DT161" s="8"/>
      <c r="DU161" s="8"/>
      <c r="DV161" s="8"/>
      <c r="DW161" s="8"/>
      <c r="DX161" s="8"/>
      <c r="DY161" s="8"/>
      <c r="DZ161" s="8"/>
      <c r="EA161" s="8"/>
      <c r="EB161" s="8"/>
      <c r="EC161" s="8"/>
      <c r="ED161" s="8"/>
      <c r="EE161" s="8"/>
      <c r="EF161" s="8"/>
      <c r="EG161" s="8"/>
      <c r="EH161" s="8"/>
      <c r="EI161" s="8"/>
      <c r="EJ161" s="8"/>
      <c r="EK161" s="8"/>
      <c r="EL161" s="8"/>
      <c r="EM161" s="8"/>
      <c r="EN161" s="8"/>
      <c r="EO161" s="8"/>
      <c r="EP161" s="8"/>
      <c r="EQ161" s="8"/>
      <c r="ER161" s="8"/>
      <c r="ES161" s="8"/>
      <c r="ET161" s="8"/>
      <c r="EU161" s="8"/>
      <c r="EV161" s="8"/>
      <c r="EW161" s="8"/>
      <c r="EX161" s="8"/>
      <c r="EY161" s="8"/>
      <c r="EZ161" s="8"/>
      <c r="FA161" s="8"/>
      <c r="FB161" s="8"/>
      <c r="FC161" s="8"/>
      <c r="FD161" s="8"/>
      <c r="FE161" s="8"/>
      <c r="FF161" s="8"/>
      <c r="FG161" s="8"/>
      <c r="FH161" s="8"/>
      <c r="FI161" s="8"/>
      <c r="FJ161" s="8"/>
      <c r="FK161" s="8"/>
      <c r="FL161" s="8"/>
      <c r="FM161" s="8"/>
      <c r="FN161" s="8"/>
    </row>
    <row r="162" spans="3:170" s="2" customFormat="1" ht="18.75" customHeight="1" x14ac:dyDescent="0.2">
      <c r="C162" s="126">
        <v>4</v>
      </c>
      <c r="D162" s="127" t="s">
        <v>400</v>
      </c>
      <c r="E162" s="126" t="s">
        <v>0</v>
      </c>
      <c r="F162" s="128"/>
      <c r="G162" s="129">
        <v>264</v>
      </c>
      <c r="H162" s="130">
        <f t="shared" si="78"/>
        <v>264</v>
      </c>
      <c r="I162" s="130">
        <f t="shared" si="79"/>
        <v>251</v>
      </c>
      <c r="J162" s="130">
        <f t="shared" ref="J162" si="83">ROUND(H162*$J$4,0)</f>
        <v>238</v>
      </c>
      <c r="K162" s="131">
        <f t="shared" ref="K162" si="84">ROUND(H162*$K$4,0)</f>
        <v>224</v>
      </c>
      <c r="L162" s="132">
        <f t="shared" ref="L162" si="85">IF($H$3&gt;=100000,F162*K162,IF(AND($H$3&gt;=50000,$H$3&lt;=100000),F162*J162,IF(AND($H$3&gt;=25000,$H$3&lt;=50000),F162*I162,IF($H$3&lt;=50000,F162*H162))))</f>
        <v>0</v>
      </c>
      <c r="M162" s="125">
        <v>450</v>
      </c>
      <c r="N162" s="45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1"/>
      <c r="AA162" s="334">
        <v>4630109242559</v>
      </c>
      <c r="AB162" s="224">
        <v>27748</v>
      </c>
      <c r="AC162" s="315"/>
      <c r="AD162" s="323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8"/>
      <c r="BC162" s="8"/>
      <c r="BD162" s="8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8"/>
      <c r="CC162" s="8"/>
      <c r="CD162" s="8"/>
      <c r="CE162" s="8"/>
      <c r="CF162" s="8"/>
      <c r="CG162" s="8"/>
      <c r="CH162" s="8"/>
      <c r="CI162" s="8"/>
      <c r="CJ162" s="8"/>
      <c r="CK162" s="8"/>
      <c r="CL162" s="8"/>
      <c r="CM162" s="8"/>
      <c r="CN162" s="8"/>
      <c r="CO162" s="8"/>
      <c r="CP162" s="8"/>
      <c r="CQ162" s="8"/>
      <c r="CR162" s="8"/>
      <c r="CS162" s="8"/>
      <c r="CT162" s="8"/>
      <c r="CU162" s="8"/>
      <c r="CV162" s="8"/>
      <c r="CW162" s="8"/>
      <c r="CX162" s="8"/>
      <c r="CY162" s="8"/>
      <c r="CZ162" s="8"/>
      <c r="DA162" s="8"/>
      <c r="DB162" s="8"/>
      <c r="DC162" s="8"/>
      <c r="DD162" s="8"/>
      <c r="DE162" s="8"/>
      <c r="DF162" s="8"/>
      <c r="DG162" s="8"/>
      <c r="DH162" s="8"/>
      <c r="DI162" s="8"/>
      <c r="DJ162" s="8"/>
      <c r="DK162" s="8"/>
      <c r="DL162" s="8"/>
      <c r="DM162" s="8"/>
      <c r="DN162" s="8"/>
      <c r="DO162" s="8"/>
      <c r="DP162" s="8"/>
      <c r="DQ162" s="8"/>
      <c r="DR162" s="8"/>
      <c r="DS162" s="8"/>
      <c r="DT162" s="8"/>
      <c r="DU162" s="8"/>
      <c r="DV162" s="8"/>
      <c r="DW162" s="8"/>
      <c r="DX162" s="8"/>
      <c r="DY162" s="8"/>
      <c r="DZ162" s="8"/>
      <c r="EA162" s="8"/>
      <c r="EB162" s="8"/>
      <c r="EC162" s="8"/>
      <c r="ED162" s="8"/>
      <c r="EE162" s="8"/>
      <c r="EF162" s="8"/>
      <c r="EG162" s="8"/>
      <c r="EH162" s="8"/>
      <c r="EI162" s="8"/>
      <c r="EJ162" s="8"/>
      <c r="EK162" s="8"/>
      <c r="EL162" s="8"/>
      <c r="EM162" s="8"/>
      <c r="EN162" s="8"/>
      <c r="EO162" s="8"/>
      <c r="EP162" s="8"/>
      <c r="EQ162" s="8"/>
      <c r="ER162" s="8"/>
      <c r="ES162" s="8"/>
      <c r="ET162" s="8"/>
      <c r="EU162" s="8"/>
      <c r="EV162" s="8"/>
      <c r="EW162" s="8"/>
      <c r="EX162" s="8"/>
      <c r="EY162" s="8"/>
      <c r="EZ162" s="8"/>
      <c r="FA162" s="8"/>
      <c r="FB162" s="8"/>
      <c r="FC162" s="8"/>
      <c r="FD162" s="8"/>
      <c r="FE162" s="8"/>
      <c r="FF162" s="8"/>
      <c r="FG162" s="8"/>
      <c r="FH162" s="8"/>
      <c r="FI162" s="8"/>
      <c r="FJ162" s="8"/>
      <c r="FK162" s="8"/>
      <c r="FL162" s="8"/>
      <c r="FM162" s="8"/>
      <c r="FN162" s="8"/>
    </row>
    <row r="163" spans="3:170" s="2" customFormat="1" ht="18.75" customHeight="1" x14ac:dyDescent="0.2">
      <c r="C163" s="126">
        <v>5</v>
      </c>
      <c r="D163" s="127" t="s">
        <v>401</v>
      </c>
      <c r="E163" s="126" t="s">
        <v>0</v>
      </c>
      <c r="F163" s="128"/>
      <c r="G163" s="129">
        <v>212</v>
      </c>
      <c r="H163" s="130">
        <f t="shared" si="78"/>
        <v>212</v>
      </c>
      <c r="I163" s="130">
        <f t="shared" si="79"/>
        <v>201</v>
      </c>
      <c r="J163" s="130">
        <f t="shared" si="80"/>
        <v>191</v>
      </c>
      <c r="K163" s="131">
        <f t="shared" si="81"/>
        <v>180</v>
      </c>
      <c r="L163" s="132">
        <f t="shared" si="82"/>
        <v>0</v>
      </c>
      <c r="M163" s="125">
        <v>360</v>
      </c>
      <c r="N163" s="45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1"/>
      <c r="AA163" s="334">
        <v>4630109242511</v>
      </c>
      <c r="AB163" s="224">
        <v>27746</v>
      </c>
      <c r="AC163" s="315"/>
      <c r="AD163" s="323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8"/>
      <c r="BC163" s="8"/>
      <c r="BD163" s="8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8"/>
      <c r="CC163" s="8"/>
      <c r="CD163" s="8"/>
      <c r="CE163" s="8"/>
      <c r="CF163" s="8"/>
      <c r="CG163" s="8"/>
      <c r="CH163" s="8"/>
      <c r="CI163" s="8"/>
      <c r="CJ163" s="8"/>
      <c r="CK163" s="8"/>
      <c r="CL163" s="8"/>
      <c r="CM163" s="8"/>
      <c r="CN163" s="8"/>
      <c r="CO163" s="8"/>
      <c r="CP163" s="8"/>
      <c r="CQ163" s="8"/>
      <c r="CR163" s="8"/>
      <c r="CS163" s="8"/>
      <c r="CT163" s="8"/>
      <c r="CU163" s="8"/>
      <c r="CV163" s="8"/>
      <c r="CW163" s="8"/>
      <c r="CX163" s="8"/>
      <c r="CY163" s="8"/>
      <c r="CZ163" s="8"/>
      <c r="DA163" s="8"/>
      <c r="DB163" s="8"/>
      <c r="DC163" s="8"/>
      <c r="DD163" s="8"/>
      <c r="DE163" s="8"/>
      <c r="DF163" s="8"/>
      <c r="DG163" s="8"/>
      <c r="DH163" s="8"/>
      <c r="DI163" s="8"/>
      <c r="DJ163" s="8"/>
      <c r="DK163" s="8"/>
      <c r="DL163" s="8"/>
      <c r="DM163" s="8"/>
      <c r="DN163" s="8"/>
      <c r="DO163" s="8"/>
      <c r="DP163" s="8"/>
      <c r="DQ163" s="8"/>
      <c r="DR163" s="8"/>
      <c r="DS163" s="8"/>
      <c r="DT163" s="8"/>
      <c r="DU163" s="8"/>
      <c r="DV163" s="8"/>
      <c r="DW163" s="8"/>
      <c r="DX163" s="8"/>
      <c r="DY163" s="8"/>
      <c r="DZ163" s="8"/>
      <c r="EA163" s="8"/>
      <c r="EB163" s="8"/>
      <c r="EC163" s="8"/>
      <c r="ED163" s="8"/>
      <c r="EE163" s="8"/>
      <c r="EF163" s="8"/>
      <c r="EG163" s="8"/>
      <c r="EH163" s="8"/>
      <c r="EI163" s="8"/>
      <c r="EJ163" s="8"/>
      <c r="EK163" s="8"/>
      <c r="EL163" s="8"/>
      <c r="EM163" s="8"/>
      <c r="EN163" s="8"/>
      <c r="EO163" s="8"/>
      <c r="EP163" s="8"/>
      <c r="EQ163" s="8"/>
      <c r="ER163" s="8"/>
      <c r="ES163" s="8"/>
      <c r="ET163" s="8"/>
      <c r="EU163" s="8"/>
      <c r="EV163" s="8"/>
      <c r="EW163" s="8"/>
      <c r="EX163" s="8"/>
      <c r="EY163" s="8"/>
      <c r="EZ163" s="8"/>
      <c r="FA163" s="8"/>
      <c r="FB163" s="8"/>
      <c r="FC163" s="8"/>
      <c r="FD163" s="8"/>
      <c r="FE163" s="8"/>
      <c r="FF163" s="8"/>
      <c r="FG163" s="8"/>
      <c r="FH163" s="8"/>
      <c r="FI163" s="8"/>
      <c r="FJ163" s="8"/>
      <c r="FK163" s="8"/>
      <c r="FL163" s="8"/>
      <c r="FM163" s="8"/>
      <c r="FN163" s="8"/>
    </row>
    <row r="164" spans="3:170" s="2" customFormat="1" ht="18.75" customHeight="1" x14ac:dyDescent="0.2">
      <c r="C164" s="126">
        <v>6</v>
      </c>
      <c r="D164" s="127" t="s">
        <v>402</v>
      </c>
      <c r="E164" s="126" t="s">
        <v>0</v>
      </c>
      <c r="F164" s="128"/>
      <c r="G164" s="129">
        <v>205</v>
      </c>
      <c r="H164" s="130">
        <f>ROUND(G164*$H$4,0)</f>
        <v>205</v>
      </c>
      <c r="I164" s="130">
        <f>ROUND(H164*$I$4,0)</f>
        <v>195</v>
      </c>
      <c r="J164" s="130">
        <f>ROUND(H164*$J$4,0)</f>
        <v>185</v>
      </c>
      <c r="K164" s="131">
        <f>ROUND(H164*$K$4,0)</f>
        <v>174</v>
      </c>
      <c r="L164" s="132">
        <f>IF($H$3&gt;=100000,F164*K164,IF(AND($H$3&gt;=50000,$H$3&lt;=100000),F164*J164,IF(AND($H$3&gt;=25000,$H$3&lt;=50000),F164*I164,IF($H$3&lt;=50000,F164*H164))))</f>
        <v>0</v>
      </c>
      <c r="M164" s="125">
        <v>350</v>
      </c>
      <c r="N164" s="45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1"/>
      <c r="AA164" s="334">
        <v>4630109242603</v>
      </c>
      <c r="AB164" s="224">
        <v>27751</v>
      </c>
      <c r="AC164" s="315"/>
      <c r="AD164" s="323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8"/>
      <c r="BC164" s="8"/>
      <c r="BD164" s="8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8"/>
      <c r="CC164" s="8"/>
      <c r="CD164" s="8"/>
      <c r="CE164" s="8"/>
      <c r="CF164" s="8"/>
      <c r="CG164" s="8"/>
      <c r="CH164" s="8"/>
      <c r="CI164" s="8"/>
      <c r="CJ164" s="8"/>
      <c r="CK164" s="8"/>
      <c r="CL164" s="8"/>
      <c r="CM164" s="8"/>
      <c r="CN164" s="8"/>
      <c r="CO164" s="8"/>
      <c r="CP164" s="8"/>
      <c r="CQ164" s="8"/>
      <c r="CR164" s="8"/>
      <c r="CS164" s="8"/>
      <c r="CT164" s="8"/>
      <c r="CU164" s="8"/>
      <c r="CV164" s="8"/>
      <c r="CW164" s="8"/>
      <c r="CX164" s="8"/>
      <c r="CY164" s="8"/>
      <c r="CZ164" s="8"/>
      <c r="DA164" s="8"/>
      <c r="DB164" s="8"/>
      <c r="DC164" s="8"/>
      <c r="DD164" s="8"/>
      <c r="DE164" s="8"/>
      <c r="DF164" s="8"/>
      <c r="DG164" s="8"/>
      <c r="DH164" s="8"/>
      <c r="DI164" s="8"/>
      <c r="DJ164" s="8"/>
      <c r="DK164" s="8"/>
      <c r="DL164" s="8"/>
      <c r="DM164" s="8"/>
      <c r="DN164" s="8"/>
      <c r="DO164" s="8"/>
      <c r="DP164" s="8"/>
      <c r="DQ164" s="8"/>
      <c r="DR164" s="8"/>
      <c r="DS164" s="8"/>
      <c r="DT164" s="8"/>
      <c r="DU164" s="8"/>
      <c r="DV164" s="8"/>
      <c r="DW164" s="8"/>
      <c r="DX164" s="8"/>
      <c r="DY164" s="8"/>
      <c r="DZ164" s="8"/>
      <c r="EA164" s="8"/>
      <c r="EB164" s="8"/>
      <c r="EC164" s="8"/>
      <c r="ED164" s="8"/>
      <c r="EE164" s="8"/>
      <c r="EF164" s="8"/>
      <c r="EG164" s="8"/>
      <c r="EH164" s="8"/>
      <c r="EI164" s="8"/>
      <c r="EJ164" s="8"/>
      <c r="EK164" s="8"/>
      <c r="EL164" s="8"/>
      <c r="EM164" s="8"/>
      <c r="EN164" s="8"/>
      <c r="EO164" s="8"/>
      <c r="EP164" s="8"/>
      <c r="EQ164" s="8"/>
      <c r="ER164" s="8"/>
      <c r="ES164" s="8"/>
      <c r="ET164" s="8"/>
      <c r="EU164" s="8"/>
      <c r="EV164" s="8"/>
      <c r="EW164" s="8"/>
      <c r="EX164" s="8"/>
      <c r="EY164" s="8"/>
      <c r="EZ164" s="8"/>
      <c r="FA164" s="8"/>
      <c r="FB164" s="8"/>
      <c r="FC164" s="8"/>
      <c r="FD164" s="8"/>
      <c r="FE164" s="8"/>
      <c r="FF164" s="8"/>
      <c r="FG164" s="8"/>
      <c r="FH164" s="8"/>
      <c r="FI164" s="8"/>
      <c r="FJ164" s="8"/>
      <c r="FK164" s="8"/>
      <c r="FL164" s="8"/>
      <c r="FM164" s="8"/>
      <c r="FN164" s="8"/>
    </row>
    <row r="165" spans="3:170" s="2" customFormat="1" ht="18.75" customHeight="1" thickBot="1" x14ac:dyDescent="0.25">
      <c r="C165" s="164"/>
      <c r="D165" s="165" t="s">
        <v>1</v>
      </c>
      <c r="E165" s="166"/>
      <c r="F165" s="166">
        <f>SUM(F159:F164)</f>
        <v>0</v>
      </c>
      <c r="G165" s="167">
        <v>0</v>
      </c>
      <c r="H165" s="167">
        <f>SUMPRODUCT($F159:$F164,H159:H164)</f>
        <v>0</v>
      </c>
      <c r="I165" s="167">
        <f>SUMPRODUCT($F159:$F164,I159:I164)</f>
        <v>0</v>
      </c>
      <c r="J165" s="167">
        <f>SUMPRODUCT($F159:$F164,J159:J164)</f>
        <v>0</v>
      </c>
      <c r="K165" s="167">
        <f>SUMPRODUCT($F159:$F164,K159:K164)</f>
        <v>0</v>
      </c>
      <c r="L165" s="168">
        <f>SUM(L159:L164)</f>
        <v>0</v>
      </c>
      <c r="M165" s="169"/>
      <c r="N165" s="47"/>
      <c r="O165" s="48"/>
      <c r="P165" s="48"/>
      <c r="Q165" s="48"/>
      <c r="R165" s="48"/>
      <c r="S165" s="48"/>
      <c r="T165" s="48"/>
      <c r="U165" s="48"/>
      <c r="V165" s="48"/>
      <c r="W165" s="48"/>
      <c r="X165" s="48"/>
      <c r="Y165" s="48"/>
      <c r="Z165" s="51"/>
      <c r="AA165" s="49"/>
      <c r="AB165" s="224"/>
      <c r="AC165" s="315"/>
      <c r="AD165" s="323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8"/>
      <c r="BC165" s="8"/>
      <c r="BD165" s="8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8"/>
      <c r="CC165" s="8"/>
      <c r="CD165" s="8"/>
      <c r="CE165" s="8"/>
      <c r="CF165" s="8"/>
      <c r="CG165" s="8"/>
      <c r="CH165" s="8"/>
      <c r="CI165" s="8"/>
      <c r="CJ165" s="8"/>
      <c r="CK165" s="8"/>
      <c r="CL165" s="8"/>
      <c r="CM165" s="8"/>
      <c r="CN165" s="8"/>
      <c r="CO165" s="8"/>
      <c r="CP165" s="8"/>
      <c r="CQ165" s="8"/>
      <c r="CR165" s="8"/>
      <c r="CS165" s="8"/>
      <c r="CT165" s="8"/>
      <c r="CU165" s="8"/>
      <c r="CV165" s="8"/>
      <c r="CW165" s="8"/>
      <c r="CX165" s="8"/>
      <c r="CY165" s="8"/>
      <c r="CZ165" s="8"/>
      <c r="DA165" s="8"/>
      <c r="DB165" s="8"/>
      <c r="DC165" s="8"/>
      <c r="DD165" s="8"/>
      <c r="DE165" s="8"/>
      <c r="DF165" s="8"/>
      <c r="DG165" s="8"/>
      <c r="DH165" s="8"/>
      <c r="DI165" s="8"/>
      <c r="DJ165" s="8"/>
      <c r="DK165" s="8"/>
      <c r="DL165" s="8"/>
      <c r="DM165" s="8"/>
      <c r="DN165" s="8"/>
      <c r="DO165" s="8"/>
      <c r="DP165" s="8"/>
      <c r="DQ165" s="8"/>
      <c r="DR165" s="8"/>
      <c r="DS165" s="8"/>
      <c r="DT165" s="8"/>
      <c r="DU165" s="8"/>
      <c r="DV165" s="8"/>
      <c r="DW165" s="8"/>
      <c r="DX165" s="8"/>
      <c r="DY165" s="8"/>
      <c r="DZ165" s="8"/>
      <c r="EA165" s="8"/>
      <c r="EB165" s="8"/>
      <c r="EC165" s="8"/>
      <c r="ED165" s="8"/>
      <c r="EE165" s="8"/>
      <c r="EF165" s="8"/>
      <c r="EG165" s="8"/>
      <c r="EH165" s="8"/>
      <c r="EI165" s="8"/>
      <c r="EJ165" s="8"/>
      <c r="EK165" s="8"/>
      <c r="EL165" s="8"/>
      <c r="EM165" s="8"/>
      <c r="EN165" s="8"/>
      <c r="EO165" s="8"/>
      <c r="EP165" s="8"/>
      <c r="EQ165" s="8"/>
      <c r="ER165" s="8"/>
      <c r="ES165" s="8"/>
      <c r="ET165" s="8"/>
      <c r="EU165" s="8"/>
      <c r="EV165" s="8"/>
      <c r="EW165" s="8"/>
      <c r="EX165" s="8"/>
      <c r="EY165" s="8"/>
      <c r="EZ165" s="8"/>
      <c r="FA165" s="8"/>
      <c r="FB165" s="8"/>
      <c r="FC165" s="8"/>
      <c r="FD165" s="8"/>
      <c r="FE165" s="8"/>
      <c r="FF165" s="8"/>
      <c r="FG165" s="8"/>
      <c r="FH165" s="8"/>
      <c r="FI165" s="8"/>
      <c r="FJ165" s="8"/>
      <c r="FK165" s="8"/>
      <c r="FL165" s="8"/>
      <c r="FM165" s="8"/>
      <c r="FN165" s="8"/>
    </row>
    <row r="166" spans="3:170" s="2" customFormat="1" ht="18.75" customHeight="1" thickTop="1" x14ac:dyDescent="0.2">
      <c r="C166" s="151"/>
      <c r="D166" s="206" t="s">
        <v>159</v>
      </c>
      <c r="E166" s="152"/>
      <c r="F166" s="153"/>
      <c r="G166" s="154"/>
      <c r="H166" s="154"/>
      <c r="I166" s="154"/>
      <c r="J166" s="154"/>
      <c r="K166" s="154"/>
      <c r="L166" s="154"/>
      <c r="M166" s="150"/>
      <c r="N166" s="45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1"/>
      <c r="AA166" s="49"/>
      <c r="AB166" s="224"/>
      <c r="AC166" s="314"/>
      <c r="AD166" s="323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8"/>
      <c r="BC166" s="8"/>
      <c r="BD166" s="8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8"/>
      <c r="CC166" s="8"/>
      <c r="CD166" s="8"/>
      <c r="CE166" s="8"/>
      <c r="CF166" s="8"/>
      <c r="CG166" s="8"/>
      <c r="CH166" s="8"/>
      <c r="CI166" s="8"/>
      <c r="CJ166" s="8"/>
      <c r="CK166" s="8"/>
      <c r="CL166" s="8"/>
      <c r="CM166" s="8"/>
      <c r="CN166" s="8"/>
      <c r="CO166" s="8"/>
      <c r="CP166" s="8"/>
      <c r="CQ166" s="8"/>
      <c r="CR166" s="8"/>
      <c r="CS166" s="8"/>
      <c r="CT166" s="8"/>
      <c r="CU166" s="8"/>
      <c r="CV166" s="8"/>
      <c r="CW166" s="8"/>
      <c r="CX166" s="8"/>
      <c r="CY166" s="8"/>
      <c r="CZ166" s="8"/>
      <c r="DA166" s="8"/>
      <c r="DB166" s="8"/>
      <c r="DC166" s="8"/>
      <c r="DD166" s="8"/>
      <c r="DE166" s="8"/>
      <c r="DF166" s="8"/>
      <c r="DG166" s="8"/>
      <c r="DH166" s="8"/>
      <c r="DI166" s="8"/>
      <c r="DJ166" s="8"/>
      <c r="DK166" s="8"/>
      <c r="DL166" s="8"/>
      <c r="DM166" s="8"/>
      <c r="DN166" s="8"/>
      <c r="DO166" s="8"/>
      <c r="DP166" s="8"/>
      <c r="DQ166" s="8"/>
      <c r="DR166" s="8"/>
      <c r="DS166" s="8"/>
      <c r="DT166" s="8"/>
      <c r="DU166" s="8"/>
      <c r="DV166" s="8"/>
      <c r="DW166" s="8"/>
      <c r="DX166" s="8"/>
      <c r="DY166" s="8"/>
      <c r="DZ166" s="8"/>
      <c r="EA166" s="8"/>
      <c r="EB166" s="8"/>
      <c r="EC166" s="8"/>
      <c r="ED166" s="8"/>
      <c r="EE166" s="8"/>
      <c r="EF166" s="8"/>
      <c r="EG166" s="8"/>
      <c r="EH166" s="8"/>
      <c r="EI166" s="8"/>
      <c r="EJ166" s="8"/>
      <c r="EK166" s="8"/>
      <c r="EL166" s="8"/>
      <c r="EM166" s="8"/>
      <c r="EN166" s="8"/>
      <c r="EO166" s="8"/>
      <c r="EP166" s="8"/>
      <c r="EQ166" s="8"/>
      <c r="ER166" s="8"/>
      <c r="ES166" s="8"/>
      <c r="ET166" s="8"/>
      <c r="EU166" s="8"/>
      <c r="EV166" s="8"/>
      <c r="EW166" s="8"/>
      <c r="EX166" s="8"/>
      <c r="EY166" s="8"/>
      <c r="EZ166" s="8"/>
      <c r="FA166" s="8"/>
      <c r="FB166" s="8"/>
      <c r="FC166" s="8"/>
      <c r="FD166" s="8"/>
      <c r="FE166" s="8"/>
      <c r="FF166" s="8"/>
      <c r="FG166" s="8"/>
      <c r="FH166" s="8"/>
      <c r="FI166" s="8"/>
      <c r="FJ166" s="8"/>
      <c r="FK166" s="8"/>
      <c r="FL166" s="8"/>
      <c r="FM166" s="8"/>
      <c r="FN166" s="8"/>
    </row>
    <row r="167" spans="3:170" s="2" customFormat="1" ht="20.25" customHeight="1" x14ac:dyDescent="0.2">
      <c r="C167" s="358"/>
      <c r="D167" s="359" t="s">
        <v>379</v>
      </c>
      <c r="E167" s="360" t="s">
        <v>166</v>
      </c>
      <c r="F167" s="361"/>
      <c r="G167" s="362"/>
      <c r="H167" s="362"/>
      <c r="I167" s="362"/>
      <c r="J167" s="362"/>
      <c r="K167" s="362"/>
      <c r="L167" s="363"/>
      <c r="M167" s="125"/>
      <c r="N167" s="45"/>
      <c r="O167" s="43"/>
      <c r="P167" s="43"/>
      <c r="Q167" s="43"/>
      <c r="R167" s="43"/>
      <c r="S167" s="43"/>
      <c r="T167" s="43"/>
      <c r="U167" s="43"/>
      <c r="V167" s="43"/>
      <c r="W167" s="43"/>
      <c r="X167" s="38"/>
      <c r="Y167" s="38"/>
      <c r="Z167" s="1"/>
      <c r="AA167" s="223"/>
      <c r="AB167" s="223"/>
      <c r="AC167" s="314"/>
      <c r="AD167" s="323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8"/>
      <c r="BC167" s="8"/>
      <c r="BD167" s="8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8"/>
      <c r="CC167" s="8"/>
      <c r="CD167" s="8"/>
      <c r="CE167" s="8"/>
      <c r="CF167" s="8"/>
      <c r="CG167" s="8"/>
      <c r="CH167" s="8"/>
      <c r="CI167" s="8"/>
      <c r="CJ167" s="8"/>
      <c r="CK167" s="8"/>
      <c r="CL167" s="8"/>
      <c r="CM167" s="8"/>
      <c r="CN167" s="8"/>
      <c r="CO167" s="8"/>
      <c r="CP167" s="8"/>
      <c r="CQ167" s="8"/>
      <c r="CR167" s="8"/>
      <c r="CS167" s="8"/>
      <c r="CT167" s="8"/>
      <c r="CU167" s="8"/>
      <c r="CV167" s="8"/>
      <c r="CW167" s="8"/>
      <c r="CX167" s="8"/>
      <c r="CY167" s="8"/>
      <c r="CZ167" s="8"/>
      <c r="DA167" s="8"/>
      <c r="DB167" s="8"/>
      <c r="DC167" s="8"/>
      <c r="DD167" s="8"/>
      <c r="DE167" s="8"/>
      <c r="DF167" s="8"/>
      <c r="DG167" s="8"/>
      <c r="DH167" s="8"/>
      <c r="DI167" s="8"/>
      <c r="DJ167" s="8"/>
      <c r="DK167" s="8"/>
      <c r="DL167" s="8"/>
      <c r="DM167" s="8"/>
      <c r="DN167" s="8"/>
      <c r="DO167" s="8"/>
      <c r="DP167" s="8"/>
      <c r="DQ167" s="8"/>
      <c r="DR167" s="8"/>
      <c r="DS167" s="8"/>
      <c r="DT167" s="8"/>
      <c r="DU167" s="8"/>
      <c r="DV167" s="8"/>
      <c r="DW167" s="8"/>
      <c r="DX167" s="8"/>
      <c r="DY167" s="8"/>
      <c r="DZ167" s="8"/>
      <c r="EA167" s="8"/>
      <c r="EB167" s="8"/>
      <c r="EC167" s="8"/>
      <c r="ED167" s="8"/>
      <c r="EE167" s="8"/>
      <c r="EF167" s="8"/>
      <c r="EG167" s="8"/>
      <c r="EH167" s="8"/>
      <c r="EI167" s="8"/>
      <c r="EJ167" s="8"/>
      <c r="EK167" s="8"/>
      <c r="EL167" s="8"/>
      <c r="EM167" s="8"/>
      <c r="EN167" s="8"/>
      <c r="EO167" s="8"/>
      <c r="EP167" s="8"/>
      <c r="EQ167" s="8"/>
      <c r="ER167" s="8"/>
      <c r="ES167" s="8"/>
      <c r="ET167" s="8"/>
      <c r="EU167" s="8"/>
      <c r="EV167" s="8"/>
      <c r="EW167" s="8"/>
      <c r="EX167" s="8"/>
      <c r="EY167" s="8"/>
      <c r="EZ167" s="8"/>
      <c r="FA167" s="8"/>
      <c r="FB167" s="8"/>
      <c r="FC167" s="8"/>
      <c r="FD167" s="8"/>
      <c r="FE167" s="8"/>
      <c r="FF167" s="8"/>
      <c r="FG167" s="8"/>
      <c r="FH167" s="8"/>
      <c r="FI167" s="8"/>
      <c r="FJ167" s="8"/>
      <c r="FK167" s="8"/>
      <c r="FL167" s="8"/>
      <c r="FM167" s="8"/>
      <c r="FN167" s="8"/>
    </row>
    <row r="168" spans="3:170" s="2" customFormat="1" ht="18.75" customHeight="1" x14ac:dyDescent="0.2">
      <c r="C168" s="126">
        <v>1</v>
      </c>
      <c r="D168" s="127" t="s">
        <v>403</v>
      </c>
      <c r="E168" s="126" t="s">
        <v>0</v>
      </c>
      <c r="F168" s="128"/>
      <c r="G168" s="129">
        <v>215</v>
      </c>
      <c r="H168" s="130">
        <f>ROUND(G168*$H$4,0)</f>
        <v>215</v>
      </c>
      <c r="I168" s="130">
        <f>ROUND(H168*$I$4,0)</f>
        <v>204</v>
      </c>
      <c r="J168" s="130">
        <f>ROUND(H168*$J$4,0)</f>
        <v>194</v>
      </c>
      <c r="K168" s="131">
        <f>ROUND(H168*$K$4,0)</f>
        <v>183</v>
      </c>
      <c r="L168" s="132">
        <f>IF($H$3&gt;=100000,F168*K168,IF(AND($H$3&gt;=50000,$H$3&lt;=100000),F168*J168,IF(AND($H$3&gt;=25000,$H$3&lt;=50000),F168*I168,IF($H$3&lt;=50000,F168*H168))))</f>
        <v>0</v>
      </c>
      <c r="M168" s="125">
        <v>365</v>
      </c>
      <c r="N168" s="45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1"/>
      <c r="AA168" s="334">
        <v>4630109242962</v>
      </c>
      <c r="AB168" s="224">
        <v>30786</v>
      </c>
      <c r="AC168" s="314"/>
      <c r="AD168" s="323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8"/>
      <c r="BC168" s="8"/>
      <c r="BD168" s="8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8"/>
      <c r="CC168" s="8"/>
      <c r="CD168" s="8"/>
      <c r="CE168" s="8"/>
      <c r="CF168" s="8"/>
      <c r="CG168" s="8"/>
      <c r="CH168" s="8"/>
      <c r="CI168" s="8"/>
      <c r="CJ168" s="8"/>
      <c r="CK168" s="8"/>
      <c r="CL168" s="8"/>
      <c r="CM168" s="8"/>
      <c r="CN168" s="8"/>
      <c r="CO168" s="8"/>
      <c r="CP168" s="8"/>
      <c r="CQ168" s="8"/>
      <c r="CR168" s="8"/>
      <c r="CS168" s="8"/>
      <c r="CT168" s="8"/>
      <c r="CU168" s="8"/>
      <c r="CV168" s="8"/>
      <c r="CW168" s="8"/>
      <c r="CX168" s="8"/>
      <c r="CY168" s="8"/>
      <c r="CZ168" s="8"/>
      <c r="DA168" s="8"/>
      <c r="DB168" s="8"/>
      <c r="DC168" s="8"/>
      <c r="DD168" s="8"/>
      <c r="DE168" s="8"/>
      <c r="DF168" s="8"/>
      <c r="DG168" s="8"/>
      <c r="DH168" s="8"/>
      <c r="DI168" s="8"/>
      <c r="DJ168" s="8"/>
      <c r="DK168" s="8"/>
      <c r="DL168" s="8"/>
      <c r="DM168" s="8"/>
      <c r="DN168" s="8"/>
      <c r="DO168" s="8"/>
      <c r="DP168" s="8"/>
      <c r="DQ168" s="8"/>
      <c r="DR168" s="8"/>
      <c r="DS168" s="8"/>
      <c r="DT168" s="8"/>
      <c r="DU168" s="8"/>
      <c r="DV168" s="8"/>
      <c r="DW168" s="8"/>
      <c r="DX168" s="8"/>
      <c r="DY168" s="8"/>
      <c r="DZ168" s="8"/>
      <c r="EA168" s="8"/>
      <c r="EB168" s="8"/>
      <c r="EC168" s="8"/>
      <c r="ED168" s="8"/>
      <c r="EE168" s="8"/>
      <c r="EF168" s="8"/>
      <c r="EG168" s="8"/>
      <c r="EH168" s="8"/>
      <c r="EI168" s="8"/>
      <c r="EJ168" s="8"/>
      <c r="EK168" s="8"/>
      <c r="EL168" s="8"/>
      <c r="EM168" s="8"/>
      <c r="EN168" s="8"/>
      <c r="EO168" s="8"/>
      <c r="EP168" s="8"/>
      <c r="EQ168" s="8"/>
      <c r="ER168" s="8"/>
      <c r="ES168" s="8"/>
      <c r="ET168" s="8"/>
      <c r="EU168" s="8"/>
      <c r="EV168" s="8"/>
      <c r="EW168" s="8"/>
      <c r="EX168" s="8"/>
      <c r="EY168" s="8"/>
      <c r="EZ168" s="8"/>
      <c r="FA168" s="8"/>
      <c r="FB168" s="8"/>
      <c r="FC168" s="8"/>
      <c r="FD168" s="8"/>
      <c r="FE168" s="8"/>
      <c r="FF168" s="8"/>
      <c r="FG168" s="8"/>
      <c r="FH168" s="8"/>
      <c r="FI168" s="8"/>
      <c r="FJ168" s="8"/>
      <c r="FK168" s="8"/>
      <c r="FL168" s="8"/>
      <c r="FM168" s="8"/>
      <c r="FN168" s="8"/>
    </row>
    <row r="169" spans="3:170" s="2" customFormat="1" ht="18.75" customHeight="1" x14ac:dyDescent="0.2">
      <c r="C169" s="126">
        <v>2</v>
      </c>
      <c r="D169" s="127" t="s">
        <v>141</v>
      </c>
      <c r="E169" s="126" t="s">
        <v>0</v>
      </c>
      <c r="F169" s="128"/>
      <c r="G169" s="129">
        <v>323</v>
      </c>
      <c r="H169" s="130">
        <f t="shared" ref="H169:H172" si="86">ROUND(G169*$H$4,0)</f>
        <v>323</v>
      </c>
      <c r="I169" s="130">
        <f t="shared" ref="I169:I172" si="87">ROUND(H169*$I$4,0)</f>
        <v>307</v>
      </c>
      <c r="J169" s="130">
        <f t="shared" ref="J169" si="88">ROUND(H169*$J$4,0)</f>
        <v>291</v>
      </c>
      <c r="K169" s="131">
        <f t="shared" ref="K169" si="89">ROUND(H169*$K$4,0)</f>
        <v>275</v>
      </c>
      <c r="L169" s="132">
        <f t="shared" ref="L169" si="90">IF($H$3&gt;=100000,F169*K169,IF(AND($H$3&gt;=50000,$H$3&lt;=100000),F169*J169,IF(AND($H$3&gt;=25000,$H$3&lt;=50000),F169*I169,IF($H$3&lt;=50000,F169*H169))))</f>
        <v>0</v>
      </c>
      <c r="M169" s="125">
        <v>550</v>
      </c>
      <c r="N169" s="45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1"/>
      <c r="AA169" s="334">
        <v>4630109242719</v>
      </c>
      <c r="AB169" s="224">
        <v>30784</v>
      </c>
      <c r="AC169" s="314"/>
      <c r="AD169" s="323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8"/>
      <c r="CK169" s="8"/>
      <c r="CL169" s="8"/>
      <c r="CM169" s="8"/>
      <c r="CN169" s="8"/>
      <c r="CO169" s="8"/>
      <c r="CP169" s="8"/>
      <c r="CQ169" s="8"/>
      <c r="CR169" s="8"/>
      <c r="CS169" s="8"/>
      <c r="CT169" s="8"/>
      <c r="CU169" s="8"/>
      <c r="CV169" s="8"/>
      <c r="CW169" s="8"/>
      <c r="CX169" s="8"/>
      <c r="CY169" s="8"/>
      <c r="CZ169" s="8"/>
      <c r="DA169" s="8"/>
      <c r="DB169" s="8"/>
      <c r="DC169" s="8"/>
      <c r="DD169" s="8"/>
      <c r="DE169" s="8"/>
      <c r="DF169" s="8"/>
      <c r="DG169" s="8"/>
      <c r="DH169" s="8"/>
      <c r="DI169" s="8"/>
      <c r="DJ169" s="8"/>
      <c r="DK169" s="8"/>
      <c r="DL169" s="8"/>
      <c r="DM169" s="8"/>
      <c r="DN169" s="8"/>
      <c r="DO169" s="8"/>
      <c r="DP169" s="8"/>
      <c r="DQ169" s="8"/>
      <c r="DR169" s="8"/>
      <c r="DS169" s="8"/>
      <c r="DT169" s="8"/>
      <c r="DU169" s="8"/>
      <c r="DV169" s="8"/>
      <c r="DW169" s="8"/>
      <c r="DX169" s="8"/>
      <c r="DY169" s="8"/>
      <c r="DZ169" s="8"/>
      <c r="EA169" s="8"/>
      <c r="EB169" s="8"/>
      <c r="EC169" s="8"/>
      <c r="ED169" s="8"/>
      <c r="EE169" s="8"/>
      <c r="EF169" s="8"/>
      <c r="EG169" s="8"/>
      <c r="EH169" s="8"/>
      <c r="EI169" s="8"/>
      <c r="EJ169" s="8"/>
      <c r="EK169" s="8"/>
      <c r="EL169" s="8"/>
      <c r="EM169" s="8"/>
      <c r="EN169" s="8"/>
      <c r="EO169" s="8"/>
      <c r="EP169" s="8"/>
      <c r="EQ169" s="8"/>
      <c r="ER169" s="8"/>
      <c r="ES169" s="8"/>
      <c r="ET169" s="8"/>
      <c r="EU169" s="8"/>
      <c r="EV169" s="8"/>
      <c r="EW169" s="8"/>
      <c r="EX169" s="8"/>
      <c r="EY169" s="8"/>
      <c r="EZ169" s="8"/>
      <c r="FA169" s="8"/>
      <c r="FB169" s="8"/>
      <c r="FC169" s="8"/>
      <c r="FD169" s="8"/>
      <c r="FE169" s="8"/>
      <c r="FF169" s="8"/>
      <c r="FG169" s="8"/>
      <c r="FH169" s="8"/>
      <c r="FI169" s="8"/>
      <c r="FJ169" s="8"/>
      <c r="FK169" s="8"/>
      <c r="FL169" s="8"/>
      <c r="FM169" s="8"/>
      <c r="FN169" s="8"/>
    </row>
    <row r="170" spans="3:170" s="2" customFormat="1" ht="18.75" customHeight="1" x14ac:dyDescent="0.2">
      <c r="C170" s="126">
        <v>3</v>
      </c>
      <c r="D170" s="127" t="s">
        <v>398</v>
      </c>
      <c r="E170" s="126" t="s">
        <v>0</v>
      </c>
      <c r="F170" s="128"/>
      <c r="G170" s="129">
        <v>205</v>
      </c>
      <c r="H170" s="130">
        <f>ROUND(G170*$H$4,0)</f>
        <v>205</v>
      </c>
      <c r="I170" s="130">
        <f>ROUND(H170*$I$4,0)</f>
        <v>195</v>
      </c>
      <c r="J170" s="130">
        <f>ROUND(H170*$J$4,0)</f>
        <v>185</v>
      </c>
      <c r="K170" s="131">
        <f>ROUND(H170*$K$4,0)</f>
        <v>174</v>
      </c>
      <c r="L170" s="132">
        <f>IF($H$3&gt;=100000,F170*K170,IF(AND($H$3&gt;=50000,$H$3&lt;=100000),F170*J170,IF(AND($H$3&gt;=25000,$H$3&lt;=50000),F170*I170,IF($H$3&lt;=50000,F170*H170))))</f>
        <v>0</v>
      </c>
      <c r="M170" s="125">
        <v>350</v>
      </c>
      <c r="N170" s="45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1"/>
      <c r="AA170" s="334">
        <v>4630109242948</v>
      </c>
      <c r="AB170" s="224">
        <v>31014</v>
      </c>
      <c r="AC170" s="314"/>
      <c r="AD170" s="323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</row>
    <row r="171" spans="3:170" s="2" customFormat="1" ht="18.75" customHeight="1" x14ac:dyDescent="0.2">
      <c r="C171" s="126">
        <v>4</v>
      </c>
      <c r="D171" s="127" t="s">
        <v>406</v>
      </c>
      <c r="E171" s="126" t="s">
        <v>0</v>
      </c>
      <c r="F171" s="128"/>
      <c r="G171" s="129">
        <v>215</v>
      </c>
      <c r="H171" s="130">
        <f t="shared" si="86"/>
        <v>215</v>
      </c>
      <c r="I171" s="130">
        <f t="shared" si="87"/>
        <v>204</v>
      </c>
      <c r="J171" s="130">
        <f t="shared" ref="J171:J172" si="91">ROUND(H171*$J$4,0)</f>
        <v>194</v>
      </c>
      <c r="K171" s="131">
        <f t="shared" ref="K171:K172" si="92">ROUND(H171*$K$4,0)</f>
        <v>183</v>
      </c>
      <c r="L171" s="132">
        <f t="shared" ref="L171:L172" si="93">IF($H$3&gt;=100000,F171*K171,IF(AND($H$3&gt;=50000,$H$3&lt;=100000),F171*J171,IF(AND($H$3&gt;=25000,$H$3&lt;=50000),F171*I171,IF($H$3&lt;=50000,F171*H171))))</f>
        <v>0</v>
      </c>
      <c r="M171" s="125">
        <v>365</v>
      </c>
      <c r="N171" s="45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1"/>
      <c r="AA171" s="334">
        <v>4630109242955</v>
      </c>
      <c r="AB171" s="224">
        <v>30785</v>
      </c>
      <c r="AC171" s="314"/>
      <c r="AD171" s="323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</row>
    <row r="172" spans="3:170" s="2" customFormat="1" ht="18.75" customHeight="1" x14ac:dyDescent="0.2">
      <c r="C172" s="126">
        <v>5</v>
      </c>
      <c r="D172" s="127" t="s">
        <v>404</v>
      </c>
      <c r="E172" s="126" t="s">
        <v>0</v>
      </c>
      <c r="F172" s="128"/>
      <c r="G172" s="129">
        <v>232</v>
      </c>
      <c r="H172" s="130">
        <f t="shared" si="86"/>
        <v>232</v>
      </c>
      <c r="I172" s="130">
        <f t="shared" si="87"/>
        <v>220</v>
      </c>
      <c r="J172" s="130">
        <f t="shared" si="91"/>
        <v>209</v>
      </c>
      <c r="K172" s="131">
        <f t="shared" si="92"/>
        <v>197</v>
      </c>
      <c r="L172" s="132">
        <f t="shared" si="93"/>
        <v>0</v>
      </c>
      <c r="M172" s="125">
        <v>395</v>
      </c>
      <c r="N172" s="45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1"/>
      <c r="AA172" s="334">
        <v>4630109242986</v>
      </c>
      <c r="AB172" s="224">
        <v>30788</v>
      </c>
      <c r="AC172" s="314"/>
      <c r="AD172" s="323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8"/>
      <c r="BC172" s="8"/>
      <c r="BD172" s="8"/>
      <c r="BE172" s="8"/>
      <c r="BF172" s="8"/>
      <c r="BG172" s="8"/>
      <c r="BH172" s="8"/>
      <c r="BI172" s="8"/>
      <c r="BJ172" s="8"/>
      <c r="BK172" s="8"/>
      <c r="BL172" s="8"/>
      <c r="BM172" s="8"/>
      <c r="BN172" s="8"/>
      <c r="BO172" s="8"/>
      <c r="BP172" s="8"/>
      <c r="BQ172" s="8"/>
      <c r="BR172" s="8"/>
      <c r="BS172" s="8"/>
      <c r="BT172" s="8"/>
      <c r="BU172" s="8"/>
      <c r="BV172" s="8"/>
      <c r="BW172" s="8"/>
      <c r="BX172" s="8"/>
      <c r="BY172" s="8"/>
      <c r="BZ172" s="8"/>
      <c r="CA172" s="8"/>
      <c r="CB172" s="8"/>
      <c r="CC172" s="8"/>
      <c r="CD172" s="8"/>
      <c r="CE172" s="8"/>
      <c r="CF172" s="8"/>
      <c r="CG172" s="8"/>
      <c r="CH172" s="8"/>
      <c r="CI172" s="8"/>
      <c r="CJ172" s="8"/>
      <c r="CK172" s="8"/>
      <c r="CL172" s="8"/>
      <c r="CM172" s="8"/>
      <c r="CN172" s="8"/>
      <c r="CO172" s="8"/>
      <c r="CP172" s="8"/>
      <c r="CQ172" s="8"/>
      <c r="CR172" s="8"/>
      <c r="CS172" s="8"/>
      <c r="CT172" s="8"/>
      <c r="CU172" s="8"/>
      <c r="CV172" s="8"/>
      <c r="CW172" s="8"/>
      <c r="CX172" s="8"/>
      <c r="CY172" s="8"/>
      <c r="CZ172" s="8"/>
      <c r="DA172" s="8"/>
      <c r="DB172" s="8"/>
      <c r="DC172" s="8"/>
      <c r="DD172" s="8"/>
      <c r="DE172" s="8"/>
      <c r="DF172" s="8"/>
      <c r="DG172" s="8"/>
      <c r="DH172" s="8"/>
      <c r="DI172" s="8"/>
      <c r="DJ172" s="8"/>
      <c r="DK172" s="8"/>
      <c r="DL172" s="8"/>
      <c r="DM172" s="8"/>
      <c r="DN172" s="8"/>
      <c r="DO172" s="8"/>
      <c r="DP172" s="8"/>
      <c r="DQ172" s="8"/>
      <c r="DR172" s="8"/>
      <c r="DS172" s="8"/>
      <c r="DT172" s="8"/>
      <c r="DU172" s="8"/>
      <c r="DV172" s="8"/>
      <c r="DW172" s="8"/>
      <c r="DX172" s="8"/>
      <c r="DY172" s="8"/>
      <c r="DZ172" s="8"/>
      <c r="EA172" s="8"/>
      <c r="EB172" s="8"/>
      <c r="EC172" s="8"/>
      <c r="ED172" s="8"/>
      <c r="EE172" s="8"/>
      <c r="EF172" s="8"/>
      <c r="EG172" s="8"/>
      <c r="EH172" s="8"/>
      <c r="EI172" s="8"/>
      <c r="EJ172" s="8"/>
      <c r="EK172" s="8"/>
      <c r="EL172" s="8"/>
      <c r="EM172" s="8"/>
      <c r="EN172" s="8"/>
      <c r="EO172" s="8"/>
      <c r="EP172" s="8"/>
      <c r="EQ172" s="8"/>
      <c r="ER172" s="8"/>
      <c r="ES172" s="8"/>
      <c r="ET172" s="8"/>
      <c r="EU172" s="8"/>
      <c r="EV172" s="8"/>
      <c r="EW172" s="8"/>
      <c r="EX172" s="8"/>
      <c r="EY172" s="8"/>
      <c r="EZ172" s="8"/>
      <c r="FA172" s="8"/>
      <c r="FB172" s="8"/>
      <c r="FC172" s="8"/>
      <c r="FD172" s="8"/>
      <c r="FE172" s="8"/>
      <c r="FF172" s="8"/>
      <c r="FG172" s="8"/>
      <c r="FH172" s="8"/>
      <c r="FI172" s="8"/>
      <c r="FJ172" s="8"/>
      <c r="FK172" s="8"/>
      <c r="FL172" s="8"/>
      <c r="FM172" s="8"/>
      <c r="FN172" s="8"/>
    </row>
    <row r="173" spans="3:170" s="2" customFormat="1" ht="18.75" customHeight="1" x14ac:dyDescent="0.2">
      <c r="C173" s="126">
        <v>6</v>
      </c>
      <c r="D173" s="127" t="s">
        <v>405</v>
      </c>
      <c r="E173" s="126" t="s">
        <v>0</v>
      </c>
      <c r="F173" s="128"/>
      <c r="G173" s="129">
        <v>205</v>
      </c>
      <c r="H173" s="130">
        <f>ROUND(G173*$H$4,0)</f>
        <v>205</v>
      </c>
      <c r="I173" s="130">
        <f>ROUND(H173*$I$4,0)</f>
        <v>195</v>
      </c>
      <c r="J173" s="130">
        <f>ROUND(H173*$J$4,0)</f>
        <v>185</v>
      </c>
      <c r="K173" s="131">
        <f>ROUND(H173*$K$4,0)</f>
        <v>174</v>
      </c>
      <c r="L173" s="132">
        <f>IF($H$3&gt;=100000,F173*K173,IF(AND($H$3&gt;=50000,$H$3&lt;=100000),F173*J173,IF(AND($H$3&gt;=25000,$H$3&lt;=50000),F173*I173,IF($H$3&lt;=50000,F173*H173))))</f>
        <v>0</v>
      </c>
      <c r="M173" s="125">
        <v>350</v>
      </c>
      <c r="N173" s="45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1"/>
      <c r="AA173" s="334">
        <v>4630109242979</v>
      </c>
      <c r="AB173" s="224">
        <v>30787</v>
      </c>
      <c r="AC173" s="314"/>
      <c r="AD173" s="323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</row>
    <row r="174" spans="3:170" s="2" customFormat="1" ht="18.75" customHeight="1" thickBot="1" x14ac:dyDescent="0.25">
      <c r="C174" s="164"/>
      <c r="D174" s="165" t="s">
        <v>1</v>
      </c>
      <c r="E174" s="166"/>
      <c r="F174" s="166">
        <f>SUM(F168:F173)</f>
        <v>0</v>
      </c>
      <c r="G174" s="167">
        <v>0</v>
      </c>
      <c r="H174" s="167">
        <f>SUMPRODUCT($F168:$F173,H168:H173)</f>
        <v>0</v>
      </c>
      <c r="I174" s="167">
        <f>SUMPRODUCT($F168:$F173,I168:I173)</f>
        <v>0</v>
      </c>
      <c r="J174" s="167">
        <f>SUMPRODUCT($F168:$F173,J168:J173)</f>
        <v>0</v>
      </c>
      <c r="K174" s="167">
        <f>SUMPRODUCT($F168:$F173,K168:K173)</f>
        <v>0</v>
      </c>
      <c r="L174" s="168">
        <f>SUM(L168:L173)</f>
        <v>0</v>
      </c>
      <c r="M174" s="169"/>
      <c r="N174" s="47"/>
      <c r="O174" s="48"/>
      <c r="P174" s="48"/>
      <c r="Q174" s="48"/>
      <c r="R174" s="48"/>
      <c r="S174" s="48"/>
      <c r="T174" s="48"/>
      <c r="U174" s="48"/>
      <c r="V174" s="48"/>
      <c r="W174" s="48"/>
      <c r="X174" s="48"/>
      <c r="Y174" s="48"/>
      <c r="Z174" s="51"/>
      <c r="AA174" s="49"/>
      <c r="AB174" s="224"/>
      <c r="AC174" s="314"/>
      <c r="AD174" s="323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8"/>
      <c r="BC174" s="8"/>
      <c r="BD174" s="8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8"/>
      <c r="CC174" s="8"/>
      <c r="CD174" s="8"/>
      <c r="CE174" s="8"/>
      <c r="CF174" s="8"/>
      <c r="CG174" s="8"/>
      <c r="CH174" s="8"/>
      <c r="CI174" s="8"/>
      <c r="CJ174" s="8"/>
      <c r="CK174" s="8"/>
      <c r="CL174" s="8"/>
      <c r="CM174" s="8"/>
      <c r="CN174" s="8"/>
      <c r="CO174" s="8"/>
      <c r="CP174" s="8"/>
      <c r="CQ174" s="8"/>
      <c r="CR174" s="8"/>
      <c r="CS174" s="8"/>
      <c r="CT174" s="8"/>
      <c r="CU174" s="8"/>
      <c r="CV174" s="8"/>
      <c r="CW174" s="8"/>
      <c r="CX174" s="8"/>
      <c r="CY174" s="8"/>
      <c r="CZ174" s="8"/>
      <c r="DA174" s="8"/>
      <c r="DB174" s="8"/>
      <c r="DC174" s="8"/>
      <c r="DD174" s="8"/>
      <c r="DE174" s="8"/>
      <c r="DF174" s="8"/>
      <c r="DG174" s="8"/>
      <c r="DH174" s="8"/>
      <c r="DI174" s="8"/>
      <c r="DJ174" s="8"/>
      <c r="DK174" s="8"/>
      <c r="DL174" s="8"/>
      <c r="DM174" s="8"/>
      <c r="DN174" s="8"/>
      <c r="DO174" s="8"/>
      <c r="DP174" s="8"/>
      <c r="DQ174" s="8"/>
      <c r="DR174" s="8"/>
      <c r="DS174" s="8"/>
      <c r="DT174" s="8"/>
      <c r="DU174" s="8"/>
      <c r="DV174" s="8"/>
      <c r="DW174" s="8"/>
      <c r="DX174" s="8"/>
      <c r="DY174" s="8"/>
      <c r="DZ174" s="8"/>
      <c r="EA174" s="8"/>
      <c r="EB174" s="8"/>
      <c r="EC174" s="8"/>
      <c r="ED174" s="8"/>
      <c r="EE174" s="8"/>
      <c r="EF174" s="8"/>
      <c r="EG174" s="8"/>
      <c r="EH174" s="8"/>
      <c r="EI174" s="8"/>
      <c r="EJ174" s="8"/>
      <c r="EK174" s="8"/>
      <c r="EL174" s="8"/>
      <c r="EM174" s="8"/>
      <c r="EN174" s="8"/>
      <c r="EO174" s="8"/>
      <c r="EP174" s="8"/>
      <c r="EQ174" s="8"/>
      <c r="ER174" s="8"/>
      <c r="ES174" s="8"/>
      <c r="ET174" s="8"/>
      <c r="EU174" s="8"/>
      <c r="EV174" s="8"/>
      <c r="EW174" s="8"/>
      <c r="EX174" s="8"/>
      <c r="EY174" s="8"/>
      <c r="EZ174" s="8"/>
      <c r="FA174" s="8"/>
      <c r="FB174" s="8"/>
      <c r="FC174" s="8"/>
      <c r="FD174" s="8"/>
      <c r="FE174" s="8"/>
      <c r="FF174" s="8"/>
      <c r="FG174" s="8"/>
      <c r="FH174" s="8"/>
      <c r="FI174" s="8"/>
      <c r="FJ174" s="8"/>
      <c r="FK174" s="8"/>
      <c r="FL174" s="8"/>
      <c r="FM174" s="8"/>
      <c r="FN174" s="8"/>
    </row>
    <row r="175" spans="3:170" s="2" customFormat="1" ht="18.75" customHeight="1" thickTop="1" x14ac:dyDescent="0.2">
      <c r="C175" s="151"/>
      <c r="D175" s="206" t="s">
        <v>159</v>
      </c>
      <c r="E175" s="152"/>
      <c r="F175" s="153"/>
      <c r="G175" s="154"/>
      <c r="H175" s="154"/>
      <c r="I175" s="154"/>
      <c r="J175" s="154"/>
      <c r="K175" s="154"/>
      <c r="L175" s="154"/>
      <c r="M175" s="150"/>
      <c r="N175" s="45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1"/>
      <c r="AA175" s="49"/>
      <c r="AB175" s="224"/>
      <c r="AC175" s="314"/>
      <c r="AD175" s="323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8"/>
      <c r="BC175" s="8"/>
      <c r="BD175" s="8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8"/>
      <c r="CC175" s="8"/>
      <c r="CD175" s="8"/>
      <c r="CE175" s="8"/>
      <c r="CF175" s="8"/>
      <c r="CG175" s="8"/>
      <c r="CH175" s="8"/>
      <c r="CI175" s="8"/>
      <c r="CJ175" s="8"/>
      <c r="CK175" s="8"/>
      <c r="CL175" s="8"/>
      <c r="CM175" s="8"/>
      <c r="CN175" s="8"/>
      <c r="CO175" s="8"/>
      <c r="CP175" s="8"/>
      <c r="CQ175" s="8"/>
      <c r="CR175" s="8"/>
      <c r="CS175" s="8"/>
      <c r="CT175" s="8"/>
      <c r="CU175" s="8"/>
      <c r="CV175" s="8"/>
      <c r="CW175" s="8"/>
      <c r="CX175" s="8"/>
      <c r="CY175" s="8"/>
      <c r="CZ175" s="8"/>
      <c r="DA175" s="8"/>
      <c r="DB175" s="8"/>
      <c r="DC175" s="8"/>
      <c r="DD175" s="8"/>
      <c r="DE175" s="8"/>
      <c r="DF175" s="8"/>
      <c r="DG175" s="8"/>
      <c r="DH175" s="8"/>
      <c r="DI175" s="8"/>
      <c r="DJ175" s="8"/>
      <c r="DK175" s="8"/>
      <c r="DL175" s="8"/>
      <c r="DM175" s="8"/>
      <c r="DN175" s="8"/>
      <c r="DO175" s="8"/>
      <c r="DP175" s="8"/>
      <c r="DQ175" s="8"/>
      <c r="DR175" s="8"/>
      <c r="DS175" s="8"/>
      <c r="DT175" s="8"/>
      <c r="DU175" s="8"/>
      <c r="DV175" s="8"/>
      <c r="DW175" s="8"/>
      <c r="DX175" s="8"/>
      <c r="DY175" s="8"/>
      <c r="DZ175" s="8"/>
      <c r="EA175" s="8"/>
      <c r="EB175" s="8"/>
      <c r="EC175" s="8"/>
      <c r="ED175" s="8"/>
      <c r="EE175" s="8"/>
      <c r="EF175" s="8"/>
      <c r="EG175" s="8"/>
      <c r="EH175" s="8"/>
      <c r="EI175" s="8"/>
      <c r="EJ175" s="8"/>
      <c r="EK175" s="8"/>
      <c r="EL175" s="8"/>
      <c r="EM175" s="8"/>
      <c r="EN175" s="8"/>
      <c r="EO175" s="8"/>
      <c r="EP175" s="8"/>
      <c r="EQ175" s="8"/>
      <c r="ER175" s="8"/>
      <c r="ES175" s="8"/>
      <c r="ET175" s="8"/>
      <c r="EU175" s="8"/>
      <c r="EV175" s="8"/>
      <c r="EW175" s="8"/>
      <c r="EX175" s="8"/>
      <c r="EY175" s="8"/>
      <c r="EZ175" s="8"/>
      <c r="FA175" s="8"/>
      <c r="FB175" s="8"/>
      <c r="FC175" s="8"/>
      <c r="FD175" s="8"/>
      <c r="FE175" s="8"/>
      <c r="FF175" s="8"/>
      <c r="FG175" s="8"/>
      <c r="FH175" s="8"/>
      <c r="FI175" s="8"/>
      <c r="FJ175" s="8"/>
      <c r="FK175" s="8"/>
      <c r="FL175" s="8"/>
      <c r="FM175" s="8"/>
      <c r="FN175" s="8"/>
    </row>
    <row r="176" spans="3:170" s="2" customFormat="1" ht="20.25" customHeight="1" x14ac:dyDescent="0.2">
      <c r="C176" s="358"/>
      <c r="D176" s="359" t="s">
        <v>380</v>
      </c>
      <c r="E176" s="360" t="s">
        <v>166</v>
      </c>
      <c r="F176" s="361"/>
      <c r="G176" s="362"/>
      <c r="H176" s="362"/>
      <c r="I176" s="362"/>
      <c r="J176" s="362"/>
      <c r="K176" s="362"/>
      <c r="L176" s="363"/>
      <c r="M176" s="125"/>
      <c r="N176" s="45"/>
      <c r="O176" s="43"/>
      <c r="P176" s="43"/>
      <c r="Q176" s="43"/>
      <c r="R176" s="43"/>
      <c r="S176" s="43"/>
      <c r="T176" s="43"/>
      <c r="U176" s="43"/>
      <c r="V176" s="43"/>
      <c r="W176" s="43"/>
      <c r="X176" s="38"/>
      <c r="Y176" s="38"/>
      <c r="Z176" s="1"/>
      <c r="AA176" s="223"/>
      <c r="AB176" s="223"/>
      <c r="AC176" s="305"/>
      <c r="AD176" s="323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8"/>
      <c r="BC176" s="8"/>
      <c r="BD176" s="8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8"/>
      <c r="CC176" s="8"/>
      <c r="CD176" s="8"/>
      <c r="CE176" s="8"/>
      <c r="CF176" s="8"/>
      <c r="CG176" s="8"/>
      <c r="CH176" s="8"/>
      <c r="CI176" s="8"/>
      <c r="CJ176" s="8"/>
      <c r="CK176" s="8"/>
      <c r="CL176" s="8"/>
      <c r="CM176" s="8"/>
      <c r="CN176" s="8"/>
      <c r="CO176" s="8"/>
      <c r="CP176" s="8"/>
      <c r="CQ176" s="8"/>
      <c r="CR176" s="8"/>
      <c r="CS176" s="8"/>
      <c r="CT176" s="8"/>
      <c r="CU176" s="8"/>
      <c r="CV176" s="8"/>
      <c r="CW176" s="8"/>
      <c r="CX176" s="8"/>
      <c r="CY176" s="8"/>
      <c r="CZ176" s="8"/>
      <c r="DA176" s="8"/>
      <c r="DB176" s="8"/>
      <c r="DC176" s="8"/>
      <c r="DD176" s="8"/>
      <c r="DE176" s="8"/>
      <c r="DF176" s="8"/>
      <c r="DG176" s="8"/>
      <c r="DH176" s="8"/>
      <c r="DI176" s="8"/>
      <c r="DJ176" s="8"/>
      <c r="DK176" s="8"/>
      <c r="DL176" s="8"/>
      <c r="DM176" s="8"/>
      <c r="DN176" s="8"/>
      <c r="DO176" s="8"/>
      <c r="DP176" s="8"/>
      <c r="DQ176" s="8"/>
      <c r="DR176" s="8"/>
      <c r="DS176" s="8"/>
      <c r="DT176" s="8"/>
      <c r="DU176" s="8"/>
      <c r="DV176" s="8"/>
      <c r="DW176" s="8"/>
      <c r="DX176" s="8"/>
      <c r="DY176" s="8"/>
      <c r="DZ176" s="8"/>
      <c r="EA176" s="8"/>
      <c r="EB176" s="8"/>
      <c r="EC176" s="8"/>
      <c r="ED176" s="8"/>
      <c r="EE176" s="8"/>
      <c r="EF176" s="8"/>
      <c r="EG176" s="8"/>
      <c r="EH176" s="8"/>
      <c r="EI176" s="8"/>
      <c r="EJ176" s="8"/>
      <c r="EK176" s="8"/>
      <c r="EL176" s="8"/>
      <c r="EM176" s="8"/>
      <c r="EN176" s="8"/>
      <c r="EO176" s="8"/>
      <c r="EP176" s="8"/>
      <c r="EQ176" s="8"/>
      <c r="ER176" s="8"/>
      <c r="ES176" s="8"/>
      <c r="ET176" s="8"/>
      <c r="EU176" s="8"/>
      <c r="EV176" s="8"/>
      <c r="EW176" s="8"/>
      <c r="EX176" s="8"/>
      <c r="EY176" s="8"/>
      <c r="EZ176" s="8"/>
      <c r="FA176" s="8"/>
      <c r="FB176" s="8"/>
      <c r="FC176" s="8"/>
      <c r="FD176" s="8"/>
      <c r="FE176" s="8"/>
      <c r="FF176" s="8"/>
      <c r="FG176" s="8"/>
      <c r="FH176" s="8"/>
      <c r="FI176" s="8"/>
      <c r="FJ176" s="8"/>
      <c r="FK176" s="8"/>
      <c r="FL176" s="8"/>
      <c r="FM176" s="8"/>
      <c r="FN176" s="8"/>
    </row>
    <row r="177" spans="3:170" s="2" customFormat="1" ht="18.75" customHeight="1" x14ac:dyDescent="0.2">
      <c r="C177" s="126">
        <v>1</v>
      </c>
      <c r="D177" s="127" t="s">
        <v>407</v>
      </c>
      <c r="E177" s="126" t="s">
        <v>0</v>
      </c>
      <c r="F177" s="128"/>
      <c r="G177" s="129">
        <v>159</v>
      </c>
      <c r="H177" s="130">
        <f>ROUND(G177*$H$4,0)</f>
        <v>159</v>
      </c>
      <c r="I177" s="130">
        <f>ROUND(H177*$I$4,0)</f>
        <v>151</v>
      </c>
      <c r="J177" s="130">
        <f>ROUND(H177*$J$4,0)</f>
        <v>143</v>
      </c>
      <c r="K177" s="131">
        <f>ROUND(H177*$K$4,0)</f>
        <v>135</v>
      </c>
      <c r="L177" s="132">
        <f>IF($H$3&gt;=100000,F177*K177,IF(AND($H$3&gt;=50000,$H$3&lt;=100000),F177*J177,IF(AND($H$3&gt;=25000,$H$3&lt;=50000),F177*I177,IF($H$3&lt;=50000,F177*H177))))</f>
        <v>0</v>
      </c>
      <c r="M177" s="125">
        <v>270</v>
      </c>
      <c r="N177" s="45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1"/>
      <c r="AA177" s="49">
        <v>4630109243266</v>
      </c>
      <c r="AB177" s="224">
        <v>31843</v>
      </c>
      <c r="AC177" s="305"/>
      <c r="AD177" s="323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8"/>
      <c r="BC177" s="8"/>
      <c r="BD177" s="8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8"/>
      <c r="CC177" s="8"/>
      <c r="CD177" s="8"/>
      <c r="CE177" s="8"/>
      <c r="CF177" s="8"/>
      <c r="CG177" s="8"/>
      <c r="CH177" s="8"/>
      <c r="CI177" s="8"/>
      <c r="CJ177" s="8"/>
      <c r="CK177" s="8"/>
      <c r="CL177" s="8"/>
      <c r="CM177" s="8"/>
      <c r="CN177" s="8"/>
      <c r="CO177" s="8"/>
      <c r="CP177" s="8"/>
      <c r="CQ177" s="8"/>
      <c r="CR177" s="8"/>
      <c r="CS177" s="8"/>
      <c r="CT177" s="8"/>
      <c r="CU177" s="8"/>
      <c r="CV177" s="8"/>
      <c r="CW177" s="8"/>
      <c r="CX177" s="8"/>
      <c r="CY177" s="8"/>
      <c r="CZ177" s="8"/>
      <c r="DA177" s="8"/>
      <c r="DB177" s="8"/>
      <c r="DC177" s="8"/>
      <c r="DD177" s="8"/>
      <c r="DE177" s="8"/>
      <c r="DF177" s="8"/>
      <c r="DG177" s="8"/>
      <c r="DH177" s="8"/>
      <c r="DI177" s="8"/>
      <c r="DJ177" s="8"/>
      <c r="DK177" s="8"/>
      <c r="DL177" s="8"/>
      <c r="DM177" s="8"/>
      <c r="DN177" s="8"/>
      <c r="DO177" s="8"/>
      <c r="DP177" s="8"/>
      <c r="DQ177" s="8"/>
      <c r="DR177" s="8"/>
      <c r="DS177" s="8"/>
      <c r="DT177" s="8"/>
      <c r="DU177" s="8"/>
      <c r="DV177" s="8"/>
      <c r="DW177" s="8"/>
      <c r="DX177" s="8"/>
      <c r="DY177" s="8"/>
      <c r="DZ177" s="8"/>
      <c r="EA177" s="8"/>
      <c r="EB177" s="8"/>
      <c r="EC177" s="8"/>
      <c r="ED177" s="8"/>
      <c r="EE177" s="8"/>
      <c r="EF177" s="8"/>
      <c r="EG177" s="8"/>
      <c r="EH177" s="8"/>
      <c r="EI177" s="8"/>
      <c r="EJ177" s="8"/>
      <c r="EK177" s="8"/>
      <c r="EL177" s="8"/>
      <c r="EM177" s="8"/>
      <c r="EN177" s="8"/>
      <c r="EO177" s="8"/>
      <c r="EP177" s="8"/>
      <c r="EQ177" s="8"/>
      <c r="ER177" s="8"/>
      <c r="ES177" s="8"/>
      <c r="ET177" s="8"/>
      <c r="EU177" s="8"/>
      <c r="EV177" s="8"/>
      <c r="EW177" s="8"/>
      <c r="EX177" s="8"/>
      <c r="EY177" s="8"/>
      <c r="EZ177" s="8"/>
      <c r="FA177" s="8"/>
      <c r="FB177" s="8"/>
      <c r="FC177" s="8"/>
      <c r="FD177" s="8"/>
      <c r="FE177" s="8"/>
      <c r="FF177" s="8"/>
      <c r="FG177" s="8"/>
      <c r="FH177" s="8"/>
      <c r="FI177" s="8"/>
      <c r="FJ177" s="8"/>
      <c r="FK177" s="8"/>
      <c r="FL177" s="8"/>
      <c r="FM177" s="8"/>
      <c r="FN177" s="8"/>
    </row>
    <row r="178" spans="3:170" s="2" customFormat="1" ht="18.75" hidden="1" customHeight="1" x14ac:dyDescent="0.2">
      <c r="C178" s="126"/>
      <c r="D178" s="127"/>
      <c r="E178" s="126" t="s">
        <v>0</v>
      </c>
      <c r="F178" s="128"/>
      <c r="G178" s="129"/>
      <c r="H178" s="130"/>
      <c r="I178" s="130"/>
      <c r="J178" s="130"/>
      <c r="K178" s="131"/>
      <c r="L178" s="132"/>
      <c r="M178" s="125"/>
      <c r="N178" s="45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1"/>
      <c r="AA178" s="49"/>
      <c r="AB178" s="224"/>
      <c r="AC178" s="305"/>
      <c r="AD178" s="323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8"/>
      <c r="BC178" s="8"/>
      <c r="BD178" s="8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8"/>
      <c r="CC178" s="8"/>
      <c r="CD178" s="8"/>
      <c r="CE178" s="8"/>
      <c r="CF178" s="8"/>
      <c r="CG178" s="8"/>
      <c r="CH178" s="8"/>
      <c r="CI178" s="8"/>
      <c r="CJ178" s="8"/>
      <c r="CK178" s="8"/>
      <c r="CL178" s="8"/>
      <c r="CM178" s="8"/>
      <c r="CN178" s="8"/>
      <c r="CO178" s="8"/>
      <c r="CP178" s="8"/>
      <c r="CQ178" s="8"/>
      <c r="CR178" s="8"/>
      <c r="CS178" s="8"/>
      <c r="CT178" s="8"/>
      <c r="CU178" s="8"/>
      <c r="CV178" s="8"/>
      <c r="CW178" s="8"/>
      <c r="CX178" s="8"/>
      <c r="CY178" s="8"/>
      <c r="CZ178" s="8"/>
      <c r="DA178" s="8"/>
      <c r="DB178" s="8"/>
      <c r="DC178" s="8"/>
      <c r="DD178" s="8"/>
      <c r="DE178" s="8"/>
      <c r="DF178" s="8"/>
      <c r="DG178" s="8"/>
      <c r="DH178" s="8"/>
      <c r="DI178" s="8"/>
      <c r="DJ178" s="8"/>
      <c r="DK178" s="8"/>
      <c r="DL178" s="8"/>
      <c r="DM178" s="8"/>
      <c r="DN178" s="8"/>
      <c r="DO178" s="8"/>
      <c r="DP178" s="8"/>
      <c r="DQ178" s="8"/>
      <c r="DR178" s="8"/>
      <c r="DS178" s="8"/>
      <c r="DT178" s="8"/>
      <c r="DU178" s="8"/>
      <c r="DV178" s="8"/>
      <c r="DW178" s="8"/>
      <c r="DX178" s="8"/>
      <c r="DY178" s="8"/>
      <c r="DZ178" s="8"/>
      <c r="EA178" s="8"/>
      <c r="EB178" s="8"/>
      <c r="EC178" s="8"/>
      <c r="ED178" s="8"/>
      <c r="EE178" s="8"/>
      <c r="EF178" s="8"/>
      <c r="EG178" s="8"/>
      <c r="EH178" s="8"/>
      <c r="EI178" s="8"/>
      <c r="EJ178" s="8"/>
      <c r="EK178" s="8"/>
      <c r="EL178" s="8"/>
      <c r="EM178" s="8"/>
      <c r="EN178" s="8"/>
      <c r="EO178" s="8"/>
      <c r="EP178" s="8"/>
      <c r="EQ178" s="8"/>
      <c r="ER178" s="8"/>
      <c r="ES178" s="8"/>
      <c r="ET178" s="8"/>
      <c r="EU178" s="8"/>
      <c r="EV178" s="8"/>
      <c r="EW178" s="8"/>
      <c r="EX178" s="8"/>
      <c r="EY178" s="8"/>
      <c r="EZ178" s="8"/>
      <c r="FA178" s="8"/>
      <c r="FB178" s="8"/>
      <c r="FC178" s="8"/>
      <c r="FD178" s="8"/>
      <c r="FE178" s="8"/>
      <c r="FF178" s="8"/>
      <c r="FG178" s="8"/>
      <c r="FH178" s="8"/>
      <c r="FI178" s="8"/>
      <c r="FJ178" s="8"/>
      <c r="FK178" s="8"/>
      <c r="FL178" s="8"/>
      <c r="FM178" s="8"/>
      <c r="FN178" s="8"/>
    </row>
    <row r="179" spans="3:170" s="2" customFormat="1" ht="18.75" customHeight="1" thickBot="1" x14ac:dyDescent="0.25">
      <c r="C179" s="164"/>
      <c r="D179" s="165" t="s">
        <v>1</v>
      </c>
      <c r="E179" s="166"/>
      <c r="F179" s="166">
        <f>SUM(F177:F178)</f>
        <v>0</v>
      </c>
      <c r="G179" s="167">
        <v>0</v>
      </c>
      <c r="H179" s="167">
        <f>SUMPRODUCT($F177:$F178,H177:H178)</f>
        <v>0</v>
      </c>
      <c r="I179" s="167">
        <f>SUMPRODUCT($F177:$F178,I177:I178)</f>
        <v>0</v>
      </c>
      <c r="J179" s="167">
        <f>SUMPRODUCT($F177:$F178,J177:J178)</f>
        <v>0</v>
      </c>
      <c r="K179" s="167">
        <f>SUMPRODUCT($F177:$F178,K177:K178)</f>
        <v>0</v>
      </c>
      <c r="L179" s="168">
        <f>SUM(L177:L178)</f>
        <v>0</v>
      </c>
      <c r="M179" s="169"/>
      <c r="N179" s="47"/>
      <c r="O179" s="48"/>
      <c r="P179" s="48"/>
      <c r="Q179" s="48"/>
      <c r="R179" s="48"/>
      <c r="S179" s="48"/>
      <c r="T179" s="48"/>
      <c r="U179" s="48"/>
      <c r="V179" s="48"/>
      <c r="W179" s="48"/>
      <c r="X179" s="48"/>
      <c r="Y179" s="48"/>
      <c r="Z179" s="51"/>
      <c r="AA179" s="49"/>
      <c r="AB179" s="224"/>
      <c r="AC179" s="305"/>
      <c r="AD179" s="323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8"/>
      <c r="BC179" s="8"/>
      <c r="BD179" s="8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8"/>
      <c r="CC179" s="8"/>
      <c r="CD179" s="8"/>
      <c r="CE179" s="8"/>
      <c r="CF179" s="8"/>
      <c r="CG179" s="8"/>
      <c r="CH179" s="8"/>
      <c r="CI179" s="8"/>
      <c r="CJ179" s="8"/>
      <c r="CK179" s="8"/>
      <c r="CL179" s="8"/>
      <c r="CM179" s="8"/>
      <c r="CN179" s="8"/>
      <c r="CO179" s="8"/>
      <c r="CP179" s="8"/>
      <c r="CQ179" s="8"/>
      <c r="CR179" s="8"/>
      <c r="CS179" s="8"/>
      <c r="CT179" s="8"/>
      <c r="CU179" s="8"/>
      <c r="CV179" s="8"/>
      <c r="CW179" s="8"/>
      <c r="CX179" s="8"/>
      <c r="CY179" s="8"/>
      <c r="CZ179" s="8"/>
      <c r="DA179" s="8"/>
      <c r="DB179" s="8"/>
      <c r="DC179" s="8"/>
      <c r="DD179" s="8"/>
      <c r="DE179" s="8"/>
      <c r="DF179" s="8"/>
      <c r="DG179" s="8"/>
      <c r="DH179" s="8"/>
      <c r="DI179" s="8"/>
      <c r="DJ179" s="8"/>
      <c r="DK179" s="8"/>
      <c r="DL179" s="8"/>
      <c r="DM179" s="8"/>
      <c r="DN179" s="8"/>
      <c r="DO179" s="8"/>
      <c r="DP179" s="8"/>
      <c r="DQ179" s="8"/>
      <c r="DR179" s="8"/>
      <c r="DS179" s="8"/>
      <c r="DT179" s="8"/>
      <c r="DU179" s="8"/>
      <c r="DV179" s="8"/>
      <c r="DW179" s="8"/>
      <c r="DX179" s="8"/>
      <c r="DY179" s="8"/>
      <c r="DZ179" s="8"/>
      <c r="EA179" s="8"/>
      <c r="EB179" s="8"/>
      <c r="EC179" s="8"/>
      <c r="ED179" s="8"/>
      <c r="EE179" s="8"/>
      <c r="EF179" s="8"/>
      <c r="EG179" s="8"/>
      <c r="EH179" s="8"/>
      <c r="EI179" s="8"/>
      <c r="EJ179" s="8"/>
      <c r="EK179" s="8"/>
      <c r="EL179" s="8"/>
      <c r="EM179" s="8"/>
      <c r="EN179" s="8"/>
      <c r="EO179" s="8"/>
      <c r="EP179" s="8"/>
      <c r="EQ179" s="8"/>
      <c r="ER179" s="8"/>
      <c r="ES179" s="8"/>
      <c r="ET179" s="8"/>
      <c r="EU179" s="8"/>
      <c r="EV179" s="8"/>
      <c r="EW179" s="8"/>
      <c r="EX179" s="8"/>
      <c r="EY179" s="8"/>
      <c r="EZ179" s="8"/>
      <c r="FA179" s="8"/>
      <c r="FB179" s="8"/>
      <c r="FC179" s="8"/>
      <c r="FD179" s="8"/>
      <c r="FE179" s="8"/>
      <c r="FF179" s="8"/>
      <c r="FG179" s="8"/>
      <c r="FH179" s="8"/>
      <c r="FI179" s="8"/>
      <c r="FJ179" s="8"/>
      <c r="FK179" s="8"/>
      <c r="FL179" s="8"/>
      <c r="FM179" s="8"/>
      <c r="FN179" s="8"/>
    </row>
    <row r="180" spans="3:170" s="2" customFormat="1" ht="18.75" customHeight="1" thickTop="1" x14ac:dyDescent="0.2">
      <c r="C180" s="151"/>
      <c r="D180" s="206" t="s">
        <v>159</v>
      </c>
      <c r="E180" s="152"/>
      <c r="F180" s="153"/>
      <c r="G180" s="154"/>
      <c r="H180" s="154"/>
      <c r="I180" s="154"/>
      <c r="J180" s="154"/>
      <c r="K180" s="154"/>
      <c r="L180" s="154"/>
      <c r="M180" s="150"/>
      <c r="N180" s="45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1"/>
      <c r="AA180" s="49"/>
      <c r="AB180" s="224"/>
      <c r="AC180" s="305"/>
      <c r="AD180" s="323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8"/>
      <c r="BC180" s="8"/>
      <c r="BD180" s="8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8"/>
      <c r="CC180" s="8"/>
      <c r="CD180" s="8"/>
      <c r="CE180" s="8"/>
      <c r="CF180" s="8"/>
      <c r="CG180" s="8"/>
      <c r="CH180" s="8"/>
      <c r="CI180" s="8"/>
      <c r="CJ180" s="8"/>
      <c r="CK180" s="8"/>
      <c r="CL180" s="8"/>
      <c r="CM180" s="8"/>
      <c r="CN180" s="8"/>
      <c r="CO180" s="8"/>
      <c r="CP180" s="8"/>
      <c r="CQ180" s="8"/>
      <c r="CR180" s="8"/>
      <c r="CS180" s="8"/>
      <c r="CT180" s="8"/>
      <c r="CU180" s="8"/>
      <c r="CV180" s="8"/>
      <c r="CW180" s="8"/>
      <c r="CX180" s="8"/>
      <c r="CY180" s="8"/>
      <c r="CZ180" s="8"/>
      <c r="DA180" s="8"/>
      <c r="DB180" s="8"/>
      <c r="DC180" s="8"/>
      <c r="DD180" s="8"/>
      <c r="DE180" s="8"/>
      <c r="DF180" s="8"/>
      <c r="DG180" s="8"/>
      <c r="DH180" s="8"/>
      <c r="DI180" s="8"/>
      <c r="DJ180" s="8"/>
      <c r="DK180" s="8"/>
      <c r="DL180" s="8"/>
      <c r="DM180" s="8"/>
      <c r="DN180" s="8"/>
      <c r="DO180" s="8"/>
      <c r="DP180" s="8"/>
      <c r="DQ180" s="8"/>
      <c r="DR180" s="8"/>
      <c r="DS180" s="8"/>
      <c r="DT180" s="8"/>
      <c r="DU180" s="8"/>
      <c r="DV180" s="8"/>
      <c r="DW180" s="8"/>
      <c r="DX180" s="8"/>
      <c r="DY180" s="8"/>
      <c r="DZ180" s="8"/>
      <c r="EA180" s="8"/>
      <c r="EB180" s="8"/>
      <c r="EC180" s="8"/>
      <c r="ED180" s="8"/>
      <c r="EE180" s="8"/>
      <c r="EF180" s="8"/>
      <c r="EG180" s="8"/>
      <c r="EH180" s="8"/>
      <c r="EI180" s="8"/>
      <c r="EJ180" s="8"/>
      <c r="EK180" s="8"/>
      <c r="EL180" s="8"/>
      <c r="EM180" s="8"/>
      <c r="EN180" s="8"/>
      <c r="EO180" s="8"/>
      <c r="EP180" s="8"/>
      <c r="EQ180" s="8"/>
      <c r="ER180" s="8"/>
      <c r="ES180" s="8"/>
      <c r="ET180" s="8"/>
      <c r="EU180" s="8"/>
      <c r="EV180" s="8"/>
      <c r="EW180" s="8"/>
      <c r="EX180" s="8"/>
      <c r="EY180" s="8"/>
      <c r="EZ180" s="8"/>
      <c r="FA180" s="8"/>
      <c r="FB180" s="8"/>
      <c r="FC180" s="8"/>
      <c r="FD180" s="8"/>
      <c r="FE180" s="8"/>
      <c r="FF180" s="8"/>
      <c r="FG180" s="8"/>
      <c r="FH180" s="8"/>
      <c r="FI180" s="8"/>
      <c r="FJ180" s="8"/>
      <c r="FK180" s="8"/>
      <c r="FL180" s="8"/>
      <c r="FM180" s="8"/>
      <c r="FN180" s="8"/>
    </row>
    <row r="181" spans="3:170" s="2" customFormat="1" ht="20.25" customHeight="1" x14ac:dyDescent="0.2">
      <c r="C181" s="358"/>
      <c r="D181" s="359" t="s">
        <v>381</v>
      </c>
      <c r="E181" s="360" t="s">
        <v>166</v>
      </c>
      <c r="F181" s="361"/>
      <c r="G181" s="362"/>
      <c r="H181" s="362"/>
      <c r="I181" s="362"/>
      <c r="J181" s="362"/>
      <c r="K181" s="362"/>
      <c r="L181" s="363"/>
      <c r="M181" s="125"/>
      <c r="N181" s="45"/>
      <c r="O181" s="43"/>
      <c r="P181" s="43"/>
      <c r="Q181" s="43"/>
      <c r="R181" s="43"/>
      <c r="S181" s="43"/>
      <c r="T181" s="43"/>
      <c r="U181" s="43"/>
      <c r="V181" s="43"/>
      <c r="W181" s="43"/>
      <c r="X181" s="38"/>
      <c r="Y181" s="38"/>
      <c r="Z181" s="1"/>
      <c r="AA181" s="223"/>
      <c r="AB181" s="223"/>
      <c r="AC181" s="314"/>
      <c r="AD181" s="323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8"/>
      <c r="BC181" s="8"/>
      <c r="BD181" s="8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8"/>
      <c r="CC181" s="8"/>
      <c r="CD181" s="8"/>
      <c r="CE181" s="8"/>
      <c r="CF181" s="8"/>
      <c r="CG181" s="8"/>
      <c r="CH181" s="8"/>
      <c r="CI181" s="8"/>
      <c r="CJ181" s="8"/>
      <c r="CK181" s="8"/>
      <c r="CL181" s="8"/>
      <c r="CM181" s="8"/>
      <c r="CN181" s="8"/>
      <c r="CO181" s="8"/>
      <c r="CP181" s="8"/>
      <c r="CQ181" s="8"/>
      <c r="CR181" s="8"/>
      <c r="CS181" s="8"/>
      <c r="CT181" s="8"/>
      <c r="CU181" s="8"/>
      <c r="CV181" s="8"/>
      <c r="CW181" s="8"/>
      <c r="CX181" s="8"/>
      <c r="CY181" s="8"/>
      <c r="CZ181" s="8"/>
      <c r="DA181" s="8"/>
      <c r="DB181" s="8"/>
      <c r="DC181" s="8"/>
      <c r="DD181" s="8"/>
      <c r="DE181" s="8"/>
      <c r="DF181" s="8"/>
      <c r="DG181" s="8"/>
      <c r="DH181" s="8"/>
      <c r="DI181" s="8"/>
      <c r="DJ181" s="8"/>
      <c r="DK181" s="8"/>
      <c r="DL181" s="8"/>
      <c r="DM181" s="8"/>
      <c r="DN181" s="8"/>
      <c r="DO181" s="8"/>
      <c r="DP181" s="8"/>
      <c r="DQ181" s="8"/>
      <c r="DR181" s="8"/>
      <c r="DS181" s="8"/>
      <c r="DT181" s="8"/>
      <c r="DU181" s="8"/>
      <c r="DV181" s="8"/>
      <c r="DW181" s="8"/>
      <c r="DX181" s="8"/>
      <c r="DY181" s="8"/>
      <c r="DZ181" s="8"/>
      <c r="EA181" s="8"/>
      <c r="EB181" s="8"/>
      <c r="EC181" s="8"/>
      <c r="ED181" s="8"/>
      <c r="EE181" s="8"/>
      <c r="EF181" s="8"/>
      <c r="EG181" s="8"/>
      <c r="EH181" s="8"/>
      <c r="EI181" s="8"/>
      <c r="EJ181" s="8"/>
      <c r="EK181" s="8"/>
      <c r="EL181" s="8"/>
      <c r="EM181" s="8"/>
      <c r="EN181" s="8"/>
      <c r="EO181" s="8"/>
      <c r="EP181" s="8"/>
      <c r="EQ181" s="8"/>
      <c r="ER181" s="8"/>
      <c r="ES181" s="8"/>
      <c r="ET181" s="8"/>
      <c r="EU181" s="8"/>
      <c r="EV181" s="8"/>
      <c r="EW181" s="8"/>
      <c r="EX181" s="8"/>
      <c r="EY181" s="8"/>
      <c r="EZ181" s="8"/>
      <c r="FA181" s="8"/>
      <c r="FB181" s="8"/>
      <c r="FC181" s="8"/>
      <c r="FD181" s="8"/>
      <c r="FE181" s="8"/>
      <c r="FF181" s="8"/>
      <c r="FG181" s="8"/>
      <c r="FH181" s="8"/>
      <c r="FI181" s="8"/>
      <c r="FJ181" s="8"/>
      <c r="FK181" s="8"/>
      <c r="FL181" s="8"/>
      <c r="FM181" s="8"/>
      <c r="FN181" s="8"/>
    </row>
    <row r="182" spans="3:170" s="2" customFormat="1" ht="18.75" customHeight="1" x14ac:dyDescent="0.2">
      <c r="C182" s="126">
        <v>1</v>
      </c>
      <c r="D182" s="127" t="s">
        <v>408</v>
      </c>
      <c r="E182" s="126" t="s">
        <v>0</v>
      </c>
      <c r="F182" s="128"/>
      <c r="G182" s="129">
        <v>141</v>
      </c>
      <c r="H182" s="130">
        <f>ROUND(G182*$H$4,0)</f>
        <v>141</v>
      </c>
      <c r="I182" s="130">
        <f>ROUND(H182*$I$4,0)</f>
        <v>134</v>
      </c>
      <c r="J182" s="130">
        <f>ROUND(H182*$J$4,0)</f>
        <v>127</v>
      </c>
      <c r="K182" s="131">
        <f>ROUND(H182*$K$4,0)</f>
        <v>120</v>
      </c>
      <c r="L182" s="132">
        <f>IF($H$3&gt;=100000,F182*K182,IF(AND($H$3&gt;=50000,$H$3&lt;=100000),F182*J182,IF(AND($H$3&gt;=25000,$H$3&lt;=50000),F182*I182,IF($H$3&lt;=50000,F182*H182))))</f>
        <v>0</v>
      </c>
      <c r="M182" s="125">
        <v>240</v>
      </c>
      <c r="N182" s="45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1"/>
      <c r="AA182" s="334">
        <v>4630109242924</v>
      </c>
      <c r="AB182" s="224">
        <v>30882</v>
      </c>
      <c r="AC182" s="314"/>
      <c r="AD182" s="323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8"/>
      <c r="BC182" s="8"/>
      <c r="BD182" s="8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8"/>
      <c r="CC182" s="8"/>
      <c r="CD182" s="8"/>
      <c r="CE182" s="8"/>
      <c r="CF182" s="8"/>
      <c r="CG182" s="8"/>
      <c r="CH182" s="8"/>
      <c r="CI182" s="8"/>
      <c r="CJ182" s="8"/>
      <c r="CK182" s="8"/>
      <c r="CL182" s="8"/>
      <c r="CM182" s="8"/>
      <c r="CN182" s="8"/>
      <c r="CO182" s="8"/>
      <c r="CP182" s="8"/>
      <c r="CQ182" s="8"/>
      <c r="CR182" s="8"/>
      <c r="CS182" s="8"/>
      <c r="CT182" s="8"/>
      <c r="CU182" s="8"/>
      <c r="CV182" s="8"/>
      <c r="CW182" s="8"/>
      <c r="CX182" s="8"/>
      <c r="CY182" s="8"/>
      <c r="CZ182" s="8"/>
      <c r="DA182" s="8"/>
      <c r="DB182" s="8"/>
      <c r="DC182" s="8"/>
      <c r="DD182" s="8"/>
      <c r="DE182" s="8"/>
      <c r="DF182" s="8"/>
      <c r="DG182" s="8"/>
      <c r="DH182" s="8"/>
      <c r="DI182" s="8"/>
      <c r="DJ182" s="8"/>
      <c r="DK182" s="8"/>
      <c r="DL182" s="8"/>
      <c r="DM182" s="8"/>
      <c r="DN182" s="8"/>
      <c r="DO182" s="8"/>
      <c r="DP182" s="8"/>
      <c r="DQ182" s="8"/>
      <c r="DR182" s="8"/>
      <c r="DS182" s="8"/>
      <c r="DT182" s="8"/>
      <c r="DU182" s="8"/>
      <c r="DV182" s="8"/>
      <c r="DW182" s="8"/>
      <c r="DX182" s="8"/>
      <c r="DY182" s="8"/>
      <c r="DZ182" s="8"/>
      <c r="EA182" s="8"/>
      <c r="EB182" s="8"/>
      <c r="EC182" s="8"/>
      <c r="ED182" s="8"/>
      <c r="EE182" s="8"/>
      <c r="EF182" s="8"/>
      <c r="EG182" s="8"/>
      <c r="EH182" s="8"/>
      <c r="EI182" s="8"/>
      <c r="EJ182" s="8"/>
      <c r="EK182" s="8"/>
      <c r="EL182" s="8"/>
      <c r="EM182" s="8"/>
      <c r="EN182" s="8"/>
      <c r="EO182" s="8"/>
      <c r="EP182" s="8"/>
      <c r="EQ182" s="8"/>
      <c r="ER182" s="8"/>
      <c r="ES182" s="8"/>
      <c r="ET182" s="8"/>
      <c r="EU182" s="8"/>
      <c r="EV182" s="8"/>
      <c r="EW182" s="8"/>
      <c r="EX182" s="8"/>
      <c r="EY182" s="8"/>
      <c r="EZ182" s="8"/>
      <c r="FA182" s="8"/>
      <c r="FB182" s="8"/>
      <c r="FC182" s="8"/>
      <c r="FD182" s="8"/>
      <c r="FE182" s="8"/>
      <c r="FF182" s="8"/>
      <c r="FG182" s="8"/>
      <c r="FH182" s="8"/>
      <c r="FI182" s="8"/>
      <c r="FJ182" s="8"/>
      <c r="FK182" s="8"/>
      <c r="FL182" s="8"/>
      <c r="FM182" s="8"/>
      <c r="FN182" s="8"/>
    </row>
    <row r="183" spans="3:170" s="2" customFormat="1" ht="18.75" customHeight="1" x14ac:dyDescent="0.2">
      <c r="C183" s="126">
        <v>2</v>
      </c>
      <c r="D183" s="127" t="s">
        <v>409</v>
      </c>
      <c r="E183" s="126" t="s">
        <v>0</v>
      </c>
      <c r="F183" s="128"/>
      <c r="G183" s="129">
        <v>141</v>
      </c>
      <c r="H183" s="130">
        <f t="shared" ref="H183:H184" si="94">ROUND(G183*$H$4,0)</f>
        <v>141</v>
      </c>
      <c r="I183" s="130">
        <f t="shared" ref="I183:I184" si="95">ROUND(H183*$I$4,0)</f>
        <v>134</v>
      </c>
      <c r="J183" s="130">
        <f t="shared" ref="J183:J184" si="96">ROUND(H183*$J$4,0)</f>
        <v>127</v>
      </c>
      <c r="K183" s="131">
        <f t="shared" ref="K183:K184" si="97">ROUND(H183*$K$4,0)</f>
        <v>120</v>
      </c>
      <c r="L183" s="132">
        <f t="shared" ref="L183:L184" si="98">IF($H$3&gt;=100000,F183*K183,IF(AND($H$3&gt;=50000,$H$3&lt;=100000),F183*J183,IF(AND($H$3&gt;=25000,$H$3&lt;=50000),F183*I183,IF($H$3&lt;=50000,F183*H183))))</f>
        <v>0</v>
      </c>
      <c r="M183" s="125">
        <v>240</v>
      </c>
      <c r="N183" s="45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1"/>
      <c r="AA183" s="334">
        <v>4630109242900</v>
      </c>
      <c r="AB183" s="224">
        <v>30880</v>
      </c>
      <c r="AC183" s="314"/>
      <c r="AD183" s="323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8"/>
      <c r="BC183" s="8"/>
      <c r="BD183" s="8"/>
      <c r="BE183" s="8"/>
      <c r="BF183" s="8"/>
      <c r="BG183" s="8"/>
      <c r="BH183" s="8"/>
      <c r="BI183" s="8"/>
      <c r="BJ183" s="8"/>
      <c r="BK183" s="8"/>
      <c r="BL183" s="8"/>
      <c r="BM183" s="8"/>
      <c r="BN183" s="8"/>
      <c r="BO183" s="8"/>
      <c r="BP183" s="8"/>
      <c r="BQ183" s="8"/>
      <c r="BR183" s="8"/>
      <c r="BS183" s="8"/>
      <c r="BT183" s="8"/>
      <c r="BU183" s="8"/>
      <c r="BV183" s="8"/>
      <c r="BW183" s="8"/>
      <c r="BX183" s="8"/>
      <c r="BY183" s="8"/>
      <c r="BZ183" s="8"/>
      <c r="CA183" s="8"/>
      <c r="CB183" s="8"/>
      <c r="CC183" s="8"/>
      <c r="CD183" s="8"/>
      <c r="CE183" s="8"/>
      <c r="CF183" s="8"/>
      <c r="CG183" s="8"/>
      <c r="CH183" s="8"/>
      <c r="CI183" s="8"/>
      <c r="CJ183" s="8"/>
      <c r="CK183" s="8"/>
      <c r="CL183" s="8"/>
      <c r="CM183" s="8"/>
      <c r="CN183" s="8"/>
      <c r="CO183" s="8"/>
      <c r="CP183" s="8"/>
      <c r="CQ183" s="8"/>
      <c r="CR183" s="8"/>
      <c r="CS183" s="8"/>
      <c r="CT183" s="8"/>
      <c r="CU183" s="8"/>
      <c r="CV183" s="8"/>
      <c r="CW183" s="8"/>
      <c r="CX183" s="8"/>
      <c r="CY183" s="8"/>
      <c r="CZ183" s="8"/>
      <c r="DA183" s="8"/>
      <c r="DB183" s="8"/>
      <c r="DC183" s="8"/>
      <c r="DD183" s="8"/>
      <c r="DE183" s="8"/>
      <c r="DF183" s="8"/>
      <c r="DG183" s="8"/>
      <c r="DH183" s="8"/>
      <c r="DI183" s="8"/>
      <c r="DJ183" s="8"/>
      <c r="DK183" s="8"/>
      <c r="DL183" s="8"/>
      <c r="DM183" s="8"/>
      <c r="DN183" s="8"/>
      <c r="DO183" s="8"/>
      <c r="DP183" s="8"/>
      <c r="DQ183" s="8"/>
      <c r="DR183" s="8"/>
      <c r="DS183" s="8"/>
      <c r="DT183" s="8"/>
      <c r="DU183" s="8"/>
      <c r="DV183" s="8"/>
      <c r="DW183" s="8"/>
      <c r="DX183" s="8"/>
      <c r="DY183" s="8"/>
      <c r="DZ183" s="8"/>
      <c r="EA183" s="8"/>
      <c r="EB183" s="8"/>
      <c r="EC183" s="8"/>
      <c r="ED183" s="8"/>
      <c r="EE183" s="8"/>
      <c r="EF183" s="8"/>
      <c r="EG183" s="8"/>
      <c r="EH183" s="8"/>
      <c r="EI183" s="8"/>
      <c r="EJ183" s="8"/>
      <c r="EK183" s="8"/>
      <c r="EL183" s="8"/>
      <c r="EM183" s="8"/>
      <c r="EN183" s="8"/>
      <c r="EO183" s="8"/>
      <c r="EP183" s="8"/>
      <c r="EQ183" s="8"/>
      <c r="ER183" s="8"/>
      <c r="ES183" s="8"/>
      <c r="ET183" s="8"/>
      <c r="EU183" s="8"/>
      <c r="EV183" s="8"/>
      <c r="EW183" s="8"/>
      <c r="EX183" s="8"/>
      <c r="EY183" s="8"/>
      <c r="EZ183" s="8"/>
      <c r="FA183" s="8"/>
      <c r="FB183" s="8"/>
      <c r="FC183" s="8"/>
      <c r="FD183" s="8"/>
      <c r="FE183" s="8"/>
      <c r="FF183" s="8"/>
      <c r="FG183" s="8"/>
      <c r="FH183" s="8"/>
      <c r="FI183" s="8"/>
      <c r="FJ183" s="8"/>
      <c r="FK183" s="8"/>
      <c r="FL183" s="8"/>
      <c r="FM183" s="8"/>
      <c r="FN183" s="8"/>
    </row>
    <row r="184" spans="3:170" s="2" customFormat="1" ht="18.75" customHeight="1" x14ac:dyDescent="0.2">
      <c r="C184" s="126">
        <v>3</v>
      </c>
      <c r="D184" s="127" t="s">
        <v>410</v>
      </c>
      <c r="E184" s="126" t="s">
        <v>0</v>
      </c>
      <c r="F184" s="128"/>
      <c r="G184" s="129">
        <v>141</v>
      </c>
      <c r="H184" s="130">
        <f t="shared" si="94"/>
        <v>141</v>
      </c>
      <c r="I184" s="130">
        <f t="shared" si="95"/>
        <v>134</v>
      </c>
      <c r="J184" s="130">
        <f t="shared" si="96"/>
        <v>127</v>
      </c>
      <c r="K184" s="131">
        <f t="shared" si="97"/>
        <v>120</v>
      </c>
      <c r="L184" s="132">
        <f t="shared" si="98"/>
        <v>0</v>
      </c>
      <c r="M184" s="125">
        <v>240</v>
      </c>
      <c r="N184" s="45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1"/>
      <c r="AA184" s="334">
        <v>4630109242917</v>
      </c>
      <c r="AB184" s="224">
        <v>30881</v>
      </c>
      <c r="AC184" s="314"/>
      <c r="AD184" s="323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8"/>
      <c r="BC184" s="8"/>
      <c r="BD184" s="8"/>
      <c r="BE184" s="8"/>
      <c r="BF184" s="8"/>
      <c r="BG184" s="8"/>
      <c r="BH184" s="8"/>
      <c r="BI184" s="8"/>
      <c r="BJ184" s="8"/>
      <c r="BK184" s="8"/>
      <c r="BL184" s="8"/>
      <c r="BM184" s="8"/>
      <c r="BN184" s="8"/>
      <c r="BO184" s="8"/>
      <c r="BP184" s="8"/>
      <c r="BQ184" s="8"/>
      <c r="BR184" s="8"/>
      <c r="BS184" s="8"/>
      <c r="BT184" s="8"/>
      <c r="BU184" s="8"/>
      <c r="BV184" s="8"/>
      <c r="BW184" s="8"/>
      <c r="BX184" s="8"/>
      <c r="BY184" s="8"/>
      <c r="BZ184" s="8"/>
      <c r="CA184" s="8"/>
      <c r="CB184" s="8"/>
      <c r="CC184" s="8"/>
      <c r="CD184" s="8"/>
      <c r="CE184" s="8"/>
      <c r="CF184" s="8"/>
      <c r="CG184" s="8"/>
      <c r="CH184" s="8"/>
      <c r="CI184" s="8"/>
      <c r="CJ184" s="8"/>
      <c r="CK184" s="8"/>
      <c r="CL184" s="8"/>
      <c r="CM184" s="8"/>
      <c r="CN184" s="8"/>
      <c r="CO184" s="8"/>
      <c r="CP184" s="8"/>
      <c r="CQ184" s="8"/>
      <c r="CR184" s="8"/>
      <c r="CS184" s="8"/>
      <c r="CT184" s="8"/>
      <c r="CU184" s="8"/>
      <c r="CV184" s="8"/>
      <c r="CW184" s="8"/>
      <c r="CX184" s="8"/>
      <c r="CY184" s="8"/>
      <c r="CZ184" s="8"/>
      <c r="DA184" s="8"/>
      <c r="DB184" s="8"/>
      <c r="DC184" s="8"/>
      <c r="DD184" s="8"/>
      <c r="DE184" s="8"/>
      <c r="DF184" s="8"/>
      <c r="DG184" s="8"/>
      <c r="DH184" s="8"/>
      <c r="DI184" s="8"/>
      <c r="DJ184" s="8"/>
      <c r="DK184" s="8"/>
      <c r="DL184" s="8"/>
      <c r="DM184" s="8"/>
      <c r="DN184" s="8"/>
      <c r="DO184" s="8"/>
      <c r="DP184" s="8"/>
      <c r="DQ184" s="8"/>
      <c r="DR184" s="8"/>
      <c r="DS184" s="8"/>
      <c r="DT184" s="8"/>
      <c r="DU184" s="8"/>
      <c r="DV184" s="8"/>
      <c r="DW184" s="8"/>
      <c r="DX184" s="8"/>
      <c r="DY184" s="8"/>
      <c r="DZ184" s="8"/>
      <c r="EA184" s="8"/>
      <c r="EB184" s="8"/>
      <c r="EC184" s="8"/>
      <c r="ED184" s="8"/>
      <c r="EE184" s="8"/>
      <c r="EF184" s="8"/>
      <c r="EG184" s="8"/>
      <c r="EH184" s="8"/>
      <c r="EI184" s="8"/>
      <c r="EJ184" s="8"/>
      <c r="EK184" s="8"/>
      <c r="EL184" s="8"/>
      <c r="EM184" s="8"/>
      <c r="EN184" s="8"/>
      <c r="EO184" s="8"/>
      <c r="EP184" s="8"/>
      <c r="EQ184" s="8"/>
      <c r="ER184" s="8"/>
      <c r="ES184" s="8"/>
      <c r="ET184" s="8"/>
      <c r="EU184" s="8"/>
      <c r="EV184" s="8"/>
      <c r="EW184" s="8"/>
      <c r="EX184" s="8"/>
      <c r="EY184" s="8"/>
      <c r="EZ184" s="8"/>
      <c r="FA184" s="8"/>
      <c r="FB184" s="8"/>
      <c r="FC184" s="8"/>
      <c r="FD184" s="8"/>
      <c r="FE184" s="8"/>
      <c r="FF184" s="8"/>
      <c r="FG184" s="8"/>
      <c r="FH184" s="8"/>
      <c r="FI184" s="8"/>
      <c r="FJ184" s="8"/>
      <c r="FK184" s="8"/>
      <c r="FL184" s="8"/>
      <c r="FM184" s="8"/>
      <c r="FN184" s="8"/>
    </row>
    <row r="185" spans="3:170" s="2" customFormat="1" ht="18.75" customHeight="1" x14ac:dyDescent="0.2">
      <c r="C185" s="126">
        <v>4</v>
      </c>
      <c r="D185" s="127" t="s">
        <v>411</v>
      </c>
      <c r="E185" s="126" t="s">
        <v>0</v>
      </c>
      <c r="F185" s="128"/>
      <c r="G185" s="129">
        <v>141</v>
      </c>
      <c r="H185" s="130">
        <f>ROUND(G185*$H$4,0)</f>
        <v>141</v>
      </c>
      <c r="I185" s="130">
        <f>ROUND(H185*$I$4,0)</f>
        <v>134</v>
      </c>
      <c r="J185" s="130">
        <f>ROUND(H185*$J$4,0)</f>
        <v>127</v>
      </c>
      <c r="K185" s="131">
        <f>ROUND(H185*$K$4,0)</f>
        <v>120</v>
      </c>
      <c r="L185" s="132">
        <f>IF($H$3&gt;=100000,F185*K185,IF(AND($H$3&gt;=50000,$H$3&lt;=100000),F185*J185,IF(AND($H$3&gt;=25000,$H$3&lt;=50000),F185*I185,IF($H$3&lt;=50000,F185*H185))))</f>
        <v>0</v>
      </c>
      <c r="M185" s="125">
        <v>240</v>
      </c>
      <c r="N185" s="45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1"/>
      <c r="AA185" s="334">
        <v>4630109242894</v>
      </c>
      <c r="AB185" s="224">
        <v>30878</v>
      </c>
      <c r="AC185" s="314"/>
      <c r="AD185" s="323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8"/>
      <c r="BC185" s="8"/>
      <c r="BD185" s="8"/>
      <c r="BE185" s="8"/>
      <c r="BF185" s="8"/>
      <c r="BG185" s="8"/>
      <c r="BH185" s="8"/>
      <c r="BI185" s="8"/>
      <c r="BJ185" s="8"/>
      <c r="BK185" s="8"/>
      <c r="BL185" s="8"/>
      <c r="BM185" s="8"/>
      <c r="BN185" s="8"/>
      <c r="BO185" s="8"/>
      <c r="BP185" s="8"/>
      <c r="BQ185" s="8"/>
      <c r="BR185" s="8"/>
      <c r="BS185" s="8"/>
      <c r="BT185" s="8"/>
      <c r="BU185" s="8"/>
      <c r="BV185" s="8"/>
      <c r="BW185" s="8"/>
      <c r="BX185" s="8"/>
      <c r="BY185" s="8"/>
      <c r="BZ185" s="8"/>
      <c r="CA185" s="8"/>
      <c r="CB185" s="8"/>
      <c r="CC185" s="8"/>
      <c r="CD185" s="8"/>
      <c r="CE185" s="8"/>
      <c r="CF185" s="8"/>
      <c r="CG185" s="8"/>
      <c r="CH185" s="8"/>
      <c r="CI185" s="8"/>
      <c r="CJ185" s="8"/>
      <c r="CK185" s="8"/>
      <c r="CL185" s="8"/>
      <c r="CM185" s="8"/>
      <c r="CN185" s="8"/>
      <c r="CO185" s="8"/>
      <c r="CP185" s="8"/>
      <c r="CQ185" s="8"/>
      <c r="CR185" s="8"/>
      <c r="CS185" s="8"/>
      <c r="CT185" s="8"/>
      <c r="CU185" s="8"/>
      <c r="CV185" s="8"/>
      <c r="CW185" s="8"/>
      <c r="CX185" s="8"/>
      <c r="CY185" s="8"/>
      <c r="CZ185" s="8"/>
      <c r="DA185" s="8"/>
      <c r="DB185" s="8"/>
      <c r="DC185" s="8"/>
      <c r="DD185" s="8"/>
      <c r="DE185" s="8"/>
      <c r="DF185" s="8"/>
      <c r="DG185" s="8"/>
      <c r="DH185" s="8"/>
      <c r="DI185" s="8"/>
      <c r="DJ185" s="8"/>
      <c r="DK185" s="8"/>
      <c r="DL185" s="8"/>
      <c r="DM185" s="8"/>
      <c r="DN185" s="8"/>
      <c r="DO185" s="8"/>
      <c r="DP185" s="8"/>
      <c r="DQ185" s="8"/>
      <c r="DR185" s="8"/>
      <c r="DS185" s="8"/>
      <c r="DT185" s="8"/>
      <c r="DU185" s="8"/>
      <c r="DV185" s="8"/>
      <c r="DW185" s="8"/>
      <c r="DX185" s="8"/>
      <c r="DY185" s="8"/>
      <c r="DZ185" s="8"/>
      <c r="EA185" s="8"/>
      <c r="EB185" s="8"/>
      <c r="EC185" s="8"/>
      <c r="ED185" s="8"/>
      <c r="EE185" s="8"/>
      <c r="EF185" s="8"/>
      <c r="EG185" s="8"/>
      <c r="EH185" s="8"/>
      <c r="EI185" s="8"/>
      <c r="EJ185" s="8"/>
      <c r="EK185" s="8"/>
      <c r="EL185" s="8"/>
      <c r="EM185" s="8"/>
      <c r="EN185" s="8"/>
      <c r="EO185" s="8"/>
      <c r="EP185" s="8"/>
      <c r="EQ185" s="8"/>
      <c r="ER185" s="8"/>
      <c r="ES185" s="8"/>
      <c r="ET185" s="8"/>
      <c r="EU185" s="8"/>
      <c r="EV185" s="8"/>
      <c r="EW185" s="8"/>
      <c r="EX185" s="8"/>
      <c r="EY185" s="8"/>
      <c r="EZ185" s="8"/>
      <c r="FA185" s="8"/>
      <c r="FB185" s="8"/>
      <c r="FC185" s="8"/>
      <c r="FD185" s="8"/>
      <c r="FE185" s="8"/>
      <c r="FF185" s="8"/>
      <c r="FG185" s="8"/>
      <c r="FH185" s="8"/>
      <c r="FI185" s="8"/>
      <c r="FJ185" s="8"/>
      <c r="FK185" s="8"/>
      <c r="FL185" s="8"/>
      <c r="FM185" s="8"/>
      <c r="FN185" s="8"/>
    </row>
    <row r="186" spans="3:170" s="2" customFormat="1" ht="18.75" customHeight="1" thickBot="1" x14ac:dyDescent="0.25">
      <c r="C186" s="164"/>
      <c r="D186" s="165" t="s">
        <v>1</v>
      </c>
      <c r="E186" s="166"/>
      <c r="F186" s="166">
        <f>SUM(F182:F185)</f>
        <v>0</v>
      </c>
      <c r="G186" s="167">
        <v>0</v>
      </c>
      <c r="H186" s="167">
        <f>SUMPRODUCT($F182:$F185,H182:H185)</f>
        <v>0</v>
      </c>
      <c r="I186" s="167">
        <f>SUMPRODUCT($F182:$F185,I182:I185)</f>
        <v>0</v>
      </c>
      <c r="J186" s="167">
        <f>SUMPRODUCT($F182:$F185,J182:J185)</f>
        <v>0</v>
      </c>
      <c r="K186" s="167">
        <f>SUMPRODUCT($F182:$F185,K182:K185)</f>
        <v>0</v>
      </c>
      <c r="L186" s="168">
        <f>SUM(L182:L185)</f>
        <v>0</v>
      </c>
      <c r="M186" s="169"/>
      <c r="N186" s="47"/>
      <c r="O186" s="48"/>
      <c r="P186" s="48"/>
      <c r="Q186" s="48"/>
      <c r="R186" s="48"/>
      <c r="S186" s="48"/>
      <c r="T186" s="48"/>
      <c r="U186" s="48"/>
      <c r="V186" s="48"/>
      <c r="W186" s="48"/>
      <c r="X186" s="48"/>
      <c r="Y186" s="48"/>
      <c r="Z186" s="51"/>
      <c r="AA186" s="49"/>
      <c r="AB186" s="224"/>
      <c r="AC186" s="314"/>
      <c r="AD186" s="323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8"/>
      <c r="BC186" s="8"/>
      <c r="BD186" s="8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8"/>
      <c r="CC186" s="8"/>
      <c r="CD186" s="8"/>
      <c r="CE186" s="8"/>
      <c r="CF186" s="8"/>
      <c r="CG186" s="8"/>
      <c r="CH186" s="8"/>
      <c r="CI186" s="8"/>
      <c r="CJ186" s="8"/>
      <c r="CK186" s="8"/>
      <c r="CL186" s="8"/>
      <c r="CM186" s="8"/>
      <c r="CN186" s="8"/>
      <c r="CO186" s="8"/>
      <c r="CP186" s="8"/>
      <c r="CQ186" s="8"/>
      <c r="CR186" s="8"/>
      <c r="CS186" s="8"/>
      <c r="CT186" s="8"/>
      <c r="CU186" s="8"/>
      <c r="CV186" s="8"/>
      <c r="CW186" s="8"/>
      <c r="CX186" s="8"/>
      <c r="CY186" s="8"/>
      <c r="CZ186" s="8"/>
      <c r="DA186" s="8"/>
      <c r="DB186" s="8"/>
      <c r="DC186" s="8"/>
      <c r="DD186" s="8"/>
      <c r="DE186" s="8"/>
      <c r="DF186" s="8"/>
      <c r="DG186" s="8"/>
      <c r="DH186" s="8"/>
      <c r="DI186" s="8"/>
      <c r="DJ186" s="8"/>
      <c r="DK186" s="8"/>
      <c r="DL186" s="8"/>
      <c r="DM186" s="8"/>
      <c r="DN186" s="8"/>
      <c r="DO186" s="8"/>
      <c r="DP186" s="8"/>
      <c r="DQ186" s="8"/>
      <c r="DR186" s="8"/>
      <c r="DS186" s="8"/>
      <c r="DT186" s="8"/>
      <c r="DU186" s="8"/>
      <c r="DV186" s="8"/>
      <c r="DW186" s="8"/>
      <c r="DX186" s="8"/>
      <c r="DY186" s="8"/>
      <c r="DZ186" s="8"/>
      <c r="EA186" s="8"/>
      <c r="EB186" s="8"/>
      <c r="EC186" s="8"/>
      <c r="ED186" s="8"/>
      <c r="EE186" s="8"/>
      <c r="EF186" s="8"/>
      <c r="EG186" s="8"/>
      <c r="EH186" s="8"/>
      <c r="EI186" s="8"/>
      <c r="EJ186" s="8"/>
      <c r="EK186" s="8"/>
      <c r="EL186" s="8"/>
      <c r="EM186" s="8"/>
      <c r="EN186" s="8"/>
      <c r="EO186" s="8"/>
      <c r="EP186" s="8"/>
      <c r="EQ186" s="8"/>
      <c r="ER186" s="8"/>
      <c r="ES186" s="8"/>
      <c r="ET186" s="8"/>
      <c r="EU186" s="8"/>
      <c r="EV186" s="8"/>
      <c r="EW186" s="8"/>
      <c r="EX186" s="8"/>
      <c r="EY186" s="8"/>
      <c r="EZ186" s="8"/>
      <c r="FA186" s="8"/>
      <c r="FB186" s="8"/>
      <c r="FC186" s="8"/>
      <c r="FD186" s="8"/>
      <c r="FE186" s="8"/>
      <c r="FF186" s="8"/>
      <c r="FG186" s="8"/>
      <c r="FH186" s="8"/>
      <c r="FI186" s="8"/>
      <c r="FJ186" s="8"/>
      <c r="FK186" s="8"/>
      <c r="FL186" s="8"/>
      <c r="FM186" s="8"/>
      <c r="FN186" s="8"/>
    </row>
    <row r="187" spans="3:170" s="2" customFormat="1" ht="18.75" customHeight="1" thickTop="1" x14ac:dyDescent="0.2">
      <c r="C187" s="151"/>
      <c r="D187" s="206" t="s">
        <v>159</v>
      </c>
      <c r="E187" s="152"/>
      <c r="F187" s="153"/>
      <c r="G187" s="154"/>
      <c r="H187" s="154"/>
      <c r="I187" s="154"/>
      <c r="J187" s="154"/>
      <c r="K187" s="154"/>
      <c r="L187" s="154"/>
      <c r="M187" s="150"/>
      <c r="N187" s="45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1"/>
      <c r="AA187" s="49"/>
      <c r="AB187" s="224"/>
      <c r="AC187" s="314"/>
      <c r="AD187" s="323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8"/>
      <c r="BC187" s="8"/>
      <c r="BD187" s="8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8"/>
      <c r="CC187" s="8"/>
      <c r="CD187" s="8"/>
      <c r="CE187" s="8"/>
      <c r="CF187" s="8"/>
      <c r="CG187" s="8"/>
      <c r="CH187" s="8"/>
      <c r="CI187" s="8"/>
      <c r="CJ187" s="8"/>
      <c r="CK187" s="8"/>
      <c r="CL187" s="8"/>
      <c r="CM187" s="8"/>
      <c r="CN187" s="8"/>
      <c r="CO187" s="8"/>
      <c r="CP187" s="8"/>
      <c r="CQ187" s="8"/>
      <c r="CR187" s="8"/>
      <c r="CS187" s="8"/>
      <c r="CT187" s="8"/>
      <c r="CU187" s="8"/>
      <c r="CV187" s="8"/>
      <c r="CW187" s="8"/>
      <c r="CX187" s="8"/>
      <c r="CY187" s="8"/>
      <c r="CZ187" s="8"/>
      <c r="DA187" s="8"/>
      <c r="DB187" s="8"/>
      <c r="DC187" s="8"/>
      <c r="DD187" s="8"/>
      <c r="DE187" s="8"/>
      <c r="DF187" s="8"/>
      <c r="DG187" s="8"/>
      <c r="DH187" s="8"/>
      <c r="DI187" s="8"/>
      <c r="DJ187" s="8"/>
      <c r="DK187" s="8"/>
      <c r="DL187" s="8"/>
      <c r="DM187" s="8"/>
      <c r="DN187" s="8"/>
      <c r="DO187" s="8"/>
      <c r="DP187" s="8"/>
      <c r="DQ187" s="8"/>
      <c r="DR187" s="8"/>
      <c r="DS187" s="8"/>
      <c r="DT187" s="8"/>
      <c r="DU187" s="8"/>
      <c r="DV187" s="8"/>
      <c r="DW187" s="8"/>
      <c r="DX187" s="8"/>
      <c r="DY187" s="8"/>
      <c r="DZ187" s="8"/>
      <c r="EA187" s="8"/>
      <c r="EB187" s="8"/>
      <c r="EC187" s="8"/>
      <c r="ED187" s="8"/>
      <c r="EE187" s="8"/>
      <c r="EF187" s="8"/>
      <c r="EG187" s="8"/>
      <c r="EH187" s="8"/>
      <c r="EI187" s="8"/>
      <c r="EJ187" s="8"/>
      <c r="EK187" s="8"/>
      <c r="EL187" s="8"/>
      <c r="EM187" s="8"/>
      <c r="EN187" s="8"/>
      <c r="EO187" s="8"/>
      <c r="EP187" s="8"/>
      <c r="EQ187" s="8"/>
      <c r="ER187" s="8"/>
      <c r="ES187" s="8"/>
      <c r="ET187" s="8"/>
      <c r="EU187" s="8"/>
      <c r="EV187" s="8"/>
      <c r="EW187" s="8"/>
      <c r="EX187" s="8"/>
      <c r="EY187" s="8"/>
      <c r="EZ187" s="8"/>
      <c r="FA187" s="8"/>
      <c r="FB187" s="8"/>
      <c r="FC187" s="8"/>
      <c r="FD187" s="8"/>
      <c r="FE187" s="8"/>
      <c r="FF187" s="8"/>
      <c r="FG187" s="8"/>
      <c r="FH187" s="8"/>
      <c r="FI187" s="8"/>
      <c r="FJ187" s="8"/>
      <c r="FK187" s="8"/>
      <c r="FL187" s="8"/>
      <c r="FM187" s="8"/>
      <c r="FN187" s="8"/>
    </row>
    <row r="188" spans="3:170" s="2" customFormat="1" ht="20.25" customHeight="1" x14ac:dyDescent="0.2">
      <c r="C188" s="358"/>
      <c r="D188" s="359" t="s">
        <v>382</v>
      </c>
      <c r="E188" s="360" t="s">
        <v>166</v>
      </c>
      <c r="F188" s="361"/>
      <c r="G188" s="362"/>
      <c r="H188" s="362"/>
      <c r="I188" s="362"/>
      <c r="J188" s="362"/>
      <c r="K188" s="362"/>
      <c r="L188" s="363"/>
      <c r="M188" s="125"/>
      <c r="N188" s="45"/>
      <c r="O188" s="43"/>
      <c r="P188" s="43"/>
      <c r="Q188" s="43"/>
      <c r="R188" s="43"/>
      <c r="S188" s="43"/>
      <c r="T188" s="43"/>
      <c r="U188" s="43"/>
      <c r="V188" s="43"/>
      <c r="W188" s="43"/>
      <c r="X188" s="38"/>
      <c r="Y188" s="38"/>
      <c r="Z188" s="1"/>
      <c r="AA188" s="223"/>
      <c r="AB188" s="223"/>
      <c r="AC188" s="314"/>
      <c r="AD188" s="323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8"/>
      <c r="BC188" s="8"/>
      <c r="BD188" s="8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8"/>
      <c r="CC188" s="8"/>
      <c r="CD188" s="8"/>
      <c r="CE188" s="8"/>
      <c r="CF188" s="8"/>
      <c r="CG188" s="8"/>
      <c r="CH188" s="8"/>
      <c r="CI188" s="8"/>
      <c r="CJ188" s="8"/>
      <c r="CK188" s="8"/>
      <c r="CL188" s="8"/>
      <c r="CM188" s="8"/>
      <c r="CN188" s="8"/>
      <c r="CO188" s="8"/>
      <c r="CP188" s="8"/>
      <c r="CQ188" s="8"/>
      <c r="CR188" s="8"/>
      <c r="CS188" s="8"/>
      <c r="CT188" s="8"/>
      <c r="CU188" s="8"/>
      <c r="CV188" s="8"/>
      <c r="CW188" s="8"/>
      <c r="CX188" s="8"/>
      <c r="CY188" s="8"/>
      <c r="CZ188" s="8"/>
      <c r="DA188" s="8"/>
      <c r="DB188" s="8"/>
      <c r="DC188" s="8"/>
      <c r="DD188" s="8"/>
      <c r="DE188" s="8"/>
      <c r="DF188" s="8"/>
      <c r="DG188" s="8"/>
      <c r="DH188" s="8"/>
      <c r="DI188" s="8"/>
      <c r="DJ188" s="8"/>
      <c r="DK188" s="8"/>
      <c r="DL188" s="8"/>
      <c r="DM188" s="8"/>
      <c r="DN188" s="8"/>
      <c r="DO188" s="8"/>
      <c r="DP188" s="8"/>
      <c r="DQ188" s="8"/>
      <c r="DR188" s="8"/>
      <c r="DS188" s="8"/>
      <c r="DT188" s="8"/>
      <c r="DU188" s="8"/>
      <c r="DV188" s="8"/>
      <c r="DW188" s="8"/>
      <c r="DX188" s="8"/>
      <c r="DY188" s="8"/>
      <c r="DZ188" s="8"/>
      <c r="EA188" s="8"/>
      <c r="EB188" s="8"/>
      <c r="EC188" s="8"/>
      <c r="ED188" s="8"/>
      <c r="EE188" s="8"/>
      <c r="EF188" s="8"/>
      <c r="EG188" s="8"/>
      <c r="EH188" s="8"/>
      <c r="EI188" s="8"/>
      <c r="EJ188" s="8"/>
      <c r="EK188" s="8"/>
      <c r="EL188" s="8"/>
      <c r="EM188" s="8"/>
      <c r="EN188" s="8"/>
      <c r="EO188" s="8"/>
      <c r="EP188" s="8"/>
      <c r="EQ188" s="8"/>
      <c r="ER188" s="8"/>
      <c r="ES188" s="8"/>
      <c r="ET188" s="8"/>
      <c r="EU188" s="8"/>
      <c r="EV188" s="8"/>
      <c r="EW188" s="8"/>
      <c r="EX188" s="8"/>
      <c r="EY188" s="8"/>
      <c r="EZ188" s="8"/>
      <c r="FA188" s="8"/>
      <c r="FB188" s="8"/>
      <c r="FC188" s="8"/>
      <c r="FD188" s="8"/>
      <c r="FE188" s="8"/>
      <c r="FF188" s="8"/>
      <c r="FG188" s="8"/>
      <c r="FH188" s="8"/>
      <c r="FI188" s="8"/>
      <c r="FJ188" s="8"/>
      <c r="FK188" s="8"/>
      <c r="FL188" s="8"/>
      <c r="FM188" s="8"/>
      <c r="FN188" s="8"/>
    </row>
    <row r="189" spans="3:170" s="2" customFormat="1" ht="18.75" customHeight="1" x14ac:dyDescent="0.2">
      <c r="C189" s="126">
        <v>1</v>
      </c>
      <c r="D189" s="127" t="s">
        <v>426</v>
      </c>
      <c r="E189" s="126" t="s">
        <v>0</v>
      </c>
      <c r="F189" s="128"/>
      <c r="G189" s="129">
        <v>171</v>
      </c>
      <c r="H189" s="130">
        <f>ROUND(G189*$H$4,0)</f>
        <v>171</v>
      </c>
      <c r="I189" s="130">
        <f>ROUND(H189*$I$4,0)</f>
        <v>162</v>
      </c>
      <c r="J189" s="130">
        <f>ROUND(H189*$J$4,0)</f>
        <v>154</v>
      </c>
      <c r="K189" s="131">
        <f>ROUND(H189*$K$4,0)</f>
        <v>145</v>
      </c>
      <c r="L189" s="132">
        <f>IF($H$3&gt;=100000,F189*K189,IF(AND($H$3&gt;=50000,$H$3&lt;=100000),F189*J189,IF(AND($H$3&gt;=25000,$H$3&lt;=50000),F189*I189,IF($H$3&lt;=50000,F189*H189))))</f>
        <v>0</v>
      </c>
      <c r="M189" s="125">
        <v>290</v>
      </c>
      <c r="N189" s="45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1"/>
      <c r="AA189" s="334">
        <v>4630109242870</v>
      </c>
      <c r="AB189" s="224">
        <v>30872</v>
      </c>
      <c r="AC189" s="315"/>
      <c r="AD189" s="323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8"/>
      <c r="BC189" s="8"/>
      <c r="BD189" s="8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8"/>
      <c r="CC189" s="8"/>
      <c r="CD189" s="8"/>
      <c r="CE189" s="8"/>
      <c r="CF189" s="8"/>
      <c r="CG189" s="8"/>
      <c r="CH189" s="8"/>
      <c r="CI189" s="8"/>
      <c r="CJ189" s="8"/>
      <c r="CK189" s="8"/>
      <c r="CL189" s="8"/>
      <c r="CM189" s="8"/>
      <c r="CN189" s="8"/>
      <c r="CO189" s="8"/>
      <c r="CP189" s="8"/>
      <c r="CQ189" s="8"/>
      <c r="CR189" s="8"/>
      <c r="CS189" s="8"/>
      <c r="CT189" s="8"/>
      <c r="CU189" s="8"/>
      <c r="CV189" s="8"/>
      <c r="CW189" s="8"/>
      <c r="CX189" s="8"/>
      <c r="CY189" s="8"/>
      <c r="CZ189" s="8"/>
      <c r="DA189" s="8"/>
      <c r="DB189" s="8"/>
      <c r="DC189" s="8"/>
      <c r="DD189" s="8"/>
      <c r="DE189" s="8"/>
      <c r="DF189" s="8"/>
      <c r="DG189" s="8"/>
      <c r="DH189" s="8"/>
      <c r="DI189" s="8"/>
      <c r="DJ189" s="8"/>
      <c r="DK189" s="8"/>
      <c r="DL189" s="8"/>
      <c r="DM189" s="8"/>
      <c r="DN189" s="8"/>
      <c r="DO189" s="8"/>
      <c r="DP189" s="8"/>
      <c r="DQ189" s="8"/>
      <c r="DR189" s="8"/>
      <c r="DS189" s="8"/>
      <c r="DT189" s="8"/>
      <c r="DU189" s="8"/>
      <c r="DV189" s="8"/>
      <c r="DW189" s="8"/>
      <c r="DX189" s="8"/>
      <c r="DY189" s="8"/>
      <c r="DZ189" s="8"/>
      <c r="EA189" s="8"/>
      <c r="EB189" s="8"/>
      <c r="EC189" s="8"/>
      <c r="ED189" s="8"/>
      <c r="EE189" s="8"/>
      <c r="EF189" s="8"/>
      <c r="EG189" s="8"/>
      <c r="EH189" s="8"/>
      <c r="EI189" s="8"/>
      <c r="EJ189" s="8"/>
      <c r="EK189" s="8"/>
      <c r="EL189" s="8"/>
      <c r="EM189" s="8"/>
      <c r="EN189" s="8"/>
      <c r="EO189" s="8"/>
      <c r="EP189" s="8"/>
      <c r="EQ189" s="8"/>
      <c r="ER189" s="8"/>
      <c r="ES189" s="8"/>
      <c r="ET189" s="8"/>
      <c r="EU189" s="8"/>
      <c r="EV189" s="8"/>
      <c r="EW189" s="8"/>
      <c r="EX189" s="8"/>
      <c r="EY189" s="8"/>
      <c r="EZ189" s="8"/>
      <c r="FA189" s="8"/>
      <c r="FB189" s="8"/>
      <c r="FC189" s="8"/>
      <c r="FD189" s="8"/>
      <c r="FE189" s="8"/>
      <c r="FF189" s="8"/>
      <c r="FG189" s="8"/>
      <c r="FH189" s="8"/>
      <c r="FI189" s="8"/>
      <c r="FJ189" s="8"/>
      <c r="FK189" s="8"/>
      <c r="FL189" s="8"/>
      <c r="FM189" s="8"/>
      <c r="FN189" s="8"/>
    </row>
    <row r="190" spans="3:170" s="2" customFormat="1" ht="18.75" customHeight="1" x14ac:dyDescent="0.2">
      <c r="C190" s="126">
        <v>2</v>
      </c>
      <c r="D190" s="127" t="s">
        <v>427</v>
      </c>
      <c r="E190" s="126" t="s">
        <v>0</v>
      </c>
      <c r="F190" s="128"/>
      <c r="G190" s="129">
        <v>171</v>
      </c>
      <c r="H190" s="130">
        <f>ROUND(G190*$H$4,0)</f>
        <v>171</v>
      </c>
      <c r="I190" s="130">
        <f>ROUND(H190*$I$4,0)</f>
        <v>162</v>
      </c>
      <c r="J190" s="130">
        <f>ROUND(H190*$J$4,0)</f>
        <v>154</v>
      </c>
      <c r="K190" s="131">
        <f>ROUND(H190*$K$4,0)</f>
        <v>145</v>
      </c>
      <c r="L190" s="132">
        <f>IF($H$3&gt;=100000,F190*K190,IF(AND($H$3&gt;=50000,$H$3&lt;=100000),F190*J190,IF(AND($H$3&gt;=25000,$H$3&lt;=50000),F190*I190,IF($H$3&lt;=50000,F190*H190))))</f>
        <v>0</v>
      </c>
      <c r="M190" s="125">
        <v>290</v>
      </c>
      <c r="N190" s="45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1"/>
      <c r="AA190" s="334">
        <v>4630109242887</v>
      </c>
      <c r="AB190" s="224">
        <v>31815</v>
      </c>
      <c r="AC190" s="315"/>
      <c r="AD190" s="323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8"/>
      <c r="BC190" s="8"/>
      <c r="BD190" s="8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8"/>
      <c r="CC190" s="8"/>
      <c r="CD190" s="8"/>
      <c r="CE190" s="8"/>
      <c r="CF190" s="8"/>
      <c r="CG190" s="8"/>
      <c r="CH190" s="8"/>
      <c r="CI190" s="8"/>
      <c r="CJ190" s="8"/>
      <c r="CK190" s="8"/>
      <c r="CL190" s="8"/>
      <c r="CM190" s="8"/>
      <c r="CN190" s="8"/>
      <c r="CO190" s="8"/>
      <c r="CP190" s="8"/>
      <c r="CQ190" s="8"/>
      <c r="CR190" s="8"/>
      <c r="CS190" s="8"/>
      <c r="CT190" s="8"/>
      <c r="CU190" s="8"/>
      <c r="CV190" s="8"/>
      <c r="CW190" s="8"/>
      <c r="CX190" s="8"/>
      <c r="CY190" s="8"/>
      <c r="CZ190" s="8"/>
      <c r="DA190" s="8"/>
      <c r="DB190" s="8"/>
      <c r="DC190" s="8"/>
      <c r="DD190" s="8"/>
      <c r="DE190" s="8"/>
      <c r="DF190" s="8"/>
      <c r="DG190" s="8"/>
      <c r="DH190" s="8"/>
      <c r="DI190" s="8"/>
      <c r="DJ190" s="8"/>
      <c r="DK190" s="8"/>
      <c r="DL190" s="8"/>
      <c r="DM190" s="8"/>
      <c r="DN190" s="8"/>
      <c r="DO190" s="8"/>
      <c r="DP190" s="8"/>
      <c r="DQ190" s="8"/>
      <c r="DR190" s="8"/>
      <c r="DS190" s="8"/>
      <c r="DT190" s="8"/>
      <c r="DU190" s="8"/>
      <c r="DV190" s="8"/>
      <c r="DW190" s="8"/>
      <c r="DX190" s="8"/>
      <c r="DY190" s="8"/>
      <c r="DZ190" s="8"/>
      <c r="EA190" s="8"/>
      <c r="EB190" s="8"/>
      <c r="EC190" s="8"/>
      <c r="ED190" s="8"/>
      <c r="EE190" s="8"/>
      <c r="EF190" s="8"/>
      <c r="EG190" s="8"/>
      <c r="EH190" s="8"/>
      <c r="EI190" s="8"/>
      <c r="EJ190" s="8"/>
      <c r="EK190" s="8"/>
      <c r="EL190" s="8"/>
      <c r="EM190" s="8"/>
      <c r="EN190" s="8"/>
      <c r="EO190" s="8"/>
      <c r="EP190" s="8"/>
      <c r="EQ190" s="8"/>
      <c r="ER190" s="8"/>
      <c r="ES190" s="8"/>
      <c r="ET190" s="8"/>
      <c r="EU190" s="8"/>
      <c r="EV190" s="8"/>
      <c r="EW190" s="8"/>
      <c r="EX190" s="8"/>
      <c r="EY190" s="8"/>
      <c r="EZ190" s="8"/>
      <c r="FA190" s="8"/>
      <c r="FB190" s="8"/>
      <c r="FC190" s="8"/>
      <c r="FD190" s="8"/>
      <c r="FE190" s="8"/>
      <c r="FF190" s="8"/>
      <c r="FG190" s="8"/>
      <c r="FH190" s="8"/>
      <c r="FI190" s="8"/>
      <c r="FJ190" s="8"/>
      <c r="FK190" s="8"/>
      <c r="FL190" s="8"/>
      <c r="FM190" s="8"/>
      <c r="FN190" s="8"/>
    </row>
    <row r="191" spans="3:170" s="2" customFormat="1" ht="18.75" customHeight="1" thickBot="1" x14ac:dyDescent="0.25">
      <c r="C191" s="164"/>
      <c r="D191" s="165" t="s">
        <v>1</v>
      </c>
      <c r="E191" s="166"/>
      <c r="F191" s="166">
        <f>SUM(F189:F190)</f>
        <v>0</v>
      </c>
      <c r="G191" s="167">
        <v>0</v>
      </c>
      <c r="H191" s="167">
        <f>SUMPRODUCT($F189:$F190,H189:H190)</f>
        <v>0</v>
      </c>
      <c r="I191" s="167">
        <f>SUMPRODUCT($F189:$F190,I189:I190)</f>
        <v>0</v>
      </c>
      <c r="J191" s="167">
        <f>SUMPRODUCT($F189:$F190,J189:J190)</f>
        <v>0</v>
      </c>
      <c r="K191" s="167">
        <f>SUMPRODUCT($F189:$F190,K189:K190)</f>
        <v>0</v>
      </c>
      <c r="L191" s="168">
        <f>SUM(L189:L190)</f>
        <v>0</v>
      </c>
      <c r="M191" s="169"/>
      <c r="N191" s="47"/>
      <c r="O191" s="48"/>
      <c r="P191" s="48"/>
      <c r="Q191" s="48"/>
      <c r="R191" s="48"/>
      <c r="S191" s="48"/>
      <c r="T191" s="48"/>
      <c r="U191" s="48"/>
      <c r="V191" s="48"/>
      <c r="W191" s="48"/>
      <c r="X191" s="48"/>
      <c r="Y191" s="48"/>
      <c r="Z191" s="51"/>
      <c r="AA191" s="49"/>
      <c r="AB191" s="224"/>
      <c r="AC191" s="315"/>
      <c r="AD191" s="323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8"/>
      <c r="BC191" s="8"/>
      <c r="BD191" s="8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8"/>
      <c r="CC191" s="8"/>
      <c r="CD191" s="8"/>
      <c r="CE191" s="8"/>
      <c r="CF191" s="8"/>
      <c r="CG191" s="8"/>
      <c r="CH191" s="8"/>
      <c r="CI191" s="8"/>
      <c r="CJ191" s="8"/>
      <c r="CK191" s="8"/>
      <c r="CL191" s="8"/>
      <c r="CM191" s="8"/>
      <c r="CN191" s="8"/>
      <c r="CO191" s="8"/>
      <c r="CP191" s="8"/>
      <c r="CQ191" s="8"/>
      <c r="CR191" s="8"/>
      <c r="CS191" s="8"/>
      <c r="CT191" s="8"/>
      <c r="CU191" s="8"/>
      <c r="CV191" s="8"/>
      <c r="CW191" s="8"/>
      <c r="CX191" s="8"/>
      <c r="CY191" s="8"/>
      <c r="CZ191" s="8"/>
      <c r="DA191" s="8"/>
      <c r="DB191" s="8"/>
      <c r="DC191" s="8"/>
      <c r="DD191" s="8"/>
      <c r="DE191" s="8"/>
      <c r="DF191" s="8"/>
      <c r="DG191" s="8"/>
      <c r="DH191" s="8"/>
      <c r="DI191" s="8"/>
      <c r="DJ191" s="8"/>
      <c r="DK191" s="8"/>
      <c r="DL191" s="8"/>
      <c r="DM191" s="8"/>
      <c r="DN191" s="8"/>
      <c r="DO191" s="8"/>
      <c r="DP191" s="8"/>
      <c r="DQ191" s="8"/>
      <c r="DR191" s="8"/>
      <c r="DS191" s="8"/>
      <c r="DT191" s="8"/>
      <c r="DU191" s="8"/>
      <c r="DV191" s="8"/>
      <c r="DW191" s="8"/>
      <c r="DX191" s="8"/>
      <c r="DY191" s="8"/>
      <c r="DZ191" s="8"/>
      <c r="EA191" s="8"/>
      <c r="EB191" s="8"/>
      <c r="EC191" s="8"/>
      <c r="ED191" s="8"/>
      <c r="EE191" s="8"/>
      <c r="EF191" s="8"/>
      <c r="EG191" s="8"/>
      <c r="EH191" s="8"/>
      <c r="EI191" s="8"/>
      <c r="EJ191" s="8"/>
      <c r="EK191" s="8"/>
      <c r="EL191" s="8"/>
      <c r="EM191" s="8"/>
      <c r="EN191" s="8"/>
      <c r="EO191" s="8"/>
      <c r="EP191" s="8"/>
      <c r="EQ191" s="8"/>
      <c r="ER191" s="8"/>
      <c r="ES191" s="8"/>
      <c r="ET191" s="8"/>
      <c r="EU191" s="8"/>
      <c r="EV191" s="8"/>
      <c r="EW191" s="8"/>
      <c r="EX191" s="8"/>
      <c r="EY191" s="8"/>
      <c r="EZ191" s="8"/>
      <c r="FA191" s="8"/>
      <c r="FB191" s="8"/>
      <c r="FC191" s="8"/>
      <c r="FD191" s="8"/>
      <c r="FE191" s="8"/>
      <c r="FF191" s="8"/>
      <c r="FG191" s="8"/>
      <c r="FH191" s="8"/>
      <c r="FI191" s="8"/>
      <c r="FJ191" s="8"/>
      <c r="FK191" s="8"/>
      <c r="FL191" s="8"/>
      <c r="FM191" s="8"/>
      <c r="FN191" s="8"/>
    </row>
    <row r="192" spans="3:170" s="2" customFormat="1" ht="18.75" customHeight="1" thickTop="1" x14ac:dyDescent="0.2">
      <c r="C192" s="151"/>
      <c r="D192" s="206" t="s">
        <v>159</v>
      </c>
      <c r="E192" s="152"/>
      <c r="F192" s="153"/>
      <c r="G192" s="154"/>
      <c r="H192" s="154"/>
      <c r="I192" s="154"/>
      <c r="J192" s="154"/>
      <c r="K192" s="154"/>
      <c r="L192" s="154"/>
      <c r="M192" s="150"/>
      <c r="N192" s="45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1"/>
      <c r="AA192" s="49"/>
      <c r="AB192" s="224"/>
      <c r="AC192" s="315"/>
      <c r="AD192" s="323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</row>
    <row r="193" spans="3:170" s="2" customFormat="1" ht="20.25" customHeight="1" x14ac:dyDescent="0.2">
      <c r="C193" s="358"/>
      <c r="D193" s="359" t="s">
        <v>383</v>
      </c>
      <c r="E193" s="360" t="s">
        <v>166</v>
      </c>
      <c r="F193" s="361"/>
      <c r="G193" s="362"/>
      <c r="H193" s="362"/>
      <c r="I193" s="362"/>
      <c r="J193" s="362"/>
      <c r="K193" s="362"/>
      <c r="L193" s="363"/>
      <c r="M193" s="125"/>
      <c r="N193" s="45"/>
      <c r="O193" s="43"/>
      <c r="P193" s="43"/>
      <c r="Q193" s="43"/>
      <c r="R193" s="43"/>
      <c r="S193" s="43"/>
      <c r="T193" s="43"/>
      <c r="U193" s="43"/>
      <c r="V193" s="43"/>
      <c r="W193" s="43"/>
      <c r="X193" s="38"/>
      <c r="Y193" s="38"/>
      <c r="Z193" s="1"/>
      <c r="AA193" s="223"/>
      <c r="AB193" s="223"/>
      <c r="AC193" s="305"/>
      <c r="AD193" s="323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</row>
    <row r="194" spans="3:170" s="2" customFormat="1" ht="37.5" customHeight="1" x14ac:dyDescent="0.2">
      <c r="C194" s="126">
        <v>1</v>
      </c>
      <c r="D194" s="127" t="s">
        <v>428</v>
      </c>
      <c r="E194" s="126"/>
      <c r="F194" s="128"/>
      <c r="G194" s="129">
        <v>205</v>
      </c>
      <c r="H194" s="130">
        <f>ROUND(G194*$H$4,0)</f>
        <v>205</v>
      </c>
      <c r="I194" s="130">
        <f>ROUND(H194*$I$4,0)</f>
        <v>195</v>
      </c>
      <c r="J194" s="130">
        <f>ROUND(H194*$J$4,0)</f>
        <v>185</v>
      </c>
      <c r="K194" s="131">
        <f>ROUND(H194*$K$4,0)</f>
        <v>174</v>
      </c>
      <c r="L194" s="132">
        <f>IF($H$3&gt;=100000,F194*K194,IF(AND($H$3&gt;=50000,$H$3&lt;=100000),F194*J194,IF(AND($H$3&gt;=25000,$H$3&lt;=50000),F194*I194,IF($H$3&lt;=50000,F194*H194))))</f>
        <v>0</v>
      </c>
      <c r="M194" s="125">
        <v>350</v>
      </c>
      <c r="N194" s="45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1"/>
      <c r="AA194" s="49">
        <v>4630109243020</v>
      </c>
      <c r="AB194" s="224">
        <v>31836</v>
      </c>
      <c r="AC194" s="305"/>
      <c r="AD194" s="323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</row>
    <row r="195" spans="3:170" s="2" customFormat="1" ht="18.75" hidden="1" customHeight="1" x14ac:dyDescent="0.2">
      <c r="C195" s="126"/>
      <c r="D195" s="127"/>
      <c r="E195" s="126" t="s">
        <v>0</v>
      </c>
      <c r="F195" s="128"/>
      <c r="G195" s="129"/>
      <c r="H195" s="130"/>
      <c r="I195" s="130"/>
      <c r="J195" s="130"/>
      <c r="K195" s="131"/>
      <c r="L195" s="132"/>
      <c r="M195" s="125"/>
      <c r="N195" s="45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1"/>
      <c r="AA195" s="49"/>
      <c r="AB195" s="224"/>
      <c r="AC195" s="305"/>
      <c r="AD195" s="323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</row>
    <row r="196" spans="3:170" s="2" customFormat="1" ht="18.75" customHeight="1" thickBot="1" x14ac:dyDescent="0.25">
      <c r="C196" s="164"/>
      <c r="D196" s="165" t="s">
        <v>1</v>
      </c>
      <c r="E196" s="166"/>
      <c r="F196" s="166">
        <f>SUM(F194:F195)</f>
        <v>0</v>
      </c>
      <c r="G196" s="167">
        <v>0</v>
      </c>
      <c r="H196" s="167">
        <f>SUMPRODUCT($F194:$F195,H194:H195)</f>
        <v>0</v>
      </c>
      <c r="I196" s="167">
        <f>SUMPRODUCT($F194:$F195,I194:I195)</f>
        <v>0</v>
      </c>
      <c r="J196" s="167">
        <f>SUMPRODUCT($F194:$F195,J194:J195)</f>
        <v>0</v>
      </c>
      <c r="K196" s="167">
        <f>SUMPRODUCT($F194:$F195,K194:K195)</f>
        <v>0</v>
      </c>
      <c r="L196" s="168">
        <f>SUM(L194:L195)</f>
        <v>0</v>
      </c>
      <c r="M196" s="169"/>
      <c r="N196" s="47"/>
      <c r="O196" s="48"/>
      <c r="P196" s="48"/>
      <c r="Q196" s="48"/>
      <c r="R196" s="48"/>
      <c r="S196" s="48"/>
      <c r="T196" s="48"/>
      <c r="U196" s="48"/>
      <c r="V196" s="48"/>
      <c r="W196" s="48"/>
      <c r="X196" s="48"/>
      <c r="Y196" s="48"/>
      <c r="Z196" s="51"/>
      <c r="AA196" s="49"/>
      <c r="AB196" s="224"/>
      <c r="AC196" s="305"/>
      <c r="AD196" s="323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</row>
    <row r="197" spans="3:170" s="2" customFormat="1" ht="18.75" customHeight="1" thickTop="1" x14ac:dyDescent="0.2">
      <c r="C197" s="151"/>
      <c r="D197" s="206" t="s">
        <v>159</v>
      </c>
      <c r="E197" s="152"/>
      <c r="F197" s="153"/>
      <c r="G197" s="154"/>
      <c r="H197" s="154"/>
      <c r="I197" s="154"/>
      <c r="J197" s="154"/>
      <c r="K197" s="154"/>
      <c r="L197" s="154"/>
      <c r="M197" s="150"/>
      <c r="N197" s="45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1"/>
      <c r="AA197" s="49"/>
      <c r="AB197" s="224"/>
      <c r="AC197" s="305"/>
      <c r="AD197" s="323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</row>
    <row r="198" spans="3:170" s="2" customFormat="1" ht="20.25" customHeight="1" x14ac:dyDescent="0.2">
      <c r="C198" s="358"/>
      <c r="D198" s="359" t="s">
        <v>384</v>
      </c>
      <c r="E198" s="360" t="s">
        <v>166</v>
      </c>
      <c r="F198" s="361"/>
      <c r="G198" s="362"/>
      <c r="H198" s="362"/>
      <c r="I198" s="362"/>
      <c r="J198" s="362"/>
      <c r="K198" s="362"/>
      <c r="L198" s="363"/>
      <c r="M198" s="125"/>
      <c r="N198" s="45"/>
      <c r="O198" s="43"/>
      <c r="P198" s="43"/>
      <c r="Q198" s="43"/>
      <c r="R198" s="43"/>
      <c r="S198" s="43"/>
      <c r="T198" s="43"/>
      <c r="U198" s="43"/>
      <c r="V198" s="43"/>
      <c r="W198" s="43"/>
      <c r="X198" s="38"/>
      <c r="Y198" s="38"/>
      <c r="Z198" s="1"/>
      <c r="AA198" s="223"/>
      <c r="AB198" s="223"/>
      <c r="AC198" s="314"/>
      <c r="AD198" s="323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</row>
    <row r="199" spans="3:170" s="2" customFormat="1" ht="18.75" customHeight="1" x14ac:dyDescent="0.2">
      <c r="C199" s="126">
        <v>1</v>
      </c>
      <c r="D199" s="127" t="s">
        <v>429</v>
      </c>
      <c r="E199" s="126" t="s">
        <v>0</v>
      </c>
      <c r="F199" s="128"/>
      <c r="G199" s="129">
        <v>224</v>
      </c>
      <c r="H199" s="130">
        <f>ROUND(G199*$H$4,0)</f>
        <v>224</v>
      </c>
      <c r="I199" s="130">
        <f>ROUND(H199*$I$4,0)</f>
        <v>213</v>
      </c>
      <c r="J199" s="130">
        <f>ROUND(H199*$J$4,0)</f>
        <v>202</v>
      </c>
      <c r="K199" s="131">
        <f>ROUND(H199*$K$4,0)</f>
        <v>190</v>
      </c>
      <c r="L199" s="132">
        <f>IF($H$3&gt;=100000,F199*K199,IF(AND($H$3&gt;=50000,$H$3&lt;=100000),F199*J199,IF(AND($H$3&gt;=25000,$H$3&lt;=50000),F199*I199,IF($H$3&lt;=50000,F199*H199))))</f>
        <v>0</v>
      </c>
      <c r="M199" s="125">
        <v>380</v>
      </c>
      <c r="N199" s="45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1"/>
      <c r="AA199" s="334">
        <v>4630109242771</v>
      </c>
      <c r="AB199" s="224">
        <v>27760</v>
      </c>
      <c r="AC199" s="315"/>
      <c r="AD199" s="323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</row>
    <row r="200" spans="3:170" s="2" customFormat="1" ht="18.75" customHeight="1" x14ac:dyDescent="0.2">
      <c r="C200" s="126">
        <v>2</v>
      </c>
      <c r="D200" s="127" t="s">
        <v>430</v>
      </c>
      <c r="E200" s="126" t="s">
        <v>0</v>
      </c>
      <c r="F200" s="128"/>
      <c r="G200" s="129">
        <v>224</v>
      </c>
      <c r="H200" s="130">
        <f>ROUND(G200*$H$4,0)</f>
        <v>224</v>
      </c>
      <c r="I200" s="130">
        <f>ROUND(H200*$I$4,0)</f>
        <v>213</v>
      </c>
      <c r="J200" s="130">
        <f>ROUND(H200*$J$4,0)</f>
        <v>202</v>
      </c>
      <c r="K200" s="131">
        <f>ROUND(H200*$K$4,0)</f>
        <v>190</v>
      </c>
      <c r="L200" s="132">
        <f>IF($H$3&gt;=100000,F200*K200,IF(AND($H$3&gt;=50000,$H$3&lt;=100000),F200*J200,IF(AND($H$3&gt;=25000,$H$3&lt;=50000),F200*I200,IF($H$3&lt;=50000,F200*H200))))</f>
        <v>0</v>
      </c>
      <c r="M200" s="125">
        <v>380</v>
      </c>
      <c r="N200" s="45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1"/>
      <c r="AA200" s="334">
        <v>4630109242764</v>
      </c>
      <c r="AB200" s="224">
        <v>27758</v>
      </c>
      <c r="AC200" s="315"/>
      <c r="AD200" s="323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</row>
    <row r="201" spans="3:170" s="2" customFormat="1" ht="18.75" customHeight="1" thickBot="1" x14ac:dyDescent="0.25">
      <c r="C201" s="164"/>
      <c r="D201" s="165" t="s">
        <v>1</v>
      </c>
      <c r="E201" s="166"/>
      <c r="F201" s="166">
        <f>SUM(F199:F200)</f>
        <v>0</v>
      </c>
      <c r="G201" s="167">
        <v>0</v>
      </c>
      <c r="H201" s="167">
        <f>SUMPRODUCT($F199:$F200,H199:H200)</f>
        <v>0</v>
      </c>
      <c r="I201" s="167">
        <f>SUMPRODUCT($F199:$F200,I199:I200)</f>
        <v>0</v>
      </c>
      <c r="J201" s="167">
        <f>SUMPRODUCT($F199:$F200,J199:J200)</f>
        <v>0</v>
      </c>
      <c r="K201" s="167">
        <f>SUMPRODUCT($F199:$F200,K199:K200)</f>
        <v>0</v>
      </c>
      <c r="L201" s="168">
        <f>SUM(L199:L200)</f>
        <v>0</v>
      </c>
      <c r="M201" s="169"/>
      <c r="N201" s="47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51"/>
      <c r="AA201" s="49"/>
      <c r="AB201" s="224"/>
      <c r="AC201" s="315"/>
      <c r="AD201" s="323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</row>
    <row r="202" spans="3:170" s="2" customFormat="1" ht="18.75" customHeight="1" thickTop="1" x14ac:dyDescent="0.2">
      <c r="C202" s="151"/>
      <c r="D202" s="206" t="s">
        <v>159</v>
      </c>
      <c r="E202" s="152"/>
      <c r="F202" s="153"/>
      <c r="G202" s="154"/>
      <c r="H202" s="154"/>
      <c r="I202" s="154"/>
      <c r="J202" s="154"/>
      <c r="K202" s="154"/>
      <c r="L202" s="154"/>
      <c r="M202" s="150"/>
      <c r="N202" s="45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1"/>
      <c r="AA202" s="49"/>
      <c r="AB202" s="224"/>
      <c r="AC202" s="315"/>
      <c r="AD202" s="323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</row>
    <row r="203" spans="3:170" s="2" customFormat="1" ht="20.25" customHeight="1" x14ac:dyDescent="0.2">
      <c r="C203" s="358"/>
      <c r="D203" s="359" t="s">
        <v>385</v>
      </c>
      <c r="E203" s="360" t="s">
        <v>166</v>
      </c>
      <c r="F203" s="361"/>
      <c r="G203" s="362"/>
      <c r="H203" s="362"/>
      <c r="I203" s="362"/>
      <c r="J203" s="362"/>
      <c r="K203" s="362"/>
      <c r="L203" s="363"/>
      <c r="M203" s="125"/>
      <c r="N203" s="45"/>
      <c r="O203" s="43"/>
      <c r="P203" s="43"/>
      <c r="Q203" s="43"/>
      <c r="R203" s="43"/>
      <c r="S203" s="43"/>
      <c r="T203" s="43"/>
      <c r="U203" s="43"/>
      <c r="V203" s="43"/>
      <c r="W203" s="43"/>
      <c r="X203" s="38"/>
      <c r="Y203" s="38"/>
      <c r="Z203" s="1"/>
      <c r="AA203" s="223"/>
      <c r="AB203" s="223"/>
      <c r="AC203" s="314"/>
      <c r="AD203" s="323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  <c r="FM203" s="8"/>
      <c r="FN203" s="8"/>
    </row>
    <row r="204" spans="3:170" s="2" customFormat="1" ht="18.75" customHeight="1" x14ac:dyDescent="0.2">
      <c r="C204" s="126">
        <v>1</v>
      </c>
      <c r="D204" s="127" t="s">
        <v>431</v>
      </c>
      <c r="E204" s="126" t="s">
        <v>0</v>
      </c>
      <c r="F204" s="128"/>
      <c r="G204" s="129">
        <v>170</v>
      </c>
      <c r="H204" s="130">
        <f>ROUND(G204*$H$4,0)</f>
        <v>170</v>
      </c>
      <c r="I204" s="130">
        <f>ROUND(H204*$I$4,0)</f>
        <v>162</v>
      </c>
      <c r="J204" s="130">
        <f>ROUND(H204*$J$4,0)</f>
        <v>153</v>
      </c>
      <c r="K204" s="131">
        <f>ROUND(H204*$K$4,0)</f>
        <v>145</v>
      </c>
      <c r="L204" s="132">
        <f>IF($H$3&gt;=100000,F204*K204,IF(AND($H$3&gt;=50000,$H$3&lt;=100000),F204*J204,IF(AND($H$3&gt;=25000,$H$3&lt;=50000),F204*I204,IF($H$3&lt;=50000,F204*H204))))</f>
        <v>0</v>
      </c>
      <c r="M204" s="125">
        <v>290</v>
      </c>
      <c r="N204" s="45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1"/>
      <c r="AA204" s="334">
        <v>4630109242641</v>
      </c>
      <c r="AB204" s="224">
        <v>27771</v>
      </c>
      <c r="AC204" s="314"/>
      <c r="AD204" s="323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</row>
    <row r="205" spans="3:170" s="2" customFormat="1" ht="18.75" customHeight="1" x14ac:dyDescent="0.2">
      <c r="C205" s="126">
        <v>2</v>
      </c>
      <c r="D205" s="127" t="s">
        <v>432</v>
      </c>
      <c r="E205" s="126" t="s">
        <v>0</v>
      </c>
      <c r="F205" s="128"/>
      <c r="G205" s="129">
        <v>170</v>
      </c>
      <c r="H205" s="130">
        <f t="shared" ref="H205:H206" si="99">ROUND(G205*$H$4,0)</f>
        <v>170</v>
      </c>
      <c r="I205" s="130">
        <f t="shared" ref="I205:I206" si="100">ROUND(H205*$I$4,0)</f>
        <v>162</v>
      </c>
      <c r="J205" s="130">
        <f t="shared" ref="J205:J206" si="101">ROUND(H205*$J$4,0)</f>
        <v>153</v>
      </c>
      <c r="K205" s="131">
        <f t="shared" ref="K205:K206" si="102">ROUND(H205*$K$4,0)</f>
        <v>145</v>
      </c>
      <c r="L205" s="132">
        <f t="shared" ref="L205:L206" si="103">IF($H$3&gt;=100000,F205*K205,IF(AND($H$3&gt;=50000,$H$3&lt;=100000),F205*J205,IF(AND($H$3&gt;=25000,$H$3&lt;=50000),F205*I205,IF($H$3&lt;=50000,F205*H205))))</f>
        <v>0</v>
      </c>
      <c r="M205" s="125">
        <v>290</v>
      </c>
      <c r="N205" s="45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1"/>
      <c r="AA205" s="334">
        <v>4630109242627</v>
      </c>
      <c r="AB205" s="224">
        <v>27769</v>
      </c>
      <c r="AC205" s="314"/>
      <c r="AD205" s="323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</row>
    <row r="206" spans="3:170" s="2" customFormat="1" ht="18.75" customHeight="1" x14ac:dyDescent="0.2">
      <c r="C206" s="126">
        <v>3</v>
      </c>
      <c r="D206" s="127" t="s">
        <v>433</v>
      </c>
      <c r="E206" s="126" t="s">
        <v>0</v>
      </c>
      <c r="F206" s="128"/>
      <c r="G206" s="129">
        <v>170</v>
      </c>
      <c r="H206" s="130">
        <f t="shared" si="99"/>
        <v>170</v>
      </c>
      <c r="I206" s="130">
        <f t="shared" si="100"/>
        <v>162</v>
      </c>
      <c r="J206" s="130">
        <f t="shared" si="101"/>
        <v>153</v>
      </c>
      <c r="K206" s="131">
        <f t="shared" si="102"/>
        <v>145</v>
      </c>
      <c r="L206" s="132">
        <f t="shared" si="103"/>
        <v>0</v>
      </c>
      <c r="M206" s="125">
        <v>290</v>
      </c>
      <c r="N206" s="45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1"/>
      <c r="AA206" s="334">
        <v>4630109242634</v>
      </c>
      <c r="AB206" s="224">
        <v>27770</v>
      </c>
      <c r="AC206" s="314"/>
      <c r="AD206" s="323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</row>
    <row r="207" spans="3:170" s="2" customFormat="1" ht="18.75" customHeight="1" x14ac:dyDescent="0.2">
      <c r="C207" s="126">
        <v>4</v>
      </c>
      <c r="D207" s="127" t="s">
        <v>434</v>
      </c>
      <c r="E207" s="126" t="s">
        <v>0</v>
      </c>
      <c r="F207" s="128"/>
      <c r="G207" s="129">
        <v>170</v>
      </c>
      <c r="H207" s="130">
        <f>ROUND(G207*$H$4,0)</f>
        <v>170</v>
      </c>
      <c r="I207" s="130">
        <f>ROUND(H207*$I$4,0)</f>
        <v>162</v>
      </c>
      <c r="J207" s="130">
        <f>ROUND(H207*$J$4,0)</f>
        <v>153</v>
      </c>
      <c r="K207" s="131">
        <f>ROUND(H207*$K$4,0)</f>
        <v>145</v>
      </c>
      <c r="L207" s="132">
        <f>IF($H$3&gt;=100000,F207*K207,IF(AND($H$3&gt;=50000,$H$3&lt;=100000),F207*J207,IF(AND($H$3&gt;=25000,$H$3&lt;=50000),F207*I207,IF($H$3&lt;=50000,F207*H207))))</f>
        <v>0</v>
      </c>
      <c r="M207" s="125">
        <v>290</v>
      </c>
      <c r="N207" s="45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1"/>
      <c r="AA207" s="334">
        <v>4630109242610</v>
      </c>
      <c r="AB207" s="224">
        <v>27768</v>
      </c>
      <c r="AC207" s="314"/>
      <c r="AD207" s="323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</row>
    <row r="208" spans="3:170" s="2" customFormat="1" ht="18.75" customHeight="1" thickBot="1" x14ac:dyDescent="0.25">
      <c r="C208" s="164"/>
      <c r="D208" s="165" t="s">
        <v>1</v>
      </c>
      <c r="E208" s="166"/>
      <c r="F208" s="166">
        <f>SUM(F204:F207)</f>
        <v>0</v>
      </c>
      <c r="G208" s="167">
        <v>0</v>
      </c>
      <c r="H208" s="167">
        <f>SUMPRODUCT($F204:$F207,H204:H207)</f>
        <v>0</v>
      </c>
      <c r="I208" s="167">
        <f>SUMPRODUCT($F204:$F207,I204:I207)</f>
        <v>0</v>
      </c>
      <c r="J208" s="167">
        <f>SUMPRODUCT($F204:$F207,J204:J207)</f>
        <v>0</v>
      </c>
      <c r="K208" s="167">
        <f>SUMPRODUCT($F204:$F207,K204:K207)</f>
        <v>0</v>
      </c>
      <c r="L208" s="168">
        <f>SUM(L204:L207)</f>
        <v>0</v>
      </c>
      <c r="M208" s="169"/>
      <c r="N208" s="47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51"/>
      <c r="AA208" s="49"/>
      <c r="AB208" s="224"/>
      <c r="AC208" s="314"/>
      <c r="AD208" s="323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</row>
    <row r="209" spans="3:170" s="2" customFormat="1" ht="18.75" customHeight="1" thickTop="1" x14ac:dyDescent="0.2">
      <c r="C209" s="151"/>
      <c r="D209" s="206" t="s">
        <v>159</v>
      </c>
      <c r="E209" s="152"/>
      <c r="F209" s="153"/>
      <c r="G209" s="154"/>
      <c r="H209" s="154"/>
      <c r="I209" s="154"/>
      <c r="J209" s="154"/>
      <c r="K209" s="154"/>
      <c r="L209" s="154"/>
      <c r="M209" s="150"/>
      <c r="N209" s="45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1"/>
      <c r="AA209" s="49"/>
      <c r="AB209" s="224"/>
      <c r="AC209" s="314"/>
      <c r="AD209" s="323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</row>
    <row r="210" spans="3:170" s="2" customFormat="1" ht="20.25" customHeight="1" x14ac:dyDescent="0.2">
      <c r="C210" s="358"/>
      <c r="D210" s="359" t="s">
        <v>386</v>
      </c>
      <c r="E210" s="360" t="s">
        <v>166</v>
      </c>
      <c r="F210" s="361"/>
      <c r="G210" s="362"/>
      <c r="H210" s="362"/>
      <c r="I210" s="362"/>
      <c r="J210" s="362"/>
      <c r="K210" s="362"/>
      <c r="L210" s="363"/>
      <c r="M210" s="125"/>
      <c r="N210" s="45"/>
      <c r="O210" s="43"/>
      <c r="P210" s="43"/>
      <c r="Q210" s="43"/>
      <c r="R210" s="43"/>
      <c r="S210" s="43"/>
      <c r="T210" s="43"/>
      <c r="U210" s="43"/>
      <c r="V210" s="43"/>
      <c r="W210" s="43"/>
      <c r="X210" s="38"/>
      <c r="Y210" s="38"/>
      <c r="Z210" s="1"/>
      <c r="AA210" s="223"/>
      <c r="AB210" s="223"/>
      <c r="AC210" s="305"/>
      <c r="AD210" s="323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</row>
    <row r="211" spans="3:170" s="2" customFormat="1" ht="21.75" customHeight="1" x14ac:dyDescent="0.2">
      <c r="C211" s="126">
        <v>1</v>
      </c>
      <c r="D211" s="127" t="s">
        <v>435</v>
      </c>
      <c r="E211" s="126" t="s">
        <v>0</v>
      </c>
      <c r="F211" s="128"/>
      <c r="G211" s="129">
        <v>176</v>
      </c>
      <c r="H211" s="130">
        <f>ROUND(G211*$H$4,0)</f>
        <v>176</v>
      </c>
      <c r="I211" s="130">
        <f>ROUND(H211*$I$4,0)</f>
        <v>167</v>
      </c>
      <c r="J211" s="130">
        <f>ROUND(H211*$J$4,0)</f>
        <v>158</v>
      </c>
      <c r="K211" s="131">
        <f>ROUND(H211*$K$4,0)</f>
        <v>150</v>
      </c>
      <c r="L211" s="132">
        <f>IF($H$3&gt;=100000,F211*K211,IF(AND($H$3&gt;=50000,$H$3&lt;=100000),F211*J211,IF(AND($H$3&gt;=25000,$H$3&lt;=50000),F211*I211,IF($H$3&lt;=50000,F211*H211))))</f>
        <v>0</v>
      </c>
      <c r="M211" s="125">
        <v>300</v>
      </c>
      <c r="N211" s="45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1"/>
      <c r="AA211" s="49">
        <v>4630109242658</v>
      </c>
      <c r="AB211" s="224">
        <v>27767</v>
      </c>
      <c r="AC211" s="305"/>
      <c r="AD211" s="323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</row>
    <row r="212" spans="3:170" s="2" customFormat="1" ht="18.75" hidden="1" customHeight="1" x14ac:dyDescent="0.2">
      <c r="C212" s="126"/>
      <c r="D212" s="127"/>
      <c r="E212" s="126" t="s">
        <v>0</v>
      </c>
      <c r="F212" s="128"/>
      <c r="G212" s="129"/>
      <c r="H212" s="130"/>
      <c r="I212" s="130"/>
      <c r="J212" s="130"/>
      <c r="K212" s="131"/>
      <c r="L212" s="132"/>
      <c r="M212" s="125"/>
      <c r="N212" s="45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1"/>
      <c r="AA212" s="49"/>
      <c r="AB212" s="224"/>
      <c r="AC212" s="305"/>
      <c r="AD212" s="323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</row>
    <row r="213" spans="3:170" s="2" customFormat="1" ht="18.75" customHeight="1" thickBot="1" x14ac:dyDescent="0.25">
      <c r="C213" s="164"/>
      <c r="D213" s="165" t="s">
        <v>1</v>
      </c>
      <c r="E213" s="166"/>
      <c r="F213" s="166">
        <f>SUM(F211:F212)</f>
        <v>0</v>
      </c>
      <c r="G213" s="167">
        <v>0</v>
      </c>
      <c r="H213" s="167">
        <f>SUMPRODUCT($F211:$F212,H211:H212)</f>
        <v>0</v>
      </c>
      <c r="I213" s="167">
        <f>SUMPRODUCT($F211:$F212,I211:I212)</f>
        <v>0</v>
      </c>
      <c r="J213" s="167">
        <f>SUMPRODUCT($F211:$F212,J211:J212)</f>
        <v>0</v>
      </c>
      <c r="K213" s="167">
        <f>SUMPRODUCT($F211:$F212,K211:K212)</f>
        <v>0</v>
      </c>
      <c r="L213" s="168">
        <f>SUM(L211:L212)</f>
        <v>0</v>
      </c>
      <c r="M213" s="169"/>
      <c r="N213" s="47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51"/>
      <c r="AA213" s="49"/>
      <c r="AB213" s="224"/>
      <c r="AC213" s="305"/>
      <c r="AD213" s="323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</row>
    <row r="214" spans="3:170" s="2" customFormat="1" ht="18.75" customHeight="1" thickTop="1" x14ac:dyDescent="0.2">
      <c r="C214" s="151"/>
      <c r="D214" s="206" t="s">
        <v>159</v>
      </c>
      <c r="E214" s="152"/>
      <c r="F214" s="153"/>
      <c r="G214" s="154"/>
      <c r="H214" s="154"/>
      <c r="I214" s="154"/>
      <c r="J214" s="154"/>
      <c r="K214" s="154"/>
      <c r="L214" s="154"/>
      <c r="M214" s="150"/>
      <c r="N214" s="45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1"/>
      <c r="AA214" s="49"/>
      <c r="AB214" s="224"/>
      <c r="AC214" s="305"/>
      <c r="AD214" s="323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</row>
    <row r="215" spans="3:170" s="2" customFormat="1" ht="20.25" customHeight="1" x14ac:dyDescent="0.2">
      <c r="C215" s="358"/>
      <c r="D215" s="359" t="s">
        <v>387</v>
      </c>
      <c r="E215" s="360" t="s">
        <v>166</v>
      </c>
      <c r="F215" s="361"/>
      <c r="G215" s="362"/>
      <c r="H215" s="362"/>
      <c r="I215" s="362"/>
      <c r="J215" s="362"/>
      <c r="K215" s="362"/>
      <c r="L215" s="363"/>
      <c r="M215" s="125"/>
      <c r="N215" s="45"/>
      <c r="O215" s="43"/>
      <c r="P215" s="43"/>
      <c r="Q215" s="43"/>
      <c r="R215" s="43"/>
      <c r="S215" s="43"/>
      <c r="T215" s="43"/>
      <c r="U215" s="43"/>
      <c r="V215" s="43"/>
      <c r="W215" s="43"/>
      <c r="X215" s="38"/>
      <c r="Y215" s="38"/>
      <c r="Z215" s="1"/>
      <c r="AA215" s="223"/>
      <c r="AB215" s="223"/>
      <c r="AC215" s="314"/>
      <c r="AD215" s="323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</row>
    <row r="216" spans="3:170" s="2" customFormat="1" ht="18.75" customHeight="1" x14ac:dyDescent="0.2">
      <c r="C216" s="126">
        <v>1</v>
      </c>
      <c r="D216" s="127" t="s">
        <v>436</v>
      </c>
      <c r="E216" s="126" t="s">
        <v>0</v>
      </c>
      <c r="F216" s="128"/>
      <c r="G216" s="129">
        <v>217</v>
      </c>
      <c r="H216" s="130">
        <f>ROUND(G216*$H$4,0)</f>
        <v>217</v>
      </c>
      <c r="I216" s="130">
        <f>ROUND(H216*$I$4,0)</f>
        <v>206</v>
      </c>
      <c r="J216" s="130">
        <f>ROUND(H216*$J$4,0)</f>
        <v>195</v>
      </c>
      <c r="K216" s="131">
        <f>ROUND(H216*$K$4,0)</f>
        <v>184</v>
      </c>
      <c r="L216" s="132">
        <f>IF($H$3&gt;=100000,F216*K216,IF(AND($H$3&gt;=50000,$H$3&lt;=100000),F216*J216,IF(AND($H$3&gt;=25000,$H$3&lt;=50000),F216*I216,IF($H$3&lt;=50000,F216*H216))))</f>
        <v>0</v>
      </c>
      <c r="M216" s="125">
        <v>370</v>
      </c>
      <c r="N216" s="45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1"/>
      <c r="AA216" s="334">
        <v>4630109242801</v>
      </c>
      <c r="AB216" s="224">
        <v>30857</v>
      </c>
      <c r="AC216" s="315"/>
      <c r="AD216" s="323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</row>
    <row r="217" spans="3:170" s="2" customFormat="1" ht="18.75" customHeight="1" x14ac:dyDescent="0.2">
      <c r="C217" s="126">
        <v>2</v>
      </c>
      <c r="D217" s="127" t="s">
        <v>437</v>
      </c>
      <c r="E217" s="126" t="s">
        <v>0</v>
      </c>
      <c r="F217" s="128"/>
      <c r="G217" s="129">
        <v>217</v>
      </c>
      <c r="H217" s="130">
        <f>ROUND(G217*$H$4,0)</f>
        <v>217</v>
      </c>
      <c r="I217" s="130">
        <f>ROUND(H217*$I$4,0)</f>
        <v>206</v>
      </c>
      <c r="J217" s="130">
        <f>ROUND(H217*$J$4,0)</f>
        <v>195</v>
      </c>
      <c r="K217" s="131">
        <f>ROUND(H217*$K$4,0)</f>
        <v>184</v>
      </c>
      <c r="L217" s="132">
        <f>IF($H$3&gt;=100000,F217*K217,IF(AND($H$3&gt;=50000,$H$3&lt;=100000),F217*J217,IF(AND($H$3&gt;=25000,$H$3&lt;=50000),F217*I217,IF($H$3&lt;=50000,F217*H217))))</f>
        <v>0</v>
      </c>
      <c r="M217" s="125">
        <v>370</v>
      </c>
      <c r="N217" s="45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1"/>
      <c r="AA217" s="334">
        <v>4630109242795</v>
      </c>
      <c r="AB217" s="224">
        <v>30833</v>
      </c>
      <c r="AC217" s="315"/>
      <c r="AD217" s="323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</row>
    <row r="218" spans="3:170" s="2" customFormat="1" ht="18.75" customHeight="1" x14ac:dyDescent="0.2">
      <c r="C218" s="126">
        <v>3</v>
      </c>
      <c r="D218" s="127" t="s">
        <v>438</v>
      </c>
      <c r="E218" s="126" t="s">
        <v>0</v>
      </c>
      <c r="F218" s="128"/>
      <c r="G218" s="129">
        <v>217</v>
      </c>
      <c r="H218" s="130">
        <f>ROUND(G218*$H$4,0)</f>
        <v>217</v>
      </c>
      <c r="I218" s="130">
        <f>ROUND(H218*$I$4,0)</f>
        <v>206</v>
      </c>
      <c r="J218" s="130">
        <f>ROUND(H218*$J$4,0)</f>
        <v>195</v>
      </c>
      <c r="K218" s="131">
        <f>ROUND(H218*$K$4,0)</f>
        <v>184</v>
      </c>
      <c r="L218" s="132">
        <f>IF($H$3&gt;=100000,F218*K218,IF(AND($H$3&gt;=50000,$H$3&lt;=100000),F218*J218,IF(AND($H$3&gt;=25000,$H$3&lt;=50000),F218*I218,IF($H$3&lt;=50000,F218*H218))))</f>
        <v>0</v>
      </c>
      <c r="M218" s="125">
        <v>370</v>
      </c>
      <c r="N218" s="45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1"/>
      <c r="AA218" s="334">
        <v>4630109242788</v>
      </c>
      <c r="AB218" s="224">
        <v>30832</v>
      </c>
      <c r="AC218" s="315"/>
      <c r="AD218" s="323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</row>
    <row r="219" spans="3:170" s="2" customFormat="1" ht="18.75" customHeight="1" thickBot="1" x14ac:dyDescent="0.25">
      <c r="C219" s="164"/>
      <c r="D219" s="165" t="s">
        <v>1</v>
      </c>
      <c r="E219" s="166"/>
      <c r="F219" s="166">
        <f>SUM(F217:F218)</f>
        <v>0</v>
      </c>
      <c r="G219" s="167">
        <v>0</v>
      </c>
      <c r="H219" s="167">
        <f>SUMPRODUCT($F216:$F218,H216:H218)</f>
        <v>0</v>
      </c>
      <c r="I219" s="167">
        <f>SUMPRODUCT($F216:$F218,I216:I218)</f>
        <v>0</v>
      </c>
      <c r="J219" s="167">
        <f>SUMPRODUCT($F216:$F218,J216:J218)</f>
        <v>0</v>
      </c>
      <c r="K219" s="167">
        <f>SUMPRODUCT($F216:$F218,K216:K218)</f>
        <v>0</v>
      </c>
      <c r="L219" s="168">
        <f>SUM(L216:L218)</f>
        <v>0</v>
      </c>
      <c r="M219" s="169"/>
      <c r="N219" s="47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51"/>
      <c r="AA219" s="49"/>
      <c r="AB219" s="224"/>
      <c r="AC219" s="315"/>
      <c r="AD219" s="323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</row>
    <row r="220" spans="3:170" s="2" customFormat="1" ht="18.75" customHeight="1" thickTop="1" x14ac:dyDescent="0.2">
      <c r="C220" s="151"/>
      <c r="D220" s="206" t="s">
        <v>159</v>
      </c>
      <c r="E220" s="152"/>
      <c r="F220" s="153"/>
      <c r="G220" s="154"/>
      <c r="H220" s="154"/>
      <c r="I220" s="154"/>
      <c r="J220" s="154"/>
      <c r="K220" s="154"/>
      <c r="L220" s="154"/>
      <c r="M220" s="150"/>
      <c r="N220" s="45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1"/>
      <c r="AA220" s="49"/>
      <c r="AB220" s="224"/>
      <c r="AC220" s="315"/>
      <c r="AD220" s="323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</row>
    <row r="221" spans="3:170" s="2" customFormat="1" ht="20.25" customHeight="1" x14ac:dyDescent="0.2">
      <c r="C221" s="358"/>
      <c r="D221" s="359" t="s">
        <v>459</v>
      </c>
      <c r="E221" s="360" t="s">
        <v>166</v>
      </c>
      <c r="F221" s="361"/>
      <c r="G221" s="362"/>
      <c r="H221" s="362"/>
      <c r="I221" s="362"/>
      <c r="J221" s="362"/>
      <c r="K221" s="362"/>
      <c r="L221" s="363"/>
      <c r="M221" s="125"/>
      <c r="N221" s="45"/>
      <c r="O221" s="43"/>
      <c r="P221" s="43"/>
      <c r="Q221" s="43"/>
      <c r="R221" s="43"/>
      <c r="S221" s="43"/>
      <c r="T221" s="43"/>
      <c r="U221" s="43"/>
      <c r="V221" s="43"/>
      <c r="W221" s="43"/>
      <c r="X221" s="38"/>
      <c r="Y221" s="38"/>
      <c r="Z221" s="1"/>
      <c r="AA221" s="223"/>
      <c r="AB221" s="223"/>
      <c r="AC221" s="314"/>
      <c r="AD221" s="323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</row>
    <row r="222" spans="3:170" s="2" customFormat="1" ht="18.75" customHeight="1" x14ac:dyDescent="0.2">
      <c r="C222" s="126">
        <v>1</v>
      </c>
      <c r="D222" s="127" t="s">
        <v>439</v>
      </c>
      <c r="E222" s="126" t="s">
        <v>0</v>
      </c>
      <c r="F222" s="128"/>
      <c r="G222" s="129">
        <v>220</v>
      </c>
      <c r="H222" s="130">
        <f>ROUND(G222*$H$4,0)</f>
        <v>220</v>
      </c>
      <c r="I222" s="130">
        <f>ROUND(H222*$I$4,0)</f>
        <v>209</v>
      </c>
      <c r="J222" s="130">
        <f>ROUND(H222*$J$4,0)</f>
        <v>198</v>
      </c>
      <c r="K222" s="131">
        <f>ROUND(H222*$K$4,0)</f>
        <v>187</v>
      </c>
      <c r="L222" s="132">
        <f>IF($H$3&gt;=100000,F222*K222,IF(AND($H$3&gt;=50000,$H$3&lt;=100000),F222*J222,IF(AND($H$3&gt;=25000,$H$3&lt;=50000),F222*I222,IF($H$3&lt;=50000,F222*H222))))</f>
        <v>0</v>
      </c>
      <c r="M222" s="125">
        <v>375</v>
      </c>
      <c r="N222" s="45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1"/>
      <c r="AA222" s="334">
        <v>4630109243242</v>
      </c>
      <c r="AB222" s="224">
        <v>31826</v>
      </c>
      <c r="AC222" s="315"/>
      <c r="AD222" s="323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</row>
    <row r="223" spans="3:170" s="2" customFormat="1" ht="18.75" customHeight="1" x14ac:dyDescent="0.2">
      <c r="C223" s="126">
        <v>2</v>
      </c>
      <c r="D223" s="127" t="s">
        <v>440</v>
      </c>
      <c r="E223" s="126" t="s">
        <v>0</v>
      </c>
      <c r="F223" s="128"/>
      <c r="G223" s="129">
        <v>220</v>
      </c>
      <c r="H223" s="130">
        <f>ROUND(G223*$H$4,0)</f>
        <v>220</v>
      </c>
      <c r="I223" s="130">
        <f>ROUND(H223*$I$4,0)</f>
        <v>209</v>
      </c>
      <c r="J223" s="130">
        <f>ROUND(H223*$J$4,0)</f>
        <v>198</v>
      </c>
      <c r="K223" s="131">
        <f>ROUND(H223*$K$4,0)</f>
        <v>187</v>
      </c>
      <c r="L223" s="132">
        <f>IF($H$3&gt;=100000,F223*K223,IF(AND($H$3&gt;=50000,$H$3&lt;=100000),F223*J223,IF(AND($H$3&gt;=25000,$H$3&lt;=50000),F223*I223,IF($H$3&lt;=50000,F223*H223))))</f>
        <v>0</v>
      </c>
      <c r="M223" s="125">
        <v>375</v>
      </c>
      <c r="N223" s="45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1"/>
      <c r="AA223" s="334">
        <v>4630109243235</v>
      </c>
      <c r="AB223" s="224">
        <v>31834</v>
      </c>
      <c r="AC223" s="315"/>
      <c r="AD223" s="323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</row>
    <row r="224" spans="3:170" s="2" customFormat="1" ht="18.75" customHeight="1" thickBot="1" x14ac:dyDescent="0.25">
      <c r="C224" s="164"/>
      <c r="D224" s="165" t="s">
        <v>1</v>
      </c>
      <c r="E224" s="166"/>
      <c r="F224" s="166">
        <f>SUM(F223:F223)</f>
        <v>0</v>
      </c>
      <c r="G224" s="167">
        <v>0</v>
      </c>
      <c r="H224" s="167">
        <f>SUMPRODUCT($F222:$F223,H222:H223)</f>
        <v>0</v>
      </c>
      <c r="I224" s="167">
        <f>SUMPRODUCT($F222:$F223,I222:I223)</f>
        <v>0</v>
      </c>
      <c r="J224" s="167">
        <f>SUMPRODUCT($F222:$F223,J222:J223)</f>
        <v>0</v>
      </c>
      <c r="K224" s="167">
        <f>SUMPRODUCT($F222:$F223,K222:K223)</f>
        <v>0</v>
      </c>
      <c r="L224" s="168">
        <f>SUM(L222:L223)</f>
        <v>0</v>
      </c>
      <c r="M224" s="169"/>
      <c r="N224" s="47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51"/>
      <c r="AA224" s="49"/>
      <c r="AB224" s="224"/>
      <c r="AC224" s="315"/>
      <c r="AD224" s="323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</row>
    <row r="225" spans="3:170" s="2" customFormat="1" ht="18.75" customHeight="1" thickTop="1" x14ac:dyDescent="0.2">
      <c r="C225" s="151"/>
      <c r="D225" s="206" t="s">
        <v>159</v>
      </c>
      <c r="E225" s="152"/>
      <c r="F225" s="153"/>
      <c r="G225" s="154"/>
      <c r="H225" s="154"/>
      <c r="I225" s="154"/>
      <c r="J225" s="154"/>
      <c r="K225" s="154"/>
      <c r="L225" s="154"/>
      <c r="M225" s="150"/>
      <c r="N225" s="45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1"/>
      <c r="AA225" s="49"/>
      <c r="AB225" s="224"/>
      <c r="AC225" s="315"/>
      <c r="AD225" s="323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</row>
    <row r="226" spans="3:170" s="2" customFormat="1" ht="20.25" customHeight="1" x14ac:dyDescent="0.2">
      <c r="C226" s="358"/>
      <c r="D226" s="359" t="s">
        <v>389</v>
      </c>
      <c r="E226" s="360" t="s">
        <v>166</v>
      </c>
      <c r="F226" s="361"/>
      <c r="G226" s="362"/>
      <c r="H226" s="362"/>
      <c r="I226" s="362"/>
      <c r="J226" s="362"/>
      <c r="K226" s="362"/>
      <c r="L226" s="363"/>
      <c r="M226" s="125"/>
      <c r="N226" s="45"/>
      <c r="O226" s="43"/>
      <c r="P226" s="43"/>
      <c r="Q226" s="43"/>
      <c r="R226" s="43"/>
      <c r="S226" s="43"/>
      <c r="T226" s="43"/>
      <c r="U226" s="43"/>
      <c r="V226" s="43"/>
      <c r="W226" s="43"/>
      <c r="X226" s="38"/>
      <c r="Y226" s="38"/>
      <c r="Z226" s="1"/>
      <c r="AA226" s="223"/>
      <c r="AB226" s="223"/>
      <c r="AC226" s="305"/>
      <c r="AD226" s="323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</row>
    <row r="227" spans="3:170" s="2" customFormat="1" ht="18.75" customHeight="1" x14ac:dyDescent="0.2">
      <c r="C227" s="126">
        <v>1</v>
      </c>
      <c r="D227" s="127" t="s">
        <v>441</v>
      </c>
      <c r="E227" s="126" t="s">
        <v>0</v>
      </c>
      <c r="F227" s="128"/>
      <c r="G227" s="129">
        <v>229</v>
      </c>
      <c r="H227" s="130">
        <f>ROUND(G227*$H$4,0)</f>
        <v>229</v>
      </c>
      <c r="I227" s="130">
        <f>ROUND(H227*$I$4,0)</f>
        <v>218</v>
      </c>
      <c r="J227" s="130">
        <f>ROUND(H227*$J$4,0)</f>
        <v>206</v>
      </c>
      <c r="K227" s="131">
        <f>ROUND(H227*$K$4,0)</f>
        <v>195</v>
      </c>
      <c r="L227" s="132">
        <f>IF($H$3&gt;=100000,F227*K227,IF(AND($H$3&gt;=50000,$H$3&lt;=100000),F227*J227,IF(AND($H$3&gt;=25000,$H$3&lt;=50000),F227*I227,IF($H$3&lt;=50000,F227*H227))))</f>
        <v>0</v>
      </c>
      <c r="M227" s="125">
        <v>390</v>
      </c>
      <c r="N227" s="45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1"/>
      <c r="AA227" s="49">
        <v>4630109242931</v>
      </c>
      <c r="AB227" s="224">
        <v>31819</v>
      </c>
      <c r="AC227" s="305"/>
      <c r="AD227" s="323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</row>
    <row r="228" spans="3:170" s="2" customFormat="1" ht="18.75" hidden="1" customHeight="1" x14ac:dyDescent="0.2">
      <c r="C228" s="126"/>
      <c r="D228" s="127"/>
      <c r="E228" s="126" t="s">
        <v>0</v>
      </c>
      <c r="F228" s="128"/>
      <c r="G228" s="129"/>
      <c r="H228" s="130"/>
      <c r="I228" s="130"/>
      <c r="J228" s="130"/>
      <c r="K228" s="131"/>
      <c r="L228" s="132"/>
      <c r="M228" s="125"/>
      <c r="N228" s="45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1"/>
      <c r="AA228" s="49"/>
      <c r="AB228" s="224"/>
      <c r="AC228" s="305"/>
      <c r="AD228" s="323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</row>
    <row r="229" spans="3:170" s="2" customFormat="1" ht="18.75" customHeight="1" thickBot="1" x14ac:dyDescent="0.25">
      <c r="C229" s="164"/>
      <c r="D229" s="165" t="s">
        <v>1</v>
      </c>
      <c r="E229" s="166"/>
      <c r="F229" s="166">
        <f>SUM(F227:F228)</f>
        <v>0</v>
      </c>
      <c r="G229" s="167">
        <v>0</v>
      </c>
      <c r="H229" s="167">
        <f>SUMPRODUCT($F227:$F228,H227:H228)</f>
        <v>0</v>
      </c>
      <c r="I229" s="167">
        <f>SUMPRODUCT($F227:$F228,I227:I228)</f>
        <v>0</v>
      </c>
      <c r="J229" s="167">
        <f>SUMPRODUCT($F227:$F228,J227:J228)</f>
        <v>0</v>
      </c>
      <c r="K229" s="167">
        <f>SUMPRODUCT($F227:$F228,K227:K228)</f>
        <v>0</v>
      </c>
      <c r="L229" s="168">
        <f>SUM(L227:L228)</f>
        <v>0</v>
      </c>
      <c r="M229" s="169"/>
      <c r="N229" s="47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51"/>
      <c r="AA229" s="49"/>
      <c r="AB229" s="224"/>
      <c r="AC229" s="305"/>
      <c r="AD229" s="323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</row>
    <row r="230" spans="3:170" s="2" customFormat="1" ht="18.75" customHeight="1" thickTop="1" x14ac:dyDescent="0.2">
      <c r="C230" s="151"/>
      <c r="D230" s="206" t="s">
        <v>159</v>
      </c>
      <c r="E230" s="152"/>
      <c r="F230" s="153"/>
      <c r="G230" s="154"/>
      <c r="H230" s="154"/>
      <c r="I230" s="154"/>
      <c r="J230" s="154"/>
      <c r="K230" s="154"/>
      <c r="L230" s="154"/>
      <c r="M230" s="150"/>
      <c r="N230" s="45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1"/>
      <c r="AA230" s="49"/>
      <c r="AB230" s="224"/>
      <c r="AC230" s="305"/>
      <c r="AD230" s="323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</row>
    <row r="231" spans="3:170" s="2" customFormat="1" ht="20.25" customHeight="1" x14ac:dyDescent="0.2">
      <c r="C231" s="358"/>
      <c r="D231" s="359" t="s">
        <v>390</v>
      </c>
      <c r="E231" s="360" t="s">
        <v>166</v>
      </c>
      <c r="F231" s="361"/>
      <c r="G231" s="362"/>
      <c r="H231" s="362"/>
      <c r="I231" s="362"/>
      <c r="J231" s="362"/>
      <c r="K231" s="362"/>
      <c r="L231" s="363"/>
      <c r="M231" s="125"/>
      <c r="N231" s="45"/>
      <c r="O231" s="43"/>
      <c r="P231" s="43"/>
      <c r="Q231" s="43"/>
      <c r="R231" s="43"/>
      <c r="S231" s="43"/>
      <c r="T231" s="43"/>
      <c r="U231" s="43"/>
      <c r="V231" s="43"/>
      <c r="W231" s="43"/>
      <c r="X231" s="38"/>
      <c r="Y231" s="38"/>
      <c r="Z231" s="1"/>
      <c r="AA231" s="223"/>
      <c r="AB231" s="223"/>
      <c r="AC231" s="315"/>
      <c r="AD231" s="323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</row>
    <row r="232" spans="3:170" s="2" customFormat="1" ht="18.75" customHeight="1" x14ac:dyDescent="0.2">
      <c r="C232" s="126">
        <v>1</v>
      </c>
      <c r="D232" s="127" t="s">
        <v>442</v>
      </c>
      <c r="E232" s="126" t="s">
        <v>0</v>
      </c>
      <c r="F232" s="128"/>
      <c r="G232" s="129">
        <v>259</v>
      </c>
      <c r="H232" s="130">
        <f>ROUND(G232*$H$4,0)</f>
        <v>259</v>
      </c>
      <c r="I232" s="130">
        <f>ROUND(H232*$I$4,0)</f>
        <v>246</v>
      </c>
      <c r="J232" s="130">
        <f>ROUND(H232*$J$4,0)</f>
        <v>233</v>
      </c>
      <c r="K232" s="131">
        <f>ROUND(H232*$K$4,0)</f>
        <v>220</v>
      </c>
      <c r="L232" s="132">
        <f>IF($H$3&gt;=100000,F232*K232,IF(AND($H$3&gt;=50000,$H$3&lt;=100000),F232*J232,IF(AND($H$3&gt;=25000,$H$3&lt;=50000),F232*I232,IF($H$3&lt;=50000,F232*H232))))</f>
        <v>0</v>
      </c>
      <c r="M232" s="125">
        <v>440</v>
      </c>
      <c r="N232" s="45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1"/>
      <c r="AA232" s="334">
        <v>4630109243112</v>
      </c>
      <c r="AB232" s="224">
        <v>30944</v>
      </c>
      <c r="AC232" s="315"/>
      <c r="AD232" s="323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</row>
    <row r="233" spans="3:170" s="2" customFormat="1" ht="18.75" customHeight="1" x14ac:dyDescent="0.2">
      <c r="C233" s="126">
        <v>2</v>
      </c>
      <c r="D233" s="127" t="s">
        <v>443</v>
      </c>
      <c r="E233" s="126" t="s">
        <v>0</v>
      </c>
      <c r="F233" s="128"/>
      <c r="G233" s="129">
        <v>259</v>
      </c>
      <c r="H233" s="130">
        <f t="shared" ref="H233:H234" si="104">ROUND(G233*$H$4,0)</f>
        <v>259</v>
      </c>
      <c r="I233" s="130">
        <f t="shared" ref="I233:I234" si="105">ROUND(H233*$I$4,0)</f>
        <v>246</v>
      </c>
      <c r="J233" s="130">
        <f t="shared" ref="J233:J234" si="106">ROUND(H233*$J$4,0)</f>
        <v>233</v>
      </c>
      <c r="K233" s="131">
        <f t="shared" ref="K233:K234" si="107">ROUND(H233*$K$4,0)</f>
        <v>220</v>
      </c>
      <c r="L233" s="132">
        <f t="shared" ref="L233:L234" si="108">IF($H$3&gt;=100000,F233*K233,IF(AND($H$3&gt;=50000,$H$3&lt;=100000),F233*J233,IF(AND($H$3&gt;=25000,$H$3&lt;=50000),F233*I233,IF($H$3&lt;=50000,F233*H233))))</f>
        <v>0</v>
      </c>
      <c r="M233" s="125">
        <v>440</v>
      </c>
      <c r="N233" s="45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1"/>
      <c r="AA233" s="334">
        <v>4630109243099</v>
      </c>
      <c r="AB233" s="224">
        <v>30942</v>
      </c>
      <c r="AC233" s="315"/>
      <c r="AD233" s="323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39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</row>
    <row r="234" spans="3:170" s="2" customFormat="1" ht="18.75" customHeight="1" x14ac:dyDescent="0.2">
      <c r="C234" s="126">
        <v>3</v>
      </c>
      <c r="D234" s="127" t="s">
        <v>444</v>
      </c>
      <c r="E234" s="126" t="s">
        <v>0</v>
      </c>
      <c r="F234" s="128"/>
      <c r="G234" s="129">
        <v>259</v>
      </c>
      <c r="H234" s="130">
        <f t="shared" si="104"/>
        <v>259</v>
      </c>
      <c r="I234" s="130">
        <f t="shared" si="105"/>
        <v>246</v>
      </c>
      <c r="J234" s="130">
        <f t="shared" si="106"/>
        <v>233</v>
      </c>
      <c r="K234" s="131">
        <f t="shared" si="107"/>
        <v>220</v>
      </c>
      <c r="L234" s="132">
        <f t="shared" si="108"/>
        <v>0</v>
      </c>
      <c r="M234" s="125">
        <v>440</v>
      </c>
      <c r="N234" s="45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1"/>
      <c r="AA234" s="334">
        <v>4630109243105</v>
      </c>
      <c r="AB234" s="224">
        <v>30943</v>
      </c>
      <c r="AC234" s="315"/>
      <c r="AD234" s="323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</row>
    <row r="235" spans="3:170" s="2" customFormat="1" ht="18.75" customHeight="1" x14ac:dyDescent="0.2">
      <c r="C235" s="126">
        <v>4</v>
      </c>
      <c r="D235" s="127" t="s">
        <v>445</v>
      </c>
      <c r="E235" s="126" t="s">
        <v>0</v>
      </c>
      <c r="F235" s="128"/>
      <c r="G235" s="129">
        <v>259</v>
      </c>
      <c r="H235" s="130">
        <f>ROUND(G235*$H$4,0)</f>
        <v>259</v>
      </c>
      <c r="I235" s="130">
        <f>ROUND(H235*$I$4,0)</f>
        <v>246</v>
      </c>
      <c r="J235" s="130">
        <f>ROUND(H235*$J$4,0)</f>
        <v>233</v>
      </c>
      <c r="K235" s="131">
        <f>ROUND(H235*$K$4,0)</f>
        <v>220</v>
      </c>
      <c r="L235" s="132">
        <f>IF($H$3&gt;=100000,F235*K235,IF(AND($H$3&gt;=50000,$H$3&lt;=100000),F235*J235,IF(AND($H$3&gt;=25000,$H$3&lt;=50000),F235*I235,IF($H$3&lt;=50000,F235*H235))))</f>
        <v>0</v>
      </c>
      <c r="M235" s="125">
        <v>440</v>
      </c>
      <c r="N235" s="45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1"/>
      <c r="AA235" s="334">
        <v>4630109243129</v>
      </c>
      <c r="AB235" s="224">
        <v>30945</v>
      </c>
      <c r="AC235" s="315"/>
      <c r="AD235" s="323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</row>
    <row r="236" spans="3:170" s="2" customFormat="1" ht="18.75" customHeight="1" thickBot="1" x14ac:dyDescent="0.25">
      <c r="C236" s="164"/>
      <c r="D236" s="165" t="s">
        <v>1</v>
      </c>
      <c r="E236" s="166"/>
      <c r="F236" s="166">
        <f>SUM(F232:F235)</f>
        <v>0</v>
      </c>
      <c r="G236" s="167">
        <v>0</v>
      </c>
      <c r="H236" s="167">
        <f>SUMPRODUCT($F232:$F235,H232:H235)</f>
        <v>0</v>
      </c>
      <c r="I236" s="167">
        <f>SUMPRODUCT($F232:$F235,I232:I235)</f>
        <v>0</v>
      </c>
      <c r="J236" s="167">
        <f>SUMPRODUCT($F232:$F235,J232:J235)</f>
        <v>0</v>
      </c>
      <c r="K236" s="167">
        <f>SUMPRODUCT($F232:$F235,K232:K235)</f>
        <v>0</v>
      </c>
      <c r="L236" s="168">
        <f>SUM(L232:L235)</f>
        <v>0</v>
      </c>
      <c r="M236" s="169"/>
      <c r="N236" s="47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51"/>
      <c r="AA236" s="49"/>
      <c r="AB236" s="224"/>
      <c r="AC236" s="315"/>
      <c r="AD236" s="323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</row>
    <row r="237" spans="3:170" s="2" customFormat="1" ht="18.75" customHeight="1" thickTop="1" x14ac:dyDescent="0.2">
      <c r="C237" s="151"/>
      <c r="D237" s="206" t="s">
        <v>159</v>
      </c>
      <c r="E237" s="152"/>
      <c r="F237" s="153"/>
      <c r="G237" s="154"/>
      <c r="H237" s="154"/>
      <c r="I237" s="154"/>
      <c r="J237" s="154"/>
      <c r="K237" s="154"/>
      <c r="L237" s="154"/>
      <c r="M237" s="150"/>
      <c r="N237" s="45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1"/>
      <c r="AA237" s="49"/>
      <c r="AB237" s="224"/>
      <c r="AC237" s="315"/>
      <c r="AD237" s="323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</row>
    <row r="238" spans="3:170" s="2" customFormat="1" ht="20.25" customHeight="1" x14ac:dyDescent="0.2">
      <c r="C238" s="358"/>
      <c r="D238" s="359" t="s">
        <v>446</v>
      </c>
      <c r="E238" s="360" t="s">
        <v>166</v>
      </c>
      <c r="F238" s="361"/>
      <c r="G238" s="362"/>
      <c r="H238" s="362"/>
      <c r="I238" s="362"/>
      <c r="J238" s="362"/>
      <c r="K238" s="362"/>
      <c r="L238" s="363"/>
      <c r="M238" s="125"/>
      <c r="N238" s="45"/>
      <c r="O238" s="43"/>
      <c r="P238" s="43"/>
      <c r="Q238" s="43"/>
      <c r="R238" s="43"/>
      <c r="S238" s="43"/>
      <c r="T238" s="43"/>
      <c r="U238" s="43"/>
      <c r="V238" s="43"/>
      <c r="W238" s="43"/>
      <c r="X238" s="38"/>
      <c r="Y238" s="38"/>
      <c r="Z238" s="1"/>
      <c r="AA238" s="223"/>
      <c r="AB238" s="223"/>
      <c r="AC238" s="314"/>
      <c r="AD238" s="323"/>
      <c r="AE238" s="39"/>
      <c r="AF238" s="39"/>
      <c r="AG238" s="39"/>
      <c r="AH238" s="39"/>
      <c r="AI238" s="39"/>
      <c r="AJ238" s="39"/>
      <c r="AK238" s="39"/>
      <c r="AL238" s="39"/>
      <c r="AM238" s="39"/>
      <c r="AN238" s="39"/>
      <c r="AO238" s="39"/>
      <c r="AP238" s="39"/>
      <c r="AQ238" s="39"/>
      <c r="AR238" s="39"/>
      <c r="AS238" s="39"/>
      <c r="AT238" s="39"/>
      <c r="AU238" s="39"/>
      <c r="AV238" s="39"/>
      <c r="AW238" s="39"/>
      <c r="AX238" s="39"/>
      <c r="AY238" s="39"/>
      <c r="AZ238" s="39"/>
      <c r="BA238" s="39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</row>
    <row r="239" spans="3:170" s="2" customFormat="1" ht="18.75" customHeight="1" x14ac:dyDescent="0.2">
      <c r="C239" s="126">
        <v>1</v>
      </c>
      <c r="D239" s="127" t="s">
        <v>447</v>
      </c>
      <c r="E239" s="126" t="s">
        <v>0</v>
      </c>
      <c r="F239" s="128"/>
      <c r="G239" s="129">
        <v>130</v>
      </c>
      <c r="H239" s="130">
        <f>ROUND(G239*$H$4,0)</f>
        <v>130</v>
      </c>
      <c r="I239" s="130">
        <f>ROUND(H239*$I$4,0)</f>
        <v>124</v>
      </c>
      <c r="J239" s="130">
        <f>ROUND(H239*$J$4,0)</f>
        <v>117</v>
      </c>
      <c r="K239" s="131">
        <f>ROUND(H239*$K$4,0)</f>
        <v>111</v>
      </c>
      <c r="L239" s="132">
        <f>IF($H$3&gt;=100000,F239*K239,IF(AND($H$3&gt;=50000,$H$3&lt;=100000),F239*J239,IF(AND($H$3&gt;=25000,$H$3&lt;=50000),F239*I239,IF($H$3&lt;=50000,F239*H239))))</f>
        <v>0</v>
      </c>
      <c r="M239" s="125">
        <v>220</v>
      </c>
      <c r="N239" s="45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1"/>
      <c r="AA239" s="334">
        <v>4630109243075</v>
      </c>
      <c r="AB239" s="224">
        <v>30926</v>
      </c>
      <c r="AC239" s="315"/>
      <c r="AD239" s="323"/>
      <c r="AE239" s="39"/>
      <c r="AF239" s="39"/>
      <c r="AG239" s="39"/>
      <c r="AH239" s="39"/>
      <c r="AI239" s="39"/>
      <c r="AJ239" s="39"/>
      <c r="AK239" s="39"/>
      <c r="AL239" s="39"/>
      <c r="AM239" s="39"/>
      <c r="AN239" s="39"/>
      <c r="AO239" s="39"/>
      <c r="AP239" s="39"/>
      <c r="AQ239" s="39"/>
      <c r="AR239" s="39"/>
      <c r="AS239" s="39"/>
      <c r="AT239" s="39"/>
      <c r="AU239" s="39"/>
      <c r="AV239" s="39"/>
      <c r="AW239" s="39"/>
      <c r="AX239" s="39"/>
      <c r="AY239" s="39"/>
      <c r="AZ239" s="39"/>
      <c r="BA239" s="39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</row>
    <row r="240" spans="3:170" s="2" customFormat="1" ht="18.75" customHeight="1" x14ac:dyDescent="0.2">
      <c r="C240" s="126">
        <v>2</v>
      </c>
      <c r="D240" s="127" t="s">
        <v>448</v>
      </c>
      <c r="E240" s="126" t="s">
        <v>0</v>
      </c>
      <c r="F240" s="128"/>
      <c r="G240" s="129">
        <v>130</v>
      </c>
      <c r="H240" s="130">
        <f>ROUND(G240*$H$4,0)</f>
        <v>130</v>
      </c>
      <c r="I240" s="130">
        <f>ROUND(H240*$I$4,0)</f>
        <v>124</v>
      </c>
      <c r="J240" s="130">
        <f>ROUND(H240*$J$4,0)</f>
        <v>117</v>
      </c>
      <c r="K240" s="131">
        <f>ROUND(H240*$K$4,0)</f>
        <v>111</v>
      </c>
      <c r="L240" s="132">
        <f>IF($H$3&gt;=100000,F240*K240,IF(AND($H$3&gt;=50000,$H$3&lt;=100000),F240*J240,IF(AND($H$3&gt;=25000,$H$3&lt;=50000),F240*I240,IF($H$3&lt;=50000,F240*H240))))</f>
        <v>0</v>
      </c>
      <c r="M240" s="125">
        <v>220</v>
      </c>
      <c r="N240" s="45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1"/>
      <c r="AA240" s="334">
        <v>4630109243082</v>
      </c>
      <c r="AB240" s="224">
        <v>30927</v>
      </c>
      <c r="AC240" s="315"/>
      <c r="AD240" s="323"/>
      <c r="AE240" s="39"/>
      <c r="AF240" s="39"/>
      <c r="AG240" s="39"/>
      <c r="AH240" s="39"/>
      <c r="AI240" s="39"/>
      <c r="AJ240" s="39"/>
      <c r="AK240" s="39"/>
      <c r="AL240" s="39"/>
      <c r="AM240" s="39"/>
      <c r="AN240" s="39"/>
      <c r="AO240" s="39"/>
      <c r="AP240" s="39"/>
      <c r="AQ240" s="39"/>
      <c r="AR240" s="39"/>
      <c r="AS240" s="39"/>
      <c r="AT240" s="39"/>
      <c r="AU240" s="39"/>
      <c r="AV240" s="39"/>
      <c r="AW240" s="39"/>
      <c r="AX240" s="39"/>
      <c r="AY240" s="39"/>
      <c r="AZ240" s="39"/>
      <c r="BA240" s="39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</row>
    <row r="241" spans="3:170" s="2" customFormat="1" ht="18.75" customHeight="1" thickBot="1" x14ac:dyDescent="0.25">
      <c r="C241" s="164"/>
      <c r="D241" s="165" t="s">
        <v>1</v>
      </c>
      <c r="E241" s="166"/>
      <c r="F241" s="166">
        <f>SUM(F240:F240)</f>
        <v>0</v>
      </c>
      <c r="G241" s="167">
        <v>0</v>
      </c>
      <c r="H241" s="167">
        <f>SUMPRODUCT($F239:$F240,H239:H240)</f>
        <v>0</v>
      </c>
      <c r="I241" s="167">
        <f>SUMPRODUCT($F239:$F240,I239:I240)</f>
        <v>0</v>
      </c>
      <c r="J241" s="167">
        <f>SUMPRODUCT($F239:$F240,J239:J240)</f>
        <v>0</v>
      </c>
      <c r="K241" s="167">
        <f>SUMPRODUCT($F239:$F240,K239:K240)</f>
        <v>0</v>
      </c>
      <c r="L241" s="168">
        <f>SUM(L239:L240)</f>
        <v>0</v>
      </c>
      <c r="M241" s="169"/>
      <c r="N241" s="47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51"/>
      <c r="AA241" s="49"/>
      <c r="AB241" s="224"/>
      <c r="AC241" s="315"/>
      <c r="AD241" s="323"/>
      <c r="AE241" s="39"/>
      <c r="AF241" s="39"/>
      <c r="AG241" s="39"/>
      <c r="AH241" s="39"/>
      <c r="AI241" s="39"/>
      <c r="AJ241" s="39"/>
      <c r="AK241" s="39"/>
      <c r="AL241" s="39"/>
      <c r="AM241" s="39"/>
      <c r="AN241" s="39"/>
      <c r="AO241" s="39"/>
      <c r="AP241" s="39"/>
      <c r="AQ241" s="39"/>
      <c r="AR241" s="39"/>
      <c r="AS241" s="39"/>
      <c r="AT241" s="39"/>
      <c r="AU241" s="39"/>
      <c r="AV241" s="39"/>
      <c r="AW241" s="39"/>
      <c r="AX241" s="39"/>
      <c r="AY241" s="39"/>
      <c r="AZ241" s="39"/>
      <c r="BA241" s="39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</row>
    <row r="242" spans="3:170" s="2" customFormat="1" ht="18.75" customHeight="1" thickTop="1" x14ac:dyDescent="0.2">
      <c r="C242" s="151"/>
      <c r="D242" s="206" t="s">
        <v>159</v>
      </c>
      <c r="E242" s="152"/>
      <c r="F242" s="153"/>
      <c r="G242" s="154"/>
      <c r="H242" s="154"/>
      <c r="I242" s="154"/>
      <c r="J242" s="154"/>
      <c r="K242" s="154"/>
      <c r="L242" s="154"/>
      <c r="M242" s="150"/>
      <c r="N242" s="45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1"/>
      <c r="AA242" s="49"/>
      <c r="AB242" s="224"/>
      <c r="AC242" s="315"/>
      <c r="AD242" s="323"/>
      <c r="AE242" s="39"/>
      <c r="AF242" s="39"/>
      <c r="AG242" s="39"/>
      <c r="AH242" s="39"/>
      <c r="AI242" s="39"/>
      <c r="AJ242" s="39"/>
      <c r="AK242" s="39"/>
      <c r="AL242" s="39"/>
      <c r="AM242" s="39"/>
      <c r="AN242" s="39"/>
      <c r="AO242" s="39"/>
      <c r="AP242" s="39"/>
      <c r="AQ242" s="39"/>
      <c r="AR242" s="39"/>
      <c r="AS242" s="39"/>
      <c r="AT242" s="39"/>
      <c r="AU242" s="39"/>
      <c r="AV242" s="39"/>
      <c r="AW242" s="39"/>
      <c r="AX242" s="39"/>
      <c r="AY242" s="39"/>
      <c r="AZ242" s="39"/>
      <c r="BA242" s="39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</row>
    <row r="243" spans="3:170" s="2" customFormat="1" ht="20.25" customHeight="1" x14ac:dyDescent="0.2">
      <c r="C243" s="358"/>
      <c r="D243" s="359" t="s">
        <v>392</v>
      </c>
      <c r="E243" s="360" t="s">
        <v>166</v>
      </c>
      <c r="F243" s="361"/>
      <c r="G243" s="362"/>
      <c r="H243" s="362"/>
      <c r="I243" s="362"/>
      <c r="J243" s="362"/>
      <c r="K243" s="362"/>
      <c r="L243" s="363"/>
      <c r="M243" s="125"/>
      <c r="N243" s="45"/>
      <c r="O243" s="43"/>
      <c r="P243" s="43"/>
      <c r="Q243" s="43"/>
      <c r="R243" s="43"/>
      <c r="S243" s="43"/>
      <c r="T243" s="43"/>
      <c r="U243" s="43"/>
      <c r="V243" s="43"/>
      <c r="W243" s="43"/>
      <c r="X243" s="38"/>
      <c r="Y243" s="38"/>
      <c r="Z243" s="1"/>
      <c r="AA243" s="223"/>
      <c r="AB243" s="223"/>
      <c r="AC243" s="315"/>
      <c r="AD243" s="323"/>
      <c r="AE243" s="39"/>
      <c r="AF243" s="39"/>
      <c r="AG243" s="39"/>
      <c r="AH243" s="39"/>
      <c r="AI243" s="39"/>
      <c r="AJ243" s="39"/>
      <c r="AK243" s="39"/>
      <c r="AL243" s="39"/>
      <c r="AM243" s="39"/>
      <c r="AN243" s="39"/>
      <c r="AO243" s="39"/>
      <c r="AP243" s="39"/>
      <c r="AQ243" s="39"/>
      <c r="AR243" s="39"/>
      <c r="AS243" s="39"/>
      <c r="AT243" s="39"/>
      <c r="AU243" s="39"/>
      <c r="AV243" s="39"/>
      <c r="AW243" s="39"/>
      <c r="AX243" s="39"/>
      <c r="AY243" s="39"/>
      <c r="AZ243" s="39"/>
      <c r="BA243" s="39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</row>
    <row r="244" spans="3:170" s="2" customFormat="1" ht="18.75" customHeight="1" x14ac:dyDescent="0.2">
      <c r="C244" s="126">
        <v>1</v>
      </c>
      <c r="D244" s="127" t="s">
        <v>449</v>
      </c>
      <c r="E244" s="126" t="s">
        <v>0</v>
      </c>
      <c r="F244" s="128"/>
      <c r="G244" s="129">
        <v>283</v>
      </c>
      <c r="H244" s="130">
        <f>ROUND(G244*$H$4,0)</f>
        <v>283</v>
      </c>
      <c r="I244" s="130">
        <f>ROUND(H244*$I$4,0)</f>
        <v>269</v>
      </c>
      <c r="J244" s="130">
        <f>ROUND(H244*$J$4,0)</f>
        <v>255</v>
      </c>
      <c r="K244" s="131">
        <f>ROUND(H244*$K$4,0)</f>
        <v>241</v>
      </c>
      <c r="L244" s="132">
        <f>IF($H$3&gt;=100000,F244*K244,IF(AND($H$3&gt;=50000,$H$3&lt;=100000),F244*J244,IF(AND($H$3&gt;=25000,$H$3&lt;=50000),F244*I244,IF($H$3&lt;=50000,F244*H244))))</f>
        <v>0</v>
      </c>
      <c r="M244" s="125">
        <v>480</v>
      </c>
      <c r="N244" s="45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1"/>
      <c r="AA244" s="334">
        <v>4630109243136</v>
      </c>
      <c r="AB244" s="224">
        <v>30961</v>
      </c>
      <c r="AC244" s="315"/>
      <c r="AD244" s="323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</row>
    <row r="245" spans="3:170" s="2" customFormat="1" ht="18.75" customHeight="1" x14ac:dyDescent="0.2">
      <c r="C245" s="126">
        <v>2</v>
      </c>
      <c r="D245" s="127" t="s">
        <v>450</v>
      </c>
      <c r="E245" s="126" t="s">
        <v>0</v>
      </c>
      <c r="F245" s="128"/>
      <c r="G245" s="129">
        <v>283</v>
      </c>
      <c r="H245" s="130">
        <f t="shared" ref="H245:H246" si="109">ROUND(G245*$H$4,0)</f>
        <v>283</v>
      </c>
      <c r="I245" s="130">
        <f t="shared" ref="I245:I246" si="110">ROUND(H245*$I$4,0)</f>
        <v>269</v>
      </c>
      <c r="J245" s="130">
        <f t="shared" ref="J245:J246" si="111">ROUND(H245*$J$4,0)</f>
        <v>255</v>
      </c>
      <c r="K245" s="131">
        <f t="shared" ref="K245:K246" si="112">ROUND(H245*$K$4,0)</f>
        <v>241</v>
      </c>
      <c r="L245" s="132">
        <f t="shared" ref="L245:L246" si="113">IF($H$3&gt;=100000,F245*K245,IF(AND($H$3&gt;=50000,$H$3&lt;=100000),F245*J245,IF(AND($H$3&gt;=25000,$H$3&lt;=50000),F245*I245,IF($H$3&lt;=50000,F245*H245))))</f>
        <v>0</v>
      </c>
      <c r="M245" s="125">
        <v>480</v>
      </c>
      <c r="N245" s="45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1"/>
      <c r="AA245" s="334">
        <v>4630109243143</v>
      </c>
      <c r="AB245" s="224">
        <v>30962</v>
      </c>
      <c r="AC245" s="315"/>
      <c r="AD245" s="323"/>
      <c r="AE245" s="39"/>
      <c r="AF245" s="39"/>
      <c r="AG245" s="39"/>
      <c r="AH245" s="39"/>
      <c r="AI245" s="39"/>
      <c r="AJ245" s="39"/>
      <c r="AK245" s="39"/>
      <c r="AL245" s="39"/>
      <c r="AM245" s="39"/>
      <c r="AN245" s="39"/>
      <c r="AO245" s="39"/>
      <c r="AP245" s="39"/>
      <c r="AQ245" s="39"/>
      <c r="AR245" s="39"/>
      <c r="AS245" s="39"/>
      <c r="AT245" s="39"/>
      <c r="AU245" s="39"/>
      <c r="AV245" s="39"/>
      <c r="AW245" s="39"/>
      <c r="AX245" s="39"/>
      <c r="AY245" s="39"/>
      <c r="AZ245" s="39"/>
      <c r="BA245" s="39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</row>
    <row r="246" spans="3:170" s="2" customFormat="1" ht="18.75" customHeight="1" x14ac:dyDescent="0.2">
      <c r="C246" s="126">
        <v>3</v>
      </c>
      <c r="D246" s="127" t="s">
        <v>451</v>
      </c>
      <c r="E246" s="126" t="s">
        <v>0</v>
      </c>
      <c r="F246" s="128"/>
      <c r="G246" s="129">
        <v>283</v>
      </c>
      <c r="H246" s="130">
        <f t="shared" si="109"/>
        <v>283</v>
      </c>
      <c r="I246" s="130">
        <f t="shared" si="110"/>
        <v>269</v>
      </c>
      <c r="J246" s="130">
        <f t="shared" si="111"/>
        <v>255</v>
      </c>
      <c r="K246" s="131">
        <f t="shared" si="112"/>
        <v>241</v>
      </c>
      <c r="L246" s="132">
        <f t="shared" si="113"/>
        <v>0</v>
      </c>
      <c r="M246" s="125">
        <v>480</v>
      </c>
      <c r="N246" s="45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1"/>
      <c r="AA246" s="334">
        <v>4630109243150</v>
      </c>
      <c r="AB246" s="224">
        <v>30963</v>
      </c>
      <c r="AC246" s="315"/>
      <c r="AD246" s="323"/>
      <c r="AE246" s="39"/>
      <c r="AF246" s="39"/>
      <c r="AG246" s="39"/>
      <c r="AH246" s="39"/>
      <c r="AI246" s="39"/>
      <c r="AJ246" s="39"/>
      <c r="AK246" s="39"/>
      <c r="AL246" s="39"/>
      <c r="AM246" s="39"/>
      <c r="AN246" s="39"/>
      <c r="AO246" s="39"/>
      <c r="AP246" s="39"/>
      <c r="AQ246" s="39"/>
      <c r="AR246" s="39"/>
      <c r="AS246" s="39"/>
      <c r="AT246" s="39"/>
      <c r="AU246" s="39"/>
      <c r="AV246" s="39"/>
      <c r="AW246" s="39"/>
      <c r="AX246" s="39"/>
      <c r="AY246" s="39"/>
      <c r="AZ246" s="39"/>
      <c r="BA246" s="39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</row>
    <row r="247" spans="3:170" s="2" customFormat="1" ht="18.75" customHeight="1" x14ac:dyDescent="0.2">
      <c r="C247" s="126">
        <v>4</v>
      </c>
      <c r="D247" s="127" t="s">
        <v>452</v>
      </c>
      <c r="E247" s="126" t="s">
        <v>0</v>
      </c>
      <c r="F247" s="128"/>
      <c r="G247" s="129">
        <v>283</v>
      </c>
      <c r="H247" s="130">
        <f>ROUND(G247*$H$4,0)</f>
        <v>283</v>
      </c>
      <c r="I247" s="130">
        <f>ROUND(H247*$I$4,0)</f>
        <v>269</v>
      </c>
      <c r="J247" s="130">
        <f>ROUND(H247*$J$4,0)</f>
        <v>255</v>
      </c>
      <c r="K247" s="131">
        <f>ROUND(H247*$K$4,0)</f>
        <v>241</v>
      </c>
      <c r="L247" s="132">
        <f>IF($H$3&gt;=100000,F247*K247,IF(AND($H$3&gt;=50000,$H$3&lt;=100000),F247*J247,IF(AND($H$3&gt;=25000,$H$3&lt;=50000),F247*I247,IF($H$3&lt;=50000,F247*H247))))</f>
        <v>0</v>
      </c>
      <c r="M247" s="125">
        <v>480</v>
      </c>
      <c r="N247" s="45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1"/>
      <c r="AA247" s="334">
        <v>4630109243167</v>
      </c>
      <c r="AB247" s="224">
        <v>30964</v>
      </c>
      <c r="AC247" s="315"/>
      <c r="AD247" s="323"/>
      <c r="AE247" s="39"/>
      <c r="AF247" s="39"/>
      <c r="AG247" s="39"/>
      <c r="AH247" s="39"/>
      <c r="AI247" s="39"/>
      <c r="AJ247" s="39"/>
      <c r="AK247" s="39"/>
      <c r="AL247" s="39"/>
      <c r="AM247" s="39"/>
      <c r="AN247" s="39"/>
      <c r="AO247" s="39"/>
      <c r="AP247" s="39"/>
      <c r="AQ247" s="39"/>
      <c r="AR247" s="39"/>
      <c r="AS247" s="39"/>
      <c r="AT247" s="39"/>
      <c r="AU247" s="39"/>
      <c r="AV247" s="39"/>
      <c r="AW247" s="39"/>
      <c r="AX247" s="39"/>
      <c r="AY247" s="39"/>
      <c r="AZ247" s="39"/>
      <c r="BA247" s="39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</row>
    <row r="248" spans="3:170" s="2" customFormat="1" ht="18.75" customHeight="1" thickBot="1" x14ac:dyDescent="0.25">
      <c r="C248" s="164"/>
      <c r="D248" s="165" t="s">
        <v>1</v>
      </c>
      <c r="E248" s="166"/>
      <c r="F248" s="166">
        <f>SUM(F244:F247)</f>
        <v>0</v>
      </c>
      <c r="G248" s="167">
        <v>0</v>
      </c>
      <c r="H248" s="167">
        <f>SUMPRODUCT($F244:$F247,H244:H247)</f>
        <v>0</v>
      </c>
      <c r="I248" s="167">
        <f>SUMPRODUCT($F244:$F247,I244:I247)</f>
        <v>0</v>
      </c>
      <c r="J248" s="167">
        <f>SUMPRODUCT($F244:$F247,J244:J247)</f>
        <v>0</v>
      </c>
      <c r="K248" s="167">
        <f>SUMPRODUCT($F244:$F247,K244:K247)</f>
        <v>0</v>
      </c>
      <c r="L248" s="168">
        <f>SUM(L244:L247)</f>
        <v>0</v>
      </c>
      <c r="M248" s="169"/>
      <c r="N248" s="47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51"/>
      <c r="AA248" s="49"/>
      <c r="AB248" s="224"/>
      <c r="AC248" s="315"/>
      <c r="AD248" s="323"/>
      <c r="AE248" s="39"/>
      <c r="AF248" s="39"/>
      <c r="AG248" s="39"/>
      <c r="AH248" s="39"/>
      <c r="AI248" s="39"/>
      <c r="AJ248" s="39"/>
      <c r="AK248" s="39"/>
      <c r="AL248" s="39"/>
      <c r="AM248" s="39"/>
      <c r="AN248" s="39"/>
      <c r="AO248" s="39"/>
      <c r="AP248" s="39"/>
      <c r="AQ248" s="39"/>
      <c r="AR248" s="39"/>
      <c r="AS248" s="39"/>
      <c r="AT248" s="39"/>
      <c r="AU248" s="39"/>
      <c r="AV248" s="39"/>
      <c r="AW248" s="39"/>
      <c r="AX248" s="39"/>
      <c r="AY248" s="39"/>
      <c r="AZ248" s="39"/>
      <c r="BA248" s="39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</row>
    <row r="249" spans="3:170" s="2" customFormat="1" ht="18.75" customHeight="1" thickTop="1" x14ac:dyDescent="0.2">
      <c r="C249" s="151"/>
      <c r="D249" s="206" t="s">
        <v>159</v>
      </c>
      <c r="E249" s="152"/>
      <c r="F249" s="153"/>
      <c r="G249" s="154"/>
      <c r="H249" s="154"/>
      <c r="I249" s="154"/>
      <c r="J249" s="154"/>
      <c r="K249" s="154"/>
      <c r="L249" s="154"/>
      <c r="M249" s="150"/>
      <c r="N249" s="45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1"/>
      <c r="AA249" s="49"/>
      <c r="AB249" s="224"/>
      <c r="AC249" s="315"/>
      <c r="AD249" s="323"/>
      <c r="AE249" s="39"/>
      <c r="AF249" s="39"/>
      <c r="AG249" s="39"/>
      <c r="AH249" s="39"/>
      <c r="AI249" s="39"/>
      <c r="AJ249" s="39"/>
      <c r="AK249" s="39"/>
      <c r="AL249" s="39"/>
      <c r="AM249" s="39"/>
      <c r="AN249" s="39"/>
      <c r="AO249" s="39"/>
      <c r="AP249" s="39"/>
      <c r="AQ249" s="39"/>
      <c r="AR249" s="39"/>
      <c r="AS249" s="39"/>
      <c r="AT249" s="39"/>
      <c r="AU249" s="39"/>
      <c r="AV249" s="39"/>
      <c r="AW249" s="39"/>
      <c r="AX249" s="39"/>
      <c r="AY249" s="39"/>
      <c r="AZ249" s="39"/>
      <c r="BA249" s="39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</row>
    <row r="250" spans="3:170" s="2" customFormat="1" ht="20.25" customHeight="1" x14ac:dyDescent="0.2">
      <c r="C250" s="358"/>
      <c r="D250" s="359" t="s">
        <v>453</v>
      </c>
      <c r="E250" s="360" t="s">
        <v>166</v>
      </c>
      <c r="F250" s="361"/>
      <c r="G250" s="362"/>
      <c r="H250" s="362"/>
      <c r="I250" s="362"/>
      <c r="J250" s="362"/>
      <c r="K250" s="362"/>
      <c r="L250" s="363"/>
      <c r="M250" s="125"/>
      <c r="N250" s="45"/>
      <c r="O250" s="43"/>
      <c r="P250" s="43"/>
      <c r="Q250" s="43"/>
      <c r="R250" s="43"/>
      <c r="S250" s="43"/>
      <c r="T250" s="43"/>
      <c r="U250" s="43"/>
      <c r="V250" s="43"/>
      <c r="W250" s="43"/>
      <c r="X250" s="38"/>
      <c r="Y250" s="38"/>
      <c r="Z250" s="1"/>
      <c r="AA250" s="223"/>
      <c r="AB250" s="223"/>
      <c r="AC250" s="315"/>
      <c r="AD250" s="323"/>
      <c r="AE250" s="39"/>
      <c r="AF250" s="39"/>
      <c r="AG250" s="39"/>
      <c r="AH250" s="39"/>
      <c r="AI250" s="39"/>
      <c r="AJ250" s="39"/>
      <c r="AK250" s="39"/>
      <c r="AL250" s="39"/>
      <c r="AM250" s="39"/>
      <c r="AN250" s="39"/>
      <c r="AO250" s="39"/>
      <c r="AP250" s="39"/>
      <c r="AQ250" s="39"/>
      <c r="AR250" s="39"/>
      <c r="AS250" s="39"/>
      <c r="AT250" s="39"/>
      <c r="AU250" s="39"/>
      <c r="AV250" s="39"/>
      <c r="AW250" s="39"/>
      <c r="AX250" s="39"/>
      <c r="AY250" s="39"/>
      <c r="AZ250" s="39"/>
      <c r="BA250" s="39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</row>
    <row r="251" spans="3:170" s="2" customFormat="1" ht="18.75" customHeight="1" x14ac:dyDescent="0.2">
      <c r="C251" s="126">
        <v>1</v>
      </c>
      <c r="D251" s="127" t="s">
        <v>141</v>
      </c>
      <c r="E251" s="126" t="s">
        <v>0</v>
      </c>
      <c r="F251" s="128"/>
      <c r="G251" s="129">
        <v>147</v>
      </c>
      <c r="H251" s="130">
        <f>ROUND(G251*$H$4,0)</f>
        <v>147</v>
      </c>
      <c r="I251" s="130">
        <f>ROUND(H251*$I$4,0)</f>
        <v>140</v>
      </c>
      <c r="J251" s="130">
        <f>ROUND(H251*$J$4,0)</f>
        <v>132</v>
      </c>
      <c r="K251" s="131">
        <f>ROUND(H251*$K$4,0)</f>
        <v>125</v>
      </c>
      <c r="L251" s="132">
        <f>IF($H$3&gt;=100000,F251*K251,IF(AND($H$3&gt;=50000,$H$3&lt;=100000),F251*J251,IF(AND($H$3&gt;=25000,$H$3&lt;=50000),F251*I251,IF($H$3&lt;=50000,F251*H251))))</f>
        <v>0</v>
      </c>
      <c r="M251" s="125">
        <v>250</v>
      </c>
      <c r="N251" s="45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1"/>
      <c r="AA251" s="334">
        <v>4630109243174</v>
      </c>
      <c r="AB251" s="224">
        <v>31036</v>
      </c>
      <c r="AC251" s="315"/>
      <c r="AD251" s="323"/>
      <c r="AE251" s="39"/>
      <c r="AF251" s="39"/>
      <c r="AG251" s="39"/>
      <c r="AH251" s="39"/>
      <c r="AI251" s="39"/>
      <c r="AJ251" s="39"/>
      <c r="AK251" s="39"/>
      <c r="AL251" s="39"/>
      <c r="AM251" s="39"/>
      <c r="AN251" s="39"/>
      <c r="AO251" s="39"/>
      <c r="AP251" s="39"/>
      <c r="AQ251" s="39"/>
      <c r="AR251" s="39"/>
      <c r="AS251" s="39"/>
      <c r="AT251" s="39"/>
      <c r="AU251" s="39"/>
      <c r="AV251" s="39"/>
      <c r="AW251" s="39"/>
      <c r="AX251" s="39"/>
      <c r="AY251" s="39"/>
      <c r="AZ251" s="39"/>
      <c r="BA251" s="39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</row>
    <row r="252" spans="3:170" s="2" customFormat="1" ht="18.75" customHeight="1" x14ac:dyDescent="0.2">
      <c r="C252" s="126">
        <v>2</v>
      </c>
      <c r="D252" s="127" t="s">
        <v>460</v>
      </c>
      <c r="E252" s="126" t="s">
        <v>0</v>
      </c>
      <c r="F252" s="128"/>
      <c r="G252" s="129">
        <v>147</v>
      </c>
      <c r="H252" s="130">
        <f t="shared" ref="H252:H253" si="114">ROUND(G252*$H$4,0)</f>
        <v>147</v>
      </c>
      <c r="I252" s="130">
        <f t="shared" ref="I252:I253" si="115">ROUND(H252*$I$4,0)</f>
        <v>140</v>
      </c>
      <c r="J252" s="130">
        <f t="shared" ref="J252:J253" si="116">ROUND(H252*$J$4,0)</f>
        <v>132</v>
      </c>
      <c r="K252" s="131">
        <f t="shared" ref="K252:K253" si="117">ROUND(H252*$K$4,0)</f>
        <v>125</v>
      </c>
      <c r="L252" s="132">
        <f t="shared" ref="L252:L253" si="118">IF($H$3&gt;=100000,F252*K252,IF(AND($H$3&gt;=50000,$H$3&lt;=100000),F252*J252,IF(AND($H$3&gt;=25000,$H$3&lt;=50000),F252*I252,IF($H$3&lt;=50000,F252*H252))))</f>
        <v>0</v>
      </c>
      <c r="M252" s="125">
        <v>250</v>
      </c>
      <c r="N252" s="45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1"/>
      <c r="AA252" s="334">
        <v>4630109243204</v>
      </c>
      <c r="AB252" s="224">
        <v>32131</v>
      </c>
      <c r="AC252" s="315"/>
      <c r="AD252" s="323"/>
      <c r="AE252" s="39"/>
      <c r="AF252" s="39"/>
      <c r="AG252" s="39"/>
      <c r="AH252" s="39"/>
      <c r="AI252" s="39"/>
      <c r="AJ252" s="39"/>
      <c r="AK252" s="39"/>
      <c r="AL252" s="39"/>
      <c r="AM252" s="39"/>
      <c r="AN252" s="39"/>
      <c r="AO252" s="39"/>
      <c r="AP252" s="39"/>
      <c r="AQ252" s="39"/>
      <c r="AR252" s="39"/>
      <c r="AS252" s="39"/>
      <c r="AT252" s="39"/>
      <c r="AU252" s="39"/>
      <c r="AV252" s="39"/>
      <c r="AW252" s="39"/>
      <c r="AX252" s="39"/>
      <c r="AY252" s="39"/>
      <c r="AZ252" s="39"/>
      <c r="BA252" s="39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</row>
    <row r="253" spans="3:170" s="2" customFormat="1" ht="18.75" customHeight="1" x14ac:dyDescent="0.2">
      <c r="C253" s="126">
        <v>3</v>
      </c>
      <c r="D253" s="127" t="s">
        <v>461</v>
      </c>
      <c r="E253" s="126" t="s">
        <v>0</v>
      </c>
      <c r="F253" s="128"/>
      <c r="G253" s="129">
        <v>147</v>
      </c>
      <c r="H253" s="130">
        <f t="shared" si="114"/>
        <v>147</v>
      </c>
      <c r="I253" s="130">
        <f t="shared" si="115"/>
        <v>140</v>
      </c>
      <c r="J253" s="130">
        <f t="shared" si="116"/>
        <v>132</v>
      </c>
      <c r="K253" s="131">
        <f t="shared" si="117"/>
        <v>125</v>
      </c>
      <c r="L253" s="132">
        <f t="shared" si="118"/>
        <v>0</v>
      </c>
      <c r="M253" s="125">
        <v>250</v>
      </c>
      <c r="N253" s="45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1"/>
      <c r="AA253" s="334">
        <v>4630109243181</v>
      </c>
      <c r="AB253" s="224">
        <v>32127</v>
      </c>
      <c r="AC253" s="315"/>
      <c r="AD253" s="323"/>
      <c r="AE253" s="39"/>
      <c r="AF253" s="39"/>
      <c r="AG253" s="39"/>
      <c r="AH253" s="39"/>
      <c r="AI253" s="39"/>
      <c r="AJ253" s="39"/>
      <c r="AK253" s="39"/>
      <c r="AL253" s="39"/>
      <c r="AM253" s="39"/>
      <c r="AN253" s="39"/>
      <c r="AO253" s="39"/>
      <c r="AP253" s="39"/>
      <c r="AQ253" s="39"/>
      <c r="AR253" s="39"/>
      <c r="AS253" s="39"/>
      <c r="AT253" s="39"/>
      <c r="AU253" s="39"/>
      <c r="AV253" s="39"/>
      <c r="AW253" s="39"/>
      <c r="AX253" s="39"/>
      <c r="AY253" s="39"/>
      <c r="AZ253" s="39"/>
      <c r="BA253" s="39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</row>
    <row r="254" spans="3:170" s="2" customFormat="1" ht="18.75" customHeight="1" x14ac:dyDescent="0.2">
      <c r="C254" s="126">
        <v>4</v>
      </c>
      <c r="D254" s="127" t="s">
        <v>462</v>
      </c>
      <c r="E254" s="126" t="s">
        <v>0</v>
      </c>
      <c r="F254" s="128"/>
      <c r="G254" s="129">
        <v>147</v>
      </c>
      <c r="H254" s="130">
        <f t="shared" ref="H254:H255" si="119">ROUND(G254*$H$4,0)</f>
        <v>147</v>
      </c>
      <c r="I254" s="130">
        <f t="shared" ref="I254:I255" si="120">ROUND(H254*$I$4,0)</f>
        <v>140</v>
      </c>
      <c r="J254" s="130">
        <f t="shared" ref="J254:J255" si="121">ROUND(H254*$J$4,0)</f>
        <v>132</v>
      </c>
      <c r="K254" s="131">
        <f t="shared" ref="K254:K255" si="122">ROUND(H254*$K$4,0)</f>
        <v>125</v>
      </c>
      <c r="L254" s="132">
        <f t="shared" ref="L254:L255" si="123">IF($H$3&gt;=100000,F254*K254,IF(AND($H$3&gt;=50000,$H$3&lt;=100000),F254*J254,IF(AND($H$3&gt;=25000,$H$3&lt;=50000),F254*I254,IF($H$3&lt;=50000,F254*H254))))</f>
        <v>0</v>
      </c>
      <c r="M254" s="125">
        <v>250</v>
      </c>
      <c r="N254" s="45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1"/>
      <c r="AA254" s="334">
        <v>4630109243228</v>
      </c>
      <c r="AB254" s="224">
        <v>32130</v>
      </c>
      <c r="AC254" s="315"/>
      <c r="AD254" s="323"/>
      <c r="AE254" s="39"/>
      <c r="AF254" s="39"/>
      <c r="AG254" s="39"/>
      <c r="AH254" s="39"/>
      <c r="AI254" s="39"/>
      <c r="AJ254" s="39"/>
      <c r="AK254" s="39"/>
      <c r="AL254" s="39"/>
      <c r="AM254" s="39"/>
      <c r="AN254" s="39"/>
      <c r="AO254" s="39"/>
      <c r="AP254" s="39"/>
      <c r="AQ254" s="39"/>
      <c r="AR254" s="39"/>
      <c r="AS254" s="39"/>
      <c r="AT254" s="39"/>
      <c r="AU254" s="39"/>
      <c r="AV254" s="39"/>
      <c r="AW254" s="39"/>
      <c r="AX254" s="39"/>
      <c r="AY254" s="39"/>
      <c r="AZ254" s="39"/>
      <c r="BA254" s="39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</row>
    <row r="255" spans="3:170" s="2" customFormat="1" ht="18.75" customHeight="1" x14ac:dyDescent="0.2">
      <c r="C255" s="126">
        <v>5</v>
      </c>
      <c r="D255" s="127" t="s">
        <v>401</v>
      </c>
      <c r="E255" s="126" t="s">
        <v>0</v>
      </c>
      <c r="F255" s="128"/>
      <c r="G255" s="129">
        <v>147</v>
      </c>
      <c r="H255" s="130">
        <f t="shared" si="119"/>
        <v>147</v>
      </c>
      <c r="I255" s="130">
        <f t="shared" si="120"/>
        <v>140</v>
      </c>
      <c r="J255" s="130">
        <f t="shared" si="121"/>
        <v>132</v>
      </c>
      <c r="K255" s="131">
        <f t="shared" si="122"/>
        <v>125</v>
      </c>
      <c r="L255" s="132">
        <f t="shared" si="123"/>
        <v>0</v>
      </c>
      <c r="M255" s="125">
        <v>250</v>
      </c>
      <c r="N255" s="45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1"/>
      <c r="AA255" s="334">
        <v>4630109243211</v>
      </c>
      <c r="AB255" s="224">
        <v>32129</v>
      </c>
      <c r="AC255" s="315"/>
      <c r="AD255" s="323"/>
      <c r="AE255" s="39"/>
      <c r="AF255" s="39"/>
      <c r="AG255" s="39"/>
      <c r="AH255" s="39"/>
      <c r="AI255" s="39"/>
      <c r="AJ255" s="39"/>
      <c r="AK255" s="39"/>
      <c r="AL255" s="39"/>
      <c r="AM255" s="39"/>
      <c r="AN255" s="39"/>
      <c r="AO255" s="39"/>
      <c r="AP255" s="39"/>
      <c r="AQ255" s="39"/>
      <c r="AR255" s="39"/>
      <c r="AS255" s="39"/>
      <c r="AT255" s="39"/>
      <c r="AU255" s="39"/>
      <c r="AV255" s="39"/>
      <c r="AW255" s="39"/>
      <c r="AX255" s="39"/>
      <c r="AY255" s="39"/>
      <c r="AZ255" s="39"/>
      <c r="BA255" s="39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</row>
    <row r="256" spans="3:170" s="2" customFormat="1" ht="18.75" customHeight="1" x14ac:dyDescent="0.2">
      <c r="C256" s="126">
        <v>6</v>
      </c>
      <c r="D256" s="127" t="s">
        <v>463</v>
      </c>
      <c r="E256" s="126" t="s">
        <v>0</v>
      </c>
      <c r="F256" s="128"/>
      <c r="G256" s="129">
        <v>147</v>
      </c>
      <c r="H256" s="130">
        <f>ROUND(G256*$H$4,0)</f>
        <v>147</v>
      </c>
      <c r="I256" s="130">
        <f>ROUND(H256*$I$4,0)</f>
        <v>140</v>
      </c>
      <c r="J256" s="130">
        <f>ROUND(H256*$J$4,0)</f>
        <v>132</v>
      </c>
      <c r="K256" s="131">
        <f>ROUND(H256*$K$4,0)</f>
        <v>125</v>
      </c>
      <c r="L256" s="132">
        <f>IF($H$3&gt;=100000,F256*K256,IF(AND($H$3&gt;=50000,$H$3&lt;=100000),F256*J256,IF(AND($H$3&gt;=25000,$H$3&lt;=50000),F256*I256,IF($H$3&lt;=50000,F256*H256))))</f>
        <v>0</v>
      </c>
      <c r="M256" s="125">
        <v>250</v>
      </c>
      <c r="N256" s="45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1"/>
      <c r="AA256" s="334">
        <v>4630109243198</v>
      </c>
      <c r="AB256" s="224">
        <v>32128</v>
      </c>
      <c r="AC256" s="315"/>
      <c r="AD256" s="323"/>
      <c r="AE256" s="39"/>
      <c r="AF256" s="39"/>
      <c r="AG256" s="39"/>
      <c r="AH256" s="39"/>
      <c r="AI256" s="39"/>
      <c r="AJ256" s="39"/>
      <c r="AK256" s="39"/>
      <c r="AL256" s="39"/>
      <c r="AM256" s="39"/>
      <c r="AN256" s="39"/>
      <c r="AO256" s="39"/>
      <c r="AP256" s="39"/>
      <c r="AQ256" s="39"/>
      <c r="AR256" s="39"/>
      <c r="AS256" s="39"/>
      <c r="AT256" s="39"/>
      <c r="AU256" s="39"/>
      <c r="AV256" s="39"/>
      <c r="AW256" s="39"/>
      <c r="AX256" s="39"/>
      <c r="AY256" s="39"/>
      <c r="AZ256" s="39"/>
      <c r="BA256" s="39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</row>
    <row r="257" spans="3:170" s="2" customFormat="1" ht="18.75" customHeight="1" thickBot="1" x14ac:dyDescent="0.25">
      <c r="C257" s="164"/>
      <c r="D257" s="165" t="s">
        <v>1</v>
      </c>
      <c r="E257" s="166"/>
      <c r="F257" s="166">
        <f>SUM(F251:F256)</f>
        <v>0</v>
      </c>
      <c r="G257" s="167">
        <v>0</v>
      </c>
      <c r="H257" s="167">
        <f>SUMPRODUCT($F251:$F256,H251:H256)</f>
        <v>0</v>
      </c>
      <c r="I257" s="167">
        <f>SUMPRODUCT($F251:$F256,I251:I256)</f>
        <v>0</v>
      </c>
      <c r="J257" s="167">
        <f>SUMPRODUCT($F251:$F256,J251:J256)</f>
        <v>0</v>
      </c>
      <c r="K257" s="167">
        <f>SUMPRODUCT($F251:$F256,K251:K256)</f>
        <v>0</v>
      </c>
      <c r="L257" s="168">
        <f>SUM(L251:L256)</f>
        <v>0</v>
      </c>
      <c r="M257" s="169"/>
      <c r="N257" s="47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51"/>
      <c r="AA257" s="49"/>
      <c r="AB257" s="224"/>
      <c r="AC257" s="315"/>
      <c r="AD257" s="323"/>
      <c r="AE257" s="39"/>
      <c r="AF257" s="39"/>
      <c r="AG257" s="39"/>
      <c r="AH257" s="39"/>
      <c r="AI257" s="39"/>
      <c r="AJ257" s="39"/>
      <c r="AK257" s="39"/>
      <c r="AL257" s="39"/>
      <c r="AM257" s="39"/>
      <c r="AN257" s="39"/>
      <c r="AO257" s="39"/>
      <c r="AP257" s="39"/>
      <c r="AQ257" s="39"/>
      <c r="AR257" s="39"/>
      <c r="AS257" s="39"/>
      <c r="AT257" s="39"/>
      <c r="AU257" s="39"/>
      <c r="AV257" s="39"/>
      <c r="AW257" s="39"/>
      <c r="AX257" s="39"/>
      <c r="AY257" s="39"/>
      <c r="AZ257" s="39"/>
      <c r="BA257" s="39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</row>
    <row r="258" spans="3:170" s="2" customFormat="1" ht="18.75" customHeight="1" thickTop="1" x14ac:dyDescent="0.2">
      <c r="C258" s="151"/>
      <c r="D258" s="206" t="s">
        <v>159</v>
      </c>
      <c r="E258" s="152"/>
      <c r="F258" s="153"/>
      <c r="G258" s="154"/>
      <c r="H258" s="154"/>
      <c r="I258" s="154"/>
      <c r="J258" s="154"/>
      <c r="K258" s="154"/>
      <c r="L258" s="154"/>
      <c r="M258" s="150"/>
      <c r="N258" s="45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1"/>
      <c r="AA258" s="49"/>
      <c r="AB258" s="224"/>
      <c r="AC258" s="315"/>
      <c r="AD258" s="323"/>
      <c r="AE258" s="39"/>
      <c r="AF258" s="39"/>
      <c r="AG258" s="39"/>
      <c r="AH258" s="39"/>
      <c r="AI258" s="39"/>
      <c r="AJ258" s="39"/>
      <c r="AK258" s="39"/>
      <c r="AL258" s="39"/>
      <c r="AM258" s="39"/>
      <c r="AN258" s="39"/>
      <c r="AO258" s="39"/>
      <c r="AP258" s="39"/>
      <c r="AQ258" s="39"/>
      <c r="AR258" s="39"/>
      <c r="AS258" s="39"/>
      <c r="AT258" s="39"/>
      <c r="AU258" s="39"/>
      <c r="AV258" s="39"/>
      <c r="AW258" s="39"/>
      <c r="AX258" s="39"/>
      <c r="AY258" s="39"/>
      <c r="AZ258" s="39"/>
      <c r="BA258" s="39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</row>
    <row r="259" spans="3:170" s="2" customFormat="1" ht="20.25" customHeight="1" x14ac:dyDescent="0.2">
      <c r="C259" s="358"/>
      <c r="D259" s="359" t="s">
        <v>454</v>
      </c>
      <c r="E259" s="360" t="s">
        <v>166</v>
      </c>
      <c r="F259" s="361"/>
      <c r="G259" s="362"/>
      <c r="H259" s="362"/>
      <c r="I259" s="362"/>
      <c r="J259" s="362"/>
      <c r="K259" s="362"/>
      <c r="L259" s="363"/>
      <c r="M259" s="125"/>
      <c r="N259" s="45"/>
      <c r="O259" s="43"/>
      <c r="P259" s="43"/>
      <c r="Q259" s="43"/>
      <c r="R259" s="43"/>
      <c r="S259" s="43"/>
      <c r="T259" s="43"/>
      <c r="U259" s="43"/>
      <c r="V259" s="43"/>
      <c r="W259" s="43"/>
      <c r="X259" s="38"/>
      <c r="Y259" s="38"/>
      <c r="Z259" s="1"/>
      <c r="AA259" s="223"/>
      <c r="AB259" s="223"/>
      <c r="AC259" s="314"/>
      <c r="AD259" s="323"/>
      <c r="AE259" s="39"/>
      <c r="AF259" s="39"/>
      <c r="AG259" s="39"/>
      <c r="AH259" s="39"/>
      <c r="AI259" s="39"/>
      <c r="AJ259" s="39"/>
      <c r="AK259" s="39"/>
      <c r="AL259" s="39"/>
      <c r="AM259" s="39"/>
      <c r="AN259" s="39"/>
      <c r="AO259" s="39"/>
      <c r="AP259" s="39"/>
      <c r="AQ259" s="39"/>
      <c r="AR259" s="39"/>
      <c r="AS259" s="39"/>
      <c r="AT259" s="39"/>
      <c r="AU259" s="39"/>
      <c r="AV259" s="39"/>
      <c r="AW259" s="39"/>
      <c r="AX259" s="39"/>
      <c r="AY259" s="39"/>
      <c r="AZ259" s="39"/>
      <c r="BA259" s="39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</row>
    <row r="260" spans="3:170" s="2" customFormat="1" ht="18.75" customHeight="1" x14ac:dyDescent="0.2">
      <c r="C260" s="126">
        <v>1</v>
      </c>
      <c r="D260" s="127" t="s">
        <v>458</v>
      </c>
      <c r="E260" s="126" t="s">
        <v>0</v>
      </c>
      <c r="F260" s="128"/>
      <c r="G260" s="129">
        <v>227</v>
      </c>
      <c r="H260" s="130">
        <f>ROUND(G260*$H$4,0)</f>
        <v>227</v>
      </c>
      <c r="I260" s="130">
        <f>ROUND(H260*$I$4,0)</f>
        <v>216</v>
      </c>
      <c r="J260" s="130">
        <f>ROUND(H260*$J$4,0)</f>
        <v>204</v>
      </c>
      <c r="K260" s="131">
        <f>ROUND(H260*$K$4,0)</f>
        <v>193</v>
      </c>
      <c r="L260" s="132">
        <f>IF($H$3&gt;=100000,F260*K260,IF(AND($H$3&gt;=50000,$H$3&lt;=100000),F260*J260,IF(AND($H$3&gt;=25000,$H$3&lt;=50000),F260*I260,IF($H$3&lt;=50000,F260*H260))))</f>
        <v>0</v>
      </c>
      <c r="M260" s="125">
        <v>385</v>
      </c>
      <c r="N260" s="45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1"/>
      <c r="AA260" s="334">
        <v>4630109242818</v>
      </c>
      <c r="AB260" s="224">
        <v>27794</v>
      </c>
      <c r="AC260" s="315"/>
      <c r="AD260" s="323"/>
      <c r="AE260" s="39"/>
      <c r="AF260" s="39"/>
      <c r="AG260" s="39"/>
      <c r="AH260" s="39"/>
      <c r="AI260" s="39"/>
      <c r="AJ260" s="39"/>
      <c r="AK260" s="39"/>
      <c r="AL260" s="39"/>
      <c r="AM260" s="39"/>
      <c r="AN260" s="39"/>
      <c r="AO260" s="39"/>
      <c r="AP260" s="39"/>
      <c r="AQ260" s="39"/>
      <c r="AR260" s="39"/>
      <c r="AS260" s="39"/>
      <c r="AT260" s="39"/>
      <c r="AU260" s="39"/>
      <c r="AV260" s="39"/>
      <c r="AW260" s="39"/>
      <c r="AX260" s="39"/>
      <c r="AY260" s="39"/>
      <c r="AZ260" s="39"/>
      <c r="BA260" s="39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</row>
    <row r="261" spans="3:170" s="2" customFormat="1" ht="18.75" customHeight="1" x14ac:dyDescent="0.2">
      <c r="C261" s="126">
        <v>2</v>
      </c>
      <c r="D261" s="127" t="s">
        <v>457</v>
      </c>
      <c r="E261" s="126" t="s">
        <v>0</v>
      </c>
      <c r="F261" s="128"/>
      <c r="G261" s="129">
        <v>227</v>
      </c>
      <c r="H261" s="130">
        <f>ROUND(G261*$H$4,0)</f>
        <v>227</v>
      </c>
      <c r="I261" s="130">
        <f>ROUND(H261*$I$4,0)</f>
        <v>216</v>
      </c>
      <c r="J261" s="130">
        <f>ROUND(H261*$J$4,0)</f>
        <v>204</v>
      </c>
      <c r="K261" s="131">
        <f>ROUND(H261*$K$4,0)</f>
        <v>193</v>
      </c>
      <c r="L261" s="132">
        <f>IF($H$3&gt;=100000,F261*K261,IF(AND($H$3&gt;=50000,$H$3&lt;=100000),F261*J261,IF(AND($H$3&gt;=25000,$H$3&lt;=50000),F261*I261,IF($H$3&lt;=50000,F261*H261))))</f>
        <v>0</v>
      </c>
      <c r="M261" s="125">
        <v>385</v>
      </c>
      <c r="N261" s="45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1"/>
      <c r="AA261" s="334">
        <v>4630109242825</v>
      </c>
      <c r="AB261" s="224">
        <v>27795</v>
      </c>
      <c r="AC261" s="315"/>
      <c r="AD261" s="323"/>
      <c r="AE261" s="39"/>
      <c r="AF261" s="39"/>
      <c r="AG261" s="39"/>
      <c r="AH261" s="39"/>
      <c r="AI261" s="39"/>
      <c r="AJ261" s="39"/>
      <c r="AK261" s="39"/>
      <c r="AL261" s="39"/>
      <c r="AM261" s="39"/>
      <c r="AN261" s="39"/>
      <c r="AO261" s="39"/>
      <c r="AP261" s="39"/>
      <c r="AQ261" s="39"/>
      <c r="AR261" s="39"/>
      <c r="AS261" s="39"/>
      <c r="AT261" s="39"/>
      <c r="AU261" s="39"/>
      <c r="AV261" s="39"/>
      <c r="AW261" s="39"/>
      <c r="AX261" s="39"/>
      <c r="AY261" s="39"/>
      <c r="AZ261" s="39"/>
      <c r="BA261" s="39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</row>
    <row r="262" spans="3:170" s="2" customFormat="1" ht="18.75" customHeight="1" thickBot="1" x14ac:dyDescent="0.25">
      <c r="C262" s="164"/>
      <c r="D262" s="165" t="s">
        <v>1</v>
      </c>
      <c r="E262" s="166"/>
      <c r="F262" s="166">
        <f>SUM(F261:F261)</f>
        <v>0</v>
      </c>
      <c r="G262" s="167">
        <v>0</v>
      </c>
      <c r="H262" s="167">
        <f>SUMPRODUCT($F260:$F261,H260:H261)</f>
        <v>0</v>
      </c>
      <c r="I262" s="167">
        <f>SUMPRODUCT($F260:$F261,I260:I261)</f>
        <v>0</v>
      </c>
      <c r="J262" s="167">
        <f>SUMPRODUCT($F260:$F261,J260:J261)</f>
        <v>0</v>
      </c>
      <c r="K262" s="167">
        <f>SUMPRODUCT($F260:$F261,K260:K261)</f>
        <v>0</v>
      </c>
      <c r="L262" s="168">
        <f>SUM(L260:L261)</f>
        <v>0</v>
      </c>
      <c r="M262" s="169"/>
      <c r="N262" s="47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51"/>
      <c r="AA262" s="49"/>
      <c r="AB262" s="224"/>
      <c r="AC262" s="315"/>
      <c r="AD262" s="323"/>
      <c r="AE262" s="39"/>
      <c r="AF262" s="39"/>
      <c r="AG262" s="39"/>
      <c r="AH262" s="39"/>
      <c r="AI262" s="39"/>
      <c r="AJ262" s="39"/>
      <c r="AK262" s="39"/>
      <c r="AL262" s="39"/>
      <c r="AM262" s="39"/>
      <c r="AN262" s="39"/>
      <c r="AO262" s="39"/>
      <c r="AP262" s="39"/>
      <c r="AQ262" s="39"/>
      <c r="AR262" s="39"/>
      <c r="AS262" s="39"/>
      <c r="AT262" s="39"/>
      <c r="AU262" s="39"/>
      <c r="AV262" s="39"/>
      <c r="AW262" s="39"/>
      <c r="AX262" s="39"/>
      <c r="AY262" s="39"/>
      <c r="AZ262" s="39"/>
      <c r="BA262" s="39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</row>
    <row r="263" spans="3:170" s="2" customFormat="1" ht="18.75" customHeight="1" thickTop="1" x14ac:dyDescent="0.2">
      <c r="C263" s="151"/>
      <c r="D263" s="206" t="s">
        <v>159</v>
      </c>
      <c r="E263" s="152"/>
      <c r="F263" s="153"/>
      <c r="G263" s="154"/>
      <c r="H263" s="154"/>
      <c r="I263" s="154"/>
      <c r="J263" s="154"/>
      <c r="K263" s="154"/>
      <c r="L263" s="154"/>
      <c r="M263" s="150"/>
      <c r="N263" s="45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1"/>
      <c r="AA263" s="49"/>
      <c r="AB263" s="224"/>
      <c r="AC263" s="315"/>
      <c r="AD263" s="323"/>
      <c r="AE263" s="39"/>
      <c r="AF263" s="39"/>
      <c r="AG263" s="39"/>
      <c r="AH263" s="39"/>
      <c r="AI263" s="39"/>
      <c r="AJ263" s="39"/>
      <c r="AK263" s="39"/>
      <c r="AL263" s="39"/>
      <c r="AM263" s="39"/>
      <c r="AN263" s="39"/>
      <c r="AO263" s="39"/>
      <c r="AP263" s="39"/>
      <c r="AQ263" s="39"/>
      <c r="AR263" s="39"/>
      <c r="AS263" s="39"/>
      <c r="AT263" s="39"/>
      <c r="AU263" s="39"/>
      <c r="AV263" s="39"/>
      <c r="AW263" s="39"/>
      <c r="AX263" s="39"/>
      <c r="AY263" s="39"/>
      <c r="AZ263" s="39"/>
      <c r="BA263" s="39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</row>
    <row r="264" spans="3:170" s="2" customFormat="1" ht="20.25" customHeight="1" x14ac:dyDescent="0.2">
      <c r="C264" s="358"/>
      <c r="D264" s="359" t="s">
        <v>455</v>
      </c>
      <c r="E264" s="360" t="s">
        <v>166</v>
      </c>
      <c r="F264" s="361"/>
      <c r="G264" s="362"/>
      <c r="H264" s="362"/>
      <c r="I264" s="362"/>
      <c r="J264" s="362"/>
      <c r="K264" s="362"/>
      <c r="L264" s="363"/>
      <c r="M264" s="125"/>
      <c r="N264" s="45"/>
      <c r="O264" s="43"/>
      <c r="P264" s="43"/>
      <c r="Q264" s="43"/>
      <c r="R264" s="43"/>
      <c r="S264" s="43"/>
      <c r="T264" s="43"/>
      <c r="U264" s="43"/>
      <c r="V264" s="43"/>
      <c r="W264" s="43"/>
      <c r="X264" s="38"/>
      <c r="Y264" s="38"/>
      <c r="Z264" s="1"/>
      <c r="AA264" s="223"/>
      <c r="AB264" s="223"/>
      <c r="AC264" s="314"/>
      <c r="AD264" s="323"/>
      <c r="AE264" s="39"/>
      <c r="AF264" s="39"/>
      <c r="AG264" s="39"/>
      <c r="AH264" s="39"/>
      <c r="AI264" s="39"/>
      <c r="AJ264" s="39"/>
      <c r="AK264" s="39"/>
      <c r="AL264" s="39"/>
      <c r="AM264" s="39"/>
      <c r="AN264" s="39"/>
      <c r="AO264" s="39"/>
      <c r="AP264" s="39"/>
      <c r="AQ264" s="39"/>
      <c r="AR264" s="39"/>
      <c r="AS264" s="39"/>
      <c r="AT264" s="39"/>
      <c r="AU264" s="39"/>
      <c r="AV264" s="39"/>
      <c r="AW264" s="39"/>
      <c r="AX264" s="39"/>
      <c r="AY264" s="39"/>
      <c r="AZ264" s="39"/>
      <c r="BA264" s="39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</row>
    <row r="265" spans="3:170" s="2" customFormat="1" ht="18.75" customHeight="1" x14ac:dyDescent="0.2">
      <c r="C265" s="126">
        <v>1</v>
      </c>
      <c r="D265" s="127" t="s">
        <v>456</v>
      </c>
      <c r="E265" s="126" t="s">
        <v>0</v>
      </c>
      <c r="F265" s="128"/>
      <c r="G265" s="129">
        <v>247</v>
      </c>
      <c r="H265" s="130">
        <f>ROUND(G265*$H$4,0)</f>
        <v>247</v>
      </c>
      <c r="I265" s="130">
        <f>ROUND(H265*$I$4,0)</f>
        <v>235</v>
      </c>
      <c r="J265" s="130">
        <f>ROUND(H265*$J$4,0)</f>
        <v>222</v>
      </c>
      <c r="K265" s="131">
        <f>ROUND(H265*$K$4,0)</f>
        <v>210</v>
      </c>
      <c r="L265" s="132">
        <f>IF($H$3&gt;=100000,F265*K265,IF(AND($H$3&gt;=50000,$H$3&lt;=100000),F265*J265,IF(AND($H$3&gt;=25000,$H$3&lt;=50000),F265*I265,IF($H$3&lt;=50000,F265*H265))))</f>
        <v>0</v>
      </c>
      <c r="M265" s="125">
        <v>420</v>
      </c>
      <c r="N265" s="45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1"/>
      <c r="AA265" s="334">
        <v>4630109242832</v>
      </c>
      <c r="AB265" s="224">
        <v>27743</v>
      </c>
      <c r="AC265" s="315"/>
      <c r="AD265" s="323"/>
      <c r="AE265" s="39"/>
      <c r="AF265" s="39"/>
      <c r="AG265" s="39"/>
      <c r="AH265" s="39"/>
      <c r="AI265" s="39"/>
      <c r="AJ265" s="39"/>
      <c r="AK265" s="39"/>
      <c r="AL265" s="39"/>
      <c r="AM265" s="39"/>
      <c r="AN265" s="39"/>
      <c r="AO265" s="39"/>
      <c r="AP265" s="39"/>
      <c r="AQ265" s="39"/>
      <c r="AR265" s="39"/>
      <c r="AS265" s="39"/>
      <c r="AT265" s="39"/>
      <c r="AU265" s="39"/>
      <c r="AV265" s="39"/>
      <c r="AW265" s="39"/>
      <c r="AX265" s="39"/>
      <c r="AY265" s="39"/>
      <c r="AZ265" s="39"/>
      <c r="BA265" s="39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</row>
    <row r="266" spans="3:170" s="2" customFormat="1" ht="18.75" customHeight="1" x14ac:dyDescent="0.2">
      <c r="C266" s="126">
        <v>2</v>
      </c>
      <c r="D266" s="127" t="s">
        <v>457</v>
      </c>
      <c r="E266" s="126" t="s">
        <v>0</v>
      </c>
      <c r="F266" s="128"/>
      <c r="G266" s="129">
        <v>247</v>
      </c>
      <c r="H266" s="130">
        <f>ROUND(G266*$H$4,0)</f>
        <v>247</v>
      </c>
      <c r="I266" s="130">
        <f>ROUND(H266*$I$4,0)</f>
        <v>235</v>
      </c>
      <c r="J266" s="130">
        <f>ROUND(H266*$J$4,0)</f>
        <v>222</v>
      </c>
      <c r="K266" s="131">
        <f>ROUND(H266*$K$4,0)</f>
        <v>210</v>
      </c>
      <c r="L266" s="132">
        <f>IF($H$3&gt;=100000,F266*K266,IF(AND($H$3&gt;=50000,$H$3&lt;=100000),F266*J266,IF(AND($H$3&gt;=25000,$H$3&lt;=50000),F266*I266,IF($H$3&lt;=50000,F266*H266))))</f>
        <v>0</v>
      </c>
      <c r="M266" s="125">
        <v>420</v>
      </c>
      <c r="N266" s="45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1"/>
      <c r="AA266" s="334">
        <v>4630109242849</v>
      </c>
      <c r="AB266" s="224">
        <v>27744</v>
      </c>
      <c r="AC266" s="315"/>
      <c r="AD266" s="323"/>
      <c r="AE266" s="39"/>
      <c r="AF266" s="39"/>
      <c r="AG266" s="39"/>
      <c r="AH266" s="39"/>
      <c r="AI266" s="39"/>
      <c r="AJ266" s="39"/>
      <c r="AK266" s="39"/>
      <c r="AL266" s="39"/>
      <c r="AM266" s="39"/>
      <c r="AN266" s="39"/>
      <c r="AO266" s="39"/>
      <c r="AP266" s="39"/>
      <c r="AQ266" s="39"/>
      <c r="AR266" s="39"/>
      <c r="AS266" s="39"/>
      <c r="AT266" s="39"/>
      <c r="AU266" s="39"/>
      <c r="AV266" s="39"/>
      <c r="AW266" s="39"/>
      <c r="AX266" s="39"/>
      <c r="AY266" s="39"/>
      <c r="AZ266" s="39"/>
      <c r="BA266" s="39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</row>
    <row r="267" spans="3:170" ht="18.75" thickBot="1" x14ac:dyDescent="0.3">
      <c r="C267" s="164"/>
      <c r="D267" s="165" t="s">
        <v>1</v>
      </c>
      <c r="E267" s="166"/>
      <c r="F267" s="166">
        <f>SUM(F266:F266)</f>
        <v>0</v>
      </c>
      <c r="G267" s="167">
        <v>0</v>
      </c>
      <c r="H267" s="167">
        <f>SUMPRODUCT($F265:$F266,H265:H266)</f>
        <v>0</v>
      </c>
      <c r="I267" s="167">
        <f>SUMPRODUCT($F265:$F266,I265:I266)</f>
        <v>0</v>
      </c>
      <c r="J267" s="167">
        <f>SUMPRODUCT($F265:$F266,J265:J266)</f>
        <v>0</v>
      </c>
      <c r="K267" s="167">
        <f>SUMPRODUCT($F265:$F266,K265:K266)</f>
        <v>0</v>
      </c>
      <c r="L267" s="168">
        <f>SUM(L265:L266)</f>
        <v>0</v>
      </c>
      <c r="M267" s="169"/>
      <c r="N267" s="47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51"/>
      <c r="AA267" s="49"/>
      <c r="AB267" s="224"/>
      <c r="AC267" s="315"/>
    </row>
    <row r="268" spans="3:170" ht="18.75" thickTop="1" x14ac:dyDescent="0.25">
      <c r="C268" s="151"/>
      <c r="D268" s="206" t="s">
        <v>159</v>
      </c>
      <c r="E268" s="152"/>
      <c r="F268" s="153"/>
      <c r="G268" s="154"/>
      <c r="H268" s="154"/>
      <c r="I268" s="154"/>
      <c r="J268" s="154"/>
      <c r="K268" s="154"/>
      <c r="L268" s="154"/>
      <c r="M268" s="150"/>
      <c r="N268" s="45"/>
      <c r="Z268" s="1"/>
      <c r="AA268" s="49"/>
      <c r="AB268" s="224"/>
      <c r="AC268" s="315"/>
    </row>
    <row r="269" spans="3:170" ht="23.25" x14ac:dyDescent="0.35">
      <c r="C269" s="358"/>
      <c r="D269" s="359" t="s">
        <v>471</v>
      </c>
      <c r="E269" s="360"/>
      <c r="F269" s="361"/>
      <c r="G269" s="362"/>
      <c r="H269" s="362"/>
      <c r="I269" s="362"/>
      <c r="J269" s="362"/>
      <c r="K269" s="362"/>
      <c r="L269" s="363"/>
      <c r="M269" s="125"/>
      <c r="N269" s="45"/>
      <c r="O269" s="43"/>
      <c r="P269" s="43"/>
      <c r="Q269" s="43"/>
      <c r="R269" s="43"/>
      <c r="S269" s="43"/>
      <c r="T269" s="43"/>
      <c r="U269" s="43"/>
      <c r="V269" s="43"/>
      <c r="W269" s="43"/>
      <c r="Z269" s="1"/>
      <c r="AA269" s="366" t="s">
        <v>224</v>
      </c>
      <c r="AB269" s="223"/>
      <c r="AC269" s="315"/>
    </row>
    <row r="270" spans="3:170" ht="60.75" customHeight="1" x14ac:dyDescent="0.25">
      <c r="C270" s="126">
        <v>1</v>
      </c>
      <c r="D270" s="127" t="s">
        <v>472</v>
      </c>
      <c r="E270" s="126" t="s">
        <v>0</v>
      </c>
      <c r="F270" s="128"/>
      <c r="G270" s="129">
        <v>524</v>
      </c>
      <c r="H270" s="130">
        <f>ROUND(G270*$H$4,0)</f>
        <v>524</v>
      </c>
      <c r="I270" s="130">
        <f>ROUND(H270*$I$4,0)</f>
        <v>498</v>
      </c>
      <c r="J270" s="130">
        <f>ROUND(H270*$J$4,0)</f>
        <v>472</v>
      </c>
      <c r="K270" s="131">
        <f>ROUND(H270*$K$4,0)</f>
        <v>445</v>
      </c>
      <c r="L270" s="132">
        <f>IF($H$3&gt;=100000,F270*K270,IF(AND($H$3&gt;=50000,$H$3&lt;=100000),F270*J270,IF(AND($H$3&gt;=25000,$H$3&lt;=50000),F270*I270,IF($H$3&lt;=50000,F270*H270))))</f>
        <v>0</v>
      </c>
      <c r="M270" s="125">
        <v>890</v>
      </c>
      <c r="N270" s="45"/>
      <c r="Z270" s="1"/>
      <c r="AA270" s="49">
        <v>4630109243372</v>
      </c>
      <c r="AB270" s="224">
        <v>33105</v>
      </c>
      <c r="AC270" s="315"/>
    </row>
    <row r="271" spans="3:170" hidden="1" x14ac:dyDescent="0.25">
      <c r="C271" s="126"/>
      <c r="D271" s="127"/>
      <c r="E271" s="126" t="s">
        <v>0</v>
      </c>
      <c r="F271" s="128"/>
      <c r="G271" s="129"/>
      <c r="H271" s="130"/>
      <c r="I271" s="130"/>
      <c r="J271" s="130"/>
      <c r="K271" s="131"/>
      <c r="L271" s="132"/>
      <c r="M271" s="125"/>
      <c r="N271" s="45"/>
      <c r="Z271" s="1"/>
      <c r="AA271" s="49"/>
      <c r="AB271" s="224"/>
      <c r="AC271" s="315"/>
    </row>
    <row r="272" spans="3:170" ht="18.75" thickBot="1" x14ac:dyDescent="0.3">
      <c r="C272" s="164"/>
      <c r="D272" s="165" t="s">
        <v>1</v>
      </c>
      <c r="E272" s="166"/>
      <c r="F272" s="166">
        <f>SUM(F270:F271)</f>
        <v>0</v>
      </c>
      <c r="G272" s="167">
        <v>0</v>
      </c>
      <c r="H272" s="167">
        <f>SUMPRODUCT($F270:$F271,H270:H271)</f>
        <v>0</v>
      </c>
      <c r="I272" s="167">
        <f>SUMPRODUCT($F270:$F271,I270:I271)</f>
        <v>0</v>
      </c>
      <c r="J272" s="167">
        <f>SUMPRODUCT($F270:$F271,J270:J271)</f>
        <v>0</v>
      </c>
      <c r="K272" s="167">
        <f>SUMPRODUCT($F270:$F271,K270:K271)</f>
        <v>0</v>
      </c>
      <c r="L272" s="168">
        <f>SUM(L270:L271)</f>
        <v>0</v>
      </c>
      <c r="M272" s="169"/>
      <c r="N272" s="47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51"/>
      <c r="AA272" s="49"/>
      <c r="AB272" s="224"/>
      <c r="AC272" s="315"/>
    </row>
    <row r="273" spans="3:30" ht="18.75" thickTop="1" x14ac:dyDescent="0.25">
      <c r="C273" s="151"/>
      <c r="D273" s="206" t="s">
        <v>159</v>
      </c>
      <c r="E273" s="152"/>
      <c r="F273" s="153"/>
      <c r="G273" s="154"/>
      <c r="H273" s="154"/>
      <c r="I273" s="154"/>
      <c r="J273" s="154"/>
      <c r="K273" s="154"/>
      <c r="L273" s="154"/>
      <c r="M273" s="150"/>
      <c r="N273" s="45"/>
      <c r="Z273" s="1"/>
      <c r="AA273" s="49"/>
      <c r="AB273" s="224"/>
      <c r="AC273" s="315"/>
    </row>
    <row r="274" spans="3:30" ht="23.25" x14ac:dyDescent="0.25">
      <c r="C274" s="350"/>
      <c r="D274" s="251" t="s">
        <v>225</v>
      </c>
      <c r="E274" s="351"/>
      <c r="F274" s="352"/>
      <c r="G274" s="353"/>
      <c r="H274" s="353"/>
      <c r="I274" s="353"/>
      <c r="J274" s="353"/>
      <c r="K274" s="353"/>
      <c r="L274" s="353"/>
      <c r="M274" s="354"/>
      <c r="N274" s="45"/>
      <c r="Z274" s="1"/>
      <c r="AA274" s="49"/>
      <c r="AB274" s="224"/>
      <c r="AC274" s="315"/>
    </row>
    <row r="275" spans="3:30" ht="23.25" x14ac:dyDescent="0.25">
      <c r="C275" s="255"/>
      <c r="D275" s="252" t="s">
        <v>248</v>
      </c>
      <c r="E275" s="255"/>
      <c r="F275" s="255"/>
      <c r="G275" s="255"/>
      <c r="H275" s="255"/>
      <c r="I275" s="255"/>
      <c r="J275" s="255"/>
      <c r="K275" s="255"/>
      <c r="L275" s="255"/>
      <c r="M275" s="355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Z275" s="1"/>
      <c r="AA275" s="49"/>
      <c r="AC275" s="314"/>
    </row>
    <row r="276" spans="3:30" ht="20.25" x14ac:dyDescent="0.25">
      <c r="C276" s="256"/>
      <c r="D276" s="261" t="s">
        <v>16</v>
      </c>
      <c r="E276" s="257" t="s">
        <v>166</v>
      </c>
      <c r="F276" s="258"/>
      <c r="G276" s="259"/>
      <c r="H276" s="259"/>
      <c r="I276" s="259"/>
      <c r="J276" s="259"/>
      <c r="K276" s="259"/>
      <c r="L276" s="259"/>
      <c r="M276" s="356"/>
      <c r="N276" s="45"/>
      <c r="O276" s="43"/>
      <c r="P276" s="43"/>
      <c r="Q276" s="43"/>
      <c r="R276" s="43"/>
      <c r="S276" s="43"/>
      <c r="T276" s="43"/>
      <c r="U276" s="43"/>
      <c r="V276" s="43"/>
      <c r="W276" s="43"/>
      <c r="Z276" s="1"/>
      <c r="AA276" s="223"/>
      <c r="AB276" s="223"/>
      <c r="AC276" s="314"/>
    </row>
    <row r="277" spans="3:30" x14ac:dyDescent="0.25">
      <c r="C277" s="126">
        <v>1</v>
      </c>
      <c r="D277" s="127" t="s">
        <v>250</v>
      </c>
      <c r="E277" s="126" t="s">
        <v>0</v>
      </c>
      <c r="F277" s="128"/>
      <c r="G277" s="129">
        <v>430</v>
      </c>
      <c r="H277" s="130">
        <f>ROUND(G277*$H$4,0)</f>
        <v>430</v>
      </c>
      <c r="I277" s="130">
        <f>ROUND(H277*$I$4,0)</f>
        <v>409</v>
      </c>
      <c r="J277" s="130">
        <f>ROUND(H277*$J$4,0)</f>
        <v>387</v>
      </c>
      <c r="K277" s="131">
        <f>ROUND(H277*$K$4,0)</f>
        <v>366</v>
      </c>
      <c r="L277" s="132">
        <f>IF($H$3&gt;=100000,F277*K277,IF(AND($H$3&gt;=50000,$H$3&lt;=100000),F277*J277,IF(AND($H$3&gt;=25000,$H$3&lt;=50000),F277*I277,IF($H$3&lt;=50000,F277*H277))))</f>
        <v>0</v>
      </c>
      <c r="M277" s="125">
        <v>730</v>
      </c>
      <c r="N277" s="45"/>
      <c r="Z277" s="1"/>
      <c r="AA277" s="334">
        <v>4630109241644</v>
      </c>
      <c r="AB277" s="224">
        <v>20173</v>
      </c>
      <c r="AC277" s="315">
        <v>60</v>
      </c>
      <c r="AD277" s="328"/>
    </row>
    <row r="278" spans="3:30" x14ac:dyDescent="0.25">
      <c r="C278" s="126">
        <v>2</v>
      </c>
      <c r="D278" s="127" t="s">
        <v>251</v>
      </c>
      <c r="E278" s="126" t="s">
        <v>0</v>
      </c>
      <c r="F278" s="128"/>
      <c r="G278" s="129">
        <v>430</v>
      </c>
      <c r="H278" s="130">
        <f>ROUND(G278*$H$4,0)</f>
        <v>430</v>
      </c>
      <c r="I278" s="130">
        <f>ROUND(H278*$I$4,0)</f>
        <v>409</v>
      </c>
      <c r="J278" s="130">
        <f>ROUND(H278*$J$4,0)</f>
        <v>387</v>
      </c>
      <c r="K278" s="131">
        <f>ROUND(H278*$K$4,0)</f>
        <v>366</v>
      </c>
      <c r="L278" s="132">
        <f>IF($H$3&gt;=100000,F278*K278,IF(AND($H$3&gt;=50000,$H$3&lt;=100000),F278*J278,IF(AND($H$3&gt;=25000,$H$3&lt;=50000),F278*I278,IF($H$3&lt;=50000,F278*H278))))</f>
        <v>0</v>
      </c>
      <c r="M278" s="125">
        <v>730</v>
      </c>
      <c r="N278" s="45"/>
      <c r="Z278" s="1"/>
      <c r="AA278" s="334">
        <v>4630109241668</v>
      </c>
      <c r="AB278" s="224">
        <v>20174</v>
      </c>
      <c r="AC278" s="315">
        <v>60</v>
      </c>
      <c r="AD278" s="328"/>
    </row>
    <row r="279" spans="3:30" ht="18.75" thickBot="1" x14ac:dyDescent="0.3">
      <c r="C279" s="164"/>
      <c r="D279" s="165" t="s">
        <v>1</v>
      </c>
      <c r="E279" s="166"/>
      <c r="F279" s="166">
        <f>SUM(F277:F278)</f>
        <v>0</v>
      </c>
      <c r="G279" s="167">
        <v>0</v>
      </c>
      <c r="H279" s="167">
        <f>SUMPRODUCT($F277:$F278,H277:H278)</f>
        <v>0</v>
      </c>
      <c r="I279" s="167">
        <f>SUMPRODUCT($F277:$F278,I277:I278)</f>
        <v>0</v>
      </c>
      <c r="J279" s="167">
        <f>SUMPRODUCT($F277:$F278,J277:J278)</f>
        <v>0</v>
      </c>
      <c r="K279" s="167">
        <f>SUMPRODUCT($F277:$F278,K277:K278)</f>
        <v>0</v>
      </c>
      <c r="L279" s="168">
        <f>SUM(L277:L278)</f>
        <v>0</v>
      </c>
      <c r="M279" s="169"/>
      <c r="N279" s="47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51"/>
      <c r="AA279" s="49"/>
      <c r="AB279" s="224"/>
      <c r="AC279" s="315"/>
      <c r="AD279" s="328"/>
    </row>
    <row r="280" spans="3:30" x14ac:dyDescent="0.25">
      <c r="C280" s="151"/>
      <c r="D280" s="206" t="s">
        <v>159</v>
      </c>
      <c r="E280" s="152"/>
      <c r="F280" s="153"/>
      <c r="G280" s="154"/>
      <c r="H280" s="154"/>
      <c r="I280" s="154"/>
      <c r="J280" s="154"/>
      <c r="K280" s="154"/>
      <c r="L280" s="154"/>
      <c r="M280" s="150"/>
      <c r="N280" s="45"/>
      <c r="Z280" s="1"/>
      <c r="AA280" s="49"/>
      <c r="AB280" s="224"/>
      <c r="AC280" s="315"/>
      <c r="AD280" s="328"/>
    </row>
    <row r="281" spans="3:30" ht="20.25" x14ac:dyDescent="0.25">
      <c r="C281" s="256"/>
      <c r="D281" s="261" t="s">
        <v>21</v>
      </c>
      <c r="E281" s="257" t="s">
        <v>166</v>
      </c>
      <c r="F281" s="258"/>
      <c r="G281" s="259"/>
      <c r="H281" s="259"/>
      <c r="I281" s="259"/>
      <c r="J281" s="259"/>
      <c r="K281" s="259"/>
      <c r="L281" s="260"/>
      <c r="M281" s="125"/>
      <c r="N281" s="45"/>
      <c r="O281" s="43"/>
      <c r="P281" s="43"/>
      <c r="Q281" s="43"/>
      <c r="R281" s="43"/>
      <c r="S281" s="43"/>
      <c r="T281" s="43"/>
      <c r="U281" s="43"/>
      <c r="V281" s="43"/>
      <c r="W281" s="43"/>
      <c r="Z281" s="1"/>
      <c r="AA281" s="223"/>
      <c r="AB281" s="223"/>
      <c r="AD281" s="328"/>
    </row>
    <row r="282" spans="3:30" x14ac:dyDescent="0.25">
      <c r="C282" s="126">
        <v>1</v>
      </c>
      <c r="D282" s="127" t="s">
        <v>253</v>
      </c>
      <c r="E282" s="126" t="s">
        <v>0</v>
      </c>
      <c r="F282" s="128"/>
      <c r="G282" s="129">
        <v>450</v>
      </c>
      <c r="H282" s="130">
        <f>ROUND(G282*$H$4,0)</f>
        <v>450</v>
      </c>
      <c r="I282" s="130">
        <f>ROUND(H282*$I$4,0)</f>
        <v>428</v>
      </c>
      <c r="J282" s="130">
        <f>ROUND(H282*$J$4,0)</f>
        <v>405</v>
      </c>
      <c r="K282" s="131">
        <f>ROUND(H282*$K$4,0)</f>
        <v>383</v>
      </c>
      <c r="L282" s="132">
        <f>IF($H$3&gt;=100000,F282*K282,IF(AND($H$3&gt;=50000,$H$3&lt;=100000),F282*J282,IF(AND($H$3&gt;=25000,$H$3&lt;=50000),F282*I282,IF($H$3&lt;=50000,F282*H282))))</f>
        <v>0</v>
      </c>
      <c r="M282" s="125">
        <v>765</v>
      </c>
      <c r="N282" s="45"/>
      <c r="Z282" s="1"/>
      <c r="AA282" s="49">
        <v>4630109241620</v>
      </c>
      <c r="AB282" s="224">
        <v>20209</v>
      </c>
      <c r="AC282" s="305">
        <v>25</v>
      </c>
      <c r="AD282" s="328"/>
    </row>
    <row r="283" spans="3:30" x14ac:dyDescent="0.25">
      <c r="C283" s="126">
        <v>2</v>
      </c>
      <c r="D283" s="127" t="s">
        <v>252</v>
      </c>
      <c r="E283" s="126" t="s">
        <v>0</v>
      </c>
      <c r="F283" s="128"/>
      <c r="G283" s="129">
        <v>450</v>
      </c>
      <c r="H283" s="130">
        <f>ROUND(G283*$H$4,0)</f>
        <v>450</v>
      </c>
      <c r="I283" s="130">
        <f>ROUND(H283*$I$4,0)</f>
        <v>428</v>
      </c>
      <c r="J283" s="130">
        <f>ROUND(H283*$J$4,0)</f>
        <v>405</v>
      </c>
      <c r="K283" s="131">
        <f>ROUND(H283*$K$4,0)</f>
        <v>383</v>
      </c>
      <c r="L283" s="132">
        <f>IF($H$3&gt;=100000,F283*K283,IF(AND($H$3&gt;=50000,$H$3&lt;=100000),F283*J283,IF(AND($H$3&gt;=25000,$H$3&lt;=50000),F283*I283,IF($H$3&lt;=50000,F283*H283))))</f>
        <v>0</v>
      </c>
      <c r="M283" s="125">
        <v>765</v>
      </c>
      <c r="N283" s="45"/>
      <c r="Z283" s="1"/>
      <c r="AA283" s="49">
        <v>4630109241637</v>
      </c>
      <c r="AB283" s="224">
        <v>20210</v>
      </c>
      <c r="AC283" s="305">
        <v>25</v>
      </c>
      <c r="AD283" s="328"/>
    </row>
    <row r="284" spans="3:30" ht="18.75" thickBot="1" x14ac:dyDescent="0.3">
      <c r="C284" s="164"/>
      <c r="D284" s="165" t="s">
        <v>1</v>
      </c>
      <c r="E284" s="166"/>
      <c r="F284" s="166">
        <f>SUM(F282:F283)</f>
        <v>0</v>
      </c>
      <c r="G284" s="167">
        <v>0</v>
      </c>
      <c r="H284" s="167">
        <f>SUMPRODUCT($F282:$F283,H282:H283)</f>
        <v>0</v>
      </c>
      <c r="I284" s="167">
        <f>SUMPRODUCT($F282:$F283,I282:I283)</f>
        <v>0</v>
      </c>
      <c r="J284" s="167">
        <f>SUMPRODUCT($F282:$F283,J282:J283)</f>
        <v>0</v>
      </c>
      <c r="K284" s="167">
        <f>SUMPRODUCT($F282:$F283,K282:K283)</f>
        <v>0</v>
      </c>
      <c r="L284" s="168">
        <f>SUM(L282:L283)</f>
        <v>0</v>
      </c>
      <c r="M284" s="169"/>
      <c r="N284" s="47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51"/>
      <c r="AA284" s="49"/>
      <c r="AB284" s="224"/>
      <c r="AD284" s="328"/>
    </row>
    <row r="285" spans="3:30" x14ac:dyDescent="0.25">
      <c r="C285" s="151"/>
      <c r="D285" s="206" t="s">
        <v>159</v>
      </c>
      <c r="E285" s="152"/>
      <c r="F285" s="153"/>
      <c r="G285" s="154"/>
      <c r="H285" s="154"/>
      <c r="I285" s="154"/>
      <c r="J285" s="154"/>
      <c r="K285" s="154"/>
      <c r="L285" s="154"/>
      <c r="M285" s="150"/>
      <c r="N285" s="45"/>
      <c r="Z285" s="1"/>
      <c r="AA285" s="49"/>
      <c r="AB285" s="224"/>
      <c r="AD285" s="328"/>
    </row>
    <row r="286" spans="3:30" ht="20.25" x14ac:dyDescent="0.25">
      <c r="C286" s="256"/>
      <c r="D286" s="261" t="s">
        <v>265</v>
      </c>
      <c r="E286" s="257" t="s">
        <v>166</v>
      </c>
      <c r="F286" s="258"/>
      <c r="G286" s="259"/>
      <c r="H286" s="259"/>
      <c r="I286" s="259"/>
      <c r="J286" s="259"/>
      <c r="K286" s="259"/>
      <c r="L286" s="260"/>
      <c r="M286" s="125"/>
      <c r="N286" s="45"/>
      <c r="O286" s="43"/>
      <c r="P286" s="43"/>
      <c r="Q286" s="43"/>
      <c r="R286" s="43"/>
      <c r="S286" s="43"/>
      <c r="T286" s="43"/>
      <c r="U286" s="43"/>
      <c r="V286" s="43"/>
      <c r="W286" s="43"/>
      <c r="Z286" s="1"/>
      <c r="AA286" s="223"/>
      <c r="AB286" s="223"/>
      <c r="AD286" s="328"/>
    </row>
    <row r="287" spans="3:30" x14ac:dyDescent="0.25">
      <c r="C287" s="126">
        <v>1</v>
      </c>
      <c r="D287" s="127" t="s">
        <v>266</v>
      </c>
      <c r="E287" s="126" t="s">
        <v>0</v>
      </c>
      <c r="F287" s="128"/>
      <c r="G287" s="129">
        <v>189</v>
      </c>
      <c r="H287" s="130">
        <f>ROUND(G287*$H$4,0)</f>
        <v>189</v>
      </c>
      <c r="I287" s="130">
        <f>ROUND(H287*$I$4,0)</f>
        <v>180</v>
      </c>
      <c r="J287" s="130">
        <f>ROUND(H287*$J$4,0)</f>
        <v>170</v>
      </c>
      <c r="K287" s="131">
        <f>ROUND(H287*$K$4,0)</f>
        <v>161</v>
      </c>
      <c r="L287" s="132">
        <f>IF($H$3&gt;=100000,F287*K287,IF(AND($H$3&gt;=50000,$H$3&lt;=100000),F287*J287,IF(AND($H$3&gt;=25000,$H$3&lt;=50000),F287*I287,IF($H$3&lt;=50000,F287*H287))))</f>
        <v>0</v>
      </c>
      <c r="M287" s="125">
        <v>320</v>
      </c>
      <c r="N287" s="45"/>
      <c r="Z287" s="1"/>
      <c r="AA287" s="49">
        <v>4630109241590</v>
      </c>
      <c r="AB287" s="224">
        <v>20144</v>
      </c>
      <c r="AC287" s="305">
        <v>24</v>
      </c>
      <c r="AD287" s="328"/>
    </row>
    <row r="288" spans="3:30" x14ac:dyDescent="0.25">
      <c r="C288" s="126">
        <v>2</v>
      </c>
      <c r="D288" s="127" t="s">
        <v>267</v>
      </c>
      <c r="E288" s="126" t="s">
        <v>0</v>
      </c>
      <c r="F288" s="128"/>
      <c r="G288" s="129">
        <v>189</v>
      </c>
      <c r="H288" s="130">
        <f>ROUND(G288*$H$4,0)</f>
        <v>189</v>
      </c>
      <c r="I288" s="130">
        <f>ROUND(H288*$I$4,0)</f>
        <v>180</v>
      </c>
      <c r="J288" s="130">
        <f>ROUND(H288*$J$4,0)</f>
        <v>170</v>
      </c>
      <c r="K288" s="131">
        <f>ROUND(H288*$K$4,0)</f>
        <v>161</v>
      </c>
      <c r="L288" s="132">
        <f>IF($H$3&gt;=100000,F288*K288,IF(AND($H$3&gt;=50000,$H$3&lt;=100000),F288*J288,IF(AND($H$3&gt;=25000,$H$3&lt;=50000),F288*I288,IF($H$3&lt;=50000,F288*H288))))</f>
        <v>0</v>
      </c>
      <c r="M288" s="125">
        <v>320</v>
      </c>
      <c r="N288" s="45"/>
      <c r="Z288" s="1"/>
      <c r="AA288" s="49">
        <v>4630109241613</v>
      </c>
      <c r="AB288" s="224">
        <v>20143</v>
      </c>
      <c r="AC288" s="305">
        <v>24</v>
      </c>
      <c r="AD288" s="328"/>
    </row>
    <row r="289" spans="3:30" ht="18.75" thickBot="1" x14ac:dyDescent="0.3">
      <c r="C289" s="164"/>
      <c r="D289" s="165" t="s">
        <v>1</v>
      </c>
      <c r="E289" s="166"/>
      <c r="F289" s="166">
        <f>SUM(F287:F288)</f>
        <v>0</v>
      </c>
      <c r="G289" s="167">
        <v>0</v>
      </c>
      <c r="H289" s="167">
        <f>SUMPRODUCT($F287:$F288,H287:H288)</f>
        <v>0</v>
      </c>
      <c r="I289" s="167">
        <f>SUMPRODUCT($F287:$F288,I287:I288)</f>
        <v>0</v>
      </c>
      <c r="J289" s="167">
        <f>SUMPRODUCT($F287:$F288,J287:J288)</f>
        <v>0</v>
      </c>
      <c r="K289" s="167">
        <f>SUMPRODUCT($F287:$F288,K287:K288)</f>
        <v>0</v>
      </c>
      <c r="L289" s="168">
        <f>SUM(L287:L288)</f>
        <v>0</v>
      </c>
      <c r="M289" s="169"/>
      <c r="N289" s="47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51"/>
      <c r="AA289" s="49"/>
      <c r="AB289" s="224"/>
      <c r="AD289" s="328"/>
    </row>
    <row r="290" spans="3:30" x14ac:dyDescent="0.25">
      <c r="C290" s="151"/>
      <c r="D290" s="206" t="s">
        <v>159</v>
      </c>
      <c r="E290" s="152"/>
      <c r="F290" s="153"/>
      <c r="G290" s="154"/>
      <c r="H290" s="154"/>
      <c r="I290" s="154"/>
      <c r="J290" s="154"/>
      <c r="K290" s="154"/>
      <c r="L290" s="154"/>
      <c r="M290" s="150"/>
      <c r="N290" s="45"/>
      <c r="Z290" s="1"/>
      <c r="AA290" s="49"/>
      <c r="AB290" s="224"/>
      <c r="AD290" s="328"/>
    </row>
    <row r="291" spans="3:30" ht="20.25" x14ac:dyDescent="0.25">
      <c r="C291" s="256"/>
      <c r="D291" s="261" t="s">
        <v>254</v>
      </c>
      <c r="E291" s="257" t="s">
        <v>166</v>
      </c>
      <c r="F291" s="258"/>
      <c r="G291" s="259"/>
      <c r="H291" s="259"/>
      <c r="I291" s="259"/>
      <c r="J291" s="259"/>
      <c r="K291" s="259"/>
      <c r="L291" s="260"/>
      <c r="M291" s="125"/>
      <c r="N291" s="45"/>
      <c r="O291" s="43"/>
      <c r="P291" s="43"/>
      <c r="Q291" s="43"/>
      <c r="R291" s="43"/>
      <c r="S291" s="43"/>
      <c r="T291" s="43"/>
      <c r="U291" s="43"/>
      <c r="V291" s="43"/>
      <c r="W291" s="43"/>
      <c r="Z291" s="1"/>
      <c r="AA291" s="223"/>
      <c r="AB291" s="223"/>
      <c r="AD291" s="328"/>
    </row>
    <row r="292" spans="3:30" x14ac:dyDescent="0.25">
      <c r="C292" s="126">
        <v>1</v>
      </c>
      <c r="D292" s="127" t="s">
        <v>256</v>
      </c>
      <c r="E292" s="126" t="s">
        <v>0</v>
      </c>
      <c r="F292" s="128"/>
      <c r="G292" s="129">
        <v>230</v>
      </c>
      <c r="H292" s="130">
        <f>ROUND(G292*$H$4,0)</f>
        <v>230</v>
      </c>
      <c r="I292" s="130">
        <f>ROUND(H292*$I$4,0)</f>
        <v>219</v>
      </c>
      <c r="J292" s="130">
        <f>ROUND(H292*$J$4,0)</f>
        <v>207</v>
      </c>
      <c r="K292" s="131">
        <f>ROUND(H292*$K$4,0)</f>
        <v>196</v>
      </c>
      <c r="L292" s="132">
        <f>IF($H$3&gt;=100000,F292*K292,IF(AND($H$3&gt;=50000,$H$3&lt;=100000),F292*J292,IF(AND($H$3&gt;=25000,$H$3&lt;=50000),F292*I292,IF($H$3&lt;=50000,F292*H292))))</f>
        <v>0</v>
      </c>
      <c r="M292" s="125">
        <v>390</v>
      </c>
      <c r="N292" s="45"/>
      <c r="Z292" s="1"/>
      <c r="AA292" s="49">
        <v>4630109241774</v>
      </c>
      <c r="AB292" s="224">
        <v>20180</v>
      </c>
      <c r="AC292" s="305">
        <v>48</v>
      </c>
      <c r="AD292" s="328"/>
    </row>
    <row r="293" spans="3:30" x14ac:dyDescent="0.25">
      <c r="C293" s="126">
        <v>2</v>
      </c>
      <c r="D293" s="127" t="s">
        <v>255</v>
      </c>
      <c r="E293" s="126" t="s">
        <v>0</v>
      </c>
      <c r="F293" s="128"/>
      <c r="G293" s="129">
        <v>230</v>
      </c>
      <c r="H293" s="130">
        <f>ROUND(G293*$H$4,0)</f>
        <v>230</v>
      </c>
      <c r="I293" s="130">
        <f>ROUND(H293*$I$4,0)</f>
        <v>219</v>
      </c>
      <c r="J293" s="130">
        <f>ROUND(H293*$J$4,0)</f>
        <v>207</v>
      </c>
      <c r="K293" s="131">
        <f>ROUND(H293*$K$4,0)</f>
        <v>196</v>
      </c>
      <c r="L293" s="132">
        <f>IF($H$3&gt;=100000,F293*K293,IF(AND($H$3&gt;=50000,$H$3&lt;=100000),F293*J293,IF(AND($H$3&gt;=25000,$H$3&lt;=50000),F293*I293,IF($H$3&lt;=50000,F293*H293))))</f>
        <v>0</v>
      </c>
      <c r="M293" s="125">
        <v>390</v>
      </c>
      <c r="N293" s="45"/>
      <c r="Z293" s="1"/>
      <c r="AA293" s="49">
        <v>4630109241750</v>
      </c>
      <c r="AB293" s="224">
        <v>20179</v>
      </c>
      <c r="AC293" s="305">
        <v>48</v>
      </c>
      <c r="AD293" s="328"/>
    </row>
    <row r="294" spans="3:30" ht="18.75" thickBot="1" x14ac:dyDescent="0.3">
      <c r="C294" s="164"/>
      <c r="D294" s="165" t="s">
        <v>1</v>
      </c>
      <c r="E294" s="166"/>
      <c r="F294" s="166">
        <f>SUM(F292:F293)</f>
        <v>0</v>
      </c>
      <c r="G294" s="167">
        <v>0</v>
      </c>
      <c r="H294" s="167">
        <f>SUMPRODUCT($F292:$F293,H292:H293)</f>
        <v>0</v>
      </c>
      <c r="I294" s="167">
        <f>SUMPRODUCT($F292:$F293,I292:I293)</f>
        <v>0</v>
      </c>
      <c r="J294" s="167">
        <f>SUMPRODUCT($F292:$F293,J292:J293)</f>
        <v>0</v>
      </c>
      <c r="K294" s="167">
        <f>SUMPRODUCT($F292:$F293,K292:K293)</f>
        <v>0</v>
      </c>
      <c r="L294" s="168">
        <f>SUM(L292:L293)</f>
        <v>0</v>
      </c>
      <c r="M294" s="169"/>
      <c r="N294" s="47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51"/>
      <c r="AA294" s="49"/>
      <c r="AB294" s="224"/>
      <c r="AD294" s="328"/>
    </row>
    <row r="295" spans="3:30" x14ac:dyDescent="0.25">
      <c r="C295" s="151"/>
      <c r="D295" s="206" t="s">
        <v>159</v>
      </c>
      <c r="E295" s="152"/>
      <c r="F295" s="153"/>
      <c r="G295" s="154"/>
      <c r="H295" s="154"/>
      <c r="I295" s="154"/>
      <c r="J295" s="154"/>
      <c r="K295" s="154"/>
      <c r="L295" s="154"/>
      <c r="M295" s="150"/>
      <c r="N295" s="45"/>
      <c r="Z295" s="1"/>
      <c r="AA295" s="49"/>
      <c r="AB295" s="224"/>
      <c r="AD295" s="328"/>
    </row>
    <row r="296" spans="3:30" ht="20.25" x14ac:dyDescent="0.25">
      <c r="C296" s="256"/>
      <c r="D296" s="261" t="s">
        <v>229</v>
      </c>
      <c r="E296" s="257" t="s">
        <v>166</v>
      </c>
      <c r="F296" s="258"/>
      <c r="G296" s="259"/>
      <c r="H296" s="259"/>
      <c r="I296" s="259"/>
      <c r="J296" s="259"/>
      <c r="K296" s="259"/>
      <c r="L296" s="260"/>
      <c r="M296" s="125"/>
      <c r="N296" s="45"/>
      <c r="O296" s="43"/>
      <c r="P296" s="43"/>
      <c r="Q296" s="43"/>
      <c r="R296" s="43"/>
      <c r="S296" s="43"/>
      <c r="T296" s="43"/>
      <c r="U296" s="43"/>
      <c r="V296" s="43"/>
      <c r="W296" s="43"/>
      <c r="Z296" s="1"/>
      <c r="AA296" s="223"/>
      <c r="AB296" s="223"/>
      <c r="AD296" s="328"/>
    </row>
    <row r="297" spans="3:30" x14ac:dyDescent="0.25">
      <c r="C297" s="126">
        <v>1</v>
      </c>
      <c r="D297" s="127" t="s">
        <v>242</v>
      </c>
      <c r="E297" s="126" t="s">
        <v>0</v>
      </c>
      <c r="F297" s="128"/>
      <c r="G297" s="129">
        <v>412</v>
      </c>
      <c r="H297" s="130">
        <f>ROUND(G297*$H$4,0)</f>
        <v>412</v>
      </c>
      <c r="I297" s="130">
        <f>ROUND(H297*$I$4,0)</f>
        <v>391</v>
      </c>
      <c r="J297" s="130">
        <f>ROUND(H297*$J$4,0)</f>
        <v>371</v>
      </c>
      <c r="K297" s="131">
        <f>ROUND(H297*$K$4,0)</f>
        <v>350</v>
      </c>
      <c r="L297" s="132">
        <f>IF($H$3&gt;=100000,F297*K297,IF(AND($H$3&gt;=50000,$H$3&lt;=100000),F297*J297,IF(AND($H$3&gt;=25000,$H$3&lt;=50000),F297*I297,IF($H$3&lt;=50000,F297*H297))))</f>
        <v>0</v>
      </c>
      <c r="M297" s="125">
        <v>700</v>
      </c>
      <c r="N297" s="45"/>
      <c r="Z297" s="1"/>
      <c r="AA297" s="49">
        <v>4630109241743</v>
      </c>
      <c r="AB297" s="224">
        <v>20201</v>
      </c>
      <c r="AC297" s="305">
        <v>15</v>
      </c>
      <c r="AD297" s="328"/>
    </row>
    <row r="298" spans="3:30" x14ac:dyDescent="0.25">
      <c r="C298" s="126">
        <v>2</v>
      </c>
      <c r="D298" s="127" t="s">
        <v>240</v>
      </c>
      <c r="E298" s="126" t="s">
        <v>0</v>
      </c>
      <c r="F298" s="128"/>
      <c r="G298" s="129">
        <v>412</v>
      </c>
      <c r="H298" s="130">
        <f t="shared" ref="H298:H302" si="124">ROUND(G298*$H$4,0)</f>
        <v>412</v>
      </c>
      <c r="I298" s="130">
        <f t="shared" ref="I298:I302" si="125">ROUND(H298*$I$4,0)</f>
        <v>391</v>
      </c>
      <c r="J298" s="130">
        <f t="shared" ref="J298:J302" si="126">ROUND(H298*$J$4,0)</f>
        <v>371</v>
      </c>
      <c r="K298" s="131">
        <f t="shared" ref="K298:K302" si="127">ROUND(H298*$K$4,0)</f>
        <v>350</v>
      </c>
      <c r="L298" s="132">
        <f t="shared" ref="L298:L302" si="128">IF($H$3&gt;=100000,F298*K298,IF(AND($H$3&gt;=50000,$H$3&lt;=100000),F298*J298,IF(AND($H$3&gt;=25000,$H$3&lt;=50000),F298*I298,IF($H$3&lt;=50000,F298*H298))))</f>
        <v>0</v>
      </c>
      <c r="M298" s="125">
        <v>700</v>
      </c>
      <c r="N298" s="45"/>
      <c r="Z298" s="1"/>
      <c r="AA298" s="49">
        <v>4630109241705</v>
      </c>
      <c r="AB298" s="224">
        <v>20197</v>
      </c>
      <c r="AC298" s="305">
        <v>15</v>
      </c>
      <c r="AD298" s="328"/>
    </row>
    <row r="299" spans="3:30" x14ac:dyDescent="0.25">
      <c r="C299" s="126">
        <v>3</v>
      </c>
      <c r="D299" s="127" t="s">
        <v>241</v>
      </c>
      <c r="E299" s="126" t="s">
        <v>0</v>
      </c>
      <c r="F299" s="128"/>
      <c r="G299" s="129">
        <v>412</v>
      </c>
      <c r="H299" s="130">
        <f t="shared" si="124"/>
        <v>412</v>
      </c>
      <c r="I299" s="130">
        <f t="shared" si="125"/>
        <v>391</v>
      </c>
      <c r="J299" s="130">
        <f t="shared" si="126"/>
        <v>371</v>
      </c>
      <c r="K299" s="131">
        <f t="shared" si="127"/>
        <v>350</v>
      </c>
      <c r="L299" s="132">
        <f t="shared" si="128"/>
        <v>0</v>
      </c>
      <c r="M299" s="125">
        <v>700</v>
      </c>
      <c r="N299" s="45"/>
      <c r="Z299" s="1"/>
      <c r="AA299" s="49">
        <v>4630109241699</v>
      </c>
      <c r="AB299" s="224">
        <v>20196</v>
      </c>
      <c r="AC299" s="305">
        <v>15</v>
      </c>
      <c r="AD299" s="328"/>
    </row>
    <row r="300" spans="3:30" x14ac:dyDescent="0.25">
      <c r="C300" s="126">
        <v>4</v>
      </c>
      <c r="D300" s="127" t="s">
        <v>257</v>
      </c>
      <c r="E300" s="126" t="s">
        <v>0</v>
      </c>
      <c r="F300" s="128"/>
      <c r="G300" s="129">
        <v>412</v>
      </c>
      <c r="H300" s="130">
        <f t="shared" si="124"/>
        <v>412</v>
      </c>
      <c r="I300" s="130">
        <f t="shared" si="125"/>
        <v>391</v>
      </c>
      <c r="J300" s="130">
        <f t="shared" si="126"/>
        <v>371</v>
      </c>
      <c r="K300" s="131">
        <f t="shared" si="127"/>
        <v>350</v>
      </c>
      <c r="L300" s="132">
        <f t="shared" si="128"/>
        <v>0</v>
      </c>
      <c r="M300" s="125">
        <v>700</v>
      </c>
      <c r="N300" s="45"/>
      <c r="Z300" s="1"/>
      <c r="AA300" s="49">
        <v>4630109241736</v>
      </c>
      <c r="AB300" s="224">
        <v>20199</v>
      </c>
      <c r="AC300" s="305">
        <v>15</v>
      </c>
      <c r="AD300" s="328"/>
    </row>
    <row r="301" spans="3:30" x14ac:dyDescent="0.25">
      <c r="C301" s="126">
        <v>5</v>
      </c>
      <c r="D301" s="127" t="s">
        <v>243</v>
      </c>
      <c r="E301" s="126" t="s">
        <v>0</v>
      </c>
      <c r="F301" s="128"/>
      <c r="G301" s="129">
        <v>412</v>
      </c>
      <c r="H301" s="130">
        <f t="shared" si="124"/>
        <v>412</v>
      </c>
      <c r="I301" s="130">
        <f t="shared" si="125"/>
        <v>391</v>
      </c>
      <c r="J301" s="130">
        <f t="shared" si="126"/>
        <v>371</v>
      </c>
      <c r="K301" s="131">
        <f t="shared" si="127"/>
        <v>350</v>
      </c>
      <c r="L301" s="132">
        <f t="shared" si="128"/>
        <v>0</v>
      </c>
      <c r="M301" s="125">
        <v>700</v>
      </c>
      <c r="N301" s="45"/>
      <c r="Z301" s="1"/>
      <c r="AA301" s="49">
        <v>4630109241682</v>
      </c>
      <c r="AB301" s="224">
        <v>20195</v>
      </c>
      <c r="AC301" s="305">
        <v>15</v>
      </c>
      <c r="AD301" s="328"/>
    </row>
    <row r="302" spans="3:30" x14ac:dyDescent="0.25">
      <c r="C302" s="126">
        <v>6</v>
      </c>
      <c r="D302" s="127" t="s">
        <v>244</v>
      </c>
      <c r="E302" s="126" t="s">
        <v>0</v>
      </c>
      <c r="F302" s="128"/>
      <c r="G302" s="129">
        <v>412</v>
      </c>
      <c r="H302" s="130">
        <f t="shared" si="124"/>
        <v>412</v>
      </c>
      <c r="I302" s="130">
        <f t="shared" si="125"/>
        <v>391</v>
      </c>
      <c r="J302" s="130">
        <f t="shared" si="126"/>
        <v>371</v>
      </c>
      <c r="K302" s="131">
        <f t="shared" si="127"/>
        <v>350</v>
      </c>
      <c r="L302" s="132">
        <f t="shared" si="128"/>
        <v>0</v>
      </c>
      <c r="M302" s="125">
        <v>700</v>
      </c>
      <c r="N302" s="45"/>
      <c r="Z302" s="1"/>
      <c r="AA302" s="49">
        <v>4630109241729</v>
      </c>
      <c r="AB302" s="224">
        <v>20198</v>
      </c>
      <c r="AC302" s="305">
        <v>15</v>
      </c>
      <c r="AD302" s="328"/>
    </row>
    <row r="303" spans="3:30" ht="18.75" thickBot="1" x14ac:dyDescent="0.3">
      <c r="C303" s="164"/>
      <c r="D303" s="165" t="s">
        <v>1</v>
      </c>
      <c r="E303" s="166"/>
      <c r="F303" s="166">
        <f>SUM(F297:F302)</f>
        <v>0</v>
      </c>
      <c r="G303" s="167">
        <v>0</v>
      </c>
      <c r="H303" s="167">
        <f>SUMPRODUCT($F297:$F302,H297:H302)</f>
        <v>0</v>
      </c>
      <c r="I303" s="167">
        <f>SUMPRODUCT($F297:$F302,I297:I302)</f>
        <v>0</v>
      </c>
      <c r="J303" s="167">
        <f>SUMPRODUCT($F297:$F302,J297:J302)</f>
        <v>0</v>
      </c>
      <c r="K303" s="167">
        <f>SUMPRODUCT($F297:$F302,K297:K302)</f>
        <v>0</v>
      </c>
      <c r="L303" s="168">
        <f>SUM(L297:L302)</f>
        <v>0</v>
      </c>
      <c r="M303" s="169"/>
      <c r="N303" s="47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51"/>
      <c r="AA303" s="49"/>
      <c r="AB303" s="224"/>
      <c r="AD303" s="328"/>
    </row>
    <row r="304" spans="3:30" x14ac:dyDescent="0.25">
      <c r="C304" s="151"/>
      <c r="D304" s="206" t="s">
        <v>159</v>
      </c>
      <c r="E304" s="152"/>
      <c r="F304" s="153"/>
      <c r="G304" s="154"/>
      <c r="H304" s="154"/>
      <c r="I304" s="154"/>
      <c r="J304" s="154"/>
      <c r="K304" s="154"/>
      <c r="L304" s="154"/>
      <c r="M304" s="150"/>
      <c r="N304" s="45"/>
      <c r="Z304" s="1"/>
      <c r="AA304" s="49"/>
      <c r="AB304" s="224"/>
      <c r="AD304" s="328"/>
    </row>
    <row r="305" spans="3:30" ht="20.25" x14ac:dyDescent="0.25">
      <c r="C305" s="256"/>
      <c r="D305" s="261" t="s">
        <v>227</v>
      </c>
      <c r="E305" s="257" t="s">
        <v>166</v>
      </c>
      <c r="F305" s="258"/>
      <c r="G305" s="259"/>
      <c r="H305" s="259"/>
      <c r="I305" s="259"/>
      <c r="J305" s="259"/>
      <c r="K305" s="259"/>
      <c r="L305" s="260"/>
      <c r="M305" s="125"/>
      <c r="N305" s="45"/>
      <c r="O305" s="43"/>
      <c r="P305" s="43"/>
      <c r="Q305" s="43"/>
      <c r="R305" s="43"/>
      <c r="S305" s="43"/>
      <c r="T305" s="43"/>
      <c r="U305" s="43"/>
      <c r="V305" s="43"/>
      <c r="W305" s="43"/>
      <c r="Z305" s="1"/>
      <c r="AA305" s="223"/>
      <c r="AB305" s="223"/>
      <c r="AD305" s="328"/>
    </row>
    <row r="306" spans="3:30" x14ac:dyDescent="0.25">
      <c r="C306" s="126">
        <v>1</v>
      </c>
      <c r="D306" s="127" t="s">
        <v>239</v>
      </c>
      <c r="E306" s="126" t="s">
        <v>0</v>
      </c>
      <c r="F306" s="128"/>
      <c r="G306" s="129">
        <v>230</v>
      </c>
      <c r="H306" s="130">
        <f>ROUND(G306*$H$4,0)</f>
        <v>230</v>
      </c>
      <c r="I306" s="130">
        <f>ROUND(H306*$I$4,0)</f>
        <v>219</v>
      </c>
      <c r="J306" s="130">
        <f>ROUND(H306*$J$4,0)</f>
        <v>207</v>
      </c>
      <c r="K306" s="131">
        <f>ROUND(H306*$K$4,0)</f>
        <v>196</v>
      </c>
      <c r="L306" s="132">
        <f>IF($H$3&gt;=100000,F306*K306,IF(AND($H$3&gt;=50000,$H$3&lt;=100000),F306*J306,IF(AND($H$3&gt;=25000,$H$3&lt;=50000),F306*I306,IF($H$3&lt;=50000,F306*H306))))</f>
        <v>0</v>
      </c>
      <c r="M306" s="125">
        <v>390</v>
      </c>
      <c r="N306" s="45"/>
      <c r="Z306" s="1"/>
      <c r="AA306" s="49">
        <v>4630109241804</v>
      </c>
      <c r="AB306" s="224">
        <v>20172</v>
      </c>
      <c r="AC306" s="305">
        <v>35</v>
      </c>
      <c r="AD306" s="328"/>
    </row>
    <row r="307" spans="3:30" x14ac:dyDescent="0.25">
      <c r="C307" s="126">
        <v>2</v>
      </c>
      <c r="D307" s="127" t="s">
        <v>238</v>
      </c>
      <c r="E307" s="126" t="s">
        <v>0</v>
      </c>
      <c r="F307" s="128"/>
      <c r="G307" s="129">
        <v>230</v>
      </c>
      <c r="H307" s="130">
        <f>ROUND(G307*$H$4,0)</f>
        <v>230</v>
      </c>
      <c r="I307" s="130">
        <f>ROUND(H307*$I$4,0)</f>
        <v>219</v>
      </c>
      <c r="J307" s="130">
        <f>ROUND(H307*$J$4,0)</f>
        <v>207</v>
      </c>
      <c r="K307" s="131">
        <f>ROUND(H307*$K$4,0)</f>
        <v>196</v>
      </c>
      <c r="L307" s="132">
        <f>IF($H$3&gt;=100000,F307*K307,IF(AND($H$3&gt;=50000,$H$3&lt;=100000),F307*J307,IF(AND($H$3&gt;=25000,$H$3&lt;=50000),F307*I307,IF($H$3&lt;=50000,F307*H307))))</f>
        <v>0</v>
      </c>
      <c r="M307" s="125">
        <v>390</v>
      </c>
      <c r="N307" s="45"/>
      <c r="Z307" s="1"/>
      <c r="AA307" s="49">
        <v>4630109241781</v>
      </c>
      <c r="AB307" s="224">
        <v>20171</v>
      </c>
      <c r="AC307" s="305">
        <v>35</v>
      </c>
      <c r="AD307" s="328"/>
    </row>
    <row r="308" spans="3:30" ht="18.75" thickBot="1" x14ac:dyDescent="0.3">
      <c r="C308" s="164"/>
      <c r="D308" s="165" t="s">
        <v>1</v>
      </c>
      <c r="E308" s="166"/>
      <c r="F308" s="166">
        <f>SUM(F306:F307)</f>
        <v>0</v>
      </c>
      <c r="G308" s="167">
        <v>0</v>
      </c>
      <c r="H308" s="167">
        <f>SUMPRODUCT($F306:$F307,H306:H307)</f>
        <v>0</v>
      </c>
      <c r="I308" s="167">
        <f>SUMPRODUCT($F306:$F307,I306:I307)</f>
        <v>0</v>
      </c>
      <c r="J308" s="167">
        <f>SUMPRODUCT($F306:$F307,J306:J307)</f>
        <v>0</v>
      </c>
      <c r="K308" s="167">
        <f>SUMPRODUCT($F306:$F307,K306:K307)</f>
        <v>0</v>
      </c>
      <c r="L308" s="168">
        <f>SUM(L306:L307)</f>
        <v>0</v>
      </c>
      <c r="M308" s="169"/>
      <c r="N308" s="47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51"/>
      <c r="AA308" s="49"/>
      <c r="AB308" s="224"/>
      <c r="AD308" s="328"/>
    </row>
    <row r="309" spans="3:30" x14ac:dyDescent="0.25">
      <c r="C309" s="151"/>
      <c r="D309" s="206" t="s">
        <v>159</v>
      </c>
      <c r="E309" s="152"/>
      <c r="F309" s="153"/>
      <c r="G309" s="154"/>
      <c r="H309" s="154"/>
      <c r="I309" s="154"/>
      <c r="J309" s="154"/>
      <c r="K309" s="154"/>
      <c r="L309" s="154"/>
      <c r="M309" s="150"/>
      <c r="N309" s="45"/>
      <c r="Z309" s="1"/>
      <c r="AA309" s="49"/>
      <c r="AB309" s="224"/>
      <c r="AD309" s="328"/>
    </row>
    <row r="310" spans="3:30" ht="20.25" x14ac:dyDescent="0.25">
      <c r="C310" s="256"/>
      <c r="D310" s="261" t="s">
        <v>258</v>
      </c>
      <c r="E310" s="257" t="s">
        <v>166</v>
      </c>
      <c r="F310" s="258"/>
      <c r="G310" s="259"/>
      <c r="H310" s="259"/>
      <c r="I310" s="259"/>
      <c r="J310" s="259"/>
      <c r="K310" s="259"/>
      <c r="L310" s="260"/>
      <c r="M310" s="125"/>
      <c r="N310" s="45"/>
      <c r="O310" s="43"/>
      <c r="P310" s="43"/>
      <c r="Q310" s="43"/>
      <c r="R310" s="43"/>
      <c r="S310" s="43"/>
      <c r="T310" s="43"/>
      <c r="U310" s="43"/>
      <c r="V310" s="43"/>
      <c r="W310" s="43"/>
      <c r="Z310" s="1"/>
      <c r="AA310" s="223"/>
      <c r="AB310" s="223"/>
      <c r="AD310" s="328"/>
    </row>
    <row r="311" spans="3:30" x14ac:dyDescent="0.25">
      <c r="C311" s="126">
        <v>1</v>
      </c>
      <c r="D311" s="127" t="s">
        <v>258</v>
      </c>
      <c r="E311" s="126" t="s">
        <v>0</v>
      </c>
      <c r="F311" s="128"/>
      <c r="G311" s="129">
        <v>235</v>
      </c>
      <c r="H311" s="130">
        <f>ROUND(G311*$H$4,0)</f>
        <v>235</v>
      </c>
      <c r="I311" s="130">
        <f>ROUND(H311*$I$4,0)</f>
        <v>223</v>
      </c>
      <c r="J311" s="130">
        <f>ROUND(H311*$J$4,0)</f>
        <v>212</v>
      </c>
      <c r="K311" s="131">
        <f>ROUND(H311*$K$4,0)</f>
        <v>200</v>
      </c>
      <c r="L311" s="132">
        <f>IF($H$3&gt;=100000,F311*K311,IF(AND($H$3&gt;=50000,$H$3&lt;=100000),F311*J311,IF(AND($H$3&gt;=25000,$H$3&lt;=50000),F311*I311,IF($H$3&lt;=50000,F311*H311))))</f>
        <v>0</v>
      </c>
      <c r="M311" s="125">
        <v>400</v>
      </c>
      <c r="N311" s="45"/>
      <c r="Z311" s="1"/>
      <c r="AA311" s="49">
        <v>4630109241927</v>
      </c>
      <c r="AB311" s="224">
        <v>20181</v>
      </c>
      <c r="AC311" s="305">
        <v>10</v>
      </c>
      <c r="AD311" s="328"/>
    </row>
    <row r="312" spans="3:30" hidden="1" x14ac:dyDescent="0.25">
      <c r="C312" s="126"/>
      <c r="D312" s="127"/>
      <c r="E312" s="126" t="s">
        <v>0</v>
      </c>
      <c r="F312" s="128"/>
      <c r="G312" s="129"/>
      <c r="H312" s="130"/>
      <c r="I312" s="130"/>
      <c r="J312" s="130"/>
      <c r="K312" s="131"/>
      <c r="L312" s="132"/>
      <c r="M312" s="125"/>
      <c r="N312" s="45"/>
      <c r="Z312" s="1"/>
      <c r="AA312" s="49"/>
      <c r="AB312" s="224"/>
      <c r="AD312" s="328"/>
    </row>
    <row r="313" spans="3:30" ht="18.75" thickBot="1" x14ac:dyDescent="0.3">
      <c r="C313" s="164"/>
      <c r="D313" s="165" t="s">
        <v>1</v>
      </c>
      <c r="E313" s="166"/>
      <c r="F313" s="166">
        <f>SUM(F311:F312)</f>
        <v>0</v>
      </c>
      <c r="G313" s="167">
        <v>0</v>
      </c>
      <c r="H313" s="167">
        <f>SUMPRODUCT($F311:$F312,H311:H312)</f>
        <v>0</v>
      </c>
      <c r="I313" s="167">
        <f>SUMPRODUCT($F311:$F312,I311:I312)</f>
        <v>0</v>
      </c>
      <c r="J313" s="167">
        <f>SUMPRODUCT($F311:$F312,J311:J312)</f>
        <v>0</v>
      </c>
      <c r="K313" s="167">
        <f>SUMPRODUCT($F311:$F312,K311:K312)</f>
        <v>0</v>
      </c>
      <c r="L313" s="168">
        <f>SUM(L311:L312)</f>
        <v>0</v>
      </c>
      <c r="M313" s="169"/>
      <c r="N313" s="47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51"/>
      <c r="AA313" s="49"/>
      <c r="AB313" s="224"/>
      <c r="AD313" s="328"/>
    </row>
    <row r="314" spans="3:30" x14ac:dyDescent="0.25">
      <c r="C314" s="151"/>
      <c r="D314" s="206" t="s">
        <v>159</v>
      </c>
      <c r="E314" s="152"/>
      <c r="F314" s="153"/>
      <c r="G314" s="154"/>
      <c r="H314" s="154"/>
      <c r="I314" s="154"/>
      <c r="J314" s="154"/>
      <c r="K314" s="154"/>
      <c r="L314" s="154"/>
      <c r="M314" s="150"/>
      <c r="N314" s="45"/>
      <c r="Z314" s="1"/>
      <c r="AA314" s="49"/>
      <c r="AB314" s="224"/>
      <c r="AD314" s="328"/>
    </row>
    <row r="315" spans="3:30" ht="20.25" x14ac:dyDescent="0.25">
      <c r="C315" s="256"/>
      <c r="D315" s="261" t="s">
        <v>228</v>
      </c>
      <c r="E315" s="257" t="s">
        <v>166</v>
      </c>
      <c r="F315" s="258"/>
      <c r="G315" s="259"/>
      <c r="H315" s="259"/>
      <c r="I315" s="259"/>
      <c r="J315" s="259"/>
      <c r="K315" s="259"/>
      <c r="L315" s="260"/>
      <c r="M315" s="125"/>
      <c r="N315" s="45"/>
      <c r="O315" s="43"/>
      <c r="P315" s="43"/>
      <c r="Q315" s="43"/>
      <c r="R315" s="43"/>
      <c r="S315" s="43"/>
      <c r="T315" s="43"/>
      <c r="U315" s="43"/>
      <c r="V315" s="43"/>
      <c r="W315" s="43"/>
      <c r="Z315" s="1"/>
      <c r="AA315" s="223"/>
      <c r="AB315" s="223"/>
      <c r="AD315" s="328"/>
    </row>
    <row r="316" spans="3:30" x14ac:dyDescent="0.25">
      <c r="C316" s="126">
        <v>1</v>
      </c>
      <c r="D316" s="127" t="s">
        <v>259</v>
      </c>
      <c r="E316" s="126" t="s">
        <v>0</v>
      </c>
      <c r="F316" s="128"/>
      <c r="G316" s="129">
        <v>147</v>
      </c>
      <c r="H316" s="130">
        <f>ROUND(G316*$H$4,0)</f>
        <v>147</v>
      </c>
      <c r="I316" s="130">
        <f>ROUND(H316*$I$4,0)</f>
        <v>140</v>
      </c>
      <c r="J316" s="130">
        <f>ROUND(H316*$J$4,0)</f>
        <v>132</v>
      </c>
      <c r="K316" s="131">
        <f>ROUND(H316*$K$4,0)</f>
        <v>125</v>
      </c>
      <c r="L316" s="132">
        <f>IF($H$3&gt;=100000,F316*K316,IF(AND($H$3&gt;=50000,$H$3&lt;=100000),F316*J316,IF(AND($H$3&gt;=25000,$H$3&lt;=50000),F316*I316,IF($H$3&lt;=50000,F316*H316))))</f>
        <v>0</v>
      </c>
      <c r="M316" s="125">
        <v>250</v>
      </c>
      <c r="N316" s="45"/>
      <c r="Z316" s="1"/>
      <c r="AA316" s="49">
        <v>4630109241811</v>
      </c>
      <c r="AB316" s="224">
        <v>20175</v>
      </c>
      <c r="AC316" s="305">
        <v>35</v>
      </c>
      <c r="AD316" s="328"/>
    </row>
    <row r="317" spans="3:30" x14ac:dyDescent="0.25">
      <c r="C317" s="126">
        <v>2</v>
      </c>
      <c r="D317" s="127" t="s">
        <v>260</v>
      </c>
      <c r="E317" s="126" t="s">
        <v>0</v>
      </c>
      <c r="F317" s="128"/>
      <c r="G317" s="129">
        <v>147</v>
      </c>
      <c r="H317" s="130">
        <f>ROUND(G317*$H$4,0)</f>
        <v>147</v>
      </c>
      <c r="I317" s="130">
        <f>ROUND(H317*$I$4,0)</f>
        <v>140</v>
      </c>
      <c r="J317" s="130">
        <f>ROUND(H317*$J$4,0)</f>
        <v>132</v>
      </c>
      <c r="K317" s="131">
        <f>ROUND(H317*$K$4,0)</f>
        <v>125</v>
      </c>
      <c r="L317" s="132">
        <f>IF($H$3&gt;=100000,F317*K317,IF(AND($H$3&gt;=50000,$H$3&lt;=100000),F317*J317,IF(AND($H$3&gt;=25000,$H$3&lt;=50000),F317*I317,IF($H$3&lt;=50000,F317*H317))))</f>
        <v>0</v>
      </c>
      <c r="M317" s="125">
        <v>250</v>
      </c>
      <c r="N317" s="45"/>
      <c r="Z317" s="1"/>
      <c r="AA317" s="49">
        <v>4630109241828</v>
      </c>
      <c r="AB317" s="224">
        <v>20176</v>
      </c>
      <c r="AC317" s="305">
        <v>35</v>
      </c>
      <c r="AD317" s="328"/>
    </row>
    <row r="318" spans="3:30" ht="18.75" thickBot="1" x14ac:dyDescent="0.3">
      <c r="C318" s="164"/>
      <c r="D318" s="165" t="s">
        <v>1</v>
      </c>
      <c r="E318" s="166"/>
      <c r="F318" s="166">
        <f>SUM(F316:F317)</f>
        <v>0</v>
      </c>
      <c r="G318" s="167">
        <v>0</v>
      </c>
      <c r="H318" s="167">
        <f>SUMPRODUCT($F316:$F317,H316:H317)</f>
        <v>0</v>
      </c>
      <c r="I318" s="167">
        <f>SUMPRODUCT($F316:$F317,I316:I317)</f>
        <v>0</v>
      </c>
      <c r="J318" s="167">
        <f>SUMPRODUCT($F316:$F317,J316:J317)</f>
        <v>0</v>
      </c>
      <c r="K318" s="167">
        <f>SUMPRODUCT($F316:$F317,K316:K317)</f>
        <v>0</v>
      </c>
      <c r="L318" s="168">
        <f>SUM(L316:L317)</f>
        <v>0</v>
      </c>
      <c r="M318" s="169"/>
      <c r="N318" s="47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51"/>
      <c r="AA318" s="49"/>
      <c r="AB318" s="224"/>
      <c r="AD318" s="328"/>
    </row>
    <row r="319" spans="3:30" x14ac:dyDescent="0.25">
      <c r="C319" s="151"/>
      <c r="D319" s="206" t="s">
        <v>159</v>
      </c>
      <c r="E319" s="152"/>
      <c r="F319" s="153"/>
      <c r="G319" s="154"/>
      <c r="H319" s="154"/>
      <c r="I319" s="154"/>
      <c r="J319" s="154"/>
      <c r="K319" s="154"/>
      <c r="L319" s="154"/>
      <c r="M319" s="150"/>
      <c r="N319" s="45"/>
      <c r="Z319" s="1"/>
      <c r="AA319" s="49"/>
      <c r="AB319" s="224"/>
      <c r="AD319" s="328"/>
    </row>
    <row r="320" spans="3:30" ht="20.25" x14ac:dyDescent="0.25">
      <c r="C320" s="256"/>
      <c r="D320" s="261" t="s">
        <v>261</v>
      </c>
      <c r="E320" s="257" t="s">
        <v>166</v>
      </c>
      <c r="F320" s="258"/>
      <c r="G320" s="259"/>
      <c r="H320" s="259"/>
      <c r="I320" s="259"/>
      <c r="J320" s="259"/>
      <c r="K320" s="259"/>
      <c r="L320" s="260"/>
      <c r="M320" s="125"/>
      <c r="N320" s="45"/>
      <c r="O320" s="43"/>
      <c r="P320" s="43"/>
      <c r="Q320" s="43"/>
      <c r="R320" s="43"/>
      <c r="S320" s="43"/>
      <c r="T320" s="43"/>
      <c r="U320" s="43"/>
      <c r="V320" s="43"/>
      <c r="W320" s="43"/>
      <c r="Z320" s="1"/>
      <c r="AA320" s="223"/>
      <c r="AB320" s="223"/>
      <c r="AD320" s="328"/>
    </row>
    <row r="321" spans="3:30" x14ac:dyDescent="0.25">
      <c r="C321" s="126">
        <v>1</v>
      </c>
      <c r="D321" s="127" t="s">
        <v>263</v>
      </c>
      <c r="E321" s="126" t="s">
        <v>0</v>
      </c>
      <c r="F321" s="128"/>
      <c r="G321" s="129">
        <v>253</v>
      </c>
      <c r="H321" s="130">
        <f>ROUND(G321*$H$4,0)</f>
        <v>253</v>
      </c>
      <c r="I321" s="130">
        <f>ROUND(H321*$I$4,0)</f>
        <v>240</v>
      </c>
      <c r="J321" s="130">
        <f>ROUND(H321*$J$4,0)</f>
        <v>228</v>
      </c>
      <c r="K321" s="131">
        <f>ROUND(H321*$K$4,0)</f>
        <v>215</v>
      </c>
      <c r="L321" s="132">
        <f>IF($H$3&gt;=100000,F321*K321,IF(AND($H$3&gt;=50000,$H$3&lt;=100000),F321*J321,IF(AND($H$3&gt;=25000,$H$3&lt;=50000),F321*I321,IF($H$3&lt;=50000,F321*H321))))</f>
        <v>0</v>
      </c>
      <c r="M321" s="125">
        <v>430</v>
      </c>
      <c r="N321" s="45"/>
      <c r="Z321" s="1"/>
      <c r="AA321" s="49">
        <v>4630109241583</v>
      </c>
      <c r="AB321" s="224">
        <v>20177</v>
      </c>
      <c r="AC321" s="305">
        <v>35</v>
      </c>
      <c r="AD321" s="328"/>
    </row>
    <row r="322" spans="3:30" x14ac:dyDescent="0.25">
      <c r="C322" s="126">
        <v>2</v>
      </c>
      <c r="D322" s="127" t="s">
        <v>262</v>
      </c>
      <c r="E322" s="126" t="s">
        <v>0</v>
      </c>
      <c r="F322" s="128"/>
      <c r="G322" s="129">
        <v>230</v>
      </c>
      <c r="H322" s="130">
        <f>ROUND(G322*$H$4,0)</f>
        <v>230</v>
      </c>
      <c r="I322" s="130">
        <f>ROUND(H322*$I$4,0)</f>
        <v>219</v>
      </c>
      <c r="J322" s="130">
        <f>ROUND(H322*$J$4,0)</f>
        <v>207</v>
      </c>
      <c r="K322" s="131">
        <f>ROUND(H322*$K$4,0)</f>
        <v>196</v>
      </c>
      <c r="L322" s="132">
        <f>IF($H$3&gt;=100000,F322*K322,IF(AND($H$3&gt;=50000,$H$3&lt;=100000),F322*J322,IF(AND($H$3&gt;=25000,$H$3&lt;=50000),F322*I322,IF($H$3&lt;=50000,F322*H322))))</f>
        <v>0</v>
      </c>
      <c r="M322" s="125">
        <v>390</v>
      </c>
      <c r="N322" s="45"/>
      <c r="Z322" s="1"/>
      <c r="AA322" s="49">
        <v>4630109241606</v>
      </c>
      <c r="AB322" s="224">
        <v>20178</v>
      </c>
      <c r="AC322" s="305">
        <v>35</v>
      </c>
      <c r="AD322" s="328"/>
    </row>
    <row r="323" spans="3:30" ht="18.75" thickBot="1" x14ac:dyDescent="0.3">
      <c r="C323" s="164"/>
      <c r="D323" s="165" t="s">
        <v>1</v>
      </c>
      <c r="E323" s="166"/>
      <c r="F323" s="166">
        <f>SUM(F321:F322)</f>
        <v>0</v>
      </c>
      <c r="G323" s="167">
        <v>0</v>
      </c>
      <c r="H323" s="167">
        <f>SUMPRODUCT($F321:$F322,H321:H322)</f>
        <v>0</v>
      </c>
      <c r="I323" s="167">
        <f>SUMPRODUCT($F321:$F322,I321:I322)</f>
        <v>0</v>
      </c>
      <c r="J323" s="167">
        <f>SUMPRODUCT($F321:$F322,J321:J322)</f>
        <v>0</v>
      </c>
      <c r="K323" s="167">
        <f>SUMPRODUCT($F321:$F322,K321:K322)</f>
        <v>0</v>
      </c>
      <c r="L323" s="168">
        <f>SUM(L321:L322)</f>
        <v>0</v>
      </c>
      <c r="M323" s="169"/>
      <c r="N323" s="47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51"/>
      <c r="AA323" s="49"/>
      <c r="AB323" s="224"/>
      <c r="AD323" s="328"/>
    </row>
    <row r="324" spans="3:30" x14ac:dyDescent="0.25">
      <c r="C324" s="151"/>
      <c r="D324" s="206" t="s">
        <v>159</v>
      </c>
      <c r="E324" s="152"/>
      <c r="F324" s="153"/>
      <c r="G324" s="154"/>
      <c r="H324" s="154"/>
      <c r="I324" s="154"/>
      <c r="J324" s="154"/>
      <c r="K324" s="154"/>
      <c r="L324" s="154"/>
      <c r="M324" s="150"/>
      <c r="N324" s="45"/>
      <c r="Z324" s="1"/>
      <c r="AA324" s="49"/>
      <c r="AB324" s="224"/>
      <c r="AD324" s="328"/>
    </row>
    <row r="325" spans="3:30" ht="20.25" x14ac:dyDescent="0.25">
      <c r="C325" s="256"/>
      <c r="D325" s="261" t="s">
        <v>264</v>
      </c>
      <c r="E325" s="257" t="s">
        <v>166</v>
      </c>
      <c r="F325" s="258"/>
      <c r="G325" s="259"/>
      <c r="H325" s="259"/>
      <c r="I325" s="259"/>
      <c r="J325" s="259"/>
      <c r="K325" s="259"/>
      <c r="L325" s="260"/>
      <c r="M325" s="125"/>
      <c r="N325" s="45"/>
      <c r="O325" s="43"/>
      <c r="P325" s="43"/>
      <c r="Q325" s="43"/>
      <c r="R325" s="43"/>
      <c r="S325" s="43"/>
      <c r="T325" s="43"/>
      <c r="U325" s="43"/>
      <c r="V325" s="43"/>
      <c r="W325" s="43"/>
      <c r="Z325" s="1"/>
      <c r="AA325" s="223"/>
      <c r="AB325" s="223"/>
      <c r="AD325" s="328"/>
    </row>
    <row r="326" spans="3:30" x14ac:dyDescent="0.25">
      <c r="C326" s="126">
        <v>1</v>
      </c>
      <c r="D326" s="127" t="s">
        <v>236</v>
      </c>
      <c r="E326" s="126" t="s">
        <v>0</v>
      </c>
      <c r="F326" s="128"/>
      <c r="G326" s="129">
        <v>220</v>
      </c>
      <c r="H326" s="130">
        <f>ROUND(G326*$H$4,0)</f>
        <v>220</v>
      </c>
      <c r="I326" s="130">
        <f>ROUND(H326*$I$4,0)</f>
        <v>209</v>
      </c>
      <c r="J326" s="130">
        <f>ROUND(H326*$J$4,0)</f>
        <v>198</v>
      </c>
      <c r="K326" s="131">
        <f>ROUND(H326*$K$4,0)</f>
        <v>187</v>
      </c>
      <c r="L326" s="132">
        <f>IF($H$3&gt;=100000,F326*K326,IF(AND($H$3&gt;=50000,$H$3&lt;=100000),F326*J326,IF(AND($H$3&gt;=25000,$H$3&lt;=50000),F326*I326,IF($H$3&lt;=50000,F326*H326))))</f>
        <v>0</v>
      </c>
      <c r="M326" s="125">
        <v>375</v>
      </c>
      <c r="N326" s="45"/>
      <c r="Z326" s="1"/>
      <c r="AA326" s="49">
        <v>4630109241842</v>
      </c>
      <c r="AB326" s="224">
        <v>20140</v>
      </c>
      <c r="AC326" s="305">
        <v>10</v>
      </c>
      <c r="AD326" s="328"/>
    </row>
    <row r="327" spans="3:30" x14ac:dyDescent="0.25">
      <c r="C327" s="126">
        <v>2</v>
      </c>
      <c r="D327" s="127" t="s">
        <v>237</v>
      </c>
      <c r="E327" s="126" t="s">
        <v>0</v>
      </c>
      <c r="F327" s="128"/>
      <c r="G327" s="129">
        <v>220</v>
      </c>
      <c r="H327" s="130">
        <f>ROUND(G327*$H$4,0)</f>
        <v>220</v>
      </c>
      <c r="I327" s="130">
        <f>ROUND(H327*$I$4,0)</f>
        <v>209</v>
      </c>
      <c r="J327" s="130">
        <f>ROUND(H327*$J$4,0)</f>
        <v>198</v>
      </c>
      <c r="K327" s="131">
        <f>ROUND(H327*$K$4,0)</f>
        <v>187</v>
      </c>
      <c r="L327" s="132">
        <f>IF($H$3&gt;=100000,F327*K327,IF(AND($H$3&gt;=50000,$H$3&lt;=100000),F327*J327,IF(AND($H$3&gt;=25000,$H$3&lt;=50000),F327*I327,IF($H$3&lt;=50000,F327*H327))))</f>
        <v>0</v>
      </c>
      <c r="M327" s="125">
        <v>375</v>
      </c>
      <c r="N327" s="45"/>
      <c r="Z327" s="1"/>
      <c r="AA327" s="49">
        <v>4630109241859</v>
      </c>
      <c r="AB327" s="224">
        <v>20141</v>
      </c>
      <c r="AC327" s="305">
        <v>10</v>
      </c>
      <c r="AD327" s="328"/>
    </row>
    <row r="328" spans="3:30" ht="18.75" thickBot="1" x14ac:dyDescent="0.3">
      <c r="C328" s="164"/>
      <c r="D328" s="165" t="s">
        <v>1</v>
      </c>
      <c r="E328" s="166"/>
      <c r="F328" s="166">
        <f>SUM(F326:F327)</f>
        <v>0</v>
      </c>
      <c r="G328" s="167">
        <v>0</v>
      </c>
      <c r="H328" s="167">
        <f>SUMPRODUCT($F326:$F327,H326:H327)</f>
        <v>0</v>
      </c>
      <c r="I328" s="167">
        <f>SUMPRODUCT($F326:$F327,I326:I327)</f>
        <v>0</v>
      </c>
      <c r="J328" s="167">
        <f>SUMPRODUCT($F326:$F327,J326:J327)</f>
        <v>0</v>
      </c>
      <c r="K328" s="167">
        <f>SUMPRODUCT($F326:$F327,K326:K327)</f>
        <v>0</v>
      </c>
      <c r="L328" s="168">
        <f>SUM(L326:L327)</f>
        <v>0</v>
      </c>
      <c r="M328" s="169"/>
      <c r="N328" s="47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51"/>
      <c r="AA328" s="49"/>
      <c r="AB328" s="224"/>
      <c r="AD328" s="328"/>
    </row>
    <row r="329" spans="3:30" ht="18.75" thickTop="1" x14ac:dyDescent="0.25">
      <c r="C329" s="329"/>
      <c r="D329" s="206" t="s">
        <v>159</v>
      </c>
      <c r="E329" s="330"/>
      <c r="F329" s="330"/>
      <c r="G329" s="331"/>
      <c r="H329" s="331"/>
      <c r="I329" s="331"/>
      <c r="J329" s="331"/>
      <c r="K329" s="331"/>
      <c r="L329" s="332"/>
      <c r="M329" s="333"/>
      <c r="N329" s="47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51"/>
      <c r="AA329" s="49"/>
      <c r="AB329" s="224"/>
      <c r="AD329" s="328"/>
    </row>
    <row r="330" spans="3:30" ht="20.25" x14ac:dyDescent="0.25">
      <c r="C330" s="256"/>
      <c r="D330" s="261" t="s">
        <v>368</v>
      </c>
      <c r="E330" s="257" t="s">
        <v>166</v>
      </c>
      <c r="F330" s="258"/>
      <c r="G330" s="259"/>
      <c r="H330" s="259"/>
      <c r="I330" s="259"/>
      <c r="J330" s="259"/>
      <c r="K330" s="259"/>
      <c r="L330" s="260"/>
      <c r="M330" s="125"/>
      <c r="N330" s="45"/>
      <c r="O330" s="43"/>
      <c r="P330" s="43"/>
      <c r="Q330" s="43"/>
      <c r="R330" s="43"/>
      <c r="S330" s="43"/>
      <c r="T330" s="43"/>
      <c r="U330" s="43"/>
      <c r="V330" s="43"/>
      <c r="W330" s="43"/>
      <c r="Z330" s="1"/>
      <c r="AA330" s="223"/>
      <c r="AB330" s="223"/>
      <c r="AD330" s="328"/>
    </row>
    <row r="331" spans="3:30" x14ac:dyDescent="0.25">
      <c r="C331" s="126">
        <v>1</v>
      </c>
      <c r="D331" s="127" t="s">
        <v>369</v>
      </c>
      <c r="E331" s="126" t="s">
        <v>0</v>
      </c>
      <c r="F331" s="128"/>
      <c r="G331" s="129">
        <v>233</v>
      </c>
      <c r="H331" s="130">
        <f>ROUND(G331*$H$4,0)</f>
        <v>233</v>
      </c>
      <c r="I331" s="130">
        <f>ROUND(H331*$I$4,0)</f>
        <v>221</v>
      </c>
      <c r="J331" s="130">
        <f>ROUND(H331*$J$4,0)</f>
        <v>210</v>
      </c>
      <c r="K331" s="131">
        <f>ROUND(H331*$K$4,0)</f>
        <v>198</v>
      </c>
      <c r="L331" s="132">
        <f>IF($H$3&gt;=100000,F331*K331,IF(AND($H$3&gt;=50000,$H$3&lt;=100000),F331*J331,IF(AND($H$3&gt;=25000,$H$3&lt;=50000),F331*I331,IF($H$3&lt;=50000,F331*H331))))</f>
        <v>0</v>
      </c>
      <c r="M331" s="125">
        <v>395</v>
      </c>
      <c r="N331" s="45"/>
      <c r="Z331" s="1"/>
      <c r="AA331" s="49">
        <v>4630109242528</v>
      </c>
      <c r="AB331" s="224">
        <v>30841</v>
      </c>
      <c r="AC331" s="305">
        <v>16</v>
      </c>
      <c r="AD331" s="328"/>
    </row>
    <row r="332" spans="3:30" x14ac:dyDescent="0.25">
      <c r="C332" s="126">
        <v>2</v>
      </c>
      <c r="D332" s="127" t="s">
        <v>366</v>
      </c>
      <c r="E332" s="126" t="s">
        <v>0</v>
      </c>
      <c r="F332" s="128"/>
      <c r="G332" s="129">
        <v>233</v>
      </c>
      <c r="H332" s="130">
        <f t="shared" ref="H332:H334" si="129">ROUND(G332*$H$4,0)</f>
        <v>233</v>
      </c>
      <c r="I332" s="130">
        <f t="shared" ref="I332:I334" si="130">ROUND(H332*$I$4,0)</f>
        <v>221</v>
      </c>
      <c r="J332" s="130">
        <f t="shared" ref="J332:J334" si="131">ROUND(H332*$J$4,0)</f>
        <v>210</v>
      </c>
      <c r="K332" s="131">
        <f t="shared" ref="K332:K334" si="132">ROUND(H332*$K$4,0)</f>
        <v>198</v>
      </c>
      <c r="L332" s="132">
        <f t="shared" ref="L332:L334" si="133">IF($H$3&gt;=100000,F332*K332,IF(AND($H$3&gt;=50000,$H$3&lt;=100000),F332*J332,IF(AND($H$3&gt;=25000,$H$3&lt;=50000),F332*I332,IF($H$3&lt;=50000,F332*H332))))</f>
        <v>0</v>
      </c>
      <c r="M332" s="125">
        <v>395</v>
      </c>
      <c r="N332" s="45"/>
      <c r="Z332" s="1"/>
      <c r="AA332" s="49">
        <v>4630109242566</v>
      </c>
      <c r="AB332" s="224">
        <v>30843</v>
      </c>
      <c r="AC332" s="305">
        <v>16</v>
      </c>
      <c r="AD332" s="328"/>
    </row>
    <row r="333" spans="3:30" x14ac:dyDescent="0.25">
      <c r="C333" s="126">
        <v>3</v>
      </c>
      <c r="D333" s="127" t="s">
        <v>367</v>
      </c>
      <c r="E333" s="126" t="s">
        <v>0</v>
      </c>
      <c r="F333" s="128"/>
      <c r="G333" s="129">
        <v>233</v>
      </c>
      <c r="H333" s="130">
        <f t="shared" si="129"/>
        <v>233</v>
      </c>
      <c r="I333" s="130">
        <f t="shared" si="130"/>
        <v>221</v>
      </c>
      <c r="J333" s="130">
        <f t="shared" si="131"/>
        <v>210</v>
      </c>
      <c r="K333" s="131">
        <f t="shared" si="132"/>
        <v>198</v>
      </c>
      <c r="L333" s="132">
        <f t="shared" si="133"/>
        <v>0</v>
      </c>
      <c r="M333" s="125">
        <v>395</v>
      </c>
      <c r="N333" s="45"/>
      <c r="Z333" s="1"/>
      <c r="AA333" s="49">
        <v>4630109242573</v>
      </c>
      <c r="AB333" s="224">
        <v>30844</v>
      </c>
      <c r="AC333" s="305">
        <v>16</v>
      </c>
      <c r="AD333" s="328"/>
    </row>
    <row r="334" spans="3:30" x14ac:dyDescent="0.25">
      <c r="C334" s="126">
        <v>4</v>
      </c>
      <c r="D334" s="127" t="s">
        <v>370</v>
      </c>
      <c r="E334" s="126" t="s">
        <v>0</v>
      </c>
      <c r="F334" s="128"/>
      <c r="G334" s="129">
        <v>233</v>
      </c>
      <c r="H334" s="130">
        <f t="shared" si="129"/>
        <v>233</v>
      </c>
      <c r="I334" s="130">
        <f t="shared" si="130"/>
        <v>221</v>
      </c>
      <c r="J334" s="130">
        <f t="shared" si="131"/>
        <v>210</v>
      </c>
      <c r="K334" s="131">
        <f t="shared" si="132"/>
        <v>198</v>
      </c>
      <c r="L334" s="132">
        <f t="shared" si="133"/>
        <v>0</v>
      </c>
      <c r="M334" s="125">
        <v>395</v>
      </c>
      <c r="N334" s="45"/>
      <c r="Z334" s="1"/>
      <c r="AA334" s="49">
        <v>4630109242535</v>
      </c>
      <c r="AB334" s="224">
        <v>30842</v>
      </c>
      <c r="AC334" s="305">
        <v>16</v>
      </c>
      <c r="AD334" s="328"/>
    </row>
    <row r="335" spans="3:30" ht="18.75" thickBot="1" x14ac:dyDescent="0.3">
      <c r="C335" s="164"/>
      <c r="D335" s="165" t="s">
        <v>1</v>
      </c>
      <c r="E335" s="166"/>
      <c r="F335" s="166">
        <f>SUM(F331:F334)</f>
        <v>0</v>
      </c>
      <c r="G335" s="167">
        <v>0</v>
      </c>
      <c r="H335" s="167">
        <f>SUMPRODUCT($F331:$F334,H331:H334)</f>
        <v>0</v>
      </c>
      <c r="I335" s="167">
        <f>SUMPRODUCT($F331:$F334,I331:I334)</f>
        <v>0</v>
      </c>
      <c r="J335" s="167">
        <f>SUMPRODUCT($F331:$F334,J331:J334)</f>
        <v>0</v>
      </c>
      <c r="K335" s="167">
        <f>SUMPRODUCT($F331:$F334,K331:K334)</f>
        <v>0</v>
      </c>
      <c r="L335" s="168">
        <f>SUM(L331:L334)</f>
        <v>0</v>
      </c>
      <c r="M335" s="169"/>
      <c r="N335" s="47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51"/>
      <c r="AA335" s="49"/>
      <c r="AB335" s="224"/>
      <c r="AD335" s="328"/>
    </row>
    <row r="336" spans="3:30" ht="18.75" thickTop="1" x14ac:dyDescent="0.25">
      <c r="C336" s="151"/>
      <c r="D336" s="206" t="s">
        <v>159</v>
      </c>
      <c r="E336" s="152"/>
      <c r="F336" s="153"/>
      <c r="G336" s="154"/>
      <c r="H336" s="154"/>
      <c r="I336" s="154"/>
      <c r="J336" s="154"/>
      <c r="K336" s="154"/>
      <c r="L336" s="154"/>
      <c r="M336" s="150"/>
      <c r="N336" s="45"/>
      <c r="Z336" s="1"/>
      <c r="AA336" s="49"/>
      <c r="AB336" s="224"/>
      <c r="AD336" s="328"/>
    </row>
    <row r="337" spans="3:30" ht="20.25" x14ac:dyDescent="0.25">
      <c r="C337" s="256"/>
      <c r="D337" s="261" t="s">
        <v>268</v>
      </c>
      <c r="E337" s="257" t="s">
        <v>166</v>
      </c>
      <c r="F337" s="258"/>
      <c r="G337" s="259"/>
      <c r="H337" s="259"/>
      <c r="I337" s="259"/>
      <c r="J337" s="259"/>
      <c r="K337" s="259"/>
      <c r="L337" s="260"/>
      <c r="M337" s="125"/>
      <c r="N337" s="45"/>
      <c r="O337" s="43"/>
      <c r="P337" s="43"/>
      <c r="Q337" s="43"/>
      <c r="R337" s="43"/>
      <c r="S337" s="43"/>
      <c r="T337" s="43"/>
      <c r="U337" s="43"/>
      <c r="V337" s="43"/>
      <c r="W337" s="43"/>
      <c r="Z337" s="1"/>
      <c r="AA337" s="223"/>
      <c r="AB337" s="223"/>
      <c r="AD337" s="328"/>
    </row>
    <row r="338" spans="3:30" x14ac:dyDescent="0.25">
      <c r="C338" s="126">
        <v>1</v>
      </c>
      <c r="D338" s="127" t="s">
        <v>230</v>
      </c>
      <c r="E338" s="126" t="s">
        <v>0</v>
      </c>
      <c r="F338" s="128"/>
      <c r="G338" s="129">
        <v>94</v>
      </c>
      <c r="H338" s="130">
        <f>ROUND(G338*$H$4,0)</f>
        <v>94</v>
      </c>
      <c r="I338" s="130">
        <f>ROUND(H338*$I$4,0)</f>
        <v>89</v>
      </c>
      <c r="J338" s="130">
        <f>ROUND(H338*$J$4,0)</f>
        <v>85</v>
      </c>
      <c r="K338" s="131">
        <f>ROUND(H338*$K$4,0)</f>
        <v>80</v>
      </c>
      <c r="L338" s="132">
        <f>IF($H$3&gt;=100000,F338*K338,IF(AND($H$3&gt;=50000,$H$3&lt;=100000),F338*J338,IF(AND($H$3&gt;=25000,$H$3&lt;=50000),F338*I338,IF($H$3&lt;=50000,F338*H338))))</f>
        <v>0</v>
      </c>
      <c r="M338" s="125">
        <v>160</v>
      </c>
      <c r="N338" s="45"/>
      <c r="Z338" s="1"/>
      <c r="AA338" s="49">
        <v>4630109241873</v>
      </c>
      <c r="AB338" s="224">
        <v>20183</v>
      </c>
      <c r="AC338" s="305">
        <v>48</v>
      </c>
      <c r="AD338" s="328"/>
    </row>
    <row r="339" spans="3:30" x14ac:dyDescent="0.25">
      <c r="C339" s="126">
        <v>2</v>
      </c>
      <c r="D339" s="127" t="s">
        <v>231</v>
      </c>
      <c r="E339" s="126" t="s">
        <v>0</v>
      </c>
      <c r="F339" s="128"/>
      <c r="G339" s="129">
        <v>94</v>
      </c>
      <c r="H339" s="130">
        <f t="shared" ref="H339:H341" si="134">ROUND(G339*$H$4,0)</f>
        <v>94</v>
      </c>
      <c r="I339" s="130">
        <f t="shared" ref="I339:I342" si="135">ROUND(H339*$I$4,0)</f>
        <v>89</v>
      </c>
      <c r="J339" s="130">
        <f t="shared" ref="J339:J342" si="136">ROUND(H339*$J$4,0)</f>
        <v>85</v>
      </c>
      <c r="K339" s="131">
        <f t="shared" ref="K339:K342" si="137">ROUND(H339*$K$4,0)</f>
        <v>80</v>
      </c>
      <c r="L339" s="132">
        <f t="shared" ref="L339:L342" si="138">IF($H$3&gt;=100000,F339*K339,IF(AND($H$3&gt;=50000,$H$3&lt;=100000),F339*J339,IF(AND($H$3&gt;=25000,$H$3&lt;=50000),F339*I339,IF($H$3&lt;=50000,F339*H339))))</f>
        <v>0</v>
      </c>
      <c r="M339" s="125">
        <v>160</v>
      </c>
      <c r="N339" s="45"/>
      <c r="Z339" s="1"/>
      <c r="AA339" s="49">
        <v>4630109241910</v>
      </c>
      <c r="AB339" s="224">
        <v>20187</v>
      </c>
      <c r="AC339" s="305">
        <v>48</v>
      </c>
      <c r="AD339" s="328"/>
    </row>
    <row r="340" spans="3:30" x14ac:dyDescent="0.25">
      <c r="C340" s="126">
        <v>3</v>
      </c>
      <c r="D340" s="127" t="s">
        <v>232</v>
      </c>
      <c r="E340" s="126" t="s">
        <v>0</v>
      </c>
      <c r="F340" s="128"/>
      <c r="G340" s="129">
        <v>94</v>
      </c>
      <c r="H340" s="130">
        <f t="shared" si="134"/>
        <v>94</v>
      </c>
      <c r="I340" s="130">
        <f t="shared" si="135"/>
        <v>89</v>
      </c>
      <c r="J340" s="130">
        <f t="shared" si="136"/>
        <v>85</v>
      </c>
      <c r="K340" s="131">
        <f t="shared" si="137"/>
        <v>80</v>
      </c>
      <c r="L340" s="132">
        <f t="shared" si="138"/>
        <v>0</v>
      </c>
      <c r="M340" s="125">
        <v>160</v>
      </c>
      <c r="N340" s="45"/>
      <c r="Z340" s="1"/>
      <c r="AA340" s="49">
        <v>4630109241866</v>
      </c>
      <c r="AB340" s="224">
        <v>20182</v>
      </c>
      <c r="AC340" s="305">
        <v>48</v>
      </c>
      <c r="AD340" s="328"/>
    </row>
    <row r="341" spans="3:30" x14ac:dyDescent="0.25">
      <c r="C341" s="126">
        <v>4</v>
      </c>
      <c r="D341" s="127" t="s">
        <v>233</v>
      </c>
      <c r="E341" s="126" t="s">
        <v>0</v>
      </c>
      <c r="F341" s="128"/>
      <c r="G341" s="129">
        <v>94</v>
      </c>
      <c r="H341" s="130">
        <f t="shared" si="134"/>
        <v>94</v>
      </c>
      <c r="I341" s="130">
        <f t="shared" si="135"/>
        <v>89</v>
      </c>
      <c r="J341" s="130">
        <f t="shared" si="136"/>
        <v>85</v>
      </c>
      <c r="K341" s="131">
        <f t="shared" si="137"/>
        <v>80</v>
      </c>
      <c r="L341" s="132">
        <f t="shared" si="138"/>
        <v>0</v>
      </c>
      <c r="M341" s="125">
        <v>160</v>
      </c>
      <c r="N341" s="45"/>
      <c r="Z341" s="1"/>
      <c r="AA341" s="49">
        <v>4630109241880</v>
      </c>
      <c r="AB341" s="224">
        <v>20184</v>
      </c>
      <c r="AC341" s="305">
        <v>48</v>
      </c>
      <c r="AD341" s="328"/>
    </row>
    <row r="342" spans="3:30" x14ac:dyDescent="0.25">
      <c r="C342" s="126">
        <v>5</v>
      </c>
      <c r="D342" s="127" t="s">
        <v>234</v>
      </c>
      <c r="E342" s="126" t="s">
        <v>0</v>
      </c>
      <c r="F342" s="128"/>
      <c r="G342" s="129">
        <v>94</v>
      </c>
      <c r="H342" s="130">
        <f>ROUND(G342*$H$4,0)</f>
        <v>94</v>
      </c>
      <c r="I342" s="130">
        <f t="shared" si="135"/>
        <v>89</v>
      </c>
      <c r="J342" s="130">
        <f t="shared" si="136"/>
        <v>85</v>
      </c>
      <c r="K342" s="131">
        <f t="shared" si="137"/>
        <v>80</v>
      </c>
      <c r="L342" s="132">
        <f t="shared" si="138"/>
        <v>0</v>
      </c>
      <c r="M342" s="125">
        <v>160</v>
      </c>
      <c r="N342" s="45"/>
      <c r="Z342" s="1"/>
      <c r="AA342" s="49">
        <v>4630109241903</v>
      </c>
      <c r="AB342" s="224">
        <v>20186</v>
      </c>
      <c r="AC342" s="305">
        <v>48</v>
      </c>
      <c r="AD342" s="328"/>
    </row>
    <row r="343" spans="3:30" x14ac:dyDescent="0.25">
      <c r="C343" s="126">
        <v>6</v>
      </c>
      <c r="D343" s="127" t="s">
        <v>235</v>
      </c>
      <c r="E343" s="126" t="s">
        <v>0</v>
      </c>
      <c r="F343" s="128"/>
      <c r="G343" s="129">
        <v>94</v>
      </c>
      <c r="H343" s="130">
        <f>ROUND(G343*$H$4,0)</f>
        <v>94</v>
      </c>
      <c r="I343" s="130">
        <f>ROUND(H343*$I$4,0)</f>
        <v>89</v>
      </c>
      <c r="J343" s="130">
        <f>ROUND(H343*$J$4,0)</f>
        <v>85</v>
      </c>
      <c r="K343" s="131">
        <f>ROUND(H343*$K$4,0)</f>
        <v>80</v>
      </c>
      <c r="L343" s="132">
        <f>IF($H$3&gt;=100000,F343*K343,IF(AND($H$3&gt;=50000,$H$3&lt;=100000),F343*J343,IF(AND($H$3&gt;=25000,$H$3&lt;=50000),F343*I343,IF($H$3&lt;=50000,F343*H343))))</f>
        <v>0</v>
      </c>
      <c r="M343" s="125">
        <v>160</v>
      </c>
      <c r="N343" s="45"/>
      <c r="Z343" s="1"/>
      <c r="AA343" s="49">
        <v>4630109241897</v>
      </c>
      <c r="AB343" s="224">
        <v>20185</v>
      </c>
      <c r="AC343" s="305">
        <v>48</v>
      </c>
      <c r="AD343" s="328"/>
    </row>
    <row r="344" spans="3:30" ht="18.75" thickBot="1" x14ac:dyDescent="0.3">
      <c r="C344" s="164"/>
      <c r="D344" s="165" t="s">
        <v>1</v>
      </c>
      <c r="E344" s="166"/>
      <c r="F344" s="166">
        <f>SUM(F338:F343)</f>
        <v>0</v>
      </c>
      <c r="G344" s="167">
        <v>0</v>
      </c>
      <c r="H344" s="167">
        <f>SUMPRODUCT($F338:$F343,H338:H343)</f>
        <v>0</v>
      </c>
      <c r="I344" s="167">
        <f>SUMPRODUCT($F338:$F343,I338:I343)</f>
        <v>0</v>
      </c>
      <c r="J344" s="167">
        <f>SUMPRODUCT($F338:$F343,J338:J343)</f>
        <v>0</v>
      </c>
      <c r="K344" s="167">
        <f>SUMPRODUCT($F338:$F343,K338:K343)</f>
        <v>0</v>
      </c>
      <c r="L344" s="168">
        <f>SUM(L338:L343)</f>
        <v>0</v>
      </c>
      <c r="M344" s="169"/>
      <c r="N344" s="47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51"/>
      <c r="AA344" s="49"/>
      <c r="AB344" s="224"/>
      <c r="AD344" s="328"/>
    </row>
    <row r="345" spans="3:30" x14ac:dyDescent="0.25">
      <c r="C345" s="151"/>
      <c r="D345" s="206" t="s">
        <v>159</v>
      </c>
      <c r="E345" s="152"/>
      <c r="F345" s="153"/>
      <c r="G345" s="154"/>
      <c r="H345" s="154"/>
      <c r="I345" s="154"/>
      <c r="J345" s="154"/>
      <c r="K345" s="154"/>
      <c r="L345" s="154"/>
      <c r="M345" s="150"/>
      <c r="N345" s="45"/>
      <c r="Z345" s="1"/>
      <c r="AA345" s="49"/>
      <c r="AB345" s="224"/>
      <c r="AD345" s="328"/>
    </row>
    <row r="346" spans="3:30" ht="20.25" x14ac:dyDescent="0.25">
      <c r="C346" s="256"/>
      <c r="D346" s="261" t="s">
        <v>353</v>
      </c>
      <c r="E346" s="257" t="s">
        <v>166</v>
      </c>
      <c r="F346" s="258"/>
      <c r="G346" s="259"/>
      <c r="H346" s="259"/>
      <c r="I346" s="259"/>
      <c r="J346" s="259"/>
      <c r="K346" s="259"/>
      <c r="L346" s="260"/>
      <c r="M346" s="125"/>
      <c r="N346" s="45"/>
      <c r="O346" s="43"/>
      <c r="P346" s="43"/>
      <c r="Q346" s="43"/>
      <c r="R346" s="43"/>
      <c r="S346" s="43"/>
      <c r="T346" s="43"/>
      <c r="U346" s="43"/>
      <c r="V346" s="43"/>
      <c r="W346" s="43"/>
      <c r="Z346" s="1"/>
      <c r="AA346" s="223"/>
      <c r="AB346" s="223"/>
      <c r="AD346" s="328"/>
    </row>
    <row r="347" spans="3:30" x14ac:dyDescent="0.25">
      <c r="C347" s="126">
        <v>1</v>
      </c>
      <c r="D347" s="127" t="s">
        <v>354</v>
      </c>
      <c r="E347" s="126" t="s">
        <v>0</v>
      </c>
      <c r="F347" s="128"/>
      <c r="G347" s="130">
        <v>230</v>
      </c>
      <c r="H347" s="130">
        <f>ROUND(G347*$H$4,0)</f>
        <v>230</v>
      </c>
      <c r="I347" s="130">
        <f>ROUND(H347*$I$4,0)</f>
        <v>219</v>
      </c>
      <c r="J347" s="130">
        <f>ROUND(H347*$J$4,0)</f>
        <v>207</v>
      </c>
      <c r="K347" s="131">
        <f>ROUND(H347*$K$4,0)</f>
        <v>196</v>
      </c>
      <c r="L347" s="132">
        <f>IF($H$3&gt;=100000,F347*K347,IF(AND($H$3&gt;=50000,$H$3&lt;=100000),F347*J347,IF(AND($H$3&gt;=25000,$H$3&lt;=50000),F347*I347,IF($H$3&lt;=50000,F347*H347))))</f>
        <v>0</v>
      </c>
      <c r="M347" s="125">
        <v>390</v>
      </c>
      <c r="N347" s="45"/>
      <c r="Z347" s="1"/>
      <c r="AA347" s="49">
        <v>4630109242252</v>
      </c>
      <c r="AB347" s="224">
        <v>27140</v>
      </c>
      <c r="AD347" s="328"/>
    </row>
    <row r="348" spans="3:30" x14ac:dyDescent="0.25">
      <c r="C348" s="126">
        <v>2</v>
      </c>
      <c r="D348" s="127" t="s">
        <v>355</v>
      </c>
      <c r="E348" s="126" t="s">
        <v>0</v>
      </c>
      <c r="F348" s="128"/>
      <c r="G348" s="130">
        <v>230</v>
      </c>
      <c r="H348" s="130">
        <f t="shared" ref="H348" si="139">ROUND(G348*$H$4,0)</f>
        <v>230</v>
      </c>
      <c r="I348" s="130">
        <f t="shared" ref="I348:I349" si="140">ROUND(H348*$I$4,0)</f>
        <v>219</v>
      </c>
      <c r="J348" s="130">
        <f t="shared" ref="J348:J349" si="141">ROUND(H348*$J$4,0)</f>
        <v>207</v>
      </c>
      <c r="K348" s="131">
        <f t="shared" ref="K348:K349" si="142">ROUND(H348*$K$4,0)</f>
        <v>196</v>
      </c>
      <c r="L348" s="132">
        <f t="shared" ref="L348:L349" si="143">IF($H$3&gt;=100000,F348*K348,IF(AND($H$3&gt;=50000,$H$3&lt;=100000),F348*J348,IF(AND($H$3&gt;=25000,$H$3&lt;=50000),F348*I348,IF($H$3&lt;=50000,F348*H348))))</f>
        <v>0</v>
      </c>
      <c r="M348" s="125">
        <v>390</v>
      </c>
      <c r="N348" s="45"/>
      <c r="Z348" s="1"/>
      <c r="AA348" s="49">
        <v>4630109242269</v>
      </c>
      <c r="AB348" s="224">
        <v>27141</v>
      </c>
      <c r="AD348" s="328"/>
    </row>
    <row r="349" spans="3:30" x14ac:dyDescent="0.25">
      <c r="C349" s="126">
        <v>3</v>
      </c>
      <c r="D349" s="127" t="s">
        <v>356</v>
      </c>
      <c r="E349" s="126" t="s">
        <v>0</v>
      </c>
      <c r="F349" s="128"/>
      <c r="G349" s="130">
        <v>230</v>
      </c>
      <c r="H349" s="130">
        <f>ROUND(G349*$H$4,0)</f>
        <v>230</v>
      </c>
      <c r="I349" s="130">
        <f t="shared" si="140"/>
        <v>219</v>
      </c>
      <c r="J349" s="130">
        <f t="shared" si="141"/>
        <v>207</v>
      </c>
      <c r="K349" s="131">
        <f t="shared" si="142"/>
        <v>196</v>
      </c>
      <c r="L349" s="132">
        <f t="shared" si="143"/>
        <v>0</v>
      </c>
      <c r="M349" s="125">
        <v>390</v>
      </c>
      <c r="N349" s="45"/>
      <c r="Z349" s="1"/>
      <c r="AA349" s="49">
        <v>4630109242245</v>
      </c>
      <c r="AB349" s="224">
        <v>27139</v>
      </c>
      <c r="AD349" s="328"/>
    </row>
    <row r="350" spans="3:30" ht="18.75" thickBot="1" x14ac:dyDescent="0.3">
      <c r="C350" s="164"/>
      <c r="D350" s="165" t="s">
        <v>1</v>
      </c>
      <c r="E350" s="166"/>
      <c r="F350" s="166">
        <f>SUM(F347:F349)</f>
        <v>0</v>
      </c>
      <c r="G350" s="167">
        <v>0</v>
      </c>
      <c r="H350" s="167">
        <f>SUMPRODUCT($F347:$F349,H347:H349)</f>
        <v>0</v>
      </c>
      <c r="I350" s="167">
        <f>SUMPRODUCT($F347:$F349,I347:I349)</f>
        <v>0</v>
      </c>
      <c r="J350" s="167">
        <f>SUMPRODUCT($F347:$F349,J347:J349)</f>
        <v>0</v>
      </c>
      <c r="K350" s="167">
        <f>SUMPRODUCT($F347:$F349,K347:K349)</f>
        <v>0</v>
      </c>
      <c r="L350" s="168">
        <f>SUM(L347:L349)</f>
        <v>0</v>
      </c>
      <c r="M350" s="169"/>
      <c r="N350" s="47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51"/>
      <c r="AA350" s="49"/>
      <c r="AB350" s="224"/>
      <c r="AD350" s="328"/>
    </row>
    <row r="351" spans="3:30" x14ac:dyDescent="0.25">
      <c r="C351" s="151"/>
      <c r="D351" s="206" t="s">
        <v>159</v>
      </c>
      <c r="E351" s="152"/>
      <c r="F351" s="153"/>
      <c r="G351" s="154"/>
      <c r="H351" s="154"/>
      <c r="I351" s="154"/>
      <c r="J351" s="154"/>
      <c r="K351" s="154"/>
      <c r="L351" s="154"/>
      <c r="M351" s="150"/>
      <c r="N351" s="45"/>
      <c r="Z351" s="1"/>
      <c r="AA351" s="49"/>
      <c r="AB351" s="224"/>
      <c r="AD351" s="328"/>
    </row>
    <row r="352" spans="3:30" ht="20.25" x14ac:dyDescent="0.25">
      <c r="C352" s="256"/>
      <c r="D352" s="261" t="s">
        <v>357</v>
      </c>
      <c r="E352" s="257" t="s">
        <v>166</v>
      </c>
      <c r="F352" s="258"/>
      <c r="G352" s="259"/>
      <c r="H352" s="259"/>
      <c r="I352" s="259"/>
      <c r="J352" s="259"/>
      <c r="K352" s="259"/>
      <c r="L352" s="260"/>
      <c r="M352" s="125"/>
      <c r="N352" s="45"/>
      <c r="O352" s="43"/>
      <c r="P352" s="43"/>
      <c r="Q352" s="43"/>
      <c r="R352" s="43"/>
      <c r="S352" s="43"/>
      <c r="T352" s="43"/>
      <c r="U352" s="43"/>
      <c r="V352" s="43"/>
      <c r="W352" s="43"/>
      <c r="Z352" s="1"/>
      <c r="AA352" s="223"/>
      <c r="AB352" s="223"/>
      <c r="AD352" s="328"/>
    </row>
    <row r="353" spans="3:30" x14ac:dyDescent="0.25">
      <c r="C353" s="126">
        <v>1</v>
      </c>
      <c r="D353" s="127" t="s">
        <v>354</v>
      </c>
      <c r="E353" s="126" t="s">
        <v>0</v>
      </c>
      <c r="F353" s="128"/>
      <c r="G353" s="130">
        <v>247</v>
      </c>
      <c r="H353" s="130">
        <f>ROUND(G353*$H$4,0)</f>
        <v>247</v>
      </c>
      <c r="I353" s="130">
        <f>ROUND(H353*$I$4,0)</f>
        <v>235</v>
      </c>
      <c r="J353" s="130">
        <f>ROUND(H353*$J$4,0)</f>
        <v>222</v>
      </c>
      <c r="K353" s="131">
        <f>ROUND(H353*$K$4,0)</f>
        <v>210</v>
      </c>
      <c r="L353" s="132">
        <f>IF($H$3&gt;=100000,F353*K353,IF(AND($H$3&gt;=50000,$H$3&lt;=100000),F353*J353,IF(AND($H$3&gt;=25000,$H$3&lt;=50000),F353*I353,IF($H$3&lt;=50000,F353*H353))))</f>
        <v>0</v>
      </c>
      <c r="M353" s="125">
        <v>420</v>
      </c>
      <c r="N353" s="45"/>
      <c r="Z353" s="1"/>
      <c r="AA353" s="49">
        <v>4630109242283</v>
      </c>
      <c r="AB353" s="224">
        <v>28926</v>
      </c>
      <c r="AD353" s="328"/>
    </row>
    <row r="354" spans="3:30" x14ac:dyDescent="0.25">
      <c r="C354" s="126">
        <v>2</v>
      </c>
      <c r="D354" s="127" t="s">
        <v>355</v>
      </c>
      <c r="E354" s="126" t="s">
        <v>0</v>
      </c>
      <c r="F354" s="128"/>
      <c r="G354" s="130">
        <v>247</v>
      </c>
      <c r="H354" s="130">
        <f t="shared" ref="H354:H355" si="144">ROUND(G354*$H$4,0)</f>
        <v>247</v>
      </c>
      <c r="I354" s="130">
        <f t="shared" ref="I354:I355" si="145">ROUND(H354*$I$4,0)</f>
        <v>235</v>
      </c>
      <c r="J354" s="130">
        <f t="shared" ref="J354:J355" si="146">ROUND(H354*$J$4,0)</f>
        <v>222</v>
      </c>
      <c r="K354" s="131">
        <f t="shared" ref="K354:K355" si="147">ROUND(H354*$K$4,0)</f>
        <v>210</v>
      </c>
      <c r="L354" s="132">
        <f t="shared" ref="L354:L355" si="148">IF($H$3&gt;=100000,F354*K354,IF(AND($H$3&gt;=50000,$H$3&lt;=100000),F354*J354,IF(AND($H$3&gt;=25000,$H$3&lt;=50000),F354*I354,IF($H$3&lt;=50000,F354*H354))))</f>
        <v>0</v>
      </c>
      <c r="M354" s="125">
        <v>420</v>
      </c>
      <c r="N354" s="45"/>
      <c r="Z354" s="1"/>
      <c r="AA354" s="49">
        <v>4630109242290</v>
      </c>
      <c r="AB354" s="224">
        <v>28928</v>
      </c>
      <c r="AD354" s="328"/>
    </row>
    <row r="355" spans="3:30" x14ac:dyDescent="0.25">
      <c r="C355" s="126">
        <v>3</v>
      </c>
      <c r="D355" s="127" t="s">
        <v>356</v>
      </c>
      <c r="E355" s="126" t="s">
        <v>0</v>
      </c>
      <c r="F355" s="128"/>
      <c r="G355" s="130">
        <v>247</v>
      </c>
      <c r="H355" s="130">
        <f t="shared" si="144"/>
        <v>247</v>
      </c>
      <c r="I355" s="130">
        <f t="shared" si="145"/>
        <v>235</v>
      </c>
      <c r="J355" s="130">
        <f t="shared" si="146"/>
        <v>222</v>
      </c>
      <c r="K355" s="131">
        <f t="shared" si="147"/>
        <v>210</v>
      </c>
      <c r="L355" s="132">
        <f t="shared" si="148"/>
        <v>0</v>
      </c>
      <c r="M355" s="125">
        <v>420</v>
      </c>
      <c r="N355" s="45"/>
      <c r="Z355" s="1"/>
      <c r="AA355" s="49">
        <v>4630109242276</v>
      </c>
      <c r="AB355" s="224">
        <v>28927</v>
      </c>
      <c r="AD355" s="328"/>
    </row>
    <row r="356" spans="3:30" ht="18.75" thickBot="1" x14ac:dyDescent="0.3">
      <c r="C356" s="164"/>
      <c r="D356" s="165" t="s">
        <v>1</v>
      </c>
      <c r="E356" s="166"/>
      <c r="F356" s="166">
        <f>SUM(F353:F355)</f>
        <v>0</v>
      </c>
      <c r="G356" s="167">
        <v>0</v>
      </c>
      <c r="H356" s="167">
        <f>SUMPRODUCT($F353:$F355,H353:H355)</f>
        <v>0</v>
      </c>
      <c r="I356" s="167">
        <f>SUMPRODUCT($F353:$F355,I353:I355)</f>
        <v>0</v>
      </c>
      <c r="J356" s="167">
        <f>SUMPRODUCT($F353:$F355,J353:J355)</f>
        <v>0</v>
      </c>
      <c r="K356" s="167">
        <f>SUMPRODUCT($F353:$F355,K353:K355)</f>
        <v>0</v>
      </c>
      <c r="L356" s="168">
        <f>SUM(L353:L355)</f>
        <v>0</v>
      </c>
      <c r="M356" s="169"/>
      <c r="N356" s="47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51"/>
      <c r="AA356" s="49"/>
      <c r="AB356" s="224"/>
      <c r="AD356" s="328"/>
    </row>
    <row r="357" spans="3:30" x14ac:dyDescent="0.25">
      <c r="C357" s="151"/>
      <c r="D357" s="206" t="s">
        <v>159</v>
      </c>
      <c r="E357" s="152"/>
      <c r="F357" s="153"/>
      <c r="G357" s="154"/>
      <c r="H357" s="154"/>
      <c r="I357" s="154"/>
      <c r="J357" s="154"/>
      <c r="K357" s="154"/>
      <c r="L357" s="154"/>
      <c r="M357" s="150"/>
      <c r="N357" s="45"/>
      <c r="Z357" s="1"/>
      <c r="AA357" s="49"/>
      <c r="AB357" s="224"/>
      <c r="AD357" s="328"/>
    </row>
    <row r="358" spans="3:30" ht="20.25" x14ac:dyDescent="0.25">
      <c r="C358" s="256"/>
      <c r="D358" s="261" t="s">
        <v>362</v>
      </c>
      <c r="E358" s="257" t="s">
        <v>166</v>
      </c>
      <c r="F358" s="258"/>
      <c r="G358" s="259"/>
      <c r="H358" s="259"/>
      <c r="I358" s="259"/>
      <c r="J358" s="259"/>
      <c r="K358" s="259"/>
      <c r="L358" s="260"/>
      <c r="M358" s="125"/>
      <c r="N358" s="45"/>
      <c r="O358" s="43"/>
      <c r="P358" s="43"/>
      <c r="Q358" s="43"/>
      <c r="R358" s="43"/>
      <c r="S358" s="43"/>
      <c r="T358" s="43"/>
      <c r="U358" s="43"/>
      <c r="V358" s="43"/>
      <c r="W358" s="43"/>
      <c r="Z358" s="1"/>
      <c r="AA358" s="223"/>
      <c r="AB358" s="223"/>
      <c r="AD358" s="328"/>
    </row>
    <row r="359" spans="3:30" x14ac:dyDescent="0.25">
      <c r="C359" s="126">
        <v>1</v>
      </c>
      <c r="D359" s="127" t="s">
        <v>363</v>
      </c>
      <c r="E359" s="126" t="s">
        <v>0</v>
      </c>
      <c r="F359" s="128"/>
      <c r="G359" s="130">
        <v>270</v>
      </c>
      <c r="H359" s="130">
        <f>ROUND(G359*$H$4,0)</f>
        <v>270</v>
      </c>
      <c r="I359" s="130">
        <f>ROUND(H359*$I$4,0)</f>
        <v>257</v>
      </c>
      <c r="J359" s="130">
        <f>ROUND(H359*$J$4,0)</f>
        <v>243</v>
      </c>
      <c r="K359" s="131">
        <f>ROUND(H359*$K$4,0)</f>
        <v>230</v>
      </c>
      <c r="L359" s="132">
        <f>IF($H$3&gt;=100000,F359*K359,IF(AND($H$3&gt;=50000,$H$3&lt;=100000),F359*J359,IF(AND($H$3&gt;=25000,$H$3&lt;=50000),F359*I359,IF($H$3&lt;=50000,F359*H359))))</f>
        <v>0</v>
      </c>
      <c r="M359" s="125">
        <v>460</v>
      </c>
      <c r="N359" s="45"/>
      <c r="Z359" s="1"/>
      <c r="AA359" s="49">
        <v>4630109242306</v>
      </c>
      <c r="AB359" s="224">
        <v>28936</v>
      </c>
      <c r="AD359" s="328"/>
    </row>
    <row r="360" spans="3:30" x14ac:dyDescent="0.25">
      <c r="C360" s="126">
        <v>2</v>
      </c>
      <c r="D360" s="127" t="s">
        <v>364</v>
      </c>
      <c r="E360" s="126" t="s">
        <v>0</v>
      </c>
      <c r="F360" s="128"/>
      <c r="G360" s="130">
        <v>270</v>
      </c>
      <c r="H360" s="130">
        <f>ROUND(G360*$H$4,0)</f>
        <v>270</v>
      </c>
      <c r="I360" s="130">
        <f t="shared" ref="I360" si="149">ROUND(H360*$I$4,0)</f>
        <v>257</v>
      </c>
      <c r="J360" s="130">
        <f t="shared" ref="J360" si="150">ROUND(H360*$J$4,0)</f>
        <v>243</v>
      </c>
      <c r="K360" s="131">
        <f t="shared" ref="K360" si="151">ROUND(H360*$K$4,0)</f>
        <v>230</v>
      </c>
      <c r="L360" s="132">
        <f t="shared" ref="L360" si="152">IF($H$3&gt;=100000,F360*K360,IF(AND($H$3&gt;=50000,$H$3&lt;=100000),F360*J360,IF(AND($H$3&gt;=25000,$H$3&lt;=50000),F360*I360,IF($H$3&lt;=50000,F360*H360))))</f>
        <v>0</v>
      </c>
      <c r="M360" s="125">
        <v>460</v>
      </c>
      <c r="N360" s="45"/>
      <c r="Z360" s="1"/>
      <c r="AA360" s="49">
        <v>4630109242320</v>
      </c>
      <c r="AB360" s="224">
        <v>28935</v>
      </c>
      <c r="AD360" s="328"/>
    </row>
    <row r="361" spans="3:30" ht="18.75" thickBot="1" x14ac:dyDescent="0.3">
      <c r="C361" s="164"/>
      <c r="D361" s="165" t="s">
        <v>1</v>
      </c>
      <c r="E361" s="166"/>
      <c r="F361" s="166">
        <f>SUM(F359:F360)</f>
        <v>0</v>
      </c>
      <c r="G361" s="167">
        <v>0</v>
      </c>
      <c r="H361" s="167">
        <f>SUMPRODUCT($F359:$F360,H359:H360)</f>
        <v>0</v>
      </c>
      <c r="I361" s="167">
        <f>SUMPRODUCT($F359:$F360,I359:I360)</f>
        <v>0</v>
      </c>
      <c r="J361" s="167">
        <f>SUMPRODUCT($F359:$F360,J359:J360)</f>
        <v>0</v>
      </c>
      <c r="K361" s="167">
        <f>SUMPRODUCT($F359:$F360,K359:K360)</f>
        <v>0</v>
      </c>
      <c r="L361" s="168">
        <f>SUM(L359:L360)</f>
        <v>0</v>
      </c>
      <c r="M361" s="169"/>
      <c r="N361" s="47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51"/>
      <c r="AA361" s="49"/>
      <c r="AB361" s="224"/>
      <c r="AD361" s="328"/>
    </row>
    <row r="362" spans="3:30" x14ac:dyDescent="0.25">
      <c r="C362" s="151"/>
      <c r="D362" s="206" t="s">
        <v>159</v>
      </c>
      <c r="E362" s="152"/>
      <c r="F362" s="153"/>
      <c r="G362" s="154"/>
      <c r="H362" s="154"/>
      <c r="I362" s="154"/>
      <c r="J362" s="154"/>
      <c r="K362" s="154"/>
      <c r="L362" s="154"/>
      <c r="M362" s="150"/>
      <c r="N362" s="45"/>
      <c r="Z362" s="1"/>
      <c r="AA362" s="49"/>
      <c r="AB362" s="224"/>
      <c r="AD362" s="328"/>
    </row>
    <row r="363" spans="3:30" ht="20.25" x14ac:dyDescent="0.25">
      <c r="C363" s="256"/>
      <c r="D363" s="261" t="s">
        <v>358</v>
      </c>
      <c r="E363" s="257" t="s">
        <v>166</v>
      </c>
      <c r="F363" s="258"/>
      <c r="G363" s="259"/>
      <c r="H363" s="259"/>
      <c r="I363" s="259"/>
      <c r="J363" s="259"/>
      <c r="K363" s="259"/>
      <c r="L363" s="260"/>
      <c r="M363" s="125"/>
      <c r="N363" s="45"/>
      <c r="O363" s="43"/>
      <c r="P363" s="43"/>
      <c r="Q363" s="43"/>
      <c r="R363" s="43"/>
      <c r="S363" s="43"/>
      <c r="T363" s="43"/>
      <c r="U363" s="43"/>
      <c r="V363" s="43"/>
      <c r="W363" s="43"/>
      <c r="Z363" s="1"/>
      <c r="AA363" s="223"/>
      <c r="AB363" s="223"/>
      <c r="AD363" s="328"/>
    </row>
    <row r="364" spans="3:30" x14ac:dyDescent="0.25">
      <c r="C364" s="126">
        <v>1</v>
      </c>
      <c r="D364" s="127" t="s">
        <v>359</v>
      </c>
      <c r="E364" s="126" t="s">
        <v>0</v>
      </c>
      <c r="F364" s="128"/>
      <c r="G364" s="130">
        <v>255</v>
      </c>
      <c r="H364" s="130">
        <f>ROUND(G364*$H$4,0)</f>
        <v>255</v>
      </c>
      <c r="I364" s="130">
        <f>ROUND(H364*$I$4,0)</f>
        <v>242</v>
      </c>
      <c r="J364" s="130">
        <f>ROUND(H364*$J$4,0)</f>
        <v>230</v>
      </c>
      <c r="K364" s="131">
        <f>ROUND(H364*$K$4,0)</f>
        <v>217</v>
      </c>
      <c r="L364" s="132">
        <f>IF($H$3&gt;=100000,F364*K364,IF(AND($H$3&gt;=50000,$H$3&lt;=100000),F364*J364,IF(AND($H$3&gt;=25000,$H$3&lt;=50000),F364*I364,IF($H$3&lt;=50000,F364*H364))))</f>
        <v>0</v>
      </c>
      <c r="M364" s="125">
        <v>435</v>
      </c>
      <c r="N364" s="45"/>
      <c r="Z364" s="1"/>
      <c r="AA364" s="49">
        <v>4630109242337</v>
      </c>
      <c r="AB364" s="224">
        <v>28811</v>
      </c>
      <c r="AD364" s="328"/>
    </row>
    <row r="365" spans="3:30" x14ac:dyDescent="0.25">
      <c r="C365" s="126">
        <v>2</v>
      </c>
      <c r="D365" s="127" t="s">
        <v>360</v>
      </c>
      <c r="E365" s="126" t="s">
        <v>0</v>
      </c>
      <c r="F365" s="128"/>
      <c r="G365" s="130">
        <v>242</v>
      </c>
      <c r="H365" s="130">
        <f>ROUND(G365*$H$4,0)</f>
        <v>242</v>
      </c>
      <c r="I365" s="130">
        <f t="shared" ref="I365" si="153">ROUND(H365*$I$4,0)</f>
        <v>230</v>
      </c>
      <c r="J365" s="130">
        <f t="shared" ref="J365" si="154">ROUND(H365*$J$4,0)</f>
        <v>218</v>
      </c>
      <c r="K365" s="131">
        <f t="shared" ref="K365" si="155">ROUND(H365*$K$4,0)</f>
        <v>206</v>
      </c>
      <c r="L365" s="132">
        <f t="shared" ref="L365" si="156">IF($H$3&gt;=100000,F365*K365,IF(AND($H$3&gt;=50000,$H$3&lt;=100000),F365*J365,IF(AND($H$3&gt;=25000,$H$3&lt;=50000),F365*I365,IF($H$3&lt;=50000,F365*H365))))</f>
        <v>0</v>
      </c>
      <c r="M365" s="125">
        <v>410</v>
      </c>
      <c r="N365" s="45"/>
      <c r="Z365" s="1"/>
      <c r="AA365" s="49">
        <v>4630109242344</v>
      </c>
      <c r="AB365" s="224">
        <v>28815</v>
      </c>
      <c r="AD365" s="328"/>
    </row>
    <row r="366" spans="3:30" ht="18.75" thickBot="1" x14ac:dyDescent="0.3">
      <c r="C366" s="164"/>
      <c r="D366" s="165" t="s">
        <v>1</v>
      </c>
      <c r="E366" s="166"/>
      <c r="F366" s="166">
        <f>SUM(F364:F365)</f>
        <v>0</v>
      </c>
      <c r="G366" s="167">
        <v>0</v>
      </c>
      <c r="H366" s="167">
        <f>SUMPRODUCT($F364:$F365,H364:H365)</f>
        <v>0</v>
      </c>
      <c r="I366" s="167">
        <f>SUMPRODUCT($F364:$F365,I364:I365)</f>
        <v>0</v>
      </c>
      <c r="J366" s="167">
        <f>SUMPRODUCT($F364:$F365,J364:J365)</f>
        <v>0</v>
      </c>
      <c r="K366" s="167">
        <f>SUMPRODUCT($F364:$F365,K364:K365)</f>
        <v>0</v>
      </c>
      <c r="L366" s="168">
        <f>SUM(L364:L365)</f>
        <v>0</v>
      </c>
      <c r="M366" s="169"/>
      <c r="N366" s="47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51"/>
      <c r="AA366" s="49"/>
      <c r="AB366" s="224"/>
      <c r="AD366" s="328"/>
    </row>
    <row r="367" spans="3:30" x14ac:dyDescent="0.25">
      <c r="C367" s="151"/>
      <c r="D367" s="206" t="s">
        <v>159</v>
      </c>
      <c r="E367" s="152"/>
      <c r="F367" s="153"/>
      <c r="G367" s="154"/>
      <c r="H367" s="154"/>
      <c r="I367" s="154"/>
      <c r="J367" s="154"/>
      <c r="K367" s="154"/>
      <c r="L367" s="154"/>
      <c r="M367" s="150"/>
      <c r="N367" s="45"/>
      <c r="Z367" s="1"/>
      <c r="AA367" s="49"/>
      <c r="AB367" s="224"/>
      <c r="AD367" s="328"/>
    </row>
    <row r="368" spans="3:30" ht="23.25" x14ac:dyDescent="0.25">
      <c r="C368" s="281"/>
      <c r="D368" s="282" t="s">
        <v>296</v>
      </c>
      <c r="E368" s="281"/>
      <c r="F368" s="281"/>
      <c r="G368" s="281"/>
      <c r="H368" s="281"/>
      <c r="I368" s="281"/>
      <c r="J368" s="281"/>
      <c r="K368" s="281"/>
      <c r="L368" s="281"/>
      <c r="M368" s="125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Z368" s="1"/>
      <c r="AA368" s="49"/>
      <c r="AC368" s="314"/>
      <c r="AD368" s="328"/>
    </row>
    <row r="369" spans="3:170" ht="20.25" x14ac:dyDescent="0.25">
      <c r="C369" s="283"/>
      <c r="D369" s="284" t="s">
        <v>16</v>
      </c>
      <c r="E369" s="285" t="s">
        <v>166</v>
      </c>
      <c r="F369" s="286"/>
      <c r="G369" s="287"/>
      <c r="H369" s="287"/>
      <c r="I369" s="287"/>
      <c r="J369" s="287"/>
      <c r="K369" s="287"/>
      <c r="L369" s="288"/>
      <c r="M369" s="125"/>
      <c r="N369" s="45"/>
      <c r="O369" s="43"/>
      <c r="P369" s="43"/>
      <c r="Q369" s="43"/>
      <c r="R369" s="43"/>
      <c r="S369" s="43"/>
      <c r="T369" s="43"/>
      <c r="U369" s="43"/>
      <c r="V369" s="43"/>
      <c r="W369" s="43"/>
      <c r="Z369" s="1"/>
      <c r="AA369" s="223"/>
      <c r="AB369" s="223"/>
      <c r="AC369" s="314"/>
      <c r="AD369" s="328"/>
    </row>
    <row r="370" spans="3:170" ht="30" customHeight="1" x14ac:dyDescent="0.25">
      <c r="C370" s="126">
        <v>1</v>
      </c>
      <c r="D370" s="290" t="s">
        <v>308</v>
      </c>
      <c r="E370" s="126" t="s">
        <v>0</v>
      </c>
      <c r="F370" s="128"/>
      <c r="G370" s="129">
        <v>382</v>
      </c>
      <c r="H370" s="130">
        <f>ROUND(G370*$H$4,0)</f>
        <v>382</v>
      </c>
      <c r="I370" s="130">
        <f>ROUND(H370*$I$4,0)</f>
        <v>363</v>
      </c>
      <c r="J370" s="130">
        <f>ROUND(H370*$J$4,0)</f>
        <v>344</v>
      </c>
      <c r="K370" s="131">
        <f>ROUND(H370*$K$4,0)</f>
        <v>325</v>
      </c>
      <c r="L370" s="132">
        <f>IF($H$3&gt;=100000,F370*K370,IF(AND($H$3&gt;=50000,$H$3&lt;=100000),F370*J370,IF(AND($H$3&gt;=25000,$H$3&lt;=50000),F370*I370,IF($H$3&lt;=50000,F370*H370))))</f>
        <v>0</v>
      </c>
      <c r="M370" s="125">
        <v>650</v>
      </c>
      <c r="N370" s="45"/>
      <c r="Z370" s="1"/>
      <c r="AA370" s="49">
        <v>4630109241996</v>
      </c>
      <c r="AB370" s="224">
        <v>20551</v>
      </c>
      <c r="AC370" s="315">
        <v>36</v>
      </c>
      <c r="AD370" s="328"/>
    </row>
    <row r="371" spans="3:170" ht="30" customHeight="1" x14ac:dyDescent="0.25">
      <c r="C371" s="126">
        <v>2</v>
      </c>
      <c r="D371" s="290" t="s">
        <v>310</v>
      </c>
      <c r="E371" s="126" t="s">
        <v>0</v>
      </c>
      <c r="F371" s="128"/>
      <c r="G371" s="129">
        <v>382</v>
      </c>
      <c r="H371" s="130">
        <f>ROUND(G371*$H$4,0)</f>
        <v>382</v>
      </c>
      <c r="I371" s="130">
        <f>ROUND(H371*$I$4,0)</f>
        <v>363</v>
      </c>
      <c r="J371" s="130">
        <f>ROUND(H371*$J$4,0)</f>
        <v>344</v>
      </c>
      <c r="K371" s="131">
        <f>ROUND(H371*$K$4,0)</f>
        <v>325</v>
      </c>
      <c r="L371" s="132">
        <f>IF($H$3&gt;=100000,F371*K371,IF(AND($H$3&gt;=50000,$H$3&lt;=100000),F371*J371,IF(AND($H$3&gt;=25000,$H$3&lt;=50000),F371*I371,IF($H$3&lt;=50000,F371*H371))))</f>
        <v>0</v>
      </c>
      <c r="M371" s="125">
        <v>650</v>
      </c>
      <c r="N371" s="45"/>
      <c r="Z371" s="1"/>
      <c r="AA371" s="49">
        <v>4630109242009</v>
      </c>
      <c r="AB371" s="224">
        <v>20552</v>
      </c>
      <c r="AC371" s="315">
        <v>36</v>
      </c>
      <c r="AD371" s="328"/>
    </row>
    <row r="372" spans="3:170" ht="15" customHeight="1" x14ac:dyDescent="0.25">
      <c r="C372" s="126">
        <v>3</v>
      </c>
      <c r="D372" s="290" t="s">
        <v>309</v>
      </c>
      <c r="E372" s="126" t="s">
        <v>0</v>
      </c>
      <c r="F372" s="128"/>
      <c r="G372" s="129">
        <v>382</v>
      </c>
      <c r="H372" s="130">
        <f>ROUND(G372*$H$4,0)</f>
        <v>382</v>
      </c>
      <c r="I372" s="130">
        <f>ROUND(H372*$I$4,0)</f>
        <v>363</v>
      </c>
      <c r="J372" s="130">
        <f>ROUND(H372*$J$4,0)</f>
        <v>344</v>
      </c>
      <c r="K372" s="131">
        <f>ROUND(H372*$K$4,0)</f>
        <v>325</v>
      </c>
      <c r="L372" s="132">
        <f>IF($H$3&gt;=100000,F372*K372,IF(AND($H$3&gt;=50000,$H$3&lt;=100000),F372*J372,IF(AND($H$3&gt;=25000,$H$3&lt;=50000),F372*I372,IF($H$3&lt;=50000,F372*H372))))</f>
        <v>0</v>
      </c>
      <c r="M372" s="125">
        <v>650</v>
      </c>
      <c r="N372" s="45"/>
      <c r="Z372" s="1"/>
      <c r="AA372" s="49">
        <v>4630109242016</v>
      </c>
      <c r="AB372" s="224">
        <v>20553</v>
      </c>
      <c r="AC372" s="315">
        <v>36</v>
      </c>
      <c r="AD372" s="328"/>
    </row>
    <row r="373" spans="3:170" ht="18.75" thickBot="1" x14ac:dyDescent="0.3">
      <c r="C373" s="164"/>
      <c r="D373" s="165"/>
      <c r="E373" s="166"/>
      <c r="F373" s="166">
        <f>SUM(F370:F372)</f>
        <v>0</v>
      </c>
      <c r="G373" s="167">
        <v>0</v>
      </c>
      <c r="H373" s="167">
        <f>SUMPRODUCT($F370:$F372,H370:H372)</f>
        <v>0</v>
      </c>
      <c r="I373" s="167">
        <f>SUMPRODUCT($F370:$F372,I370:I372)</f>
        <v>0</v>
      </c>
      <c r="J373" s="167">
        <f>SUMPRODUCT($F370:$F372,J370:J372)</f>
        <v>0</v>
      </c>
      <c r="K373" s="167">
        <f>SUMPRODUCT($F370:$F372,K370:K372)</f>
        <v>0</v>
      </c>
      <c r="L373" s="168">
        <f>SUM(L370:L372)</f>
        <v>0</v>
      </c>
      <c r="M373" s="169"/>
      <c r="N373" s="47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51"/>
      <c r="AA373" s="49"/>
      <c r="AB373" s="224"/>
      <c r="AC373" s="315"/>
      <c r="AD373" s="328"/>
    </row>
    <row r="374" spans="3:170" x14ac:dyDescent="0.25">
      <c r="C374" s="151"/>
      <c r="D374" s="206" t="s">
        <v>307</v>
      </c>
      <c r="E374" s="152"/>
      <c r="F374" s="153"/>
      <c r="G374" s="154"/>
      <c r="H374" s="154"/>
      <c r="I374" s="154"/>
      <c r="J374" s="154"/>
      <c r="K374" s="154"/>
      <c r="L374" s="154"/>
      <c r="M374" s="150"/>
      <c r="N374" s="45"/>
      <c r="Z374" s="1"/>
      <c r="AA374" s="49"/>
      <c r="AB374" s="224"/>
      <c r="AC374" s="315"/>
      <c r="AD374" s="328"/>
    </row>
    <row r="375" spans="3:170" ht="20.25" x14ac:dyDescent="0.25">
      <c r="C375" s="283"/>
      <c r="D375" s="284" t="s">
        <v>311</v>
      </c>
      <c r="E375" s="285" t="s">
        <v>166</v>
      </c>
      <c r="F375" s="286"/>
      <c r="G375" s="287"/>
      <c r="H375" s="287"/>
      <c r="I375" s="287"/>
      <c r="J375" s="287"/>
      <c r="K375" s="287"/>
      <c r="L375" s="288"/>
      <c r="M375" s="125"/>
      <c r="N375" s="45"/>
      <c r="O375" s="43"/>
      <c r="P375" s="43"/>
      <c r="Q375" s="43"/>
      <c r="R375" s="43"/>
      <c r="S375" s="43"/>
      <c r="T375" s="43"/>
      <c r="U375" s="43"/>
      <c r="V375" s="43"/>
      <c r="W375" s="43"/>
      <c r="Z375" s="1"/>
      <c r="AA375" s="225"/>
      <c r="AB375" s="225"/>
      <c r="AC375" s="225"/>
      <c r="AD375" s="328"/>
    </row>
    <row r="376" spans="3:170" s="4" customFormat="1" ht="15" customHeight="1" x14ac:dyDescent="0.25">
      <c r="C376" s="289">
        <v>1</v>
      </c>
      <c r="D376" s="290" t="s">
        <v>312</v>
      </c>
      <c r="E376" s="289" t="s">
        <v>0</v>
      </c>
      <c r="F376" s="291"/>
      <c r="G376" s="292">
        <v>435</v>
      </c>
      <c r="H376" s="293">
        <f>ROUND(G376*$H$4,0)</f>
        <v>435</v>
      </c>
      <c r="I376" s="293">
        <f>ROUND(H376*$I$4,0)</f>
        <v>413</v>
      </c>
      <c r="J376" s="293">
        <f>ROUND(H376*$J$4,0)</f>
        <v>392</v>
      </c>
      <c r="K376" s="294">
        <f>ROUND(H376*$K$4,0)</f>
        <v>370</v>
      </c>
      <c r="L376" s="295">
        <f>IF($H$3&gt;=100000,F376*K376,IF(AND($H$3&gt;=50000,$H$3&lt;=100000),F376*J376,IF(AND($H$3&gt;=25000,$H$3&lt;=50000),F376*I376,IF($H$3&lt;=50000,F376*H376))))</f>
        <v>0</v>
      </c>
      <c r="M376" s="296">
        <v>740</v>
      </c>
      <c r="N376" s="297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AA376" s="335">
        <v>4630109241972</v>
      </c>
      <c r="AB376" s="298">
        <v>20566</v>
      </c>
      <c r="AC376" s="315">
        <v>20</v>
      </c>
      <c r="AD376" s="328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0"/>
      <c r="CN376" s="10"/>
      <c r="CO376" s="10"/>
      <c r="CP376" s="10"/>
      <c r="CQ376" s="10"/>
      <c r="CR376" s="10"/>
      <c r="CS376" s="10"/>
      <c r="CT376" s="10"/>
      <c r="CU376" s="10"/>
      <c r="CV376" s="10"/>
      <c r="CW376" s="10"/>
      <c r="CX376" s="10"/>
      <c r="CY376" s="10"/>
      <c r="CZ376" s="10"/>
      <c r="DA376" s="10"/>
      <c r="DB376" s="10"/>
      <c r="DC376" s="10"/>
      <c r="DD376" s="10"/>
      <c r="DE376" s="10"/>
      <c r="DF376" s="10"/>
      <c r="DG376" s="10"/>
      <c r="DH376" s="10"/>
      <c r="DI376" s="10"/>
      <c r="DJ376" s="10"/>
      <c r="DK376" s="10"/>
      <c r="DL376" s="10"/>
      <c r="DM376" s="10"/>
      <c r="DN376" s="10"/>
      <c r="DO376" s="10"/>
      <c r="DP376" s="10"/>
      <c r="DQ376" s="10"/>
      <c r="DR376" s="10"/>
      <c r="DS376" s="10"/>
      <c r="DT376" s="10"/>
      <c r="DU376" s="10"/>
      <c r="DV376" s="10"/>
      <c r="DW376" s="10"/>
      <c r="DX376" s="10"/>
      <c r="DY376" s="10"/>
      <c r="DZ376" s="10"/>
      <c r="EA376" s="10"/>
      <c r="EB376" s="10"/>
      <c r="EC376" s="10"/>
      <c r="ED376" s="10"/>
      <c r="EE376" s="10"/>
      <c r="EF376" s="10"/>
      <c r="EG376" s="10"/>
      <c r="EH376" s="10"/>
      <c r="EI376" s="10"/>
      <c r="EJ376" s="10"/>
      <c r="EK376" s="10"/>
      <c r="EL376" s="10"/>
      <c r="EM376" s="10"/>
      <c r="EN376" s="10"/>
      <c r="EO376" s="10"/>
      <c r="EP376" s="10"/>
      <c r="EQ376" s="10"/>
      <c r="ER376" s="10"/>
      <c r="ES376" s="10"/>
      <c r="ET376" s="10"/>
      <c r="EU376" s="10"/>
      <c r="EV376" s="10"/>
      <c r="EW376" s="10"/>
      <c r="EX376" s="10"/>
      <c r="EY376" s="10"/>
      <c r="EZ376" s="10"/>
      <c r="FA376" s="10"/>
      <c r="FB376" s="10"/>
      <c r="FC376" s="10"/>
      <c r="FD376" s="10"/>
      <c r="FE376" s="10"/>
      <c r="FF376" s="10"/>
      <c r="FG376" s="10"/>
      <c r="FH376" s="10"/>
      <c r="FI376" s="10"/>
      <c r="FJ376" s="10"/>
      <c r="FK376" s="10"/>
      <c r="FL376" s="10"/>
      <c r="FM376" s="10"/>
      <c r="FN376" s="10"/>
    </row>
    <row r="377" spans="3:170" s="4" customFormat="1" ht="15" customHeight="1" x14ac:dyDescent="0.25">
      <c r="C377" s="289">
        <v>2</v>
      </c>
      <c r="D377" s="290" t="s">
        <v>313</v>
      </c>
      <c r="E377" s="289" t="s">
        <v>0</v>
      </c>
      <c r="F377" s="291"/>
      <c r="G377" s="292">
        <v>435</v>
      </c>
      <c r="H377" s="293">
        <f>ROUND(G377*$H$4,0)</f>
        <v>435</v>
      </c>
      <c r="I377" s="293">
        <f>ROUND(H377*$I$4,0)</f>
        <v>413</v>
      </c>
      <c r="J377" s="293">
        <f>ROUND(H377*$J$4,0)</f>
        <v>392</v>
      </c>
      <c r="K377" s="294">
        <f>ROUND(H377*$K$4,0)</f>
        <v>370</v>
      </c>
      <c r="L377" s="295">
        <f>IF($H$3&gt;=100000,F377*K377,IF(AND($H$3&gt;=50000,$H$3&lt;=100000),F377*J377,IF(AND($H$3&gt;=25000,$H$3&lt;=50000),F377*I377,IF($H$3&lt;=50000,F377*H377))))</f>
        <v>0</v>
      </c>
      <c r="M377" s="296">
        <v>740</v>
      </c>
      <c r="N377" s="297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AA377" s="335">
        <v>4630109241989</v>
      </c>
      <c r="AB377" s="298">
        <v>20567</v>
      </c>
      <c r="AC377" s="315">
        <v>20</v>
      </c>
      <c r="AD377" s="328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0"/>
      <c r="CN377" s="10"/>
      <c r="CO377" s="10"/>
      <c r="CP377" s="10"/>
      <c r="CQ377" s="10"/>
      <c r="CR377" s="10"/>
      <c r="CS377" s="10"/>
      <c r="CT377" s="10"/>
      <c r="CU377" s="10"/>
      <c r="CV377" s="10"/>
      <c r="CW377" s="10"/>
      <c r="CX377" s="10"/>
      <c r="CY377" s="10"/>
      <c r="CZ377" s="10"/>
      <c r="DA377" s="10"/>
      <c r="DB377" s="10"/>
      <c r="DC377" s="10"/>
      <c r="DD377" s="10"/>
      <c r="DE377" s="10"/>
      <c r="DF377" s="10"/>
      <c r="DG377" s="10"/>
      <c r="DH377" s="10"/>
      <c r="DI377" s="10"/>
      <c r="DJ377" s="10"/>
      <c r="DK377" s="10"/>
      <c r="DL377" s="10"/>
      <c r="DM377" s="10"/>
      <c r="DN377" s="10"/>
      <c r="DO377" s="10"/>
      <c r="DP377" s="10"/>
      <c r="DQ377" s="10"/>
      <c r="DR377" s="10"/>
      <c r="DS377" s="10"/>
      <c r="DT377" s="10"/>
      <c r="DU377" s="10"/>
      <c r="DV377" s="10"/>
      <c r="DW377" s="10"/>
      <c r="DX377" s="10"/>
      <c r="DY377" s="10"/>
      <c r="DZ377" s="10"/>
      <c r="EA377" s="10"/>
      <c r="EB377" s="10"/>
      <c r="EC377" s="10"/>
      <c r="ED377" s="10"/>
      <c r="EE377" s="10"/>
      <c r="EF377" s="10"/>
      <c r="EG377" s="10"/>
      <c r="EH377" s="10"/>
      <c r="EI377" s="10"/>
      <c r="EJ377" s="10"/>
      <c r="EK377" s="10"/>
      <c r="EL377" s="10"/>
      <c r="EM377" s="10"/>
      <c r="EN377" s="10"/>
      <c r="EO377" s="10"/>
      <c r="EP377" s="10"/>
      <c r="EQ377" s="10"/>
      <c r="ER377" s="10"/>
      <c r="ES377" s="10"/>
      <c r="ET377" s="10"/>
      <c r="EU377" s="10"/>
      <c r="EV377" s="10"/>
      <c r="EW377" s="10"/>
      <c r="EX377" s="10"/>
      <c r="EY377" s="10"/>
      <c r="EZ377" s="10"/>
      <c r="FA377" s="10"/>
      <c r="FB377" s="10"/>
      <c r="FC377" s="10"/>
      <c r="FD377" s="10"/>
      <c r="FE377" s="10"/>
      <c r="FF377" s="10"/>
      <c r="FG377" s="10"/>
      <c r="FH377" s="10"/>
      <c r="FI377" s="10"/>
      <c r="FJ377" s="10"/>
      <c r="FK377" s="10"/>
      <c r="FL377" s="10"/>
      <c r="FM377" s="10"/>
      <c r="FN377" s="10"/>
    </row>
    <row r="378" spans="3:170" ht="18.75" thickBot="1" x14ac:dyDescent="0.3">
      <c r="C378" s="164"/>
      <c r="D378" s="165" t="s">
        <v>1</v>
      </c>
      <c r="E378" s="166"/>
      <c r="F378" s="166">
        <f>SUM(F376:F377)</f>
        <v>0</v>
      </c>
      <c r="G378" s="167">
        <v>0</v>
      </c>
      <c r="H378" s="167">
        <f>SUMPRODUCT($F376:$F377,H376:H377)</f>
        <v>0</v>
      </c>
      <c r="I378" s="167">
        <f>SUMPRODUCT($F376:$F377,I376:I377)</f>
        <v>0</v>
      </c>
      <c r="J378" s="167">
        <f>SUMPRODUCT($F376:$F377,J376:J377)</f>
        <v>0</v>
      </c>
      <c r="K378" s="167">
        <f>SUMPRODUCT($F376:$F377,K376:K377)</f>
        <v>0</v>
      </c>
      <c r="L378" s="168">
        <f>SUM(L376:L377)</f>
        <v>0</v>
      </c>
      <c r="M378" s="169"/>
      <c r="N378" s="47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51"/>
      <c r="AA378" s="49"/>
      <c r="AB378" s="224"/>
      <c r="AC378" s="315"/>
      <c r="AD378" s="328"/>
    </row>
    <row r="379" spans="3:170" x14ac:dyDescent="0.25">
      <c r="C379" s="151"/>
      <c r="D379" s="206" t="s">
        <v>159</v>
      </c>
      <c r="E379" s="152"/>
      <c r="F379" s="153"/>
      <c r="G379" s="154"/>
      <c r="H379" s="154"/>
      <c r="I379" s="154"/>
      <c r="J379" s="154"/>
      <c r="K379" s="154"/>
      <c r="L379" s="154"/>
      <c r="M379" s="150"/>
      <c r="N379" s="45"/>
      <c r="Z379" s="1"/>
      <c r="AA379" s="49"/>
      <c r="AB379" s="224"/>
      <c r="AC379" s="315"/>
      <c r="AD379" s="328"/>
    </row>
    <row r="380" spans="3:170" ht="20.25" x14ac:dyDescent="0.25">
      <c r="C380" s="283"/>
      <c r="D380" s="284" t="s">
        <v>22</v>
      </c>
      <c r="E380" s="285" t="s">
        <v>166</v>
      </c>
      <c r="F380" s="286"/>
      <c r="G380" s="287"/>
      <c r="H380" s="287"/>
      <c r="I380" s="287"/>
      <c r="J380" s="287"/>
      <c r="K380" s="287"/>
      <c r="L380" s="288"/>
      <c r="M380" s="125"/>
      <c r="N380" s="45"/>
      <c r="O380" s="43"/>
      <c r="P380" s="43"/>
      <c r="Q380" s="43"/>
      <c r="R380" s="43"/>
      <c r="S380" s="43"/>
      <c r="T380" s="43"/>
      <c r="U380" s="43"/>
      <c r="V380" s="43"/>
      <c r="W380" s="43"/>
      <c r="Z380" s="1"/>
      <c r="AA380" s="223"/>
      <c r="AB380" s="223"/>
      <c r="AC380" s="314"/>
      <c r="AD380" s="328"/>
    </row>
    <row r="381" spans="3:170" x14ac:dyDescent="0.25">
      <c r="C381" s="126">
        <v>1</v>
      </c>
      <c r="D381" s="127" t="s">
        <v>314</v>
      </c>
      <c r="E381" s="126" t="s">
        <v>0</v>
      </c>
      <c r="F381" s="128"/>
      <c r="G381" s="129">
        <v>200</v>
      </c>
      <c r="H381" s="130">
        <f>ROUND(G381*$H$4,0)</f>
        <v>200</v>
      </c>
      <c r="I381" s="130">
        <f>ROUND(H381*$I$4,0)</f>
        <v>190</v>
      </c>
      <c r="J381" s="130">
        <f>ROUND(H381*$J$4,0)</f>
        <v>180</v>
      </c>
      <c r="K381" s="131">
        <f>ROUND(H381*$K$4,0)</f>
        <v>170</v>
      </c>
      <c r="L381" s="132">
        <f>IF($H$3&gt;=100000,F381*K381,IF(AND($H$3&gt;=50000,$H$3&lt;=100000),F381*J381,IF(AND($H$3&gt;=25000,$H$3&lt;=50000),F381*I381,IF($H$3&lt;=50000,F381*H381))))</f>
        <v>0</v>
      </c>
      <c r="M381" s="125">
        <v>340</v>
      </c>
      <c r="N381" s="45"/>
      <c r="Z381" s="1"/>
      <c r="AA381" s="49">
        <v>4630109241958</v>
      </c>
      <c r="AB381" s="224">
        <v>20594</v>
      </c>
      <c r="AC381" s="315">
        <v>20</v>
      </c>
      <c r="AD381" s="328"/>
    </row>
    <row r="382" spans="3:170" ht="30" thickBot="1" x14ac:dyDescent="0.3">
      <c r="C382" s="175">
        <v>2</v>
      </c>
      <c r="D382" s="176" t="s">
        <v>315</v>
      </c>
      <c r="E382" s="175" t="s">
        <v>0</v>
      </c>
      <c r="F382" s="177"/>
      <c r="G382" s="178">
        <v>200</v>
      </c>
      <c r="H382" s="179">
        <f>ROUND(G382*$H$4,0)</f>
        <v>200</v>
      </c>
      <c r="I382" s="179">
        <f>ROUND(H382*$I$4,0)</f>
        <v>190</v>
      </c>
      <c r="J382" s="179">
        <f>ROUND(H382*$J$4,0)</f>
        <v>180</v>
      </c>
      <c r="K382" s="180">
        <f>ROUND(H382*$K$4,0)</f>
        <v>170</v>
      </c>
      <c r="L382" s="168">
        <f>IF($H$3&gt;=100000,F382*K382,IF(AND($H$3&gt;=50000,$H$3&lt;=100000),F382*J382,IF(AND($H$3&gt;=25000,$H$3&lt;=50000),F382*I382,IF($H$3&lt;=50000,F382*H382))))</f>
        <v>0</v>
      </c>
      <c r="M382" s="169">
        <v>340</v>
      </c>
      <c r="N382" s="45"/>
      <c r="Z382" s="1"/>
      <c r="AA382" s="49">
        <v>4630109241965</v>
      </c>
      <c r="AB382" s="224">
        <v>20595</v>
      </c>
      <c r="AC382" s="315">
        <v>20</v>
      </c>
      <c r="AD382" s="328"/>
    </row>
    <row r="383" spans="3:170" x14ac:dyDescent="0.25">
      <c r="C383" s="170"/>
      <c r="D383" s="171" t="s">
        <v>1</v>
      </c>
      <c r="E383" s="172"/>
      <c r="F383" s="172">
        <f>SUM(F381:F382)</f>
        <v>0</v>
      </c>
      <c r="G383" s="173">
        <v>0</v>
      </c>
      <c r="H383" s="173">
        <f>SUMPRODUCT($F381:$F382,H381:H382)</f>
        <v>0</v>
      </c>
      <c r="I383" s="173">
        <f>SUMPRODUCT($F381:$F382,I381:I382)</f>
        <v>0</v>
      </c>
      <c r="J383" s="173">
        <f>SUMPRODUCT($F381:$F382,J381:J382)</f>
        <v>0</v>
      </c>
      <c r="K383" s="173">
        <f>SUMPRODUCT($F381:$F382,K381:K382)</f>
        <v>0</v>
      </c>
      <c r="L383" s="174">
        <f>SUM(L381:L382)</f>
        <v>0</v>
      </c>
      <c r="M383" s="150"/>
      <c r="N383" s="47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51"/>
      <c r="AA383" s="49"/>
      <c r="AB383" s="224"/>
      <c r="AC383" s="315"/>
      <c r="AD383" s="328"/>
    </row>
    <row r="384" spans="3:170" x14ac:dyDescent="0.25">
      <c r="C384" s="133"/>
      <c r="D384" s="206" t="s">
        <v>159</v>
      </c>
      <c r="E384" s="134"/>
      <c r="F384" s="135"/>
      <c r="G384" s="136"/>
      <c r="H384" s="136"/>
      <c r="I384" s="136"/>
      <c r="J384" s="136"/>
      <c r="K384" s="136"/>
      <c r="L384" s="136"/>
      <c r="M384" s="125"/>
      <c r="N384" s="45"/>
      <c r="Z384" s="1"/>
      <c r="AA384" s="49"/>
      <c r="AB384" s="224"/>
      <c r="AC384" s="315"/>
      <c r="AD384" s="328"/>
    </row>
    <row r="385" spans="3:30" ht="20.25" x14ac:dyDescent="0.25">
      <c r="C385" s="283"/>
      <c r="D385" s="284" t="s">
        <v>316</v>
      </c>
      <c r="E385" s="285" t="s">
        <v>166</v>
      </c>
      <c r="F385" s="286"/>
      <c r="G385" s="287"/>
      <c r="H385" s="287"/>
      <c r="I385" s="287"/>
      <c r="J385" s="287"/>
      <c r="K385" s="287"/>
      <c r="L385" s="288"/>
      <c r="M385" s="125"/>
      <c r="N385" s="45"/>
      <c r="O385" s="43"/>
      <c r="P385" s="43"/>
      <c r="Q385" s="43"/>
      <c r="R385" s="43"/>
      <c r="S385" s="43"/>
      <c r="T385" s="43"/>
      <c r="U385" s="43"/>
      <c r="V385" s="43"/>
      <c r="W385" s="43"/>
      <c r="Z385" s="1"/>
      <c r="AA385" s="223"/>
      <c r="AB385" s="223"/>
      <c r="AC385" s="314"/>
      <c r="AD385" s="328"/>
    </row>
    <row r="386" spans="3:30" x14ac:dyDescent="0.25">
      <c r="C386" s="126">
        <v>1</v>
      </c>
      <c r="D386" s="161" t="s">
        <v>317</v>
      </c>
      <c r="E386" s="126" t="s">
        <v>0</v>
      </c>
      <c r="F386" s="128"/>
      <c r="G386" s="129">
        <v>205</v>
      </c>
      <c r="H386" s="130">
        <f t="shared" ref="H386:H387" si="157">ROUND(G386*$H$4,0)</f>
        <v>205</v>
      </c>
      <c r="I386" s="130">
        <f t="shared" ref="I386:I387" si="158">ROUND(H386*$I$4,0)</f>
        <v>195</v>
      </c>
      <c r="J386" s="130">
        <f t="shared" ref="J386:J387" si="159">ROUND(H386*$J$4,0)</f>
        <v>185</v>
      </c>
      <c r="K386" s="131">
        <f t="shared" ref="K386:K387" si="160">ROUND(H386*$K$4,0)</f>
        <v>174</v>
      </c>
      <c r="L386" s="132">
        <f t="shared" ref="L386:L387" si="161">IF($H$3&gt;=100000,F386*K386,IF(AND($H$3&gt;=50000,$H$3&lt;=100000),F386*J386,IF(AND($H$3&gt;=25000,$H$3&lt;=50000),F386*I386,IF($H$3&lt;=50000,F386*H386))))</f>
        <v>0</v>
      </c>
      <c r="M386" s="125">
        <v>350</v>
      </c>
      <c r="N386" s="45"/>
      <c r="Z386" s="1"/>
      <c r="AA386" s="49">
        <v>4630109242023</v>
      </c>
      <c r="AB386" s="224">
        <v>20546</v>
      </c>
      <c r="AC386" s="315">
        <v>120</v>
      </c>
      <c r="AD386" s="328"/>
    </row>
    <row r="387" spans="3:30" x14ac:dyDescent="0.25">
      <c r="C387" s="126">
        <v>2</v>
      </c>
      <c r="D387" s="161" t="s">
        <v>318</v>
      </c>
      <c r="E387" s="126" t="s">
        <v>0</v>
      </c>
      <c r="F387" s="128"/>
      <c r="G387" s="129">
        <v>205</v>
      </c>
      <c r="H387" s="130">
        <f t="shared" si="157"/>
        <v>205</v>
      </c>
      <c r="I387" s="130">
        <f t="shared" si="158"/>
        <v>195</v>
      </c>
      <c r="J387" s="130">
        <f t="shared" si="159"/>
        <v>185</v>
      </c>
      <c r="K387" s="131">
        <f t="shared" si="160"/>
        <v>174</v>
      </c>
      <c r="L387" s="132">
        <f t="shared" si="161"/>
        <v>0</v>
      </c>
      <c r="M387" s="125">
        <v>350</v>
      </c>
      <c r="N387" s="45"/>
      <c r="Z387" s="1"/>
      <c r="AA387" s="49">
        <v>4630109242030</v>
      </c>
      <c r="AB387" s="224">
        <v>20547</v>
      </c>
      <c r="AC387" s="315">
        <v>120</v>
      </c>
      <c r="AD387" s="328"/>
    </row>
    <row r="388" spans="3:30" ht="18.75" thickBot="1" x14ac:dyDescent="0.3">
      <c r="C388" s="164"/>
      <c r="D388" s="165" t="s">
        <v>1</v>
      </c>
      <c r="E388" s="166"/>
      <c r="F388" s="166">
        <f>SUM(F386:F387)</f>
        <v>0</v>
      </c>
      <c r="G388" s="167">
        <v>0</v>
      </c>
      <c r="H388" s="167">
        <f>SUMPRODUCT($F386:$F387,H386:H387)</f>
        <v>0</v>
      </c>
      <c r="I388" s="167">
        <f>SUMPRODUCT($F386:$F387,I386:I387)</f>
        <v>0</v>
      </c>
      <c r="J388" s="167">
        <f>SUMPRODUCT($F386:$F387,J386:J387)</f>
        <v>0</v>
      </c>
      <c r="K388" s="167">
        <f>SUMPRODUCT($F386:$F387,K386:K387)</f>
        <v>0</v>
      </c>
      <c r="L388" s="168">
        <f>SUM(L386:L387)</f>
        <v>0</v>
      </c>
      <c r="M388" s="169"/>
      <c r="N388" s="47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51"/>
      <c r="AA388" s="49"/>
      <c r="AB388" s="224"/>
      <c r="AC388" s="315"/>
      <c r="AD388" s="328"/>
    </row>
    <row r="389" spans="3:30" x14ac:dyDescent="0.25">
      <c r="C389" s="151"/>
      <c r="D389" s="206" t="s">
        <v>159</v>
      </c>
      <c r="E389" s="152"/>
      <c r="F389" s="153"/>
      <c r="G389" s="154"/>
      <c r="H389" s="154"/>
      <c r="I389" s="154"/>
      <c r="J389" s="154"/>
      <c r="K389" s="154"/>
      <c r="L389" s="154"/>
      <c r="M389" s="150"/>
      <c r="N389" s="45"/>
      <c r="Z389" s="1"/>
      <c r="AA389" s="49"/>
      <c r="AB389" s="224"/>
      <c r="AC389" s="315"/>
      <c r="AD389" s="328"/>
    </row>
    <row r="390" spans="3:30" ht="20.25" x14ac:dyDescent="0.25">
      <c r="C390" s="283"/>
      <c r="D390" s="284" t="s">
        <v>14</v>
      </c>
      <c r="E390" s="285" t="s">
        <v>166</v>
      </c>
      <c r="F390" s="286"/>
      <c r="G390" s="287"/>
      <c r="H390" s="287"/>
      <c r="I390" s="287"/>
      <c r="J390" s="287"/>
      <c r="K390" s="287"/>
      <c r="L390" s="288"/>
      <c r="M390" s="125"/>
      <c r="N390" s="45"/>
      <c r="O390" s="43"/>
      <c r="P390" s="43"/>
      <c r="Q390" s="43"/>
      <c r="R390" s="43"/>
      <c r="S390" s="43"/>
      <c r="T390" s="43"/>
      <c r="U390" s="43"/>
      <c r="V390" s="43"/>
      <c r="W390" s="43"/>
      <c r="Z390" s="1"/>
      <c r="AA390" s="223"/>
      <c r="AB390" s="223"/>
      <c r="AC390" s="314"/>
      <c r="AD390" s="328"/>
    </row>
    <row r="391" spans="3:30" ht="29.25" x14ac:dyDescent="0.25">
      <c r="C391" s="126">
        <v>1</v>
      </c>
      <c r="D391" s="127" t="s">
        <v>319</v>
      </c>
      <c r="E391" s="126" t="s">
        <v>0</v>
      </c>
      <c r="F391" s="128"/>
      <c r="G391" s="129">
        <v>212</v>
      </c>
      <c r="H391" s="130">
        <f>ROUND(G391*$H$4,0)</f>
        <v>212</v>
      </c>
      <c r="I391" s="130">
        <f>ROUND(H391*$I$4,0)</f>
        <v>201</v>
      </c>
      <c r="J391" s="130">
        <f>ROUND(H391*$J$4,0)</f>
        <v>191</v>
      </c>
      <c r="K391" s="131">
        <f>ROUND(H391*$K$4,0)</f>
        <v>180</v>
      </c>
      <c r="L391" s="132">
        <f>IF($H$3&gt;=100000,F391*K391,IF(AND($H$3&gt;=50000,$H$3&lt;=100000),F391*J391,IF(AND($H$3&gt;=25000,$H$3&lt;=50000),F391*I391,IF($H$3&lt;=50000,F391*H391))))</f>
        <v>0</v>
      </c>
      <c r="M391" s="125">
        <v>360</v>
      </c>
      <c r="N391" s="45"/>
      <c r="Z391" s="1"/>
      <c r="AA391" s="49">
        <v>4630109241651</v>
      </c>
      <c r="AB391" s="224">
        <v>20563</v>
      </c>
      <c r="AC391" s="315">
        <v>24</v>
      </c>
      <c r="AD391" s="328"/>
    </row>
    <row r="392" spans="3:30" ht="29.25" x14ac:dyDescent="0.25">
      <c r="C392" s="126">
        <v>2</v>
      </c>
      <c r="D392" s="127" t="s">
        <v>320</v>
      </c>
      <c r="E392" s="126" t="s">
        <v>0</v>
      </c>
      <c r="F392" s="128"/>
      <c r="G392" s="129">
        <v>212</v>
      </c>
      <c r="H392" s="130">
        <f>ROUND(G392*$H$4,0)</f>
        <v>212</v>
      </c>
      <c r="I392" s="130">
        <f>ROUND(H392*$I$4,0)</f>
        <v>201</v>
      </c>
      <c r="J392" s="130">
        <f>ROUND(H392*$J$4,0)</f>
        <v>191</v>
      </c>
      <c r="K392" s="131">
        <f>ROUND(H392*$K$4,0)</f>
        <v>180</v>
      </c>
      <c r="L392" s="132">
        <f>IF($H$3&gt;=100000,F392*K392,IF(AND($H$3&gt;=50000,$H$3&lt;=100000),F392*J392,IF(AND($H$3&gt;=25000,$H$3&lt;=50000),F392*I392,IF($H$3&lt;=50000,F392*H392))))</f>
        <v>0</v>
      </c>
      <c r="M392" s="125">
        <v>360</v>
      </c>
      <c r="N392" s="45"/>
      <c r="Z392" s="1"/>
      <c r="AA392" s="49">
        <v>4630109241675</v>
      </c>
      <c r="AB392" s="224">
        <v>20259</v>
      </c>
      <c r="AC392" s="315">
        <v>24</v>
      </c>
      <c r="AD392" s="328"/>
    </row>
    <row r="393" spans="3:30" ht="18.75" thickBot="1" x14ac:dyDescent="0.3">
      <c r="C393" s="164"/>
      <c r="D393" s="165" t="s">
        <v>1</v>
      </c>
      <c r="E393" s="166"/>
      <c r="F393" s="166">
        <f>SUM(F391:F392)</f>
        <v>0</v>
      </c>
      <c r="G393" s="167">
        <v>0</v>
      </c>
      <c r="H393" s="167">
        <f>SUMPRODUCT($F391:$F392,H391:H392)</f>
        <v>0</v>
      </c>
      <c r="I393" s="167">
        <f>SUMPRODUCT($F391:$F392,I391:I392)</f>
        <v>0</v>
      </c>
      <c r="J393" s="167">
        <f>SUMPRODUCT($F391:$F392,J391:J392)</f>
        <v>0</v>
      </c>
      <c r="K393" s="167">
        <f>SUMPRODUCT($F391:$F392,K391:K392)</f>
        <v>0</v>
      </c>
      <c r="L393" s="168">
        <f>SUM(L391:L392)</f>
        <v>0</v>
      </c>
      <c r="M393" s="169"/>
      <c r="N393" s="47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51"/>
      <c r="AA393" s="49"/>
      <c r="AB393" s="224"/>
      <c r="AC393" s="315"/>
      <c r="AD393" s="328"/>
    </row>
    <row r="394" spans="3:30" x14ac:dyDescent="0.25">
      <c r="C394" s="151"/>
      <c r="D394" s="206" t="s">
        <v>159</v>
      </c>
      <c r="E394" s="152"/>
      <c r="F394" s="153"/>
      <c r="G394" s="154"/>
      <c r="H394" s="154"/>
      <c r="I394" s="154"/>
      <c r="J394" s="154"/>
      <c r="K394" s="154"/>
      <c r="L394" s="154"/>
      <c r="M394" s="150"/>
      <c r="N394" s="45"/>
      <c r="Z394" s="1"/>
      <c r="AA394" s="49"/>
      <c r="AB394" s="224"/>
      <c r="AC394" s="315"/>
      <c r="AD394" s="328"/>
    </row>
    <row r="395" spans="3:30" ht="20.25" x14ac:dyDescent="0.25">
      <c r="C395" s="283"/>
      <c r="D395" s="284" t="s">
        <v>321</v>
      </c>
      <c r="E395" s="285" t="s">
        <v>166</v>
      </c>
      <c r="F395" s="286"/>
      <c r="G395" s="287"/>
      <c r="H395" s="287"/>
      <c r="I395" s="287"/>
      <c r="J395" s="287"/>
      <c r="K395" s="287"/>
      <c r="L395" s="288"/>
      <c r="M395" s="125"/>
      <c r="N395" s="45"/>
      <c r="O395" s="43"/>
      <c r="P395" s="43"/>
      <c r="Q395" s="43"/>
      <c r="R395" s="43"/>
      <c r="S395" s="43"/>
      <c r="T395" s="43"/>
      <c r="U395" s="43"/>
      <c r="V395" s="43"/>
      <c r="W395" s="43"/>
      <c r="Z395" s="1"/>
      <c r="AA395" s="223"/>
      <c r="AB395" s="223"/>
      <c r="AC395" s="314"/>
      <c r="AD395" s="328"/>
    </row>
    <row r="396" spans="3:30" x14ac:dyDescent="0.25">
      <c r="C396" s="126">
        <v>1</v>
      </c>
      <c r="D396" s="127" t="s">
        <v>322</v>
      </c>
      <c r="E396" s="126" t="s">
        <v>0</v>
      </c>
      <c r="F396" s="128"/>
      <c r="G396" s="129">
        <v>204</v>
      </c>
      <c r="H396" s="130">
        <f>ROUND(G396*$H$4,0)</f>
        <v>204</v>
      </c>
      <c r="I396" s="130">
        <f>ROUND(H396*$I$4,0)</f>
        <v>194</v>
      </c>
      <c r="J396" s="130">
        <f>ROUND(H396*$J$4,0)</f>
        <v>184</v>
      </c>
      <c r="K396" s="131">
        <f>ROUND(H396*$K$4,0)</f>
        <v>173</v>
      </c>
      <c r="L396" s="132">
        <f>IF($H$3&gt;=100000,F396*K396,IF(AND($H$3&gt;=50000,$H$3&lt;=100000),F396*J396,IF(AND($H$3&gt;=25000,$H$3&lt;=50000),F396*I396,IF($H$3&lt;=50000,F396*H396))))</f>
        <v>0</v>
      </c>
      <c r="M396" s="125">
        <v>345</v>
      </c>
      <c r="N396" s="45"/>
      <c r="Z396" s="1"/>
      <c r="AA396" s="49">
        <v>4630109242191</v>
      </c>
      <c r="AB396" s="224">
        <v>20565</v>
      </c>
      <c r="AC396" s="315">
        <v>48</v>
      </c>
      <c r="AD396" s="328"/>
    </row>
    <row r="397" spans="3:30" ht="18.75" thickBot="1" x14ac:dyDescent="0.3">
      <c r="C397" s="164"/>
      <c r="D397" s="165" t="s">
        <v>1</v>
      </c>
      <c r="E397" s="166"/>
      <c r="F397" s="166">
        <f>SUM(F395:F396)</f>
        <v>0</v>
      </c>
      <c r="G397" s="167">
        <v>0</v>
      </c>
      <c r="H397" s="167">
        <f>SUMPRODUCT($F395:$F396,H395:H396)</f>
        <v>0</v>
      </c>
      <c r="I397" s="167">
        <f>SUMPRODUCT($F395:$F396,I395:I396)</f>
        <v>0</v>
      </c>
      <c r="J397" s="167">
        <f>SUMPRODUCT($F395:$F396,J395:J396)</f>
        <v>0</v>
      </c>
      <c r="K397" s="167">
        <f>SUMPRODUCT($F395:$F396,K395:K396)</f>
        <v>0</v>
      </c>
      <c r="L397" s="168">
        <f>SUM(L395:L396)</f>
        <v>0</v>
      </c>
      <c r="M397" s="169"/>
      <c r="N397" s="47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51"/>
      <c r="AA397" s="49"/>
      <c r="AB397" s="224"/>
      <c r="AC397" s="315"/>
      <c r="AD397" s="328"/>
    </row>
    <row r="398" spans="3:30" x14ac:dyDescent="0.25">
      <c r="C398" s="151"/>
      <c r="D398" s="206" t="s">
        <v>159</v>
      </c>
      <c r="E398" s="152"/>
      <c r="F398" s="153"/>
      <c r="G398" s="154"/>
      <c r="H398" s="154"/>
      <c r="I398" s="154"/>
      <c r="J398" s="154"/>
      <c r="K398" s="154"/>
      <c r="L398" s="154"/>
      <c r="M398" s="150"/>
      <c r="N398" s="45"/>
      <c r="Z398" s="1"/>
      <c r="AA398" s="49"/>
      <c r="AB398" s="223"/>
      <c r="AC398" s="314"/>
      <c r="AD398" s="328"/>
    </row>
    <row r="399" spans="3:30" ht="20.25" x14ac:dyDescent="0.25">
      <c r="C399" s="283"/>
      <c r="D399" s="284" t="s">
        <v>323</v>
      </c>
      <c r="E399" s="285" t="s">
        <v>166</v>
      </c>
      <c r="F399" s="286"/>
      <c r="G399" s="287"/>
      <c r="H399" s="287"/>
      <c r="I399" s="287"/>
      <c r="J399" s="287"/>
      <c r="K399" s="287"/>
      <c r="L399" s="288"/>
      <c r="M399" s="125"/>
      <c r="N399" s="45"/>
      <c r="O399" s="43"/>
      <c r="P399" s="43"/>
      <c r="Q399" s="43"/>
      <c r="R399" s="43"/>
      <c r="S399" s="43"/>
      <c r="T399" s="43"/>
      <c r="U399" s="43"/>
      <c r="V399" s="43"/>
      <c r="W399" s="43"/>
      <c r="Z399" s="1"/>
      <c r="AA399" s="223"/>
      <c r="AB399" s="223"/>
      <c r="AC399" s="314"/>
      <c r="AD399" s="328"/>
    </row>
    <row r="400" spans="3:30" x14ac:dyDescent="0.25">
      <c r="C400" s="126">
        <v>1</v>
      </c>
      <c r="D400" s="127" t="s">
        <v>324</v>
      </c>
      <c r="E400" s="126" t="s">
        <v>0</v>
      </c>
      <c r="F400" s="128"/>
      <c r="G400" s="129">
        <v>188</v>
      </c>
      <c r="H400" s="130">
        <f>ROUND(G400*$H$4,0)</f>
        <v>188</v>
      </c>
      <c r="I400" s="130">
        <f>ROUND(H400*$I$4,0)</f>
        <v>179</v>
      </c>
      <c r="J400" s="130">
        <f>ROUND(H400*$J$4,0)</f>
        <v>169</v>
      </c>
      <c r="K400" s="131">
        <f>ROUND(H400*$K$4,0)</f>
        <v>160</v>
      </c>
      <c r="L400" s="132">
        <f>IF($H$3&gt;=100000,F400*K400,IF(AND($H$3&gt;=50000,$H$3&lt;=100000),F400*J400,IF(AND($H$3&gt;=25000,$H$3&lt;=50000),F400*I400,IF($H$3&lt;=50000,F400*H400))))</f>
        <v>0</v>
      </c>
      <c r="M400" s="125">
        <v>320</v>
      </c>
      <c r="N400" s="45"/>
      <c r="Z400" s="1"/>
      <c r="AA400" s="49">
        <v>4630109242085</v>
      </c>
      <c r="AB400" s="224">
        <v>20557</v>
      </c>
      <c r="AC400" s="315">
        <v>63</v>
      </c>
      <c r="AD400" s="328"/>
    </row>
    <row r="401" spans="3:30" x14ac:dyDescent="0.25">
      <c r="C401" s="126">
        <v>2</v>
      </c>
      <c r="D401" s="127" t="s">
        <v>325</v>
      </c>
      <c r="E401" s="126" t="s">
        <v>0</v>
      </c>
      <c r="F401" s="128"/>
      <c r="G401" s="129">
        <v>188</v>
      </c>
      <c r="H401" s="130">
        <f t="shared" ref="H401:H405" si="162">ROUND(G401*$H$4,0)</f>
        <v>188</v>
      </c>
      <c r="I401" s="130">
        <f t="shared" ref="I401:I405" si="163">ROUND(H401*$I$4,0)</f>
        <v>179</v>
      </c>
      <c r="J401" s="130">
        <f t="shared" ref="J401:J405" si="164">ROUND(H401*$J$4,0)</f>
        <v>169</v>
      </c>
      <c r="K401" s="131">
        <f t="shared" ref="K401:K405" si="165">ROUND(H401*$K$4,0)</f>
        <v>160</v>
      </c>
      <c r="L401" s="132">
        <f t="shared" ref="L401:L405" si="166">IF($H$3&gt;=100000,F401*K401,IF(AND($H$3&gt;=50000,$H$3&lt;=100000),F401*J401,IF(AND($H$3&gt;=25000,$H$3&lt;=50000),F401*I401,IF($H$3&lt;=50000,F401*H401))))</f>
        <v>0</v>
      </c>
      <c r="M401" s="125">
        <v>320</v>
      </c>
      <c r="N401" s="45"/>
      <c r="Z401" s="1"/>
      <c r="AA401" s="49">
        <v>4630109242092</v>
      </c>
      <c r="AB401" s="224">
        <v>20558</v>
      </c>
      <c r="AC401" s="315">
        <v>63</v>
      </c>
      <c r="AD401" s="328"/>
    </row>
    <row r="402" spans="3:30" x14ac:dyDescent="0.25">
      <c r="C402" s="126">
        <v>3</v>
      </c>
      <c r="D402" s="127" t="s">
        <v>326</v>
      </c>
      <c r="E402" s="126" t="s">
        <v>0</v>
      </c>
      <c r="F402" s="128"/>
      <c r="G402" s="129">
        <v>188</v>
      </c>
      <c r="H402" s="130">
        <f t="shared" si="162"/>
        <v>188</v>
      </c>
      <c r="I402" s="130">
        <f t="shared" si="163"/>
        <v>179</v>
      </c>
      <c r="J402" s="130">
        <f t="shared" si="164"/>
        <v>169</v>
      </c>
      <c r="K402" s="131">
        <f t="shared" si="165"/>
        <v>160</v>
      </c>
      <c r="L402" s="132">
        <f t="shared" si="166"/>
        <v>0</v>
      </c>
      <c r="M402" s="125">
        <v>320</v>
      </c>
      <c r="N402" s="45"/>
      <c r="Z402" s="1"/>
      <c r="AA402" s="49">
        <v>4630109242108</v>
      </c>
      <c r="AB402" s="224">
        <v>20559</v>
      </c>
      <c r="AC402" s="315">
        <v>63</v>
      </c>
      <c r="AD402" s="328"/>
    </row>
    <row r="403" spans="3:30" x14ac:dyDescent="0.25">
      <c r="C403" s="126">
        <v>4</v>
      </c>
      <c r="D403" s="127" t="s">
        <v>327</v>
      </c>
      <c r="E403" s="126" t="s">
        <v>0</v>
      </c>
      <c r="F403" s="128"/>
      <c r="G403" s="129">
        <v>188</v>
      </c>
      <c r="H403" s="130">
        <f t="shared" si="162"/>
        <v>188</v>
      </c>
      <c r="I403" s="130">
        <f t="shared" si="163"/>
        <v>179</v>
      </c>
      <c r="J403" s="130">
        <f t="shared" si="164"/>
        <v>169</v>
      </c>
      <c r="K403" s="131">
        <f t="shared" si="165"/>
        <v>160</v>
      </c>
      <c r="L403" s="132">
        <f t="shared" si="166"/>
        <v>0</v>
      </c>
      <c r="M403" s="125">
        <v>320</v>
      </c>
      <c r="N403" s="45"/>
      <c r="Z403" s="1"/>
      <c r="AA403" s="49">
        <v>4630109242115</v>
      </c>
      <c r="AB403" s="224">
        <v>20560</v>
      </c>
      <c r="AC403" s="315">
        <v>63</v>
      </c>
      <c r="AD403" s="328"/>
    </row>
    <row r="404" spans="3:30" x14ac:dyDescent="0.25">
      <c r="C404" s="126">
        <v>5</v>
      </c>
      <c r="D404" s="299" t="s">
        <v>328</v>
      </c>
      <c r="E404" s="126" t="s">
        <v>0</v>
      </c>
      <c r="F404" s="128"/>
      <c r="G404" s="129">
        <v>188</v>
      </c>
      <c r="H404" s="130">
        <f t="shared" si="162"/>
        <v>188</v>
      </c>
      <c r="I404" s="130">
        <f t="shared" si="163"/>
        <v>179</v>
      </c>
      <c r="J404" s="130">
        <f t="shared" si="164"/>
        <v>169</v>
      </c>
      <c r="K404" s="131">
        <f t="shared" si="165"/>
        <v>160</v>
      </c>
      <c r="L404" s="132">
        <f t="shared" si="166"/>
        <v>0</v>
      </c>
      <c r="M404" s="125">
        <v>320</v>
      </c>
      <c r="N404" s="45"/>
      <c r="Z404" s="1"/>
      <c r="AA404" s="49">
        <v>4630109242122</v>
      </c>
      <c r="AB404" s="224">
        <v>20561</v>
      </c>
      <c r="AC404" s="315">
        <v>63</v>
      </c>
      <c r="AD404" s="328"/>
    </row>
    <row r="405" spans="3:30" x14ac:dyDescent="0.25">
      <c r="C405" s="126">
        <v>6</v>
      </c>
      <c r="D405" s="127" t="s">
        <v>329</v>
      </c>
      <c r="E405" s="126" t="s">
        <v>0</v>
      </c>
      <c r="F405" s="128"/>
      <c r="G405" s="129">
        <v>188</v>
      </c>
      <c r="H405" s="130">
        <f t="shared" si="162"/>
        <v>188</v>
      </c>
      <c r="I405" s="130">
        <f t="shared" si="163"/>
        <v>179</v>
      </c>
      <c r="J405" s="130">
        <f t="shared" si="164"/>
        <v>169</v>
      </c>
      <c r="K405" s="131">
        <f t="shared" si="165"/>
        <v>160</v>
      </c>
      <c r="L405" s="132">
        <f t="shared" si="166"/>
        <v>0</v>
      </c>
      <c r="M405" s="125">
        <v>320</v>
      </c>
      <c r="N405" s="45"/>
      <c r="Z405" s="1"/>
      <c r="AA405" s="49">
        <v>4630109242139</v>
      </c>
      <c r="AB405" s="224">
        <v>20562</v>
      </c>
      <c r="AC405" s="315">
        <v>63</v>
      </c>
      <c r="AD405" s="328"/>
    </row>
    <row r="406" spans="3:30" ht="18.75" thickBot="1" x14ac:dyDescent="0.3">
      <c r="C406" s="164"/>
      <c r="D406" s="165" t="s">
        <v>1</v>
      </c>
      <c r="E406" s="166"/>
      <c r="F406" s="166">
        <f>SUM(F400:F405)</f>
        <v>0</v>
      </c>
      <c r="G406" s="167">
        <v>0</v>
      </c>
      <c r="H406" s="167">
        <f>SUMPRODUCT($F400:$F405,H400:H405)</f>
        <v>0</v>
      </c>
      <c r="I406" s="167">
        <f>SUMPRODUCT($F400:$F405,I400:I405)</f>
        <v>0</v>
      </c>
      <c r="J406" s="167">
        <f>SUMPRODUCT($F400:$F405,J400:J405)</f>
        <v>0</v>
      </c>
      <c r="K406" s="167">
        <f>SUMPRODUCT($F400:$F405,K400:K405)</f>
        <v>0</v>
      </c>
      <c r="L406" s="168">
        <f>SUM(L400:L405)</f>
        <v>0</v>
      </c>
      <c r="M406" s="169"/>
      <c r="N406" s="47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51"/>
      <c r="AA406" s="49"/>
      <c r="AB406" s="224"/>
      <c r="AC406" s="315"/>
      <c r="AD406" s="328"/>
    </row>
    <row r="407" spans="3:30" x14ac:dyDescent="0.25">
      <c r="C407" s="151"/>
      <c r="D407" s="206" t="s">
        <v>159</v>
      </c>
      <c r="E407" s="152"/>
      <c r="F407" s="153"/>
      <c r="G407" s="154"/>
      <c r="H407" s="154"/>
      <c r="I407" s="154"/>
      <c r="J407" s="154"/>
      <c r="K407" s="154"/>
      <c r="L407" s="154"/>
      <c r="M407" s="150"/>
      <c r="N407" s="45"/>
      <c r="Z407" s="1"/>
      <c r="AA407" s="49"/>
      <c r="AB407" s="224"/>
      <c r="AC407" s="315"/>
      <c r="AD407" s="328"/>
    </row>
    <row r="408" spans="3:30" ht="20.25" x14ac:dyDescent="0.25">
      <c r="C408" s="283"/>
      <c r="D408" s="284" t="s">
        <v>330</v>
      </c>
      <c r="E408" s="285" t="s">
        <v>166</v>
      </c>
      <c r="F408" s="286"/>
      <c r="G408" s="287"/>
      <c r="H408" s="287"/>
      <c r="I408" s="287"/>
      <c r="J408" s="287"/>
      <c r="K408" s="287"/>
      <c r="L408" s="288"/>
      <c r="M408" s="125"/>
      <c r="N408" s="45"/>
      <c r="O408" s="43"/>
      <c r="P408" s="43"/>
      <c r="Q408" s="43"/>
      <c r="R408" s="43"/>
      <c r="S408" s="43"/>
      <c r="T408" s="43"/>
      <c r="U408" s="43"/>
      <c r="V408" s="43"/>
      <c r="W408" s="43"/>
      <c r="Z408" s="1"/>
      <c r="AA408" s="223"/>
      <c r="AB408" s="223"/>
      <c r="AC408" s="314"/>
      <c r="AD408" s="328"/>
    </row>
    <row r="409" spans="3:30" x14ac:dyDescent="0.25">
      <c r="C409" s="126">
        <v>1</v>
      </c>
      <c r="D409" s="127" t="s">
        <v>331</v>
      </c>
      <c r="E409" s="126" t="s">
        <v>0</v>
      </c>
      <c r="F409" s="128"/>
      <c r="G409" s="129">
        <v>200</v>
      </c>
      <c r="H409" s="130">
        <f>ROUND(G409*$H$4,0)</f>
        <v>200</v>
      </c>
      <c r="I409" s="130">
        <f>ROUND(H409*$I$4,0)</f>
        <v>190</v>
      </c>
      <c r="J409" s="130">
        <f>ROUND(H409*$J$4,0)</f>
        <v>180</v>
      </c>
      <c r="K409" s="131">
        <f>ROUND(H409*$K$4,0)</f>
        <v>170</v>
      </c>
      <c r="L409" s="132">
        <f>IF($H$3&gt;=100000,F409*K409,IF(AND($H$3&gt;=50000,$H$3&lt;=100000),F409*J409,IF(AND($H$3&gt;=25000,$H$3&lt;=50000),F409*I409,IF($H$3&lt;=50000,F409*H409))))</f>
        <v>0</v>
      </c>
      <c r="M409" s="125">
        <v>340</v>
      </c>
      <c r="N409" s="45"/>
      <c r="Z409" s="1"/>
      <c r="AA409" s="49">
        <v>4630109242146</v>
      </c>
      <c r="AB409" s="224">
        <v>20554</v>
      </c>
      <c r="AC409" s="315">
        <v>60</v>
      </c>
      <c r="AD409" s="328"/>
    </row>
    <row r="410" spans="3:30" x14ac:dyDescent="0.25">
      <c r="C410" s="126">
        <v>2</v>
      </c>
      <c r="D410" s="127" t="s">
        <v>332</v>
      </c>
      <c r="E410" s="126" t="s">
        <v>0</v>
      </c>
      <c r="F410" s="128"/>
      <c r="G410" s="129">
        <v>200</v>
      </c>
      <c r="H410" s="130">
        <f t="shared" ref="H410" si="167">ROUND(G410*$H$4,0)</f>
        <v>200</v>
      </c>
      <c r="I410" s="130">
        <f t="shared" ref="I410" si="168">ROUND(H410*$I$4,0)</f>
        <v>190</v>
      </c>
      <c r="J410" s="130">
        <f t="shared" ref="J410" si="169">ROUND(H410*$J$4,0)</f>
        <v>180</v>
      </c>
      <c r="K410" s="131">
        <f t="shared" ref="K410" si="170">ROUND(H410*$K$4,0)</f>
        <v>170</v>
      </c>
      <c r="L410" s="132">
        <f t="shared" ref="L410" si="171">IF($H$3&gt;=100000,F410*K410,IF(AND($H$3&gt;=50000,$H$3&lt;=100000),F410*J410,IF(AND($H$3&gt;=25000,$H$3&lt;=50000),F410*I410,IF($H$3&lt;=50000,F410*H410))))</f>
        <v>0</v>
      </c>
      <c r="M410" s="125">
        <v>340</v>
      </c>
      <c r="N410" s="45"/>
      <c r="Z410" s="1"/>
      <c r="AA410" s="49">
        <v>4630109242153</v>
      </c>
      <c r="AB410" s="224">
        <v>20555</v>
      </c>
      <c r="AC410" s="315">
        <v>60</v>
      </c>
      <c r="AD410" s="328"/>
    </row>
    <row r="411" spans="3:30" ht="18.75" thickBot="1" x14ac:dyDescent="0.3">
      <c r="C411" s="164"/>
      <c r="D411" s="165" t="s">
        <v>1</v>
      </c>
      <c r="E411" s="166"/>
      <c r="F411" s="166">
        <f>SUM(F409:F410)</f>
        <v>0</v>
      </c>
      <c r="G411" s="167">
        <v>0</v>
      </c>
      <c r="H411" s="167">
        <f>SUMPRODUCT($F409:$F410,H409:H410)</f>
        <v>0</v>
      </c>
      <c r="I411" s="167">
        <f>SUMPRODUCT($F409:$F410,I409:I410)</f>
        <v>0</v>
      </c>
      <c r="J411" s="167">
        <f>SUMPRODUCT($F409:$F410,J409:J410)</f>
        <v>0</v>
      </c>
      <c r="K411" s="167">
        <f>SUMPRODUCT($F409:$F410,K409:K410)</f>
        <v>0</v>
      </c>
      <c r="L411" s="168">
        <f>SUM(L409:L410)</f>
        <v>0</v>
      </c>
      <c r="M411" s="169"/>
      <c r="N411" s="47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51"/>
      <c r="AA411" s="49"/>
      <c r="AB411" s="224"/>
      <c r="AC411" s="315"/>
      <c r="AD411" s="328"/>
    </row>
    <row r="412" spans="3:30" x14ac:dyDescent="0.25">
      <c r="C412" s="151"/>
      <c r="D412" s="206" t="s">
        <v>159</v>
      </c>
      <c r="E412" s="152"/>
      <c r="F412" s="153"/>
      <c r="G412" s="154"/>
      <c r="H412" s="154"/>
      <c r="I412" s="154"/>
      <c r="J412" s="154"/>
      <c r="K412" s="154"/>
      <c r="L412" s="154"/>
      <c r="M412" s="150"/>
      <c r="N412" s="45"/>
      <c r="Z412" s="1"/>
      <c r="AA412" s="49"/>
      <c r="AB412" s="224"/>
      <c r="AC412" s="315"/>
      <c r="AD412" s="328"/>
    </row>
    <row r="413" spans="3:30" ht="20.25" x14ac:dyDescent="0.25">
      <c r="C413" s="283"/>
      <c r="D413" s="284" t="s">
        <v>177</v>
      </c>
      <c r="E413" s="285" t="s">
        <v>166</v>
      </c>
      <c r="F413" s="286"/>
      <c r="G413" s="287"/>
      <c r="H413" s="287"/>
      <c r="I413" s="287"/>
      <c r="J413" s="287"/>
      <c r="K413" s="287"/>
      <c r="L413" s="288"/>
      <c r="M413" s="125"/>
      <c r="N413" s="45"/>
      <c r="O413" s="43"/>
      <c r="P413" s="43"/>
      <c r="Q413" s="43"/>
      <c r="R413" s="43"/>
      <c r="S413" s="43"/>
      <c r="T413" s="43"/>
      <c r="U413" s="43"/>
      <c r="V413" s="43"/>
      <c r="W413" s="43"/>
      <c r="Z413" s="1"/>
      <c r="AA413" s="223"/>
      <c r="AB413" s="223"/>
      <c r="AC413" s="314"/>
      <c r="AD413" s="328"/>
    </row>
    <row r="414" spans="3:30" x14ac:dyDescent="0.25">
      <c r="C414" s="126">
        <v>1</v>
      </c>
      <c r="D414" s="127" t="s">
        <v>79</v>
      </c>
      <c r="E414" s="126" t="s">
        <v>0</v>
      </c>
      <c r="F414" s="128"/>
      <c r="G414" s="129">
        <v>176</v>
      </c>
      <c r="H414" s="130">
        <f>ROUND(G414*$H$4,0)</f>
        <v>176</v>
      </c>
      <c r="I414" s="130">
        <f>ROUND(H414*$I$4,0)</f>
        <v>167</v>
      </c>
      <c r="J414" s="130">
        <f>ROUND(H414*$J$4,0)</f>
        <v>158</v>
      </c>
      <c r="K414" s="131">
        <f>ROUND(H414*$K$4,0)</f>
        <v>150</v>
      </c>
      <c r="L414" s="132">
        <f>IF($H$3&gt;=100000,F414*K414,IF(AND($H$3&gt;=50000,$H$3&lt;=100000),F414*J414,IF(AND($H$3&gt;=25000,$H$3&lt;=50000),F414*I414,IF($H$3&lt;=50000,F414*H414))))</f>
        <v>0</v>
      </c>
      <c r="M414" s="125">
        <v>300</v>
      </c>
      <c r="N414" s="45"/>
      <c r="Z414" s="1"/>
      <c r="AA414" s="49">
        <v>4630109242047</v>
      </c>
      <c r="AB414" s="224">
        <v>20548</v>
      </c>
      <c r="AC414" s="315">
        <v>30</v>
      </c>
      <c r="AD414" s="328"/>
    </row>
    <row r="415" spans="3:30" x14ac:dyDescent="0.25">
      <c r="C415" s="126">
        <v>2</v>
      </c>
      <c r="D415" s="127" t="s">
        <v>333</v>
      </c>
      <c r="E415" s="126"/>
      <c r="F415" s="128"/>
      <c r="G415" s="129">
        <v>176</v>
      </c>
      <c r="H415" s="130">
        <f>ROUND(G415*$H$4,0)</f>
        <v>176</v>
      </c>
      <c r="I415" s="130">
        <f>ROUND(H415*$I$4,0)</f>
        <v>167</v>
      </c>
      <c r="J415" s="130">
        <f>ROUND(H415*$J$4,0)</f>
        <v>158</v>
      </c>
      <c r="K415" s="131">
        <f>ROUND(H415*$K$4,0)</f>
        <v>150</v>
      </c>
      <c r="L415" s="132">
        <f>IF($H$3&gt;=100000,F415*K415,IF(AND($H$3&gt;=50000,$H$3&lt;=100000),F415*J415,IF(AND($H$3&gt;=25000,$H$3&lt;=50000),F415*I415,IF($H$3&lt;=50000,F415*H415))))</f>
        <v>0</v>
      </c>
      <c r="M415" s="125">
        <v>300</v>
      </c>
      <c r="N415" s="45"/>
      <c r="Z415" s="1"/>
      <c r="AA415" s="49">
        <v>4630109242054</v>
      </c>
      <c r="AB415" s="224">
        <v>20549</v>
      </c>
      <c r="AC415" s="315">
        <v>30</v>
      </c>
      <c r="AD415" s="328"/>
    </row>
    <row r="416" spans="3:30" x14ac:dyDescent="0.25">
      <c r="C416" s="126">
        <v>3</v>
      </c>
      <c r="D416" s="127" t="s">
        <v>334</v>
      </c>
      <c r="E416" s="126" t="s">
        <v>0</v>
      </c>
      <c r="F416" s="128"/>
      <c r="G416" s="129">
        <v>176</v>
      </c>
      <c r="H416" s="130">
        <f t="shared" ref="H416" si="172">ROUND(G416*$H$4,0)</f>
        <v>176</v>
      </c>
      <c r="I416" s="130">
        <f t="shared" ref="I416" si="173">ROUND(H416*$I$4,0)</f>
        <v>167</v>
      </c>
      <c r="J416" s="130">
        <f t="shared" ref="J416" si="174">ROUND(H416*$J$4,0)</f>
        <v>158</v>
      </c>
      <c r="K416" s="131">
        <f t="shared" ref="K416" si="175">ROUND(H416*$K$4,0)</f>
        <v>150</v>
      </c>
      <c r="L416" s="132">
        <f t="shared" ref="L416" si="176">IF($H$3&gt;=100000,F416*K416,IF(AND($H$3&gt;=50000,$H$3&lt;=100000),F416*J416,IF(AND($H$3&gt;=25000,$H$3&lt;=50000),F416*I416,IF($H$3&lt;=50000,F416*H416))))</f>
        <v>0</v>
      </c>
      <c r="M416" s="125">
        <v>300</v>
      </c>
      <c r="N416" s="45"/>
      <c r="Z416" s="1"/>
      <c r="AA416" s="49">
        <v>4630109242061</v>
      </c>
      <c r="AB416" s="224">
        <v>20550</v>
      </c>
      <c r="AC416" s="315">
        <v>30</v>
      </c>
      <c r="AD416" s="328"/>
    </row>
    <row r="417" spans="3:170" ht="18.75" thickBot="1" x14ac:dyDescent="0.3">
      <c r="C417" s="164"/>
      <c r="D417" s="165" t="s">
        <v>1</v>
      </c>
      <c r="E417" s="166"/>
      <c r="F417" s="166">
        <f>SUM(F414:F416)</f>
        <v>0</v>
      </c>
      <c r="G417" s="167">
        <v>0</v>
      </c>
      <c r="H417" s="167">
        <f>SUMPRODUCT($F414:$F416,H414:H416)</f>
        <v>0</v>
      </c>
      <c r="I417" s="167">
        <f>SUMPRODUCT($F414:$F416,I414:I416)</f>
        <v>0</v>
      </c>
      <c r="J417" s="167">
        <f>SUMPRODUCT($F414:$F416,J414:J416)</f>
        <v>0</v>
      </c>
      <c r="K417" s="167">
        <f>SUMPRODUCT($F414:$F416,K414:K416)</f>
        <v>0</v>
      </c>
      <c r="L417" s="168">
        <f>SUM(L414:L416)</f>
        <v>0</v>
      </c>
      <c r="M417" s="169"/>
      <c r="N417" s="47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51"/>
      <c r="AA417" s="49"/>
      <c r="AB417" s="224"/>
      <c r="AC417" s="315"/>
      <c r="AD417" s="328"/>
    </row>
    <row r="418" spans="3:170" x14ac:dyDescent="0.25">
      <c r="C418" s="151"/>
      <c r="D418" s="206" t="s">
        <v>159</v>
      </c>
      <c r="E418" s="152"/>
      <c r="F418" s="153"/>
      <c r="G418" s="154"/>
      <c r="H418" s="154"/>
      <c r="I418" s="154"/>
      <c r="J418" s="154"/>
      <c r="K418" s="154"/>
      <c r="L418" s="154"/>
      <c r="M418" s="150"/>
      <c r="N418" s="45"/>
      <c r="Z418" s="1"/>
      <c r="AA418" s="49"/>
      <c r="AB418" s="224"/>
      <c r="AC418" s="315"/>
      <c r="AD418" s="328"/>
    </row>
    <row r="419" spans="3:170" ht="20.25" x14ac:dyDescent="0.25">
      <c r="C419" s="283"/>
      <c r="D419" s="284" t="s">
        <v>335</v>
      </c>
      <c r="E419" s="285" t="s">
        <v>166</v>
      </c>
      <c r="F419" s="286"/>
      <c r="G419" s="287"/>
      <c r="H419" s="287"/>
      <c r="I419" s="287"/>
      <c r="J419" s="287"/>
      <c r="K419" s="287"/>
      <c r="L419" s="288"/>
      <c r="M419" s="125"/>
      <c r="N419" s="45"/>
      <c r="O419" s="43"/>
      <c r="P419" s="43"/>
      <c r="Q419" s="43"/>
      <c r="R419" s="43"/>
      <c r="S419" s="43"/>
      <c r="T419" s="43"/>
      <c r="U419" s="43"/>
      <c r="V419" s="43"/>
      <c r="W419" s="43"/>
      <c r="Z419" s="1"/>
      <c r="AA419" s="223"/>
      <c r="AB419" s="223"/>
      <c r="AD419" s="328"/>
    </row>
    <row r="420" spans="3:170" x14ac:dyDescent="0.25">
      <c r="C420" s="126">
        <v>1</v>
      </c>
      <c r="D420" s="127" t="s">
        <v>336</v>
      </c>
      <c r="E420" s="126" t="s">
        <v>0</v>
      </c>
      <c r="F420" s="128"/>
      <c r="G420" s="129">
        <v>220</v>
      </c>
      <c r="H420" s="130">
        <f>ROUND(G420*$H$4,0)</f>
        <v>220</v>
      </c>
      <c r="I420" s="130">
        <f>ROUND(H420*$I$4,0)</f>
        <v>209</v>
      </c>
      <c r="J420" s="130">
        <f>ROUND(H420*$J$4,0)</f>
        <v>198</v>
      </c>
      <c r="K420" s="131">
        <f>ROUND(H420*$K$4,0)</f>
        <v>187</v>
      </c>
      <c r="L420" s="132">
        <f>IF($H$3&gt;=100000,F420*K420,IF(AND($H$3&gt;=50000,$H$3&lt;=100000),F420*J420,IF(AND($H$3&gt;=25000,$H$3&lt;=50000),F420*I420,IF($H$3&lt;=50000,F420*H420))))</f>
        <v>0</v>
      </c>
      <c r="M420" s="125">
        <v>375</v>
      </c>
      <c r="N420" s="45"/>
      <c r="Z420" s="1"/>
      <c r="AA420" s="49">
        <v>4630109242160</v>
      </c>
      <c r="AB420" s="224">
        <v>20596</v>
      </c>
      <c r="AC420" s="305">
        <v>18</v>
      </c>
      <c r="AD420" s="328"/>
    </row>
    <row r="421" spans="3:170" x14ac:dyDescent="0.25">
      <c r="C421" s="126">
        <v>2</v>
      </c>
      <c r="D421" s="127" t="s">
        <v>337</v>
      </c>
      <c r="E421" s="126"/>
      <c r="F421" s="128"/>
      <c r="G421" s="129">
        <v>220</v>
      </c>
      <c r="H421" s="130">
        <f>ROUND(G421*$H$4,0)</f>
        <v>220</v>
      </c>
      <c r="I421" s="130">
        <f>ROUND(H421*$I$4,0)</f>
        <v>209</v>
      </c>
      <c r="J421" s="130">
        <f>ROUND(H421*$J$4,0)</f>
        <v>198</v>
      </c>
      <c r="K421" s="131">
        <f>ROUND(H421*$K$4,0)</f>
        <v>187</v>
      </c>
      <c r="L421" s="132">
        <f>IF($H$3&gt;=100000,F421*K421,IF(AND($H$3&gt;=50000,$H$3&lt;=100000),F421*J421,IF(AND($H$3&gt;=25000,$H$3&lt;=50000),F421*I421,IF($H$3&lt;=50000,F421*H421))))</f>
        <v>0</v>
      </c>
      <c r="M421" s="125">
        <v>375</v>
      </c>
      <c r="N421" s="45"/>
      <c r="Z421" s="1"/>
      <c r="AA421" s="49">
        <v>4630109242177</v>
      </c>
      <c r="AB421" s="224">
        <v>20597</v>
      </c>
      <c r="AC421" s="305">
        <v>18</v>
      </c>
      <c r="AD421" s="328"/>
    </row>
    <row r="422" spans="3:170" x14ac:dyDescent="0.25">
      <c r="C422" s="126">
        <v>3</v>
      </c>
      <c r="D422" s="127" t="s">
        <v>338</v>
      </c>
      <c r="E422" s="126" t="s">
        <v>0</v>
      </c>
      <c r="F422" s="128"/>
      <c r="G422" s="129">
        <v>220</v>
      </c>
      <c r="H422" s="130">
        <f t="shared" ref="H422" si="177">ROUND(G422*$H$4,0)</f>
        <v>220</v>
      </c>
      <c r="I422" s="130">
        <f t="shared" ref="I422" si="178">ROUND(H422*$I$4,0)</f>
        <v>209</v>
      </c>
      <c r="J422" s="130">
        <f t="shared" ref="J422" si="179">ROUND(H422*$J$4,0)</f>
        <v>198</v>
      </c>
      <c r="K422" s="131">
        <f t="shared" ref="K422" si="180">ROUND(H422*$K$4,0)</f>
        <v>187</v>
      </c>
      <c r="L422" s="132">
        <f t="shared" ref="L422" si="181">IF($H$3&gt;=100000,F422*K422,IF(AND($H$3&gt;=50000,$H$3&lt;=100000),F422*J422,IF(AND($H$3&gt;=25000,$H$3&lt;=50000),F422*I422,IF($H$3&lt;=50000,F422*H422))))</f>
        <v>0</v>
      </c>
      <c r="M422" s="125">
        <v>375</v>
      </c>
      <c r="N422" s="45"/>
      <c r="Z422" s="1"/>
      <c r="AA422" s="49">
        <v>4630109242184</v>
      </c>
      <c r="AB422" s="224">
        <v>20598</v>
      </c>
      <c r="AC422" s="305">
        <v>18</v>
      </c>
      <c r="AD422" s="328"/>
    </row>
    <row r="423" spans="3:170" ht="18.75" thickBot="1" x14ac:dyDescent="0.3">
      <c r="C423" s="164"/>
      <c r="D423" s="165" t="s">
        <v>1</v>
      </c>
      <c r="E423" s="166"/>
      <c r="F423" s="166">
        <f>SUM(F420:F422)</f>
        <v>0</v>
      </c>
      <c r="G423" s="167">
        <v>0</v>
      </c>
      <c r="H423" s="167">
        <f>SUMPRODUCT($F420:$F422,H420:H422)</f>
        <v>0</v>
      </c>
      <c r="I423" s="167">
        <f>SUMPRODUCT($F420:$F422,I420:I422)</f>
        <v>0</v>
      </c>
      <c r="J423" s="167">
        <f>SUMPRODUCT($F420:$F422,J420:J422)</f>
        <v>0</v>
      </c>
      <c r="K423" s="167">
        <f>SUMPRODUCT($F420:$F422,K420:K422)</f>
        <v>0</v>
      </c>
      <c r="L423" s="168">
        <f>SUM(L420:L422)</f>
        <v>0</v>
      </c>
      <c r="M423" s="169"/>
      <c r="N423" s="47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51"/>
      <c r="AA423" s="49"/>
      <c r="AB423" s="224"/>
      <c r="AD423" s="328"/>
    </row>
    <row r="424" spans="3:170" x14ac:dyDescent="0.25">
      <c r="C424" s="151"/>
      <c r="D424" s="206" t="s">
        <v>159</v>
      </c>
      <c r="E424" s="152"/>
      <c r="F424" s="153"/>
      <c r="G424" s="154"/>
      <c r="H424" s="154"/>
      <c r="I424" s="154"/>
      <c r="J424" s="154"/>
      <c r="K424" s="154"/>
      <c r="L424" s="154"/>
      <c r="M424" s="150"/>
      <c r="N424" s="45"/>
      <c r="Z424" s="1"/>
      <c r="AA424" s="49"/>
      <c r="AB424" s="224"/>
      <c r="AD424" s="328"/>
    </row>
    <row r="425" spans="3:170" ht="32.450000000000003" customHeight="1" x14ac:dyDescent="0.25">
      <c r="C425" s="139"/>
      <c r="D425" s="182" t="s">
        <v>245</v>
      </c>
      <c r="E425" s="139"/>
      <c r="F425" s="139"/>
      <c r="G425" s="139"/>
      <c r="H425" s="139"/>
      <c r="I425" s="139"/>
      <c r="J425" s="139"/>
      <c r="K425" s="139"/>
      <c r="L425" s="139"/>
      <c r="M425" s="125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Z425" s="1"/>
      <c r="AA425" s="49"/>
      <c r="AC425" s="314"/>
      <c r="AD425" s="328"/>
    </row>
    <row r="426" spans="3:170" ht="20.25" x14ac:dyDescent="0.25">
      <c r="C426" s="140"/>
      <c r="D426" s="141" t="s">
        <v>85</v>
      </c>
      <c r="E426" s="229" t="s">
        <v>166</v>
      </c>
      <c r="F426" s="142"/>
      <c r="G426" s="143"/>
      <c r="H426" s="143"/>
      <c r="I426" s="143"/>
      <c r="J426" s="143"/>
      <c r="K426" s="143"/>
      <c r="L426" s="144"/>
      <c r="M426" s="125"/>
      <c r="N426" s="45"/>
      <c r="O426" s="43"/>
      <c r="P426" s="43"/>
      <c r="Q426" s="43"/>
      <c r="R426" s="43"/>
      <c r="S426" s="43"/>
      <c r="T426" s="43"/>
      <c r="U426" s="43"/>
      <c r="V426" s="43"/>
      <c r="W426" s="43"/>
      <c r="Z426" s="1"/>
      <c r="AA426" s="49"/>
      <c r="AB426" s="223"/>
      <c r="AC426" s="314"/>
      <c r="AD426" s="328"/>
    </row>
    <row r="427" spans="3:170" x14ac:dyDescent="0.25">
      <c r="C427" s="126">
        <v>1</v>
      </c>
      <c r="D427" s="127" t="s">
        <v>84</v>
      </c>
      <c r="E427" s="126" t="s">
        <v>0</v>
      </c>
      <c r="F427" s="128"/>
      <c r="G427" s="129">
        <v>208</v>
      </c>
      <c r="H427" s="130">
        <f>ROUND(G427*$H$4,0)</f>
        <v>208</v>
      </c>
      <c r="I427" s="130">
        <f>ROUND(H427*$I$4,0)</f>
        <v>198</v>
      </c>
      <c r="J427" s="130">
        <f>ROUND(H427*$J$4,0)</f>
        <v>187</v>
      </c>
      <c r="K427" s="131">
        <f>ROUND(H427*$K$4,0)</f>
        <v>177</v>
      </c>
      <c r="L427" s="132">
        <f>IF($H$3&gt;=100000,F427*K427,IF(AND($H$3&gt;=50000,$H$3&lt;=100000),F427*J427,IF(AND($H$3&gt;=25000,$H$3&lt;=50000),F427*I427,IF($H$3&lt;=50000,F427*H427))))</f>
        <v>0</v>
      </c>
      <c r="M427" s="125">
        <v>350</v>
      </c>
      <c r="N427" s="45"/>
      <c r="Z427" s="1"/>
      <c r="AA427" s="49">
        <v>4630109240920</v>
      </c>
      <c r="AB427" s="224">
        <v>15160</v>
      </c>
      <c r="AC427" s="315">
        <v>12</v>
      </c>
      <c r="AD427" s="328"/>
    </row>
    <row r="428" spans="3:170" ht="15" customHeight="1" x14ac:dyDescent="0.25">
      <c r="C428" s="126">
        <v>2</v>
      </c>
      <c r="D428" s="127" t="s">
        <v>86</v>
      </c>
      <c r="E428" s="126" t="s">
        <v>0</v>
      </c>
      <c r="F428" s="128"/>
      <c r="G428" s="129">
        <v>208</v>
      </c>
      <c r="H428" s="130">
        <f>ROUND(G428*$H$4,0)</f>
        <v>208</v>
      </c>
      <c r="I428" s="130">
        <f>ROUND(H428*$I$4,0)</f>
        <v>198</v>
      </c>
      <c r="J428" s="130">
        <f>ROUND(H428*$J$4,0)</f>
        <v>187</v>
      </c>
      <c r="K428" s="131">
        <f>ROUND(H428*$K$4,0)</f>
        <v>177</v>
      </c>
      <c r="L428" s="132">
        <f>IF($H$3&gt;=100000,F428*K428,IF(AND($H$3&gt;=50000,$H$3&lt;=100000),F428*J428,IF(AND($H$3&gt;=25000,$H$3&lt;=50000),F428*I428,IF($H$3&lt;=50000,F428*H428))))</f>
        <v>0</v>
      </c>
      <c r="M428" s="125">
        <v>350</v>
      </c>
      <c r="N428" s="45"/>
      <c r="Z428" s="1"/>
      <c r="AA428" s="49">
        <v>4630109240937</v>
      </c>
      <c r="AB428" s="224">
        <v>15161</v>
      </c>
      <c r="AC428" s="315">
        <v>12</v>
      </c>
      <c r="AD428" s="328"/>
    </row>
    <row r="429" spans="3:170" s="51" customFormat="1" ht="18.75" thickBot="1" x14ac:dyDescent="0.3">
      <c r="C429" s="164"/>
      <c r="D429" s="165" t="s">
        <v>1</v>
      </c>
      <c r="E429" s="166"/>
      <c r="F429" s="166">
        <f>SUM(F427:F428)</f>
        <v>0</v>
      </c>
      <c r="G429" s="167">
        <v>0</v>
      </c>
      <c r="H429" s="167">
        <f>SUMPRODUCT($F427:$F428,H427:H428)</f>
        <v>0</v>
      </c>
      <c r="I429" s="167">
        <f>SUMPRODUCT($F427:$F428,I427:I428)</f>
        <v>0</v>
      </c>
      <c r="J429" s="167">
        <f>SUMPRODUCT($F427:$F428,J427:J428)</f>
        <v>0</v>
      </c>
      <c r="K429" s="167">
        <f>SUMPRODUCT($F427:$F428,K427:K428)</f>
        <v>0</v>
      </c>
      <c r="L429" s="168">
        <f>SUM(L427:L428)</f>
        <v>0</v>
      </c>
      <c r="M429" s="169"/>
      <c r="N429" s="47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AA429" s="49"/>
      <c r="AB429" s="224"/>
      <c r="AC429" s="315"/>
      <c r="AD429" s="32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50"/>
      <c r="BC429" s="50"/>
      <c r="BD429" s="50"/>
      <c r="BE429" s="50"/>
      <c r="BF429" s="50"/>
      <c r="BG429" s="50"/>
      <c r="BH429" s="50"/>
      <c r="BI429" s="50"/>
      <c r="BJ429" s="50"/>
      <c r="BK429" s="50"/>
      <c r="BL429" s="50"/>
      <c r="BM429" s="50"/>
      <c r="BN429" s="50"/>
      <c r="BO429" s="50"/>
      <c r="BP429" s="50"/>
      <c r="BQ429" s="50"/>
      <c r="BR429" s="50"/>
      <c r="BS429" s="50"/>
      <c r="BT429" s="50"/>
      <c r="BU429" s="50"/>
      <c r="BV429" s="50"/>
      <c r="BW429" s="50"/>
      <c r="BX429" s="50"/>
      <c r="BY429" s="50"/>
      <c r="BZ429" s="50"/>
      <c r="CA429" s="50"/>
      <c r="CB429" s="50"/>
      <c r="CC429" s="50"/>
      <c r="CD429" s="50"/>
      <c r="CE429" s="50"/>
      <c r="CF429" s="50"/>
      <c r="CG429" s="50"/>
      <c r="CH429" s="50"/>
      <c r="CI429" s="50"/>
      <c r="CJ429" s="50"/>
      <c r="CK429" s="50"/>
      <c r="CL429" s="50"/>
      <c r="CM429" s="50"/>
      <c r="CN429" s="50"/>
      <c r="CO429" s="50"/>
      <c r="CP429" s="50"/>
      <c r="CQ429" s="50"/>
      <c r="CR429" s="50"/>
      <c r="CS429" s="50"/>
      <c r="CT429" s="50"/>
      <c r="CU429" s="50"/>
      <c r="CV429" s="50"/>
      <c r="CW429" s="50"/>
      <c r="CX429" s="50"/>
      <c r="CY429" s="50"/>
      <c r="CZ429" s="50"/>
      <c r="DA429" s="50"/>
      <c r="DB429" s="50"/>
      <c r="DC429" s="50"/>
      <c r="DD429" s="50"/>
      <c r="DE429" s="50"/>
      <c r="DF429" s="50"/>
      <c r="DG429" s="50"/>
      <c r="DH429" s="50"/>
      <c r="DI429" s="50"/>
      <c r="DJ429" s="50"/>
      <c r="DK429" s="50"/>
      <c r="DL429" s="50"/>
      <c r="DM429" s="50"/>
      <c r="DN429" s="50"/>
      <c r="DO429" s="50"/>
      <c r="DP429" s="50"/>
      <c r="DQ429" s="50"/>
      <c r="DR429" s="50"/>
      <c r="DS429" s="50"/>
      <c r="DT429" s="50"/>
      <c r="DU429" s="50"/>
      <c r="DV429" s="50"/>
      <c r="DW429" s="50"/>
      <c r="DX429" s="50"/>
      <c r="DY429" s="50"/>
      <c r="DZ429" s="50"/>
      <c r="EA429" s="50"/>
      <c r="EB429" s="50"/>
      <c r="EC429" s="50"/>
      <c r="ED429" s="50"/>
      <c r="EE429" s="50"/>
      <c r="EF429" s="50"/>
      <c r="EG429" s="50"/>
      <c r="EH429" s="50"/>
      <c r="EI429" s="50"/>
      <c r="EJ429" s="50"/>
      <c r="EK429" s="50"/>
      <c r="EL429" s="50"/>
      <c r="EM429" s="50"/>
      <c r="EN429" s="50"/>
      <c r="EO429" s="50"/>
      <c r="EP429" s="50"/>
      <c r="EQ429" s="50"/>
      <c r="ER429" s="50"/>
      <c r="ES429" s="50"/>
      <c r="ET429" s="50"/>
      <c r="EU429" s="50"/>
      <c r="EV429" s="50"/>
      <c r="EW429" s="50"/>
      <c r="EX429" s="50"/>
      <c r="EY429" s="50"/>
      <c r="EZ429" s="50"/>
      <c r="FA429" s="50"/>
      <c r="FB429" s="50"/>
      <c r="FC429" s="50"/>
      <c r="FD429" s="50"/>
      <c r="FE429" s="50"/>
      <c r="FF429" s="50"/>
      <c r="FG429" s="50"/>
      <c r="FH429" s="50"/>
      <c r="FI429" s="50"/>
      <c r="FJ429" s="50"/>
      <c r="FK429" s="50"/>
      <c r="FL429" s="50"/>
      <c r="FM429" s="50"/>
      <c r="FN429" s="50"/>
    </row>
    <row r="430" spans="3:170" x14ac:dyDescent="0.25">
      <c r="C430" s="151"/>
      <c r="D430" s="206" t="s">
        <v>159</v>
      </c>
      <c r="E430" s="152"/>
      <c r="F430" s="153"/>
      <c r="G430" s="154"/>
      <c r="H430" s="154"/>
      <c r="I430" s="154"/>
      <c r="J430" s="154"/>
      <c r="K430" s="154"/>
      <c r="L430" s="154"/>
      <c r="M430" s="150"/>
      <c r="N430" s="45"/>
      <c r="Z430" s="1"/>
      <c r="AA430" s="49"/>
      <c r="AB430" s="224"/>
      <c r="AC430" s="315"/>
      <c r="AD430" s="328"/>
    </row>
    <row r="431" spans="3:170" ht="20.25" x14ac:dyDescent="0.25">
      <c r="C431" s="140"/>
      <c r="D431" s="141" t="s">
        <v>22</v>
      </c>
      <c r="E431" s="229" t="s">
        <v>166</v>
      </c>
      <c r="F431" s="142"/>
      <c r="G431" s="143"/>
      <c r="H431" s="143"/>
      <c r="I431" s="143"/>
      <c r="J431" s="143"/>
      <c r="K431" s="143"/>
      <c r="L431" s="144"/>
      <c r="M431" s="125"/>
      <c r="N431" s="45"/>
      <c r="O431" s="43"/>
      <c r="P431" s="43"/>
      <c r="Q431" s="43"/>
      <c r="R431" s="43"/>
      <c r="S431" s="43"/>
      <c r="T431" s="43"/>
      <c r="U431" s="43"/>
      <c r="V431" s="43"/>
      <c r="W431" s="43"/>
      <c r="Z431" s="1"/>
      <c r="AA431" s="49"/>
      <c r="AB431" s="225"/>
      <c r="AC431" s="225"/>
      <c r="AD431" s="328"/>
    </row>
    <row r="432" spans="3:170" ht="15" customHeight="1" x14ac:dyDescent="0.25">
      <c r="C432" s="126">
        <v>1</v>
      </c>
      <c r="D432" s="127" t="s">
        <v>100</v>
      </c>
      <c r="E432" s="126" t="s">
        <v>0</v>
      </c>
      <c r="F432" s="128"/>
      <c r="G432" s="129">
        <v>172</v>
      </c>
      <c r="H432" s="130">
        <f>ROUND(G432*$H$4,0)</f>
        <v>172</v>
      </c>
      <c r="I432" s="130">
        <f>ROUND(H432*$I$4,0)</f>
        <v>163</v>
      </c>
      <c r="J432" s="130">
        <f>ROUND(H432*$J$4,0)</f>
        <v>155</v>
      </c>
      <c r="K432" s="131">
        <f>ROUND(H432*$K$4,0)</f>
        <v>146</v>
      </c>
      <c r="L432" s="132">
        <f>IF($H$3&gt;=100000,F432*K432,IF(AND($H$3&gt;=50000,$H$3&lt;=100000),F432*J432,IF(AND($H$3&gt;=25000,$H$3&lt;=50000),F432*I432,IF($H$3&lt;=50000,F432*H432))))</f>
        <v>0</v>
      </c>
      <c r="M432" s="125">
        <v>290</v>
      </c>
      <c r="N432" s="45"/>
      <c r="Z432" s="1"/>
      <c r="AA432" s="49">
        <v>4630109240975</v>
      </c>
      <c r="AB432" s="224">
        <v>15172</v>
      </c>
      <c r="AC432" s="315">
        <v>18</v>
      </c>
      <c r="AD432" s="328"/>
    </row>
    <row r="433" spans="3:170" ht="15" customHeight="1" x14ac:dyDescent="0.25">
      <c r="C433" s="126">
        <v>2</v>
      </c>
      <c r="D433" s="127" t="s">
        <v>101</v>
      </c>
      <c r="E433" s="126" t="s">
        <v>0</v>
      </c>
      <c r="F433" s="128"/>
      <c r="G433" s="129">
        <v>172</v>
      </c>
      <c r="H433" s="130">
        <f>ROUND(G433*$H$4,0)</f>
        <v>172</v>
      </c>
      <c r="I433" s="130">
        <f>ROUND(H433*$I$4,0)</f>
        <v>163</v>
      </c>
      <c r="J433" s="130">
        <f>ROUND(H433*$J$4,0)</f>
        <v>155</v>
      </c>
      <c r="K433" s="131">
        <f>ROUND(H433*$K$4,0)</f>
        <v>146</v>
      </c>
      <c r="L433" s="132">
        <f>IF($H$3&gt;=100000,F433*K433,IF(AND($H$3&gt;=50000,$H$3&lt;=100000),F433*J433,IF(AND($H$3&gt;=25000,$H$3&lt;=50000),F433*I433,IF($H$3&lt;=50000,F433*H433))))</f>
        <v>0</v>
      </c>
      <c r="M433" s="125">
        <v>290</v>
      </c>
      <c r="N433" s="45"/>
      <c r="Z433" s="1"/>
      <c r="AA433" s="49">
        <v>4630109241125</v>
      </c>
      <c r="AB433" s="224">
        <v>15173</v>
      </c>
      <c r="AC433" s="315">
        <v>18</v>
      </c>
      <c r="AD433" s="328"/>
    </row>
    <row r="434" spans="3:170" s="51" customFormat="1" ht="18.75" thickBot="1" x14ac:dyDescent="0.3">
      <c r="C434" s="164"/>
      <c r="D434" s="165" t="s">
        <v>1</v>
      </c>
      <c r="E434" s="166"/>
      <c r="F434" s="166">
        <f>SUM(F432:F433)</f>
        <v>0</v>
      </c>
      <c r="G434" s="167">
        <v>0</v>
      </c>
      <c r="H434" s="167">
        <f>SUMPRODUCT($F432:$F433,H432:H433)</f>
        <v>0</v>
      </c>
      <c r="I434" s="167">
        <f>SUMPRODUCT($F432:$F433,I432:I433)</f>
        <v>0</v>
      </c>
      <c r="J434" s="167">
        <f>SUMPRODUCT($F432:$F433,J432:J433)</f>
        <v>0</v>
      </c>
      <c r="K434" s="167">
        <f>SUMPRODUCT($F432:$F433,K432:K433)</f>
        <v>0</v>
      </c>
      <c r="L434" s="168">
        <f>SUM(L432:L433)</f>
        <v>0</v>
      </c>
      <c r="M434" s="169"/>
      <c r="N434" s="47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AA434" s="49"/>
      <c r="AB434" s="224"/>
      <c r="AC434" s="315"/>
      <c r="AD434" s="328"/>
      <c r="AE434" s="48"/>
      <c r="AF434" s="48"/>
      <c r="AG434" s="48"/>
      <c r="AH434" s="48"/>
      <c r="AI434" s="48"/>
      <c r="AJ434" s="48"/>
      <c r="AK434" s="48"/>
      <c r="AL434" s="48"/>
      <c r="AM434" s="48"/>
      <c r="AN434" s="48"/>
      <c r="AO434" s="48"/>
      <c r="AP434" s="48"/>
      <c r="AQ434" s="48"/>
      <c r="AR434" s="48"/>
      <c r="AS434" s="48"/>
      <c r="AT434" s="48"/>
      <c r="AU434" s="48"/>
      <c r="AV434" s="48"/>
      <c r="AW434" s="48"/>
      <c r="AX434" s="48"/>
      <c r="AY434" s="48"/>
      <c r="AZ434" s="48"/>
      <c r="BA434" s="48"/>
      <c r="BB434" s="50"/>
      <c r="BC434" s="50"/>
      <c r="BD434" s="50"/>
      <c r="BE434" s="50"/>
      <c r="BF434" s="50"/>
      <c r="BG434" s="50"/>
      <c r="BH434" s="50"/>
      <c r="BI434" s="50"/>
      <c r="BJ434" s="50"/>
      <c r="BK434" s="50"/>
      <c r="BL434" s="50"/>
      <c r="BM434" s="50"/>
      <c r="BN434" s="50"/>
      <c r="BO434" s="50"/>
      <c r="BP434" s="50"/>
      <c r="BQ434" s="50"/>
      <c r="BR434" s="50"/>
      <c r="BS434" s="50"/>
      <c r="BT434" s="50"/>
      <c r="BU434" s="50"/>
      <c r="BV434" s="50"/>
      <c r="BW434" s="50"/>
      <c r="BX434" s="50"/>
      <c r="BY434" s="50"/>
      <c r="BZ434" s="50"/>
      <c r="CA434" s="50"/>
      <c r="CB434" s="50"/>
      <c r="CC434" s="50"/>
      <c r="CD434" s="50"/>
      <c r="CE434" s="50"/>
      <c r="CF434" s="50"/>
      <c r="CG434" s="50"/>
      <c r="CH434" s="50"/>
      <c r="CI434" s="50"/>
      <c r="CJ434" s="50"/>
      <c r="CK434" s="50"/>
      <c r="CL434" s="50"/>
      <c r="CM434" s="50"/>
      <c r="CN434" s="50"/>
      <c r="CO434" s="50"/>
      <c r="CP434" s="50"/>
      <c r="CQ434" s="50"/>
      <c r="CR434" s="50"/>
      <c r="CS434" s="50"/>
      <c r="CT434" s="50"/>
      <c r="CU434" s="50"/>
      <c r="CV434" s="50"/>
      <c r="CW434" s="50"/>
      <c r="CX434" s="50"/>
      <c r="CY434" s="50"/>
      <c r="CZ434" s="50"/>
      <c r="DA434" s="50"/>
      <c r="DB434" s="50"/>
      <c r="DC434" s="50"/>
      <c r="DD434" s="50"/>
      <c r="DE434" s="50"/>
      <c r="DF434" s="50"/>
      <c r="DG434" s="50"/>
      <c r="DH434" s="50"/>
      <c r="DI434" s="50"/>
      <c r="DJ434" s="50"/>
      <c r="DK434" s="50"/>
      <c r="DL434" s="50"/>
      <c r="DM434" s="50"/>
      <c r="DN434" s="50"/>
      <c r="DO434" s="50"/>
      <c r="DP434" s="50"/>
      <c r="DQ434" s="50"/>
      <c r="DR434" s="50"/>
      <c r="DS434" s="50"/>
      <c r="DT434" s="50"/>
      <c r="DU434" s="50"/>
      <c r="DV434" s="50"/>
      <c r="DW434" s="50"/>
      <c r="DX434" s="50"/>
      <c r="DY434" s="50"/>
      <c r="DZ434" s="50"/>
      <c r="EA434" s="50"/>
      <c r="EB434" s="50"/>
      <c r="EC434" s="50"/>
      <c r="ED434" s="50"/>
      <c r="EE434" s="50"/>
      <c r="EF434" s="50"/>
      <c r="EG434" s="50"/>
      <c r="EH434" s="50"/>
      <c r="EI434" s="50"/>
      <c r="EJ434" s="50"/>
      <c r="EK434" s="50"/>
      <c r="EL434" s="50"/>
      <c r="EM434" s="50"/>
      <c r="EN434" s="50"/>
      <c r="EO434" s="50"/>
      <c r="EP434" s="50"/>
      <c r="EQ434" s="50"/>
      <c r="ER434" s="50"/>
      <c r="ES434" s="50"/>
      <c r="ET434" s="50"/>
      <c r="EU434" s="50"/>
      <c r="EV434" s="50"/>
      <c r="EW434" s="50"/>
      <c r="EX434" s="50"/>
      <c r="EY434" s="50"/>
      <c r="EZ434" s="50"/>
      <c r="FA434" s="50"/>
      <c r="FB434" s="50"/>
      <c r="FC434" s="50"/>
      <c r="FD434" s="50"/>
      <c r="FE434" s="50"/>
      <c r="FF434" s="50"/>
      <c r="FG434" s="50"/>
      <c r="FH434" s="50"/>
      <c r="FI434" s="50"/>
      <c r="FJ434" s="50"/>
      <c r="FK434" s="50"/>
      <c r="FL434" s="50"/>
      <c r="FM434" s="50"/>
      <c r="FN434" s="50"/>
    </row>
    <row r="435" spans="3:170" x14ac:dyDescent="0.25">
      <c r="C435" s="151"/>
      <c r="D435" s="206" t="s">
        <v>159</v>
      </c>
      <c r="E435" s="152"/>
      <c r="F435" s="153"/>
      <c r="G435" s="154"/>
      <c r="H435" s="154"/>
      <c r="I435" s="154"/>
      <c r="J435" s="154"/>
      <c r="K435" s="154"/>
      <c r="L435" s="154"/>
      <c r="M435" s="150"/>
      <c r="N435" s="45"/>
      <c r="Z435" s="1"/>
      <c r="AA435" s="49"/>
      <c r="AB435" s="224"/>
      <c r="AC435" s="315"/>
      <c r="AD435" s="328"/>
    </row>
    <row r="436" spans="3:170" ht="20.25" x14ac:dyDescent="0.25">
      <c r="C436" s="140"/>
      <c r="D436" s="141" t="s">
        <v>19</v>
      </c>
      <c r="E436" s="229" t="s">
        <v>166</v>
      </c>
      <c r="F436" s="142"/>
      <c r="G436" s="143"/>
      <c r="H436" s="143"/>
      <c r="I436" s="143"/>
      <c r="J436" s="143"/>
      <c r="K436" s="143"/>
      <c r="L436" s="144"/>
      <c r="M436" s="125"/>
      <c r="N436" s="45"/>
      <c r="O436" s="43"/>
      <c r="P436" s="43"/>
      <c r="Q436" s="43"/>
      <c r="R436" s="43"/>
      <c r="S436" s="43"/>
      <c r="T436" s="43"/>
      <c r="U436" s="43"/>
      <c r="V436" s="43"/>
      <c r="W436" s="43"/>
      <c r="Z436" s="1"/>
      <c r="AA436" s="49"/>
      <c r="AB436" s="223"/>
      <c r="AC436" s="314"/>
      <c r="AD436" s="328"/>
    </row>
    <row r="437" spans="3:170" ht="29.25" x14ac:dyDescent="0.25">
      <c r="C437" s="126">
        <v>1</v>
      </c>
      <c r="D437" s="127" t="s">
        <v>127</v>
      </c>
      <c r="E437" s="126" t="s">
        <v>0</v>
      </c>
      <c r="F437" s="128"/>
      <c r="G437" s="129">
        <v>220</v>
      </c>
      <c r="H437" s="130">
        <f>ROUND(G437*$H$4,0)</f>
        <v>220</v>
      </c>
      <c r="I437" s="130">
        <f>ROUND(H437*$I$4,0)</f>
        <v>209</v>
      </c>
      <c r="J437" s="130">
        <f>ROUND(H437*$J$4,0)</f>
        <v>198</v>
      </c>
      <c r="K437" s="131">
        <f>ROUND(H437*$K$4,0)</f>
        <v>187</v>
      </c>
      <c r="L437" s="132">
        <f>IF($H$3&gt;=100000,F437*K437,IF(AND($H$3&gt;=50000,$H$3&lt;=100000),F437*J437,IF(AND($H$3&gt;=25000,$H$3&lt;=50000),F437*I437,IF($H$3&lt;=50000,F437*H437))))</f>
        <v>0</v>
      </c>
      <c r="M437" s="125">
        <v>375</v>
      </c>
      <c r="N437" s="45"/>
      <c r="Z437" s="1"/>
      <c r="AA437" s="49">
        <v>4630109240968</v>
      </c>
      <c r="AB437" s="224">
        <v>15164</v>
      </c>
      <c r="AC437" s="315">
        <v>18</v>
      </c>
      <c r="AD437" s="328"/>
    </row>
    <row r="438" spans="3:170" ht="18.75" thickBot="1" x14ac:dyDescent="0.3">
      <c r="C438" s="175">
        <v>2</v>
      </c>
      <c r="D438" s="176" t="s">
        <v>128</v>
      </c>
      <c r="E438" s="175" t="s">
        <v>0</v>
      </c>
      <c r="F438" s="177"/>
      <c r="G438" s="129">
        <v>220</v>
      </c>
      <c r="H438" s="179">
        <f>ROUND(G438*$H$4,0)</f>
        <v>220</v>
      </c>
      <c r="I438" s="179">
        <f>ROUND(H438*$I$4,0)</f>
        <v>209</v>
      </c>
      <c r="J438" s="179">
        <f>ROUND(H438*$J$4,0)</f>
        <v>198</v>
      </c>
      <c r="K438" s="180">
        <f>ROUND(H438*$K$4,0)</f>
        <v>187</v>
      </c>
      <c r="L438" s="168">
        <f>IF($H$3&gt;=100000,F438*K438,IF(AND($H$3&gt;=50000,$H$3&lt;=100000),F438*J438,IF(AND($H$3&gt;=25000,$H$3&lt;=50000),F438*I438,IF($H$3&lt;=50000,F438*H438))))</f>
        <v>0</v>
      </c>
      <c r="M438" s="169">
        <v>375</v>
      </c>
      <c r="N438" s="45"/>
      <c r="Z438" s="1"/>
      <c r="AA438" s="49">
        <v>4630109240982</v>
      </c>
      <c r="AB438" s="224">
        <v>15165</v>
      </c>
      <c r="AC438" s="315">
        <v>18</v>
      </c>
      <c r="AD438" s="328"/>
    </row>
    <row r="439" spans="3:170" s="51" customFormat="1" x14ac:dyDescent="0.25">
      <c r="C439" s="170"/>
      <c r="D439" s="171" t="s">
        <v>1</v>
      </c>
      <c r="E439" s="172"/>
      <c r="F439" s="172">
        <f>SUM(F437:F438)</f>
        <v>0</v>
      </c>
      <c r="G439" s="173">
        <v>0</v>
      </c>
      <c r="H439" s="173">
        <f>SUMPRODUCT($F437:$F438,H437:H438)</f>
        <v>0</v>
      </c>
      <c r="I439" s="173">
        <f>SUMPRODUCT($F437:$F438,I437:I438)</f>
        <v>0</v>
      </c>
      <c r="J439" s="173">
        <f>SUMPRODUCT($F437:$F438,J437:J438)</f>
        <v>0</v>
      </c>
      <c r="K439" s="173">
        <f>SUMPRODUCT($F437:$F438,K437:K438)</f>
        <v>0</v>
      </c>
      <c r="L439" s="174">
        <f>SUM(L437:L438)</f>
        <v>0</v>
      </c>
      <c r="M439" s="150"/>
      <c r="N439" s="47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AA439" s="49"/>
      <c r="AB439" s="224"/>
      <c r="AC439" s="315"/>
      <c r="AD439" s="328"/>
      <c r="AE439" s="48"/>
      <c r="AF439" s="48"/>
      <c r="AG439" s="48"/>
      <c r="AH439" s="48"/>
      <c r="AI439" s="48"/>
      <c r="AJ439" s="48"/>
      <c r="AK439" s="48"/>
      <c r="AL439" s="48"/>
      <c r="AM439" s="48"/>
      <c r="AN439" s="48"/>
      <c r="AO439" s="48"/>
      <c r="AP439" s="48"/>
      <c r="AQ439" s="48"/>
      <c r="AR439" s="48"/>
      <c r="AS439" s="48"/>
      <c r="AT439" s="48"/>
      <c r="AU439" s="48"/>
      <c r="AV439" s="48"/>
      <c r="AW439" s="48"/>
      <c r="AX439" s="48"/>
      <c r="AY439" s="48"/>
      <c r="AZ439" s="48"/>
      <c r="BA439" s="48"/>
      <c r="BB439" s="50"/>
      <c r="BC439" s="50"/>
      <c r="BD439" s="50"/>
      <c r="BE439" s="50"/>
      <c r="BF439" s="50"/>
      <c r="BG439" s="50"/>
      <c r="BH439" s="50"/>
      <c r="BI439" s="50"/>
      <c r="BJ439" s="50"/>
      <c r="BK439" s="50"/>
      <c r="BL439" s="50"/>
      <c r="BM439" s="50"/>
      <c r="BN439" s="50"/>
      <c r="BO439" s="50"/>
      <c r="BP439" s="50"/>
      <c r="BQ439" s="50"/>
      <c r="BR439" s="50"/>
      <c r="BS439" s="50"/>
      <c r="BT439" s="50"/>
      <c r="BU439" s="50"/>
      <c r="BV439" s="50"/>
      <c r="BW439" s="50"/>
      <c r="BX439" s="50"/>
      <c r="BY439" s="50"/>
      <c r="BZ439" s="50"/>
      <c r="CA439" s="50"/>
      <c r="CB439" s="50"/>
      <c r="CC439" s="50"/>
      <c r="CD439" s="50"/>
      <c r="CE439" s="50"/>
      <c r="CF439" s="50"/>
      <c r="CG439" s="50"/>
      <c r="CH439" s="50"/>
      <c r="CI439" s="50"/>
      <c r="CJ439" s="50"/>
      <c r="CK439" s="50"/>
      <c r="CL439" s="50"/>
      <c r="CM439" s="50"/>
      <c r="CN439" s="50"/>
      <c r="CO439" s="50"/>
      <c r="CP439" s="50"/>
      <c r="CQ439" s="50"/>
      <c r="CR439" s="50"/>
      <c r="CS439" s="50"/>
      <c r="CT439" s="50"/>
      <c r="CU439" s="50"/>
      <c r="CV439" s="50"/>
      <c r="CW439" s="50"/>
      <c r="CX439" s="50"/>
      <c r="CY439" s="50"/>
      <c r="CZ439" s="50"/>
      <c r="DA439" s="50"/>
      <c r="DB439" s="50"/>
      <c r="DC439" s="50"/>
      <c r="DD439" s="50"/>
      <c r="DE439" s="50"/>
      <c r="DF439" s="50"/>
      <c r="DG439" s="50"/>
      <c r="DH439" s="50"/>
      <c r="DI439" s="50"/>
      <c r="DJ439" s="50"/>
      <c r="DK439" s="50"/>
      <c r="DL439" s="50"/>
      <c r="DM439" s="50"/>
      <c r="DN439" s="50"/>
      <c r="DO439" s="50"/>
      <c r="DP439" s="50"/>
      <c r="DQ439" s="50"/>
      <c r="DR439" s="50"/>
      <c r="DS439" s="50"/>
      <c r="DT439" s="50"/>
      <c r="DU439" s="50"/>
      <c r="DV439" s="50"/>
      <c r="DW439" s="50"/>
      <c r="DX439" s="50"/>
      <c r="DY439" s="50"/>
      <c r="DZ439" s="50"/>
      <c r="EA439" s="50"/>
      <c r="EB439" s="50"/>
      <c r="EC439" s="50"/>
      <c r="ED439" s="50"/>
      <c r="EE439" s="50"/>
      <c r="EF439" s="50"/>
      <c r="EG439" s="50"/>
      <c r="EH439" s="50"/>
      <c r="EI439" s="50"/>
      <c r="EJ439" s="50"/>
      <c r="EK439" s="50"/>
      <c r="EL439" s="50"/>
      <c r="EM439" s="50"/>
      <c r="EN439" s="50"/>
      <c r="EO439" s="50"/>
      <c r="EP439" s="50"/>
      <c r="EQ439" s="50"/>
      <c r="ER439" s="50"/>
      <c r="ES439" s="50"/>
      <c r="ET439" s="50"/>
      <c r="EU439" s="50"/>
      <c r="EV439" s="50"/>
      <c r="EW439" s="50"/>
      <c r="EX439" s="50"/>
      <c r="EY439" s="50"/>
      <c r="EZ439" s="50"/>
      <c r="FA439" s="50"/>
      <c r="FB439" s="50"/>
      <c r="FC439" s="50"/>
      <c r="FD439" s="50"/>
      <c r="FE439" s="50"/>
      <c r="FF439" s="50"/>
      <c r="FG439" s="50"/>
      <c r="FH439" s="50"/>
      <c r="FI439" s="50"/>
      <c r="FJ439" s="50"/>
      <c r="FK439" s="50"/>
      <c r="FL439" s="50"/>
      <c r="FM439" s="50"/>
      <c r="FN439" s="50"/>
    </row>
    <row r="440" spans="3:170" x14ac:dyDescent="0.25">
      <c r="C440" s="133"/>
      <c r="D440" s="206" t="s">
        <v>159</v>
      </c>
      <c r="E440" s="134"/>
      <c r="F440" s="135"/>
      <c r="G440" s="136"/>
      <c r="H440" s="136"/>
      <c r="I440" s="136"/>
      <c r="J440" s="136"/>
      <c r="K440" s="136"/>
      <c r="L440" s="136"/>
      <c r="M440" s="125"/>
      <c r="N440" s="45"/>
      <c r="Z440" s="1"/>
      <c r="AA440" s="49"/>
      <c r="AB440" s="224"/>
      <c r="AC440" s="315"/>
      <c r="AD440" s="328"/>
    </row>
    <row r="441" spans="3:170" ht="20.25" x14ac:dyDescent="0.25">
      <c r="C441" s="140"/>
      <c r="D441" s="141" t="s">
        <v>465</v>
      </c>
      <c r="E441" s="229" t="s">
        <v>166</v>
      </c>
      <c r="F441" s="142"/>
      <c r="G441" s="143"/>
      <c r="H441" s="143"/>
      <c r="I441" s="143"/>
      <c r="J441" s="143"/>
      <c r="K441" s="143"/>
      <c r="L441" s="144"/>
      <c r="M441" s="125"/>
      <c r="N441" s="45"/>
      <c r="O441" s="43"/>
      <c r="P441" s="43"/>
      <c r="Q441" s="43"/>
      <c r="R441" s="43"/>
      <c r="S441" s="43"/>
      <c r="T441" s="43"/>
      <c r="U441" s="43"/>
      <c r="V441" s="43"/>
      <c r="W441" s="43"/>
      <c r="Z441" s="1"/>
      <c r="AA441" s="49"/>
      <c r="AB441" s="223"/>
      <c r="AC441" s="314"/>
      <c r="AD441" s="328"/>
    </row>
    <row r="442" spans="3:170" ht="15" customHeight="1" x14ac:dyDescent="0.25">
      <c r="C442" s="126">
        <v>1</v>
      </c>
      <c r="D442" s="127" t="s">
        <v>129</v>
      </c>
      <c r="E442" s="126" t="s">
        <v>0</v>
      </c>
      <c r="F442" s="128"/>
      <c r="G442" s="129">
        <v>200</v>
      </c>
      <c r="H442" s="130">
        <f t="shared" ref="H442:H447" si="182">ROUND(G442*$H$4,0)</f>
        <v>200</v>
      </c>
      <c r="I442" s="130">
        <f t="shared" ref="I442:I447" si="183">ROUND(H442*$I$4,0)</f>
        <v>190</v>
      </c>
      <c r="J442" s="130">
        <f t="shared" ref="J442:J447" si="184">ROUND(H442*$J$4,0)</f>
        <v>180</v>
      </c>
      <c r="K442" s="131">
        <f t="shared" ref="K442:K447" si="185">ROUND(H442*$K$4,0)</f>
        <v>170</v>
      </c>
      <c r="L442" s="132">
        <f t="shared" ref="L442:L447" si="186">IF($H$3&gt;=100000,F442*K442,IF(AND($H$3&gt;=50000,$H$3&lt;=100000),F442*J442,IF(AND($H$3&gt;=25000,$H$3&lt;=50000),F442*I442,IF($H$3&lt;=50000,F442*H442))))</f>
        <v>0</v>
      </c>
      <c r="M442" s="125">
        <v>340</v>
      </c>
      <c r="N442" s="45"/>
      <c r="Z442" s="1"/>
      <c r="AA442" s="49">
        <v>4630109242313</v>
      </c>
      <c r="AB442" s="224">
        <v>31505</v>
      </c>
      <c r="AC442" s="315">
        <v>24</v>
      </c>
      <c r="AD442" s="328"/>
    </row>
    <row r="443" spans="3:170" ht="15" customHeight="1" x14ac:dyDescent="0.25">
      <c r="C443" s="126">
        <v>2</v>
      </c>
      <c r="D443" s="127" t="s">
        <v>102</v>
      </c>
      <c r="E443" s="126" t="s">
        <v>0</v>
      </c>
      <c r="F443" s="128"/>
      <c r="G443" s="129">
        <v>200</v>
      </c>
      <c r="H443" s="130">
        <f t="shared" si="182"/>
        <v>200</v>
      </c>
      <c r="I443" s="130">
        <f t="shared" si="183"/>
        <v>190</v>
      </c>
      <c r="J443" s="130">
        <f t="shared" si="184"/>
        <v>180</v>
      </c>
      <c r="K443" s="131">
        <f t="shared" si="185"/>
        <v>170</v>
      </c>
      <c r="L443" s="132">
        <f t="shared" si="186"/>
        <v>0</v>
      </c>
      <c r="M443" s="125">
        <v>340</v>
      </c>
      <c r="N443" s="45"/>
      <c r="Z443" s="1"/>
      <c r="AA443" s="49">
        <v>4630109242351</v>
      </c>
      <c r="AB443" s="224">
        <v>31500</v>
      </c>
      <c r="AC443" s="315">
        <v>24</v>
      </c>
      <c r="AD443" s="328"/>
    </row>
    <row r="444" spans="3:170" ht="15" customHeight="1" x14ac:dyDescent="0.25">
      <c r="C444" s="126">
        <v>3</v>
      </c>
      <c r="D444" s="127" t="s">
        <v>103</v>
      </c>
      <c r="E444" s="126" t="s">
        <v>0</v>
      </c>
      <c r="F444" s="128"/>
      <c r="G444" s="129">
        <v>200</v>
      </c>
      <c r="H444" s="130">
        <f t="shared" si="182"/>
        <v>200</v>
      </c>
      <c r="I444" s="130">
        <f t="shared" si="183"/>
        <v>190</v>
      </c>
      <c r="J444" s="130">
        <f t="shared" si="184"/>
        <v>180</v>
      </c>
      <c r="K444" s="131">
        <f t="shared" si="185"/>
        <v>170</v>
      </c>
      <c r="L444" s="132">
        <f t="shared" si="186"/>
        <v>0</v>
      </c>
      <c r="M444" s="125">
        <v>340</v>
      </c>
      <c r="N444" s="45"/>
      <c r="Z444" s="1"/>
      <c r="AA444" s="49">
        <v>4630109242368</v>
      </c>
      <c r="AB444" s="224">
        <v>31504</v>
      </c>
      <c r="AC444" s="315">
        <v>24</v>
      </c>
      <c r="AD444" s="328"/>
    </row>
    <row r="445" spans="3:170" ht="15" customHeight="1" x14ac:dyDescent="0.25">
      <c r="C445" s="126">
        <v>4</v>
      </c>
      <c r="D445" s="127" t="s">
        <v>104</v>
      </c>
      <c r="E445" s="126" t="s">
        <v>0</v>
      </c>
      <c r="F445" s="128"/>
      <c r="G445" s="129">
        <v>200</v>
      </c>
      <c r="H445" s="130">
        <f t="shared" si="182"/>
        <v>200</v>
      </c>
      <c r="I445" s="130">
        <f t="shared" si="183"/>
        <v>190</v>
      </c>
      <c r="J445" s="130">
        <f t="shared" si="184"/>
        <v>180</v>
      </c>
      <c r="K445" s="131">
        <f t="shared" si="185"/>
        <v>170</v>
      </c>
      <c r="L445" s="132">
        <f t="shared" si="186"/>
        <v>0</v>
      </c>
      <c r="M445" s="125">
        <v>340</v>
      </c>
      <c r="N445" s="45"/>
      <c r="Z445" s="1"/>
      <c r="AA445" s="49">
        <v>4630109242399</v>
      </c>
      <c r="AB445" s="224">
        <v>31501</v>
      </c>
      <c r="AC445" s="315">
        <v>24</v>
      </c>
      <c r="AD445" s="328"/>
    </row>
    <row r="446" spans="3:170" ht="15" customHeight="1" x14ac:dyDescent="0.25">
      <c r="C446" s="126">
        <v>5</v>
      </c>
      <c r="D446" s="127" t="s">
        <v>105</v>
      </c>
      <c r="E446" s="126" t="s">
        <v>0</v>
      </c>
      <c r="F446" s="128"/>
      <c r="G446" s="129">
        <v>200</v>
      </c>
      <c r="H446" s="130">
        <f t="shared" si="182"/>
        <v>200</v>
      </c>
      <c r="I446" s="130">
        <f t="shared" si="183"/>
        <v>190</v>
      </c>
      <c r="J446" s="130">
        <f t="shared" si="184"/>
        <v>180</v>
      </c>
      <c r="K446" s="131">
        <f t="shared" si="185"/>
        <v>170</v>
      </c>
      <c r="L446" s="132">
        <f t="shared" si="186"/>
        <v>0</v>
      </c>
      <c r="M446" s="125">
        <v>340</v>
      </c>
      <c r="N446" s="45"/>
      <c r="Z446" s="1"/>
      <c r="AA446" s="49">
        <v>4630109242375</v>
      </c>
      <c r="AB446" s="224">
        <v>31503</v>
      </c>
      <c r="AC446" s="315">
        <v>24</v>
      </c>
      <c r="AD446" s="328"/>
    </row>
    <row r="447" spans="3:170" ht="15" customHeight="1" x14ac:dyDescent="0.25">
      <c r="C447" s="126">
        <v>6</v>
      </c>
      <c r="D447" s="127" t="s">
        <v>106</v>
      </c>
      <c r="E447" s="126" t="s">
        <v>0</v>
      </c>
      <c r="F447" s="128"/>
      <c r="G447" s="129">
        <v>200</v>
      </c>
      <c r="H447" s="130">
        <f t="shared" si="182"/>
        <v>200</v>
      </c>
      <c r="I447" s="130">
        <f t="shared" si="183"/>
        <v>190</v>
      </c>
      <c r="J447" s="130">
        <f t="shared" si="184"/>
        <v>180</v>
      </c>
      <c r="K447" s="131">
        <f t="shared" si="185"/>
        <v>170</v>
      </c>
      <c r="L447" s="132">
        <f t="shared" si="186"/>
        <v>0</v>
      </c>
      <c r="M447" s="125">
        <v>340</v>
      </c>
      <c r="N447" s="45"/>
      <c r="Z447" s="1"/>
      <c r="AA447" s="49">
        <v>4630109242382</v>
      </c>
      <c r="AB447" s="224">
        <v>31502</v>
      </c>
      <c r="AC447" s="315">
        <v>24</v>
      </c>
      <c r="AD447" s="328"/>
    </row>
    <row r="448" spans="3:170" s="51" customFormat="1" ht="18.75" thickBot="1" x14ac:dyDescent="0.3">
      <c r="C448" s="164"/>
      <c r="D448" s="165" t="s">
        <v>1</v>
      </c>
      <c r="E448" s="166"/>
      <c r="F448" s="166">
        <f>SUM(F442:F447)</f>
        <v>0</v>
      </c>
      <c r="G448" s="167">
        <v>0</v>
      </c>
      <c r="H448" s="167">
        <f>SUMPRODUCT($F442:$F447,H442:H447)</f>
        <v>0</v>
      </c>
      <c r="I448" s="167">
        <f>SUMPRODUCT($F442:$F447,I442:I447)</f>
        <v>0</v>
      </c>
      <c r="J448" s="167">
        <f>SUMPRODUCT($F442:$F447,J442:J447)</f>
        <v>0</v>
      </c>
      <c r="K448" s="167">
        <f>SUMPRODUCT($F442:$F447,K442:K447)</f>
        <v>0</v>
      </c>
      <c r="L448" s="168">
        <f>SUM(L442:L447)</f>
        <v>0</v>
      </c>
      <c r="M448" s="169"/>
      <c r="N448" s="47"/>
      <c r="O448" s="48"/>
      <c r="P448" s="48"/>
      <c r="Q448" s="48"/>
      <c r="R448" s="48"/>
      <c r="S448" s="48"/>
      <c r="T448" s="48"/>
      <c r="U448" s="48"/>
      <c r="V448" s="48"/>
      <c r="W448" s="48"/>
      <c r="X448" s="48"/>
      <c r="Y448" s="48"/>
      <c r="AA448" s="49"/>
      <c r="AB448" s="224"/>
      <c r="AC448" s="315"/>
      <c r="AD448" s="328"/>
      <c r="AE448" s="48"/>
      <c r="AF448" s="48"/>
      <c r="AG448" s="48"/>
      <c r="AH448" s="48"/>
      <c r="AI448" s="48"/>
      <c r="AJ448" s="48"/>
      <c r="AK448" s="48"/>
      <c r="AL448" s="48"/>
      <c r="AM448" s="48"/>
      <c r="AN448" s="48"/>
      <c r="AO448" s="48"/>
      <c r="AP448" s="48"/>
      <c r="AQ448" s="48"/>
      <c r="AR448" s="48"/>
      <c r="AS448" s="48"/>
      <c r="AT448" s="48"/>
      <c r="AU448" s="48"/>
      <c r="AV448" s="48"/>
      <c r="AW448" s="48"/>
      <c r="AX448" s="48"/>
      <c r="AY448" s="48"/>
      <c r="AZ448" s="48"/>
      <c r="BA448" s="48"/>
      <c r="BB448" s="50"/>
      <c r="BC448" s="50"/>
      <c r="BD448" s="50"/>
      <c r="BE448" s="50"/>
      <c r="BF448" s="50"/>
      <c r="BG448" s="50"/>
      <c r="BH448" s="50"/>
      <c r="BI448" s="50"/>
      <c r="BJ448" s="50"/>
      <c r="BK448" s="50"/>
      <c r="BL448" s="50"/>
      <c r="BM448" s="50"/>
      <c r="BN448" s="50"/>
      <c r="BO448" s="50"/>
      <c r="BP448" s="50"/>
      <c r="BQ448" s="50"/>
      <c r="BR448" s="50"/>
      <c r="BS448" s="50"/>
      <c r="BT448" s="50"/>
      <c r="BU448" s="50"/>
      <c r="BV448" s="50"/>
      <c r="BW448" s="50"/>
      <c r="BX448" s="50"/>
      <c r="BY448" s="50"/>
      <c r="BZ448" s="50"/>
      <c r="CA448" s="50"/>
      <c r="CB448" s="50"/>
      <c r="CC448" s="50"/>
      <c r="CD448" s="50"/>
      <c r="CE448" s="50"/>
      <c r="CF448" s="50"/>
      <c r="CG448" s="50"/>
      <c r="CH448" s="50"/>
      <c r="CI448" s="50"/>
      <c r="CJ448" s="50"/>
      <c r="CK448" s="50"/>
      <c r="CL448" s="50"/>
      <c r="CM448" s="50"/>
      <c r="CN448" s="50"/>
      <c r="CO448" s="50"/>
      <c r="CP448" s="50"/>
      <c r="CQ448" s="50"/>
      <c r="CR448" s="50"/>
      <c r="CS448" s="50"/>
      <c r="CT448" s="50"/>
      <c r="CU448" s="50"/>
      <c r="CV448" s="50"/>
      <c r="CW448" s="50"/>
      <c r="CX448" s="50"/>
      <c r="CY448" s="50"/>
      <c r="CZ448" s="50"/>
      <c r="DA448" s="50"/>
      <c r="DB448" s="50"/>
      <c r="DC448" s="50"/>
      <c r="DD448" s="50"/>
      <c r="DE448" s="50"/>
      <c r="DF448" s="50"/>
      <c r="DG448" s="50"/>
      <c r="DH448" s="50"/>
      <c r="DI448" s="50"/>
      <c r="DJ448" s="50"/>
      <c r="DK448" s="50"/>
      <c r="DL448" s="50"/>
      <c r="DM448" s="50"/>
      <c r="DN448" s="50"/>
      <c r="DO448" s="50"/>
      <c r="DP448" s="50"/>
      <c r="DQ448" s="50"/>
      <c r="DR448" s="50"/>
      <c r="DS448" s="50"/>
      <c r="DT448" s="50"/>
      <c r="DU448" s="50"/>
      <c r="DV448" s="50"/>
      <c r="DW448" s="50"/>
      <c r="DX448" s="50"/>
      <c r="DY448" s="50"/>
      <c r="DZ448" s="50"/>
      <c r="EA448" s="50"/>
      <c r="EB448" s="50"/>
      <c r="EC448" s="50"/>
      <c r="ED448" s="50"/>
      <c r="EE448" s="50"/>
      <c r="EF448" s="50"/>
      <c r="EG448" s="50"/>
      <c r="EH448" s="50"/>
      <c r="EI448" s="50"/>
      <c r="EJ448" s="50"/>
      <c r="EK448" s="50"/>
      <c r="EL448" s="50"/>
      <c r="EM448" s="50"/>
      <c r="EN448" s="50"/>
      <c r="EO448" s="50"/>
      <c r="EP448" s="50"/>
      <c r="EQ448" s="50"/>
      <c r="ER448" s="50"/>
      <c r="ES448" s="50"/>
      <c r="ET448" s="50"/>
      <c r="EU448" s="50"/>
      <c r="EV448" s="50"/>
      <c r="EW448" s="50"/>
      <c r="EX448" s="50"/>
      <c r="EY448" s="50"/>
      <c r="EZ448" s="50"/>
      <c r="FA448" s="50"/>
      <c r="FB448" s="50"/>
      <c r="FC448" s="50"/>
      <c r="FD448" s="50"/>
      <c r="FE448" s="50"/>
      <c r="FF448" s="50"/>
      <c r="FG448" s="50"/>
      <c r="FH448" s="50"/>
      <c r="FI448" s="50"/>
      <c r="FJ448" s="50"/>
      <c r="FK448" s="50"/>
      <c r="FL448" s="50"/>
      <c r="FM448" s="50"/>
      <c r="FN448" s="50"/>
    </row>
    <row r="449" spans="3:170" x14ac:dyDescent="0.25">
      <c r="C449" s="151"/>
      <c r="D449" s="206" t="s">
        <v>159</v>
      </c>
      <c r="E449" s="152"/>
      <c r="F449" s="153"/>
      <c r="G449" s="154"/>
      <c r="H449" s="154"/>
      <c r="I449" s="154"/>
      <c r="J449" s="154"/>
      <c r="K449" s="154"/>
      <c r="L449" s="154"/>
      <c r="M449" s="150"/>
      <c r="N449" s="45"/>
      <c r="Z449" s="1"/>
      <c r="AA449" s="49"/>
      <c r="AB449" s="224"/>
      <c r="AC449" s="315"/>
      <c r="AD449" s="328"/>
    </row>
    <row r="450" spans="3:170" ht="20.25" x14ac:dyDescent="0.25">
      <c r="C450" s="140"/>
      <c r="D450" s="141" t="s">
        <v>20</v>
      </c>
      <c r="E450" s="229" t="s">
        <v>166</v>
      </c>
      <c r="F450" s="142"/>
      <c r="G450" s="143"/>
      <c r="H450" s="143"/>
      <c r="I450" s="143"/>
      <c r="J450" s="143"/>
      <c r="K450" s="143"/>
      <c r="L450" s="144"/>
      <c r="M450" s="125"/>
      <c r="N450" s="45"/>
      <c r="O450" s="43"/>
      <c r="P450" s="43"/>
      <c r="Q450" s="43"/>
      <c r="R450" s="43"/>
      <c r="S450" s="43"/>
      <c r="T450" s="43"/>
      <c r="U450" s="43"/>
      <c r="V450" s="43"/>
      <c r="W450" s="43"/>
      <c r="Z450" s="1"/>
      <c r="AA450" s="49"/>
      <c r="AB450" s="223"/>
      <c r="AC450" s="314"/>
      <c r="AD450" s="328"/>
    </row>
    <row r="451" spans="3:170" ht="15" customHeight="1" x14ac:dyDescent="0.25">
      <c r="C451" s="126">
        <v>1</v>
      </c>
      <c r="D451" s="127" t="s">
        <v>130</v>
      </c>
      <c r="E451" s="126" t="s">
        <v>0</v>
      </c>
      <c r="F451" s="128"/>
      <c r="G451" s="129">
        <v>218</v>
      </c>
      <c r="H451" s="130">
        <f>ROUND(G451*$H$4,0)</f>
        <v>218</v>
      </c>
      <c r="I451" s="130">
        <f>ROUND(H451*$I$4,0)</f>
        <v>207</v>
      </c>
      <c r="J451" s="130">
        <f>ROUND(H451*$J$4,0)</f>
        <v>196</v>
      </c>
      <c r="K451" s="131">
        <f>ROUND(H451*$K$4,0)</f>
        <v>185</v>
      </c>
      <c r="L451" s="132">
        <f>IF($H$3&gt;=100000,F451*K451,IF(AND($H$3&gt;=50000,$H$3&lt;=100000),F451*J451,IF(AND($H$3&gt;=25000,$H$3&lt;=50000),F451*I451,IF($H$3&lt;=50000,F451*H451))))</f>
        <v>0</v>
      </c>
      <c r="M451" s="125">
        <v>370</v>
      </c>
      <c r="N451" s="45"/>
      <c r="Z451" s="1"/>
      <c r="AA451" s="49">
        <v>4630109240906</v>
      </c>
      <c r="AB451" s="224">
        <v>15158</v>
      </c>
      <c r="AC451" s="315">
        <v>35</v>
      </c>
      <c r="AD451" s="328"/>
    </row>
    <row r="452" spans="3:170" ht="15" customHeight="1" x14ac:dyDescent="0.25">
      <c r="C452" s="126">
        <v>2</v>
      </c>
      <c r="D452" s="127" t="s">
        <v>131</v>
      </c>
      <c r="E452" s="126" t="s">
        <v>0</v>
      </c>
      <c r="F452" s="128"/>
      <c r="G452" s="129">
        <v>218</v>
      </c>
      <c r="H452" s="130">
        <f>ROUND(G452*$H$4,0)</f>
        <v>218</v>
      </c>
      <c r="I452" s="130">
        <f>ROUND(H452*$I$4,0)</f>
        <v>207</v>
      </c>
      <c r="J452" s="130">
        <f>ROUND(H452*$J$4,0)</f>
        <v>196</v>
      </c>
      <c r="K452" s="131">
        <f>ROUND(H452*$K$4,0)</f>
        <v>185</v>
      </c>
      <c r="L452" s="132">
        <f>IF($H$3&gt;=100000,F452*K452,IF(AND($H$3&gt;=50000,$H$3&lt;=100000),F452*J452,IF(AND($H$3&gt;=25000,$H$3&lt;=50000),F452*I452,IF($H$3&lt;=50000,F452*H452))))</f>
        <v>0</v>
      </c>
      <c r="M452" s="125">
        <v>370</v>
      </c>
      <c r="N452" s="45"/>
      <c r="Z452" s="1"/>
      <c r="AA452" s="49">
        <v>4630109240913</v>
      </c>
      <c r="AB452" s="224">
        <v>15159</v>
      </c>
      <c r="AC452" s="315">
        <v>35</v>
      </c>
      <c r="AD452" s="328"/>
    </row>
    <row r="453" spans="3:170" s="51" customFormat="1" ht="18.75" thickBot="1" x14ac:dyDescent="0.3">
      <c r="C453" s="164"/>
      <c r="D453" s="165" t="s">
        <v>1</v>
      </c>
      <c r="E453" s="166"/>
      <c r="F453" s="166">
        <f>SUM(F451:F452)</f>
        <v>0</v>
      </c>
      <c r="G453" s="167">
        <v>0</v>
      </c>
      <c r="H453" s="167">
        <f>SUMPRODUCT($F451:$F452,H451:H452)</f>
        <v>0</v>
      </c>
      <c r="I453" s="167">
        <f>SUMPRODUCT($F451:$F452,I451:I452)</f>
        <v>0</v>
      </c>
      <c r="J453" s="167">
        <f>SUMPRODUCT($F451:$F452,J451:J452)</f>
        <v>0</v>
      </c>
      <c r="K453" s="167">
        <f>SUMPRODUCT($F451:$F452,K451:K452)</f>
        <v>0</v>
      </c>
      <c r="L453" s="168">
        <f>SUM(L451:L452)</f>
        <v>0</v>
      </c>
      <c r="M453" s="169"/>
      <c r="N453" s="47"/>
      <c r="O453" s="48"/>
      <c r="P453" s="48"/>
      <c r="Q453" s="48"/>
      <c r="R453" s="48"/>
      <c r="S453" s="48"/>
      <c r="T453" s="48"/>
      <c r="U453" s="48"/>
      <c r="V453" s="48"/>
      <c r="W453" s="48"/>
      <c r="X453" s="48"/>
      <c r="Y453" s="48"/>
      <c r="AA453" s="49"/>
      <c r="AB453" s="224"/>
      <c r="AC453" s="315"/>
      <c r="AD453" s="328"/>
      <c r="AE453" s="48"/>
      <c r="AF453" s="48"/>
      <c r="AG453" s="48"/>
      <c r="AH453" s="48"/>
      <c r="AI453" s="48"/>
      <c r="AJ453" s="48"/>
      <c r="AK453" s="48"/>
      <c r="AL453" s="48"/>
      <c r="AM453" s="48"/>
      <c r="AN453" s="48"/>
      <c r="AO453" s="48"/>
      <c r="AP453" s="48"/>
      <c r="AQ453" s="48"/>
      <c r="AR453" s="48"/>
      <c r="AS453" s="48"/>
      <c r="AT453" s="48"/>
      <c r="AU453" s="48"/>
      <c r="AV453" s="48"/>
      <c r="AW453" s="48"/>
      <c r="AX453" s="48"/>
      <c r="AY453" s="48"/>
      <c r="AZ453" s="48"/>
      <c r="BA453" s="48"/>
      <c r="BB453" s="50"/>
      <c r="BC453" s="50"/>
      <c r="BD453" s="50"/>
      <c r="BE453" s="50"/>
      <c r="BF453" s="50"/>
      <c r="BG453" s="50"/>
      <c r="BH453" s="50"/>
      <c r="BI453" s="50"/>
      <c r="BJ453" s="50"/>
      <c r="BK453" s="50"/>
      <c r="BL453" s="50"/>
      <c r="BM453" s="50"/>
      <c r="BN453" s="50"/>
      <c r="BO453" s="50"/>
      <c r="BP453" s="50"/>
      <c r="BQ453" s="50"/>
      <c r="BR453" s="50"/>
      <c r="BS453" s="50"/>
      <c r="BT453" s="50"/>
      <c r="BU453" s="50"/>
      <c r="BV453" s="50"/>
      <c r="BW453" s="50"/>
      <c r="BX453" s="50"/>
      <c r="BY453" s="50"/>
      <c r="BZ453" s="50"/>
      <c r="CA453" s="50"/>
      <c r="CB453" s="50"/>
      <c r="CC453" s="50"/>
      <c r="CD453" s="50"/>
      <c r="CE453" s="50"/>
      <c r="CF453" s="50"/>
      <c r="CG453" s="50"/>
      <c r="CH453" s="50"/>
      <c r="CI453" s="50"/>
      <c r="CJ453" s="50"/>
      <c r="CK453" s="50"/>
      <c r="CL453" s="50"/>
      <c r="CM453" s="50"/>
      <c r="CN453" s="50"/>
      <c r="CO453" s="50"/>
      <c r="CP453" s="50"/>
      <c r="CQ453" s="50"/>
      <c r="CR453" s="50"/>
      <c r="CS453" s="50"/>
      <c r="CT453" s="50"/>
      <c r="CU453" s="50"/>
      <c r="CV453" s="50"/>
      <c r="CW453" s="50"/>
      <c r="CX453" s="50"/>
      <c r="CY453" s="50"/>
      <c r="CZ453" s="50"/>
      <c r="DA453" s="50"/>
      <c r="DB453" s="50"/>
      <c r="DC453" s="50"/>
      <c r="DD453" s="50"/>
      <c r="DE453" s="50"/>
      <c r="DF453" s="50"/>
      <c r="DG453" s="50"/>
      <c r="DH453" s="50"/>
      <c r="DI453" s="50"/>
      <c r="DJ453" s="50"/>
      <c r="DK453" s="50"/>
      <c r="DL453" s="50"/>
      <c r="DM453" s="50"/>
      <c r="DN453" s="50"/>
      <c r="DO453" s="50"/>
      <c r="DP453" s="50"/>
      <c r="DQ453" s="50"/>
      <c r="DR453" s="50"/>
      <c r="DS453" s="50"/>
      <c r="DT453" s="50"/>
      <c r="DU453" s="50"/>
      <c r="DV453" s="50"/>
      <c r="DW453" s="50"/>
      <c r="DX453" s="50"/>
      <c r="DY453" s="50"/>
      <c r="DZ453" s="50"/>
      <c r="EA453" s="50"/>
      <c r="EB453" s="50"/>
      <c r="EC453" s="50"/>
      <c r="ED453" s="50"/>
      <c r="EE453" s="50"/>
      <c r="EF453" s="50"/>
      <c r="EG453" s="50"/>
      <c r="EH453" s="50"/>
      <c r="EI453" s="50"/>
      <c r="EJ453" s="50"/>
      <c r="EK453" s="50"/>
      <c r="EL453" s="50"/>
      <c r="EM453" s="50"/>
      <c r="EN453" s="50"/>
      <c r="EO453" s="50"/>
      <c r="EP453" s="50"/>
      <c r="EQ453" s="50"/>
      <c r="ER453" s="50"/>
      <c r="ES453" s="50"/>
      <c r="ET453" s="50"/>
      <c r="EU453" s="50"/>
      <c r="EV453" s="50"/>
      <c r="EW453" s="50"/>
      <c r="EX453" s="50"/>
      <c r="EY453" s="50"/>
      <c r="EZ453" s="50"/>
      <c r="FA453" s="50"/>
      <c r="FB453" s="50"/>
      <c r="FC453" s="50"/>
      <c r="FD453" s="50"/>
      <c r="FE453" s="50"/>
      <c r="FF453" s="50"/>
      <c r="FG453" s="50"/>
      <c r="FH453" s="50"/>
      <c r="FI453" s="50"/>
      <c r="FJ453" s="50"/>
      <c r="FK453" s="50"/>
      <c r="FL453" s="50"/>
      <c r="FM453" s="50"/>
      <c r="FN453" s="50"/>
    </row>
    <row r="454" spans="3:170" x14ac:dyDescent="0.25">
      <c r="C454" s="151"/>
      <c r="D454" s="206" t="s">
        <v>159</v>
      </c>
      <c r="E454" s="152"/>
      <c r="F454" s="153"/>
      <c r="G454" s="154"/>
      <c r="H454" s="154"/>
      <c r="I454" s="154"/>
      <c r="J454" s="154"/>
      <c r="K454" s="154"/>
      <c r="L454" s="154"/>
      <c r="M454" s="150"/>
      <c r="N454" s="45"/>
      <c r="Z454" s="1"/>
      <c r="AA454" s="49"/>
      <c r="AB454" s="224"/>
      <c r="AC454" s="315"/>
      <c r="AD454" s="328"/>
    </row>
    <row r="455" spans="3:170" ht="20.25" x14ac:dyDescent="0.25">
      <c r="C455" s="140"/>
      <c r="D455" s="141" t="s">
        <v>21</v>
      </c>
      <c r="E455" s="229" t="s">
        <v>166</v>
      </c>
      <c r="F455" s="142"/>
      <c r="G455" s="143"/>
      <c r="H455" s="143"/>
      <c r="I455" s="143"/>
      <c r="J455" s="143"/>
      <c r="K455" s="143"/>
      <c r="L455" s="144"/>
      <c r="M455" s="125"/>
      <c r="N455" s="45"/>
      <c r="O455" s="43"/>
      <c r="P455" s="43"/>
      <c r="Q455" s="43"/>
      <c r="R455" s="43"/>
      <c r="S455" s="43"/>
      <c r="T455" s="43"/>
      <c r="U455" s="43"/>
      <c r="V455" s="43"/>
      <c r="W455" s="43"/>
      <c r="Z455" s="1"/>
      <c r="AA455" s="49"/>
      <c r="AB455" s="223"/>
      <c r="AC455" s="314"/>
      <c r="AD455" s="328"/>
    </row>
    <row r="456" spans="3:170" ht="15" customHeight="1" x14ac:dyDescent="0.25">
      <c r="C456" s="126">
        <v>1</v>
      </c>
      <c r="D456" s="127" t="s">
        <v>132</v>
      </c>
      <c r="E456" s="126" t="s">
        <v>0</v>
      </c>
      <c r="F456" s="128"/>
      <c r="G456" s="129">
        <v>382</v>
      </c>
      <c r="H456" s="130">
        <f>ROUND(G456*$H$4,0)</f>
        <v>382</v>
      </c>
      <c r="I456" s="130">
        <f>ROUND(H456*$I$4,0)</f>
        <v>363</v>
      </c>
      <c r="J456" s="130">
        <f>ROUND(H456*$J$4,0)</f>
        <v>344</v>
      </c>
      <c r="K456" s="131">
        <f>ROUND(H456*$K$4,0)</f>
        <v>325</v>
      </c>
      <c r="L456" s="132">
        <f>IF($H$3&gt;=100000,F456*K456,IF(AND($H$3&gt;=50000,$H$3&lt;=100000),F456*J456,IF(AND($H$3&gt;=25000,$H$3&lt;=50000),F456*I456,IF($H$3&lt;=50000,F456*H456))))</f>
        <v>0</v>
      </c>
      <c r="M456" s="125">
        <v>650</v>
      </c>
      <c r="N456" s="45"/>
      <c r="Z456" s="1"/>
      <c r="AA456" s="49">
        <v>4630109240852</v>
      </c>
      <c r="AB456" s="224">
        <v>15150</v>
      </c>
      <c r="AC456" s="315">
        <v>30</v>
      </c>
      <c r="AD456" s="328"/>
    </row>
    <row r="457" spans="3:170" ht="15" customHeight="1" x14ac:dyDescent="0.25">
      <c r="C457" s="126">
        <v>2</v>
      </c>
      <c r="D457" s="127" t="s">
        <v>133</v>
      </c>
      <c r="E457" s="126" t="s">
        <v>0</v>
      </c>
      <c r="F457" s="128"/>
      <c r="G457" s="129">
        <v>382</v>
      </c>
      <c r="H457" s="130">
        <f>ROUND(G457*$H$4,0)</f>
        <v>382</v>
      </c>
      <c r="I457" s="130">
        <f>ROUND(H457*$I$4,0)</f>
        <v>363</v>
      </c>
      <c r="J457" s="130">
        <f>ROUND(H457*$J$4,0)</f>
        <v>344</v>
      </c>
      <c r="K457" s="131">
        <f>ROUND(H457*$K$4,0)</f>
        <v>325</v>
      </c>
      <c r="L457" s="132">
        <f>IF($H$3&gt;=100000,F457*K457,IF(AND($H$3&gt;=50000,$H$3&lt;=100000),F457*J457,IF(AND($H$3&gt;=25000,$H$3&lt;=50000),F457*I457,IF($H$3&lt;=50000,F457*H457))))</f>
        <v>0</v>
      </c>
      <c r="M457" s="125">
        <v>650</v>
      </c>
      <c r="N457" s="45"/>
      <c r="Z457" s="1"/>
      <c r="AA457" s="49">
        <v>4630109240869</v>
      </c>
      <c r="AB457" s="224">
        <v>15151</v>
      </c>
      <c r="AC457" s="315">
        <v>30</v>
      </c>
      <c r="AD457" s="328"/>
    </row>
    <row r="458" spans="3:170" s="51" customFormat="1" ht="18.75" thickBot="1" x14ac:dyDescent="0.3">
      <c r="C458" s="164"/>
      <c r="D458" s="165" t="s">
        <v>1</v>
      </c>
      <c r="E458" s="166"/>
      <c r="F458" s="166">
        <f>SUM(F456:F457)</f>
        <v>0</v>
      </c>
      <c r="G458" s="167">
        <v>0</v>
      </c>
      <c r="H458" s="167">
        <f>SUMPRODUCT($F456:$F457,H456:H457)</f>
        <v>0</v>
      </c>
      <c r="I458" s="167">
        <f>SUMPRODUCT($F456:$F457,I456:I457)</f>
        <v>0</v>
      </c>
      <c r="J458" s="167">
        <f>SUMPRODUCT($F456:$F457,J456:J457)</f>
        <v>0</v>
      </c>
      <c r="K458" s="167">
        <f>SUMPRODUCT($F456:$F457,K456:K457)</f>
        <v>0</v>
      </c>
      <c r="L458" s="168">
        <f>SUM(L456:L457)</f>
        <v>0</v>
      </c>
      <c r="M458" s="169"/>
      <c r="N458" s="47"/>
      <c r="O458" s="48"/>
      <c r="P458" s="48"/>
      <c r="Q458" s="48"/>
      <c r="R458" s="48"/>
      <c r="S458" s="48"/>
      <c r="T458" s="48"/>
      <c r="U458" s="48"/>
      <c r="V458" s="48"/>
      <c r="W458" s="48"/>
      <c r="X458" s="48"/>
      <c r="Y458" s="48"/>
      <c r="AA458" s="49"/>
      <c r="AB458" s="224"/>
      <c r="AC458" s="315"/>
      <c r="AD458" s="328"/>
      <c r="AE458" s="48"/>
      <c r="AF458" s="48"/>
      <c r="AG458" s="48"/>
      <c r="AH458" s="48"/>
      <c r="AI458" s="48"/>
      <c r="AJ458" s="48"/>
      <c r="AK458" s="48"/>
      <c r="AL458" s="48"/>
      <c r="AM458" s="48"/>
      <c r="AN458" s="48"/>
      <c r="AO458" s="48"/>
      <c r="AP458" s="48"/>
      <c r="AQ458" s="48"/>
      <c r="AR458" s="48"/>
      <c r="AS458" s="48"/>
      <c r="AT458" s="48"/>
      <c r="AU458" s="48"/>
      <c r="AV458" s="48"/>
      <c r="AW458" s="48"/>
      <c r="AX458" s="48"/>
      <c r="AY458" s="48"/>
      <c r="AZ458" s="48"/>
      <c r="BA458" s="48"/>
      <c r="BB458" s="50"/>
      <c r="BC458" s="50"/>
      <c r="BD458" s="50"/>
      <c r="BE458" s="50"/>
      <c r="BF458" s="50"/>
      <c r="BG458" s="50"/>
      <c r="BH458" s="50"/>
      <c r="BI458" s="50"/>
      <c r="BJ458" s="50"/>
      <c r="BK458" s="50"/>
      <c r="BL458" s="50"/>
      <c r="BM458" s="50"/>
      <c r="BN458" s="50"/>
      <c r="BO458" s="50"/>
      <c r="BP458" s="50"/>
      <c r="BQ458" s="50"/>
      <c r="BR458" s="50"/>
      <c r="BS458" s="50"/>
      <c r="BT458" s="50"/>
      <c r="BU458" s="50"/>
      <c r="BV458" s="50"/>
      <c r="BW458" s="50"/>
      <c r="BX458" s="50"/>
      <c r="BY458" s="50"/>
      <c r="BZ458" s="50"/>
      <c r="CA458" s="50"/>
      <c r="CB458" s="50"/>
      <c r="CC458" s="50"/>
      <c r="CD458" s="50"/>
      <c r="CE458" s="50"/>
      <c r="CF458" s="50"/>
      <c r="CG458" s="50"/>
      <c r="CH458" s="50"/>
      <c r="CI458" s="50"/>
      <c r="CJ458" s="50"/>
      <c r="CK458" s="50"/>
      <c r="CL458" s="50"/>
      <c r="CM458" s="50"/>
      <c r="CN458" s="50"/>
      <c r="CO458" s="50"/>
      <c r="CP458" s="50"/>
      <c r="CQ458" s="50"/>
      <c r="CR458" s="50"/>
      <c r="CS458" s="50"/>
      <c r="CT458" s="50"/>
      <c r="CU458" s="50"/>
      <c r="CV458" s="50"/>
      <c r="CW458" s="50"/>
      <c r="CX458" s="50"/>
      <c r="CY458" s="50"/>
      <c r="CZ458" s="50"/>
      <c r="DA458" s="50"/>
      <c r="DB458" s="50"/>
      <c r="DC458" s="50"/>
      <c r="DD458" s="50"/>
      <c r="DE458" s="50"/>
      <c r="DF458" s="50"/>
      <c r="DG458" s="50"/>
      <c r="DH458" s="50"/>
      <c r="DI458" s="50"/>
      <c r="DJ458" s="50"/>
      <c r="DK458" s="50"/>
      <c r="DL458" s="50"/>
      <c r="DM458" s="50"/>
      <c r="DN458" s="50"/>
      <c r="DO458" s="50"/>
      <c r="DP458" s="50"/>
      <c r="DQ458" s="50"/>
      <c r="DR458" s="50"/>
      <c r="DS458" s="50"/>
      <c r="DT458" s="50"/>
      <c r="DU458" s="50"/>
      <c r="DV458" s="50"/>
      <c r="DW458" s="50"/>
      <c r="DX458" s="50"/>
      <c r="DY458" s="50"/>
      <c r="DZ458" s="50"/>
      <c r="EA458" s="50"/>
      <c r="EB458" s="50"/>
      <c r="EC458" s="50"/>
      <c r="ED458" s="50"/>
      <c r="EE458" s="50"/>
      <c r="EF458" s="50"/>
      <c r="EG458" s="50"/>
      <c r="EH458" s="50"/>
      <c r="EI458" s="50"/>
      <c r="EJ458" s="50"/>
      <c r="EK458" s="50"/>
      <c r="EL458" s="50"/>
      <c r="EM458" s="50"/>
      <c r="EN458" s="50"/>
      <c r="EO458" s="50"/>
      <c r="EP458" s="50"/>
      <c r="EQ458" s="50"/>
      <c r="ER458" s="50"/>
      <c r="ES458" s="50"/>
      <c r="ET458" s="50"/>
      <c r="EU458" s="50"/>
      <c r="EV458" s="50"/>
      <c r="EW458" s="50"/>
      <c r="EX458" s="50"/>
      <c r="EY458" s="50"/>
      <c r="EZ458" s="50"/>
      <c r="FA458" s="50"/>
      <c r="FB458" s="50"/>
      <c r="FC458" s="50"/>
      <c r="FD458" s="50"/>
      <c r="FE458" s="50"/>
      <c r="FF458" s="50"/>
      <c r="FG458" s="50"/>
      <c r="FH458" s="50"/>
      <c r="FI458" s="50"/>
      <c r="FJ458" s="50"/>
      <c r="FK458" s="50"/>
      <c r="FL458" s="50"/>
      <c r="FM458" s="50"/>
      <c r="FN458" s="50"/>
    </row>
    <row r="459" spans="3:170" x14ac:dyDescent="0.25">
      <c r="C459" s="151"/>
      <c r="D459" s="206" t="s">
        <v>159</v>
      </c>
      <c r="E459" s="152"/>
      <c r="F459" s="153"/>
      <c r="G459" s="154"/>
      <c r="H459" s="154"/>
      <c r="I459" s="154"/>
      <c r="J459" s="154"/>
      <c r="K459" s="154"/>
      <c r="L459" s="154"/>
      <c r="M459" s="150"/>
      <c r="N459" s="45"/>
      <c r="Z459" s="1"/>
      <c r="AA459" s="49"/>
      <c r="AB459" s="223"/>
      <c r="AC459" s="314"/>
      <c r="AD459" s="328"/>
    </row>
    <row r="460" spans="3:170" ht="20.25" x14ac:dyDescent="0.25">
      <c r="C460" s="140"/>
      <c r="D460" s="141" t="s">
        <v>88</v>
      </c>
      <c r="E460" s="229" t="s">
        <v>166</v>
      </c>
      <c r="F460" s="142"/>
      <c r="G460" s="143"/>
      <c r="H460" s="143"/>
      <c r="I460" s="143"/>
      <c r="J460" s="143"/>
      <c r="K460" s="143"/>
      <c r="L460" s="144"/>
      <c r="M460" s="125"/>
      <c r="N460" s="45"/>
      <c r="O460" s="43"/>
      <c r="P460" s="43"/>
      <c r="Q460" s="43"/>
      <c r="R460" s="43"/>
      <c r="S460" s="43"/>
      <c r="T460" s="43"/>
      <c r="U460" s="43"/>
      <c r="V460" s="43"/>
      <c r="W460" s="43"/>
      <c r="Z460" s="1"/>
      <c r="AA460" s="49"/>
      <c r="AB460" s="223"/>
      <c r="AC460" s="314"/>
      <c r="AD460" s="328"/>
    </row>
    <row r="461" spans="3:170" ht="15" customHeight="1" x14ac:dyDescent="0.25">
      <c r="C461" s="126">
        <v>1</v>
      </c>
      <c r="D461" s="127" t="s">
        <v>4</v>
      </c>
      <c r="E461" s="126" t="s">
        <v>0</v>
      </c>
      <c r="F461" s="128"/>
      <c r="G461" s="129">
        <v>276</v>
      </c>
      <c r="H461" s="130">
        <f>ROUND(G461*$H$4,0)</f>
        <v>276</v>
      </c>
      <c r="I461" s="130">
        <f>ROUND(H461*$I$4,0)</f>
        <v>262</v>
      </c>
      <c r="J461" s="130">
        <f>ROUND(H461*$J$4,0)</f>
        <v>248</v>
      </c>
      <c r="K461" s="131">
        <f>ROUND(H461*$K$4,0)</f>
        <v>235</v>
      </c>
      <c r="L461" s="132">
        <f>IF($H$3&gt;=100000,F461*K461,IF(AND($H$3&gt;=50000,$H$3&lt;=100000),F461*J461,IF(AND($H$3&gt;=25000,$H$3&lt;=50000),F461*I461,IF($H$3&lt;=50000,F461*H461))))</f>
        <v>0</v>
      </c>
      <c r="M461" s="125">
        <v>470</v>
      </c>
      <c r="N461" s="45"/>
      <c r="Z461" s="1"/>
      <c r="AA461" s="49">
        <v>4630109240944</v>
      </c>
      <c r="AB461" s="224">
        <v>15162</v>
      </c>
      <c r="AC461" s="315">
        <v>25</v>
      </c>
      <c r="AD461" s="328"/>
    </row>
    <row r="462" spans="3:170" ht="15" customHeight="1" x14ac:dyDescent="0.25">
      <c r="C462" s="126">
        <v>2</v>
      </c>
      <c r="D462" s="127" t="s">
        <v>87</v>
      </c>
      <c r="E462" s="126" t="s">
        <v>0</v>
      </c>
      <c r="F462" s="128"/>
      <c r="G462" s="129">
        <v>276</v>
      </c>
      <c r="H462" s="130">
        <f>ROUND(G462*$H$4,0)</f>
        <v>276</v>
      </c>
      <c r="I462" s="130">
        <f>ROUND(H462*$I$4,0)</f>
        <v>262</v>
      </c>
      <c r="J462" s="130">
        <f>ROUND(H462*$J$4,0)</f>
        <v>248</v>
      </c>
      <c r="K462" s="131">
        <f>ROUND(H462*$K$4,0)</f>
        <v>235</v>
      </c>
      <c r="L462" s="132">
        <f>IF($H$3&gt;=100000,F462*K462,IF(AND($H$3&gt;=50000,$H$3&lt;=100000),F462*J462,IF(AND($H$3&gt;=25000,$H$3&lt;=50000),F462*I462,IF($H$3&lt;=50000,F462*H462))))</f>
        <v>0</v>
      </c>
      <c r="M462" s="125">
        <v>470</v>
      </c>
      <c r="N462" s="45"/>
      <c r="Z462" s="1"/>
      <c r="AA462" s="49">
        <v>4630109240951</v>
      </c>
      <c r="AB462" s="224">
        <v>15163</v>
      </c>
      <c r="AC462" s="315">
        <v>25</v>
      </c>
      <c r="AD462" s="328"/>
    </row>
    <row r="463" spans="3:170" s="51" customFormat="1" ht="18.75" thickBot="1" x14ac:dyDescent="0.3">
      <c r="C463" s="164"/>
      <c r="D463" s="165" t="s">
        <v>1</v>
      </c>
      <c r="E463" s="166"/>
      <c r="F463" s="166">
        <f>SUM(F461:F462)</f>
        <v>0</v>
      </c>
      <c r="G463" s="167">
        <v>0</v>
      </c>
      <c r="H463" s="167">
        <f>SUMPRODUCT($F461:$F462,H461:H462)</f>
        <v>0</v>
      </c>
      <c r="I463" s="167">
        <f>SUMPRODUCT($F461:$F462,I461:I462)</f>
        <v>0</v>
      </c>
      <c r="J463" s="167">
        <f>SUMPRODUCT($F461:$F462,J461:J462)</f>
        <v>0</v>
      </c>
      <c r="K463" s="167">
        <f>SUMPRODUCT($F461:$F462,K461:K462)</f>
        <v>0</v>
      </c>
      <c r="L463" s="168">
        <f>SUM(L461:L462)</f>
        <v>0</v>
      </c>
      <c r="M463" s="169"/>
      <c r="N463" s="47"/>
      <c r="O463" s="48"/>
      <c r="P463" s="48"/>
      <c r="Q463" s="48"/>
      <c r="R463" s="48"/>
      <c r="S463" s="48"/>
      <c r="T463" s="48"/>
      <c r="U463" s="48"/>
      <c r="V463" s="48"/>
      <c r="W463" s="48"/>
      <c r="X463" s="48"/>
      <c r="Y463" s="48"/>
      <c r="AA463" s="49"/>
      <c r="AB463" s="224"/>
      <c r="AC463" s="315"/>
      <c r="AD463" s="328"/>
      <c r="AE463" s="48"/>
      <c r="AF463" s="48"/>
      <c r="AG463" s="48"/>
      <c r="AH463" s="48"/>
      <c r="AI463" s="48"/>
      <c r="AJ463" s="48"/>
      <c r="AK463" s="48"/>
      <c r="AL463" s="48"/>
      <c r="AM463" s="48"/>
      <c r="AN463" s="48"/>
      <c r="AO463" s="48"/>
      <c r="AP463" s="48"/>
      <c r="AQ463" s="48"/>
      <c r="AR463" s="48"/>
      <c r="AS463" s="48"/>
      <c r="AT463" s="48"/>
      <c r="AU463" s="48"/>
      <c r="AV463" s="48"/>
      <c r="AW463" s="48"/>
      <c r="AX463" s="48"/>
      <c r="AY463" s="48"/>
      <c r="AZ463" s="48"/>
      <c r="BA463" s="48"/>
      <c r="BB463" s="50"/>
      <c r="BC463" s="50"/>
      <c r="BD463" s="50"/>
      <c r="BE463" s="50"/>
      <c r="BF463" s="50"/>
      <c r="BG463" s="50"/>
      <c r="BH463" s="50"/>
      <c r="BI463" s="50"/>
      <c r="BJ463" s="50"/>
      <c r="BK463" s="50"/>
      <c r="BL463" s="50"/>
      <c r="BM463" s="50"/>
      <c r="BN463" s="50"/>
      <c r="BO463" s="50"/>
      <c r="BP463" s="50"/>
      <c r="BQ463" s="50"/>
      <c r="BR463" s="50"/>
      <c r="BS463" s="50"/>
      <c r="BT463" s="50"/>
      <c r="BU463" s="50"/>
      <c r="BV463" s="50"/>
      <c r="BW463" s="50"/>
      <c r="BX463" s="50"/>
      <c r="BY463" s="50"/>
      <c r="BZ463" s="50"/>
      <c r="CA463" s="50"/>
      <c r="CB463" s="50"/>
      <c r="CC463" s="50"/>
      <c r="CD463" s="50"/>
      <c r="CE463" s="50"/>
      <c r="CF463" s="50"/>
      <c r="CG463" s="50"/>
      <c r="CH463" s="50"/>
      <c r="CI463" s="50"/>
      <c r="CJ463" s="50"/>
      <c r="CK463" s="50"/>
      <c r="CL463" s="50"/>
      <c r="CM463" s="50"/>
      <c r="CN463" s="50"/>
      <c r="CO463" s="50"/>
      <c r="CP463" s="50"/>
      <c r="CQ463" s="50"/>
      <c r="CR463" s="50"/>
      <c r="CS463" s="50"/>
      <c r="CT463" s="50"/>
      <c r="CU463" s="50"/>
      <c r="CV463" s="50"/>
      <c r="CW463" s="50"/>
      <c r="CX463" s="50"/>
      <c r="CY463" s="50"/>
      <c r="CZ463" s="50"/>
      <c r="DA463" s="50"/>
      <c r="DB463" s="50"/>
      <c r="DC463" s="50"/>
      <c r="DD463" s="50"/>
      <c r="DE463" s="50"/>
      <c r="DF463" s="50"/>
      <c r="DG463" s="50"/>
      <c r="DH463" s="50"/>
      <c r="DI463" s="50"/>
      <c r="DJ463" s="50"/>
      <c r="DK463" s="50"/>
      <c r="DL463" s="50"/>
      <c r="DM463" s="50"/>
      <c r="DN463" s="50"/>
      <c r="DO463" s="50"/>
      <c r="DP463" s="50"/>
      <c r="DQ463" s="50"/>
      <c r="DR463" s="50"/>
      <c r="DS463" s="50"/>
      <c r="DT463" s="50"/>
      <c r="DU463" s="50"/>
      <c r="DV463" s="50"/>
      <c r="DW463" s="50"/>
      <c r="DX463" s="50"/>
      <c r="DY463" s="50"/>
      <c r="DZ463" s="50"/>
      <c r="EA463" s="50"/>
      <c r="EB463" s="50"/>
      <c r="EC463" s="50"/>
      <c r="ED463" s="50"/>
      <c r="EE463" s="50"/>
      <c r="EF463" s="50"/>
      <c r="EG463" s="50"/>
      <c r="EH463" s="50"/>
      <c r="EI463" s="50"/>
      <c r="EJ463" s="50"/>
      <c r="EK463" s="50"/>
      <c r="EL463" s="50"/>
      <c r="EM463" s="50"/>
      <c r="EN463" s="50"/>
      <c r="EO463" s="50"/>
      <c r="EP463" s="50"/>
      <c r="EQ463" s="50"/>
      <c r="ER463" s="50"/>
      <c r="ES463" s="50"/>
      <c r="ET463" s="50"/>
      <c r="EU463" s="50"/>
      <c r="EV463" s="50"/>
      <c r="EW463" s="50"/>
      <c r="EX463" s="50"/>
      <c r="EY463" s="50"/>
      <c r="EZ463" s="50"/>
      <c r="FA463" s="50"/>
      <c r="FB463" s="50"/>
      <c r="FC463" s="50"/>
      <c r="FD463" s="50"/>
      <c r="FE463" s="50"/>
      <c r="FF463" s="50"/>
      <c r="FG463" s="50"/>
      <c r="FH463" s="50"/>
      <c r="FI463" s="50"/>
      <c r="FJ463" s="50"/>
      <c r="FK463" s="50"/>
      <c r="FL463" s="50"/>
      <c r="FM463" s="50"/>
      <c r="FN463" s="50"/>
    </row>
    <row r="464" spans="3:170" x14ac:dyDescent="0.25">
      <c r="C464" s="151"/>
      <c r="D464" s="206" t="s">
        <v>159</v>
      </c>
      <c r="E464" s="152"/>
      <c r="F464" s="153"/>
      <c r="G464" s="154"/>
      <c r="H464" s="154"/>
      <c r="I464" s="154"/>
      <c r="J464" s="154"/>
      <c r="K464" s="154"/>
      <c r="L464" s="154"/>
      <c r="M464" s="150"/>
      <c r="N464" s="45"/>
      <c r="Z464" s="1"/>
      <c r="AA464" s="49"/>
      <c r="AB464" s="224"/>
      <c r="AC464" s="315"/>
      <c r="AD464" s="328"/>
    </row>
    <row r="465" spans="3:170" ht="20.25" x14ac:dyDescent="0.25">
      <c r="C465" s="140"/>
      <c r="D465" s="141" t="s">
        <v>16</v>
      </c>
      <c r="E465" s="229" t="s">
        <v>166</v>
      </c>
      <c r="F465" s="142"/>
      <c r="G465" s="143"/>
      <c r="H465" s="143"/>
      <c r="I465" s="143"/>
      <c r="J465" s="143"/>
      <c r="K465" s="143"/>
      <c r="L465" s="144"/>
      <c r="M465" s="125"/>
      <c r="N465" s="45"/>
      <c r="O465" s="43"/>
      <c r="P465" s="43"/>
      <c r="Q465" s="43"/>
      <c r="R465" s="43"/>
      <c r="S465" s="43"/>
      <c r="T465" s="43"/>
      <c r="U465" s="43"/>
      <c r="V465" s="43"/>
      <c r="W465" s="43"/>
      <c r="Z465" s="1"/>
      <c r="AA465" s="49"/>
      <c r="AB465" s="223"/>
      <c r="AC465" s="314"/>
      <c r="AD465" s="328"/>
    </row>
    <row r="466" spans="3:170" ht="15" customHeight="1" x14ac:dyDescent="0.25">
      <c r="C466" s="126">
        <v>1</v>
      </c>
      <c r="D466" s="127" t="s">
        <v>134</v>
      </c>
      <c r="E466" s="126" t="s">
        <v>0</v>
      </c>
      <c r="F466" s="128"/>
      <c r="G466" s="129">
        <v>404</v>
      </c>
      <c r="H466" s="130">
        <f>ROUND(G466*$H$4,0)</f>
        <v>404</v>
      </c>
      <c r="I466" s="130">
        <f>ROUND(H466*$I$4,0)</f>
        <v>384</v>
      </c>
      <c r="J466" s="130">
        <f>ROUND(H466*$J$4,0)</f>
        <v>364</v>
      </c>
      <c r="K466" s="131">
        <f>ROUND(H466*$K$4,0)</f>
        <v>343</v>
      </c>
      <c r="L466" s="132">
        <f>IF($H$3&gt;=100000,F466*K466,IF(AND($H$3&gt;=50000,$H$3&lt;=100000),F466*J466,IF(AND($H$3&gt;=25000,$H$3&lt;=50000),F466*I466,IF($H$3&lt;=50000,F466*H466))))</f>
        <v>0</v>
      </c>
      <c r="M466" s="125">
        <v>685</v>
      </c>
      <c r="N466" s="45"/>
      <c r="Z466" s="1"/>
      <c r="AA466" s="49">
        <v>4630109240791</v>
      </c>
      <c r="AB466" s="224">
        <v>15146</v>
      </c>
      <c r="AC466" s="315">
        <v>18</v>
      </c>
      <c r="AD466" s="328"/>
    </row>
    <row r="467" spans="3:170" ht="15" customHeight="1" x14ac:dyDescent="0.25">
      <c r="C467" s="126">
        <v>2</v>
      </c>
      <c r="D467" s="127" t="s">
        <v>107</v>
      </c>
      <c r="E467" s="126" t="s">
        <v>0</v>
      </c>
      <c r="F467" s="128"/>
      <c r="G467" s="129">
        <v>404</v>
      </c>
      <c r="H467" s="130">
        <f>ROUND(G467*$H$4,0)</f>
        <v>404</v>
      </c>
      <c r="I467" s="130">
        <f>ROUND(H467*$I$4,0)</f>
        <v>384</v>
      </c>
      <c r="J467" s="130">
        <f>ROUND(H467*$J$4,0)</f>
        <v>364</v>
      </c>
      <c r="K467" s="131">
        <f>ROUND(H467*$K$4,0)</f>
        <v>343</v>
      </c>
      <c r="L467" s="132">
        <f>IF($H$3&gt;=100000,F467*K467,IF(AND($H$3&gt;=50000,$H$3&lt;=100000),F467*J467,IF(AND($H$3&gt;=25000,$H$3&lt;=50000),F467*I467,IF($H$3&lt;=50000,F467*H467))))</f>
        <v>0</v>
      </c>
      <c r="M467" s="125">
        <v>685</v>
      </c>
      <c r="N467" s="45"/>
      <c r="Z467" s="1"/>
      <c r="AA467" s="49">
        <v>4630109240807</v>
      </c>
      <c r="AB467" s="224">
        <v>15147</v>
      </c>
      <c r="AC467" s="315">
        <v>18</v>
      </c>
      <c r="AD467" s="328"/>
    </row>
    <row r="468" spans="3:170" ht="15" customHeight="1" x14ac:dyDescent="0.25">
      <c r="C468" s="126">
        <v>3</v>
      </c>
      <c r="D468" s="127" t="s">
        <v>108</v>
      </c>
      <c r="E468" s="126" t="s">
        <v>0</v>
      </c>
      <c r="F468" s="128"/>
      <c r="G468" s="129">
        <v>404</v>
      </c>
      <c r="H468" s="130">
        <f>ROUND(G468*$H$4,0)</f>
        <v>404</v>
      </c>
      <c r="I468" s="130">
        <f>ROUND(H468*$I$4,0)</f>
        <v>384</v>
      </c>
      <c r="J468" s="130">
        <f>ROUND(H468*$J$4,0)</f>
        <v>364</v>
      </c>
      <c r="K468" s="131">
        <f>ROUND(H468*$K$4,0)</f>
        <v>343</v>
      </c>
      <c r="L468" s="132">
        <f>IF($H$3&gt;=100000,F468*K468,IF(AND($H$3&gt;=50000,$H$3&lt;=100000),F468*J468,IF(AND($H$3&gt;=25000,$H$3&lt;=50000),F468*I468,IF($H$3&lt;=50000,F468*H468))))</f>
        <v>0</v>
      </c>
      <c r="M468" s="125">
        <v>685</v>
      </c>
      <c r="N468" s="45"/>
      <c r="Z468" s="1"/>
      <c r="AA468" s="49">
        <v>4630109240821</v>
      </c>
      <c r="AB468" s="224">
        <v>15148</v>
      </c>
      <c r="AC468" s="315">
        <v>18</v>
      </c>
      <c r="AD468" s="328"/>
    </row>
    <row r="469" spans="3:170" ht="15" customHeight="1" x14ac:dyDescent="0.25">
      <c r="C469" s="126">
        <v>4</v>
      </c>
      <c r="D469" s="127" t="s">
        <v>109</v>
      </c>
      <c r="E469" s="126" t="s">
        <v>0</v>
      </c>
      <c r="F469" s="128"/>
      <c r="G469" s="129">
        <v>404</v>
      </c>
      <c r="H469" s="130">
        <f>ROUND(G469*$H$4,0)</f>
        <v>404</v>
      </c>
      <c r="I469" s="130">
        <f>ROUND(H469*$I$4,0)</f>
        <v>384</v>
      </c>
      <c r="J469" s="130">
        <f>ROUND(H469*$J$4,0)</f>
        <v>364</v>
      </c>
      <c r="K469" s="131">
        <f>ROUND(H469*$K$4,0)</f>
        <v>343</v>
      </c>
      <c r="L469" s="132">
        <f>IF($H$3&gt;=100000,F469*K469,IF(AND($H$3&gt;=50000,$H$3&lt;=100000),F469*J469,IF(AND($H$3&gt;=25000,$H$3&lt;=50000),F469*I469,IF($H$3&lt;=50000,F469*H469))))</f>
        <v>0</v>
      </c>
      <c r="M469" s="125">
        <v>685</v>
      </c>
      <c r="N469" s="45"/>
      <c r="Z469" s="1"/>
      <c r="AA469" s="49">
        <v>4630109240838</v>
      </c>
      <c r="AB469" s="224">
        <v>15149</v>
      </c>
      <c r="AC469" s="315">
        <v>18</v>
      </c>
      <c r="AD469" s="328"/>
    </row>
    <row r="470" spans="3:170" s="51" customFormat="1" ht="18.75" thickBot="1" x14ac:dyDescent="0.3">
      <c r="C470" s="164"/>
      <c r="D470" s="165" t="s">
        <v>1</v>
      </c>
      <c r="E470" s="166"/>
      <c r="F470" s="166">
        <f>SUM(F466:F469)</f>
        <v>0</v>
      </c>
      <c r="G470" s="167">
        <v>0</v>
      </c>
      <c r="H470" s="167">
        <f>SUMPRODUCT($F466:$F469,H466:H469)</f>
        <v>0</v>
      </c>
      <c r="I470" s="167">
        <f>SUMPRODUCT($F466:$F469,I466:I469)</f>
        <v>0</v>
      </c>
      <c r="J470" s="167">
        <f>SUMPRODUCT($F466:$F469,J466:J469)</f>
        <v>0</v>
      </c>
      <c r="K470" s="167">
        <f>SUMPRODUCT($F466:$F469,K466:K469)</f>
        <v>0</v>
      </c>
      <c r="L470" s="168">
        <f>SUM(L466:L469)</f>
        <v>0</v>
      </c>
      <c r="M470" s="169"/>
      <c r="N470" s="47"/>
      <c r="O470" s="48"/>
      <c r="P470" s="48"/>
      <c r="Q470" s="48"/>
      <c r="R470" s="48"/>
      <c r="S470" s="48"/>
      <c r="T470" s="48"/>
      <c r="U470" s="48"/>
      <c r="V470" s="48"/>
      <c r="W470" s="48"/>
      <c r="X470" s="48"/>
      <c r="Y470" s="48"/>
      <c r="AA470" s="49"/>
      <c r="AB470" s="224"/>
      <c r="AC470" s="315"/>
      <c r="AD470" s="328"/>
      <c r="AE470" s="48"/>
      <c r="AF470" s="48"/>
      <c r="AG470" s="48"/>
      <c r="AH470" s="48"/>
      <c r="AI470" s="48"/>
      <c r="AJ470" s="48"/>
      <c r="AK470" s="48"/>
      <c r="AL470" s="48"/>
      <c r="AM470" s="48"/>
      <c r="AN470" s="48"/>
      <c r="AO470" s="48"/>
      <c r="AP470" s="48"/>
      <c r="AQ470" s="48"/>
      <c r="AR470" s="48"/>
      <c r="AS470" s="48"/>
      <c r="AT470" s="48"/>
      <c r="AU470" s="48"/>
      <c r="AV470" s="48"/>
      <c r="AW470" s="48"/>
      <c r="AX470" s="48"/>
      <c r="AY470" s="48"/>
      <c r="AZ470" s="48"/>
      <c r="BA470" s="48"/>
      <c r="BB470" s="50"/>
      <c r="BC470" s="50"/>
      <c r="BD470" s="50"/>
      <c r="BE470" s="50"/>
      <c r="BF470" s="50"/>
      <c r="BG470" s="50"/>
      <c r="BH470" s="50"/>
      <c r="BI470" s="50"/>
      <c r="BJ470" s="50"/>
      <c r="BK470" s="50"/>
      <c r="BL470" s="50"/>
      <c r="BM470" s="50"/>
      <c r="BN470" s="50"/>
      <c r="BO470" s="50"/>
      <c r="BP470" s="50"/>
      <c r="BQ470" s="50"/>
      <c r="BR470" s="50"/>
      <c r="BS470" s="50"/>
      <c r="BT470" s="50"/>
      <c r="BU470" s="50"/>
      <c r="BV470" s="50"/>
      <c r="BW470" s="50"/>
      <c r="BX470" s="50"/>
      <c r="BY470" s="50"/>
      <c r="BZ470" s="50"/>
      <c r="CA470" s="50"/>
      <c r="CB470" s="50"/>
      <c r="CC470" s="50"/>
      <c r="CD470" s="50"/>
      <c r="CE470" s="50"/>
      <c r="CF470" s="50"/>
      <c r="CG470" s="50"/>
      <c r="CH470" s="50"/>
      <c r="CI470" s="50"/>
      <c r="CJ470" s="50"/>
      <c r="CK470" s="50"/>
      <c r="CL470" s="50"/>
      <c r="CM470" s="50"/>
      <c r="CN470" s="50"/>
      <c r="CO470" s="50"/>
      <c r="CP470" s="50"/>
      <c r="CQ470" s="50"/>
      <c r="CR470" s="50"/>
      <c r="CS470" s="50"/>
      <c r="CT470" s="50"/>
      <c r="CU470" s="50"/>
      <c r="CV470" s="50"/>
      <c r="CW470" s="50"/>
      <c r="CX470" s="50"/>
      <c r="CY470" s="50"/>
      <c r="CZ470" s="50"/>
      <c r="DA470" s="50"/>
      <c r="DB470" s="50"/>
      <c r="DC470" s="50"/>
      <c r="DD470" s="50"/>
      <c r="DE470" s="50"/>
      <c r="DF470" s="50"/>
      <c r="DG470" s="50"/>
      <c r="DH470" s="50"/>
      <c r="DI470" s="50"/>
      <c r="DJ470" s="50"/>
      <c r="DK470" s="50"/>
      <c r="DL470" s="50"/>
      <c r="DM470" s="50"/>
      <c r="DN470" s="50"/>
      <c r="DO470" s="50"/>
      <c r="DP470" s="50"/>
      <c r="DQ470" s="50"/>
      <c r="DR470" s="50"/>
      <c r="DS470" s="50"/>
      <c r="DT470" s="50"/>
      <c r="DU470" s="50"/>
      <c r="DV470" s="50"/>
      <c r="DW470" s="50"/>
      <c r="DX470" s="50"/>
      <c r="DY470" s="50"/>
      <c r="DZ470" s="50"/>
      <c r="EA470" s="50"/>
      <c r="EB470" s="50"/>
      <c r="EC470" s="50"/>
      <c r="ED470" s="50"/>
      <c r="EE470" s="50"/>
      <c r="EF470" s="50"/>
      <c r="EG470" s="50"/>
      <c r="EH470" s="50"/>
      <c r="EI470" s="50"/>
      <c r="EJ470" s="50"/>
      <c r="EK470" s="50"/>
      <c r="EL470" s="50"/>
      <c r="EM470" s="50"/>
      <c r="EN470" s="50"/>
      <c r="EO470" s="50"/>
      <c r="EP470" s="50"/>
      <c r="EQ470" s="50"/>
      <c r="ER470" s="50"/>
      <c r="ES470" s="50"/>
      <c r="ET470" s="50"/>
      <c r="EU470" s="50"/>
      <c r="EV470" s="50"/>
      <c r="EW470" s="50"/>
      <c r="EX470" s="50"/>
      <c r="EY470" s="50"/>
      <c r="EZ470" s="50"/>
      <c r="FA470" s="50"/>
      <c r="FB470" s="50"/>
      <c r="FC470" s="50"/>
      <c r="FD470" s="50"/>
      <c r="FE470" s="50"/>
      <c r="FF470" s="50"/>
      <c r="FG470" s="50"/>
      <c r="FH470" s="50"/>
      <c r="FI470" s="50"/>
      <c r="FJ470" s="50"/>
      <c r="FK470" s="50"/>
      <c r="FL470" s="50"/>
      <c r="FM470" s="50"/>
      <c r="FN470" s="50"/>
    </row>
    <row r="471" spans="3:170" x14ac:dyDescent="0.25">
      <c r="C471" s="151"/>
      <c r="D471" s="206" t="s">
        <v>159</v>
      </c>
      <c r="E471" s="152"/>
      <c r="F471" s="153"/>
      <c r="G471" s="154"/>
      <c r="H471" s="154"/>
      <c r="I471" s="154"/>
      <c r="J471" s="154"/>
      <c r="K471" s="154"/>
      <c r="L471" s="154"/>
      <c r="M471" s="150"/>
      <c r="N471" s="45"/>
      <c r="O471" s="43"/>
      <c r="P471" s="43"/>
      <c r="Q471" s="43"/>
      <c r="R471" s="43"/>
      <c r="S471" s="43"/>
      <c r="T471" s="43"/>
      <c r="U471" s="43"/>
      <c r="V471" s="43"/>
      <c r="W471" s="43"/>
      <c r="Z471" s="1"/>
      <c r="AA471" s="49"/>
      <c r="AB471" s="224"/>
      <c r="AC471" s="315"/>
      <c r="AD471" s="328"/>
    </row>
    <row r="472" spans="3:170" ht="20.25" x14ac:dyDescent="0.25">
      <c r="C472" s="140"/>
      <c r="D472" s="141" t="s">
        <v>17</v>
      </c>
      <c r="E472" s="229" t="s">
        <v>166</v>
      </c>
      <c r="F472" s="142"/>
      <c r="G472" s="143"/>
      <c r="H472" s="143"/>
      <c r="I472" s="143"/>
      <c r="J472" s="143"/>
      <c r="K472" s="143"/>
      <c r="L472" s="144"/>
      <c r="M472" s="125"/>
      <c r="N472" s="45"/>
      <c r="O472" s="43"/>
      <c r="P472" s="43"/>
      <c r="Q472" s="43"/>
      <c r="R472" s="43"/>
      <c r="S472" s="43"/>
      <c r="T472" s="43"/>
      <c r="U472" s="43"/>
      <c r="V472" s="43"/>
      <c r="W472" s="43"/>
      <c r="Z472" s="1"/>
      <c r="AA472" s="49"/>
      <c r="AB472" s="223"/>
      <c r="AC472" s="314"/>
      <c r="AD472" s="328"/>
    </row>
    <row r="473" spans="3:170" ht="15" customHeight="1" x14ac:dyDescent="0.25">
      <c r="C473" s="126">
        <v>1</v>
      </c>
      <c r="D473" s="127" t="s">
        <v>110</v>
      </c>
      <c r="E473" s="126" t="s">
        <v>0</v>
      </c>
      <c r="F473" s="128"/>
      <c r="G473" s="129">
        <v>215</v>
      </c>
      <c r="H473" s="130">
        <f t="shared" ref="H473:H478" si="187">ROUND(G473*$H$4,0)</f>
        <v>215</v>
      </c>
      <c r="I473" s="130">
        <f t="shared" ref="I473:I478" si="188">ROUND(H473*$I$4,0)</f>
        <v>204</v>
      </c>
      <c r="J473" s="130">
        <f t="shared" ref="J473:J478" si="189">ROUND(H473*$J$4,0)</f>
        <v>194</v>
      </c>
      <c r="K473" s="131">
        <f t="shared" ref="K473:K478" si="190">ROUND(H473*$K$4,0)</f>
        <v>183</v>
      </c>
      <c r="L473" s="132">
        <f t="shared" ref="L473:L478" si="191">IF($H$3&gt;=100000,F473*K473,IF(AND($H$3&gt;=50000,$H$3&lt;=100000),F473*J473,IF(AND($H$3&gt;=25000,$H$3&lt;=50000),F473*I473,IF($H$3&lt;=50000,F473*H473))))</f>
        <v>0</v>
      </c>
      <c r="M473" s="125">
        <v>365</v>
      </c>
      <c r="N473" s="45"/>
      <c r="Z473" s="1"/>
      <c r="AA473" s="49">
        <v>4630109240722</v>
      </c>
      <c r="AB473" s="224">
        <v>15152</v>
      </c>
      <c r="AC473" s="315">
        <v>35</v>
      </c>
      <c r="AD473" s="328"/>
    </row>
    <row r="474" spans="3:170" ht="15" customHeight="1" x14ac:dyDescent="0.25">
      <c r="C474" s="126">
        <v>2</v>
      </c>
      <c r="D474" s="127" t="s">
        <v>111</v>
      </c>
      <c r="E474" s="126" t="s">
        <v>0</v>
      </c>
      <c r="F474" s="128"/>
      <c r="G474" s="129">
        <v>215</v>
      </c>
      <c r="H474" s="130">
        <f t="shared" si="187"/>
        <v>215</v>
      </c>
      <c r="I474" s="130">
        <f t="shared" si="188"/>
        <v>204</v>
      </c>
      <c r="J474" s="130">
        <f t="shared" si="189"/>
        <v>194</v>
      </c>
      <c r="K474" s="131">
        <f t="shared" si="190"/>
        <v>183</v>
      </c>
      <c r="L474" s="132">
        <f t="shared" si="191"/>
        <v>0</v>
      </c>
      <c r="M474" s="125">
        <v>365</v>
      </c>
      <c r="N474" s="45"/>
      <c r="Z474" s="1"/>
      <c r="AA474" s="49">
        <v>4630109240739</v>
      </c>
      <c r="AB474" s="224">
        <v>15153</v>
      </c>
      <c r="AC474" s="315">
        <v>35</v>
      </c>
      <c r="AD474" s="328"/>
    </row>
    <row r="475" spans="3:170" ht="15" customHeight="1" x14ac:dyDescent="0.25">
      <c r="C475" s="126">
        <v>3</v>
      </c>
      <c r="D475" s="127" t="s">
        <v>135</v>
      </c>
      <c r="E475" s="126" t="s">
        <v>0</v>
      </c>
      <c r="F475" s="128"/>
      <c r="G475" s="129">
        <v>215</v>
      </c>
      <c r="H475" s="130">
        <f t="shared" si="187"/>
        <v>215</v>
      </c>
      <c r="I475" s="130">
        <f t="shared" si="188"/>
        <v>204</v>
      </c>
      <c r="J475" s="130">
        <f t="shared" si="189"/>
        <v>194</v>
      </c>
      <c r="K475" s="131">
        <f t="shared" si="190"/>
        <v>183</v>
      </c>
      <c r="L475" s="132">
        <f t="shared" si="191"/>
        <v>0</v>
      </c>
      <c r="M475" s="125">
        <v>365</v>
      </c>
      <c r="N475" s="45"/>
      <c r="Z475" s="1"/>
      <c r="AA475" s="49">
        <v>4630109240814</v>
      </c>
      <c r="AB475" s="224">
        <v>15154</v>
      </c>
      <c r="AC475" s="315">
        <v>35</v>
      </c>
      <c r="AD475" s="328"/>
    </row>
    <row r="476" spans="3:170" ht="15" customHeight="1" x14ac:dyDescent="0.25">
      <c r="C476" s="126">
        <v>4</v>
      </c>
      <c r="D476" s="127" t="s">
        <v>112</v>
      </c>
      <c r="E476" s="126" t="s">
        <v>0</v>
      </c>
      <c r="F476" s="128"/>
      <c r="G476" s="129">
        <v>215</v>
      </c>
      <c r="H476" s="130">
        <f t="shared" si="187"/>
        <v>215</v>
      </c>
      <c r="I476" s="130">
        <f t="shared" si="188"/>
        <v>204</v>
      </c>
      <c r="J476" s="130">
        <f t="shared" si="189"/>
        <v>194</v>
      </c>
      <c r="K476" s="131">
        <f t="shared" si="190"/>
        <v>183</v>
      </c>
      <c r="L476" s="132">
        <f t="shared" si="191"/>
        <v>0</v>
      </c>
      <c r="M476" s="125">
        <v>365</v>
      </c>
      <c r="N476" s="45"/>
      <c r="Z476" s="1"/>
      <c r="AA476" s="49">
        <v>4630109240845</v>
      </c>
      <c r="AB476" s="224">
        <v>15155</v>
      </c>
      <c r="AC476" s="315">
        <v>35</v>
      </c>
      <c r="AD476" s="328"/>
    </row>
    <row r="477" spans="3:170" ht="15" customHeight="1" x14ac:dyDescent="0.25">
      <c r="C477" s="126">
        <v>5</v>
      </c>
      <c r="D477" s="127" t="s">
        <v>113</v>
      </c>
      <c r="E477" s="126" t="s">
        <v>0</v>
      </c>
      <c r="F477" s="128"/>
      <c r="G477" s="129">
        <v>215</v>
      </c>
      <c r="H477" s="130">
        <f t="shared" si="187"/>
        <v>215</v>
      </c>
      <c r="I477" s="130">
        <f t="shared" si="188"/>
        <v>204</v>
      </c>
      <c r="J477" s="130">
        <f t="shared" si="189"/>
        <v>194</v>
      </c>
      <c r="K477" s="131">
        <f t="shared" si="190"/>
        <v>183</v>
      </c>
      <c r="L477" s="132">
        <f t="shared" si="191"/>
        <v>0</v>
      </c>
      <c r="M477" s="125">
        <v>365</v>
      </c>
      <c r="N477" s="45"/>
      <c r="Z477" s="1"/>
      <c r="AA477" s="49">
        <v>4630109240876</v>
      </c>
      <c r="AB477" s="224">
        <v>15156</v>
      </c>
      <c r="AC477" s="315">
        <v>35</v>
      </c>
      <c r="AD477" s="328"/>
    </row>
    <row r="478" spans="3:170" ht="15" customHeight="1" x14ac:dyDescent="0.25">
      <c r="C478" s="126">
        <v>6</v>
      </c>
      <c r="D478" s="127" t="s">
        <v>114</v>
      </c>
      <c r="E478" s="126" t="s">
        <v>0</v>
      </c>
      <c r="F478" s="128"/>
      <c r="G478" s="129">
        <v>215</v>
      </c>
      <c r="H478" s="130">
        <f t="shared" si="187"/>
        <v>215</v>
      </c>
      <c r="I478" s="130">
        <f t="shared" si="188"/>
        <v>204</v>
      </c>
      <c r="J478" s="130">
        <f t="shared" si="189"/>
        <v>194</v>
      </c>
      <c r="K478" s="131">
        <f t="shared" si="190"/>
        <v>183</v>
      </c>
      <c r="L478" s="132">
        <f t="shared" si="191"/>
        <v>0</v>
      </c>
      <c r="M478" s="125">
        <v>365</v>
      </c>
      <c r="N478" s="45"/>
      <c r="Z478" s="1"/>
      <c r="AA478" s="49">
        <v>4630109240890</v>
      </c>
      <c r="AB478" s="224">
        <v>15157</v>
      </c>
      <c r="AC478" s="315">
        <v>35</v>
      </c>
      <c r="AD478" s="328"/>
    </row>
    <row r="479" spans="3:170" s="51" customFormat="1" ht="18.75" thickBot="1" x14ac:dyDescent="0.3">
      <c r="C479" s="164"/>
      <c r="D479" s="165" t="s">
        <v>1</v>
      </c>
      <c r="E479" s="166"/>
      <c r="F479" s="166">
        <f>SUM(F473:F478)</f>
        <v>0</v>
      </c>
      <c r="G479" s="167">
        <v>0</v>
      </c>
      <c r="H479" s="167">
        <f>SUMPRODUCT($F473:$F478,H473:H478)</f>
        <v>0</v>
      </c>
      <c r="I479" s="167">
        <f>SUMPRODUCT($F473:$F478,I473:I478)</f>
        <v>0</v>
      </c>
      <c r="J479" s="167">
        <f>SUMPRODUCT($F473:$F478,J473:J478)</f>
        <v>0</v>
      </c>
      <c r="K479" s="167">
        <f>SUMPRODUCT($F473:$F478,K473:K478)</f>
        <v>0</v>
      </c>
      <c r="L479" s="168">
        <f>SUM(L473:L478)</f>
        <v>0</v>
      </c>
      <c r="M479" s="169"/>
      <c r="N479" s="47"/>
      <c r="O479" s="48"/>
      <c r="P479" s="48"/>
      <c r="Q479" s="48"/>
      <c r="R479" s="48"/>
      <c r="S479" s="48"/>
      <c r="T479" s="48"/>
      <c r="U479" s="48"/>
      <c r="V479" s="48"/>
      <c r="W479" s="48"/>
      <c r="X479" s="48"/>
      <c r="Y479" s="48"/>
      <c r="AA479" s="49"/>
      <c r="AB479" s="224"/>
      <c r="AC479" s="315"/>
      <c r="AD479" s="328"/>
      <c r="AE479" s="48"/>
      <c r="AF479" s="48"/>
      <c r="AG479" s="48"/>
      <c r="AH479" s="48"/>
      <c r="AI479" s="48"/>
      <c r="AJ479" s="48"/>
      <c r="AK479" s="48"/>
      <c r="AL479" s="48"/>
      <c r="AM479" s="48"/>
      <c r="AN479" s="48"/>
      <c r="AO479" s="48"/>
      <c r="AP479" s="48"/>
      <c r="AQ479" s="48"/>
      <c r="AR479" s="48"/>
      <c r="AS479" s="48"/>
      <c r="AT479" s="48"/>
      <c r="AU479" s="48"/>
      <c r="AV479" s="48"/>
      <c r="AW479" s="48"/>
      <c r="AX479" s="48"/>
      <c r="AY479" s="48"/>
      <c r="AZ479" s="48"/>
      <c r="BA479" s="48"/>
      <c r="BB479" s="50"/>
      <c r="BC479" s="50"/>
      <c r="BD479" s="50"/>
      <c r="BE479" s="50"/>
      <c r="BF479" s="50"/>
      <c r="BG479" s="50"/>
      <c r="BH479" s="50"/>
      <c r="BI479" s="50"/>
      <c r="BJ479" s="50"/>
      <c r="BK479" s="50"/>
      <c r="BL479" s="50"/>
      <c r="BM479" s="50"/>
      <c r="BN479" s="50"/>
      <c r="BO479" s="50"/>
      <c r="BP479" s="50"/>
      <c r="BQ479" s="50"/>
      <c r="BR479" s="50"/>
      <c r="BS479" s="50"/>
      <c r="BT479" s="50"/>
      <c r="BU479" s="50"/>
      <c r="BV479" s="50"/>
      <c r="BW479" s="50"/>
      <c r="BX479" s="50"/>
      <c r="BY479" s="50"/>
      <c r="BZ479" s="50"/>
      <c r="CA479" s="50"/>
      <c r="CB479" s="50"/>
      <c r="CC479" s="50"/>
      <c r="CD479" s="50"/>
      <c r="CE479" s="50"/>
      <c r="CF479" s="50"/>
      <c r="CG479" s="50"/>
      <c r="CH479" s="50"/>
      <c r="CI479" s="50"/>
      <c r="CJ479" s="50"/>
      <c r="CK479" s="50"/>
      <c r="CL479" s="50"/>
      <c r="CM479" s="50"/>
      <c r="CN479" s="50"/>
      <c r="CO479" s="50"/>
      <c r="CP479" s="50"/>
      <c r="CQ479" s="50"/>
      <c r="CR479" s="50"/>
      <c r="CS479" s="50"/>
      <c r="CT479" s="50"/>
      <c r="CU479" s="50"/>
      <c r="CV479" s="50"/>
      <c r="CW479" s="50"/>
      <c r="CX479" s="50"/>
      <c r="CY479" s="50"/>
      <c r="CZ479" s="50"/>
      <c r="DA479" s="50"/>
      <c r="DB479" s="50"/>
      <c r="DC479" s="50"/>
      <c r="DD479" s="50"/>
      <c r="DE479" s="50"/>
      <c r="DF479" s="50"/>
      <c r="DG479" s="50"/>
      <c r="DH479" s="50"/>
      <c r="DI479" s="50"/>
      <c r="DJ479" s="50"/>
      <c r="DK479" s="50"/>
      <c r="DL479" s="50"/>
      <c r="DM479" s="50"/>
      <c r="DN479" s="50"/>
      <c r="DO479" s="50"/>
      <c r="DP479" s="50"/>
      <c r="DQ479" s="50"/>
      <c r="DR479" s="50"/>
      <c r="DS479" s="50"/>
      <c r="DT479" s="50"/>
      <c r="DU479" s="50"/>
      <c r="DV479" s="50"/>
      <c r="DW479" s="50"/>
      <c r="DX479" s="50"/>
      <c r="DY479" s="50"/>
      <c r="DZ479" s="50"/>
      <c r="EA479" s="50"/>
      <c r="EB479" s="50"/>
      <c r="EC479" s="50"/>
      <c r="ED479" s="50"/>
      <c r="EE479" s="50"/>
      <c r="EF479" s="50"/>
      <c r="EG479" s="50"/>
      <c r="EH479" s="50"/>
      <c r="EI479" s="50"/>
      <c r="EJ479" s="50"/>
      <c r="EK479" s="50"/>
      <c r="EL479" s="50"/>
      <c r="EM479" s="50"/>
      <c r="EN479" s="50"/>
      <c r="EO479" s="50"/>
      <c r="EP479" s="50"/>
      <c r="EQ479" s="50"/>
      <c r="ER479" s="50"/>
      <c r="ES479" s="50"/>
      <c r="ET479" s="50"/>
      <c r="EU479" s="50"/>
      <c r="EV479" s="50"/>
      <c r="EW479" s="50"/>
      <c r="EX479" s="50"/>
      <c r="EY479" s="50"/>
      <c r="EZ479" s="50"/>
      <c r="FA479" s="50"/>
      <c r="FB479" s="50"/>
      <c r="FC479" s="50"/>
      <c r="FD479" s="50"/>
      <c r="FE479" s="50"/>
      <c r="FF479" s="50"/>
      <c r="FG479" s="50"/>
      <c r="FH479" s="50"/>
      <c r="FI479" s="50"/>
      <c r="FJ479" s="50"/>
      <c r="FK479" s="50"/>
      <c r="FL479" s="50"/>
      <c r="FM479" s="50"/>
      <c r="FN479" s="50"/>
    </row>
    <row r="480" spans="3:170" x14ac:dyDescent="0.25">
      <c r="C480" s="151"/>
      <c r="D480" s="206" t="s">
        <v>159</v>
      </c>
      <c r="E480" s="152"/>
      <c r="F480" s="153"/>
      <c r="G480" s="154"/>
      <c r="H480" s="154"/>
      <c r="I480" s="154"/>
      <c r="J480" s="154"/>
      <c r="K480" s="154"/>
      <c r="L480" s="154"/>
      <c r="M480" s="150"/>
      <c r="N480" s="45"/>
      <c r="Z480" s="1"/>
      <c r="AA480" s="49"/>
      <c r="AB480" s="224"/>
      <c r="AC480" s="315"/>
      <c r="AD480" s="328"/>
    </row>
    <row r="481" spans="3:170" ht="20.25" x14ac:dyDescent="0.25">
      <c r="C481" s="140"/>
      <c r="D481" s="141" t="s">
        <v>195</v>
      </c>
      <c r="E481" s="229" t="s">
        <v>166</v>
      </c>
      <c r="F481" s="142"/>
      <c r="G481" s="143"/>
      <c r="H481" s="143"/>
      <c r="I481" s="143"/>
      <c r="J481" s="143"/>
      <c r="K481" s="143"/>
      <c r="L481" s="144"/>
      <c r="M481" s="150"/>
      <c r="N481" s="45"/>
      <c r="Z481" s="1"/>
      <c r="AA481" s="38"/>
      <c r="AB481" s="38"/>
      <c r="AC481" s="316"/>
      <c r="AD481" s="328"/>
    </row>
    <row r="482" spans="3:170" ht="15" customHeight="1" x14ac:dyDescent="0.25">
      <c r="C482" s="126">
        <v>1</v>
      </c>
      <c r="D482" s="127" t="s">
        <v>171</v>
      </c>
      <c r="E482" s="126" t="s">
        <v>0</v>
      </c>
      <c r="F482" s="128"/>
      <c r="G482" s="129">
        <v>280</v>
      </c>
      <c r="H482" s="130">
        <f>ROUND(G482*$H$4,0)</f>
        <v>280</v>
      </c>
      <c r="I482" s="130">
        <f>ROUND(H482*$I$4,0)</f>
        <v>266</v>
      </c>
      <c r="J482" s="130">
        <f>ROUND(H482*$J$4,0)</f>
        <v>252</v>
      </c>
      <c r="K482" s="131">
        <f>ROUND(H482*$K$4,0)</f>
        <v>238</v>
      </c>
      <c r="L482" s="132">
        <f>IF($H$3&gt;=100000,F482*K482,IF(AND($H$3&gt;=50000,$H$3&lt;=100000),F482*J482,IF(AND($H$3&gt;=25000,$H$3&lt;=50000),F482*I482,IF($H$3&lt;=50000,F482*H482))))</f>
        <v>0</v>
      </c>
      <c r="M482" s="150">
        <v>475</v>
      </c>
      <c r="N482" s="45"/>
      <c r="Z482" s="1"/>
      <c r="AA482" s="49">
        <v>4630109241156</v>
      </c>
      <c r="AB482" s="224">
        <v>19245</v>
      </c>
      <c r="AC482" s="317">
        <v>35</v>
      </c>
      <c r="AD482" s="328"/>
    </row>
    <row r="483" spans="3:170" ht="15" customHeight="1" x14ac:dyDescent="0.25">
      <c r="C483" s="126">
        <v>2</v>
      </c>
      <c r="D483" s="127" t="s">
        <v>172</v>
      </c>
      <c r="E483" s="126" t="s">
        <v>0</v>
      </c>
      <c r="F483" s="128"/>
      <c r="G483" s="129">
        <v>280</v>
      </c>
      <c r="H483" s="130">
        <f>ROUND(G483*$H$4,0)</f>
        <v>280</v>
      </c>
      <c r="I483" s="130">
        <f>ROUND(H483*$I$4,0)</f>
        <v>266</v>
      </c>
      <c r="J483" s="130">
        <f>ROUND(H483*$J$4,0)</f>
        <v>252</v>
      </c>
      <c r="K483" s="131">
        <f>ROUND(H483*$K$4,0)</f>
        <v>238</v>
      </c>
      <c r="L483" s="132">
        <f>IF($H$3&gt;=100000,F483*K483,IF(AND($H$3&gt;=50000,$H$3&lt;=100000),F483*J483,IF(AND($H$3&gt;=25000,$H$3&lt;=50000),F483*I483,IF($H$3&lt;=50000,F483*H483))))</f>
        <v>0</v>
      </c>
      <c r="M483" s="150">
        <v>475</v>
      </c>
      <c r="N483" s="45"/>
      <c r="Z483" s="1"/>
      <c r="AA483" s="336">
        <v>4630109241279</v>
      </c>
      <c r="AB483" s="224">
        <v>19244</v>
      </c>
      <c r="AC483" s="317">
        <v>35</v>
      </c>
      <c r="AD483" s="328"/>
    </row>
    <row r="484" spans="3:170" ht="18.75" thickBot="1" x14ac:dyDescent="0.3">
      <c r="C484" s="164"/>
      <c r="D484" s="165" t="s">
        <v>1</v>
      </c>
      <c r="E484" s="166"/>
      <c r="F484" s="166">
        <f>SUM(F482:F483)</f>
        <v>0</v>
      </c>
      <c r="G484" s="167">
        <v>0</v>
      </c>
      <c r="H484" s="167">
        <f>SUMPRODUCT($F482:$F483,H482:H483)</f>
        <v>0</v>
      </c>
      <c r="I484" s="167">
        <f>SUMPRODUCT($F482:$F483,I482:I483)</f>
        <v>0</v>
      </c>
      <c r="J484" s="167">
        <f>SUMPRODUCT($F482:$F483,J482:J483)</f>
        <v>0</v>
      </c>
      <c r="K484" s="167">
        <f>SUMPRODUCT($F482:$F483,K482:K483)</f>
        <v>0</v>
      </c>
      <c r="L484" s="168">
        <f>SUM(L482:L483)</f>
        <v>0</v>
      </c>
      <c r="M484" s="150"/>
      <c r="N484" s="45"/>
      <c r="Z484" s="1"/>
      <c r="AA484" s="49"/>
      <c r="AB484" s="224"/>
      <c r="AC484" s="317"/>
      <c r="AD484" s="328"/>
    </row>
    <row r="485" spans="3:170" x14ac:dyDescent="0.25">
      <c r="C485" s="151"/>
      <c r="D485" s="206" t="s">
        <v>159</v>
      </c>
      <c r="E485" s="152"/>
      <c r="F485" s="153"/>
      <c r="G485" s="154"/>
      <c r="H485" s="154"/>
      <c r="I485" s="154"/>
      <c r="J485" s="154"/>
      <c r="K485" s="154"/>
      <c r="L485" s="154"/>
      <c r="M485" s="150"/>
      <c r="N485" s="45"/>
      <c r="Z485" s="1"/>
      <c r="AA485" s="49"/>
      <c r="AB485" s="224"/>
      <c r="AC485" s="317"/>
      <c r="AD485" s="328"/>
    </row>
    <row r="486" spans="3:170" ht="20.25" x14ac:dyDescent="0.25">
      <c r="C486" s="140"/>
      <c r="D486" s="141" t="s">
        <v>173</v>
      </c>
      <c r="E486" s="229" t="s">
        <v>166</v>
      </c>
      <c r="F486" s="142"/>
      <c r="G486" s="143"/>
      <c r="H486" s="143"/>
      <c r="I486" s="143"/>
      <c r="J486" s="143"/>
      <c r="K486" s="143"/>
      <c r="L486" s="144"/>
      <c r="M486" s="150"/>
      <c r="N486" s="45"/>
      <c r="Z486" s="1"/>
      <c r="AA486" s="38"/>
      <c r="AB486" s="38"/>
      <c r="AC486" s="316"/>
      <c r="AD486" s="328"/>
    </row>
    <row r="487" spans="3:170" ht="15" customHeight="1" x14ac:dyDescent="0.25">
      <c r="C487" s="126">
        <v>1</v>
      </c>
      <c r="D487" s="127" t="s">
        <v>200</v>
      </c>
      <c r="E487" s="126" t="s">
        <v>0</v>
      </c>
      <c r="F487" s="128"/>
      <c r="G487" s="129">
        <v>270</v>
      </c>
      <c r="H487" s="130">
        <f>ROUND(G487*$H$4,0)</f>
        <v>270</v>
      </c>
      <c r="I487" s="130">
        <f>ROUND(H487*$I$4,0)</f>
        <v>257</v>
      </c>
      <c r="J487" s="130">
        <f>ROUND(H487*$J$4,0)</f>
        <v>243</v>
      </c>
      <c r="K487" s="131">
        <f>ROUND(H487*$K$4,0)</f>
        <v>230</v>
      </c>
      <c r="L487" s="132">
        <f>IF($H$3&gt;=100000,F487*K487,IF(AND($H$3&gt;=50000,$H$3&lt;=100000),F487*J487,IF(AND($H$3&gt;=25000,$H$3&lt;=50000),F487*I487,IF($H$3&lt;=50000,F487*H487))))</f>
        <v>0</v>
      </c>
      <c r="M487" s="150">
        <v>460</v>
      </c>
      <c r="N487" s="45"/>
      <c r="Z487" s="1"/>
      <c r="AA487" s="336" t="s">
        <v>194</v>
      </c>
      <c r="AB487" s="224">
        <v>19249</v>
      </c>
      <c r="AC487" s="317">
        <v>35</v>
      </c>
      <c r="AD487" s="328"/>
    </row>
    <row r="488" spans="3:170" ht="15" customHeight="1" x14ac:dyDescent="0.25">
      <c r="C488" s="126">
        <v>2</v>
      </c>
      <c r="D488" s="127" t="s">
        <v>201</v>
      </c>
      <c r="E488" s="126" t="s">
        <v>0</v>
      </c>
      <c r="F488" s="128"/>
      <c r="G488" s="129">
        <v>270</v>
      </c>
      <c r="H488" s="130">
        <f>ROUND(G488*$H$4,0)</f>
        <v>270</v>
      </c>
      <c r="I488" s="130">
        <f>ROUND(H488*$I$4,0)</f>
        <v>257</v>
      </c>
      <c r="J488" s="130">
        <f>ROUND(H488*$J$4,0)</f>
        <v>243</v>
      </c>
      <c r="K488" s="131">
        <f>ROUND(H488*$K$4,0)</f>
        <v>230</v>
      </c>
      <c r="L488" s="132">
        <f>IF($H$3&gt;=100000,F488*K488,IF(AND($H$3&gt;=50000,$H$3&lt;=100000),F488*J488,IF(AND($H$3&gt;=25000,$H$3&lt;=50000),F488*I488,IF($H$3&lt;=50000,F488*H488))))</f>
        <v>0</v>
      </c>
      <c r="M488" s="150">
        <v>460</v>
      </c>
      <c r="N488" s="45"/>
      <c r="Z488" s="1"/>
      <c r="AA488" s="49">
        <v>4630109241194</v>
      </c>
      <c r="AB488" s="224">
        <v>19248</v>
      </c>
      <c r="AC488" s="317">
        <v>35</v>
      </c>
      <c r="AD488" s="328"/>
    </row>
    <row r="489" spans="3:170" ht="18.75" thickBot="1" x14ac:dyDescent="0.3">
      <c r="C489" s="164"/>
      <c r="D489" s="165" t="s">
        <v>1</v>
      </c>
      <c r="E489" s="166"/>
      <c r="F489" s="166">
        <f>SUM(F487:F488)</f>
        <v>0</v>
      </c>
      <c r="G489" s="167">
        <v>0</v>
      </c>
      <c r="H489" s="167">
        <f>SUMPRODUCT($F487:$F488,H487:H488)</f>
        <v>0</v>
      </c>
      <c r="I489" s="167">
        <f>SUMPRODUCT($F487:$F488,I487:I488)</f>
        <v>0</v>
      </c>
      <c r="J489" s="167">
        <f>SUMPRODUCT($F487:$F488,J487:J488)</f>
        <v>0</v>
      </c>
      <c r="K489" s="167">
        <f>SUMPRODUCT($F487:$F488,K487:K488)</f>
        <v>0</v>
      </c>
      <c r="L489" s="168">
        <f>SUM(L487:L488)</f>
        <v>0</v>
      </c>
      <c r="M489" s="150"/>
      <c r="N489" s="45"/>
      <c r="Z489" s="1"/>
      <c r="AA489" s="49"/>
      <c r="AB489" s="224"/>
      <c r="AC489" s="315"/>
      <c r="AD489" s="328"/>
    </row>
    <row r="490" spans="3:170" x14ac:dyDescent="0.25">
      <c r="C490" s="151"/>
      <c r="D490" s="206" t="s">
        <v>159</v>
      </c>
      <c r="E490" s="152"/>
      <c r="F490" s="153"/>
      <c r="G490" s="154"/>
      <c r="H490" s="154"/>
      <c r="I490" s="154"/>
      <c r="J490" s="154"/>
      <c r="K490" s="154"/>
      <c r="L490" s="154"/>
      <c r="M490" s="150"/>
      <c r="N490" s="45"/>
      <c r="Z490" s="1"/>
      <c r="AA490" s="49"/>
      <c r="AB490" s="224"/>
      <c r="AC490" s="315"/>
      <c r="AD490" s="328"/>
    </row>
    <row r="491" spans="3:170" ht="20.25" x14ac:dyDescent="0.25">
      <c r="C491" s="140"/>
      <c r="D491" s="141" t="s">
        <v>464</v>
      </c>
      <c r="E491" s="229" t="s">
        <v>166</v>
      </c>
      <c r="F491" s="142"/>
      <c r="G491" s="143"/>
      <c r="H491" s="143"/>
      <c r="I491" s="143"/>
      <c r="J491" s="143"/>
      <c r="K491" s="143"/>
      <c r="L491" s="144"/>
      <c r="M491" s="125"/>
      <c r="N491" s="45"/>
      <c r="O491" s="43"/>
      <c r="P491" s="43"/>
      <c r="Q491" s="43"/>
      <c r="R491" s="43"/>
      <c r="S491" s="43"/>
      <c r="T491" s="43"/>
      <c r="U491" s="43"/>
      <c r="V491" s="43"/>
      <c r="W491" s="43"/>
      <c r="Z491" s="1"/>
      <c r="AA491" s="49"/>
      <c r="AB491" s="223"/>
      <c r="AC491" s="314"/>
      <c r="AD491" s="328"/>
    </row>
    <row r="492" spans="3:170" ht="15" customHeight="1" x14ac:dyDescent="0.25">
      <c r="C492" s="126">
        <v>1</v>
      </c>
      <c r="D492" s="127" t="s">
        <v>91</v>
      </c>
      <c r="E492" s="126" t="s">
        <v>0</v>
      </c>
      <c r="F492" s="128"/>
      <c r="G492" s="129">
        <v>170</v>
      </c>
      <c r="H492" s="130">
        <f>ROUND(G492*$H$4,0)</f>
        <v>170</v>
      </c>
      <c r="I492" s="130">
        <f>ROUND(H492*$I$4,0)</f>
        <v>162</v>
      </c>
      <c r="J492" s="130">
        <f>ROUND(H492*$J$4,0)</f>
        <v>153</v>
      </c>
      <c r="K492" s="131">
        <f>ROUND(H492*$K$4,0)</f>
        <v>145</v>
      </c>
      <c r="L492" s="132">
        <f>IF($H$3&gt;=100000,F492*K492,IF(AND($H$3&gt;=50000,$H$3&lt;=100000),F492*J492,IF(AND($H$3&gt;=25000,$H$3&lt;=50000),F492*I492,IF($H$3&lt;=50000,F492*H492))))</f>
        <v>0</v>
      </c>
      <c r="M492" s="125">
        <v>290</v>
      </c>
      <c r="N492" s="45"/>
      <c r="Z492" s="1"/>
      <c r="AA492" s="49">
        <v>4630109242498</v>
      </c>
      <c r="AB492" s="224">
        <v>31493</v>
      </c>
      <c r="AC492" s="315">
        <v>24</v>
      </c>
      <c r="AD492" s="328"/>
    </row>
    <row r="493" spans="3:170" ht="15" customHeight="1" x14ac:dyDescent="0.25">
      <c r="C493" s="126">
        <v>2</v>
      </c>
      <c r="D493" s="127" t="s">
        <v>92</v>
      </c>
      <c r="E493" s="126" t="s">
        <v>0</v>
      </c>
      <c r="F493" s="128"/>
      <c r="G493" s="129">
        <v>170</v>
      </c>
      <c r="H493" s="130">
        <f>ROUND(G493*$H$4,0)</f>
        <v>170</v>
      </c>
      <c r="I493" s="130">
        <f>ROUND(H493*$I$4,0)</f>
        <v>162</v>
      </c>
      <c r="J493" s="130">
        <f>ROUND(H493*$J$4,0)</f>
        <v>153</v>
      </c>
      <c r="K493" s="131">
        <f>ROUND(H493*$K$4,0)</f>
        <v>145</v>
      </c>
      <c r="L493" s="132">
        <f>IF($H$3&gt;=100000,F493*K493,IF(AND($H$3&gt;=50000,$H$3&lt;=100000),F493*J493,IF(AND($H$3&gt;=25000,$H$3&lt;=50000),F493*I493,IF($H$3&lt;=50000,F493*H493))))</f>
        <v>0</v>
      </c>
      <c r="M493" s="125">
        <v>290</v>
      </c>
      <c r="N493" s="45"/>
      <c r="Z493" s="1"/>
      <c r="AA493" s="49">
        <v>4630109242504</v>
      </c>
      <c r="AB493" s="224">
        <v>31495</v>
      </c>
      <c r="AC493" s="315">
        <v>24</v>
      </c>
      <c r="AD493" s="328"/>
    </row>
    <row r="494" spans="3:170" s="51" customFormat="1" ht="18.75" thickBot="1" x14ac:dyDescent="0.3">
      <c r="C494" s="164"/>
      <c r="D494" s="165" t="s">
        <v>1</v>
      </c>
      <c r="E494" s="166"/>
      <c r="F494" s="166">
        <f>SUM(F492:F493)</f>
        <v>0</v>
      </c>
      <c r="G494" s="167">
        <v>0</v>
      </c>
      <c r="H494" s="167">
        <f>SUMPRODUCT($F492:$F493,H492:H493)</f>
        <v>0</v>
      </c>
      <c r="I494" s="167">
        <f>SUMPRODUCT($F492:$F493,I492:I493)</f>
        <v>0</v>
      </c>
      <c r="J494" s="167">
        <f>SUMPRODUCT($F492:$F493,J492:J493)</f>
        <v>0</v>
      </c>
      <c r="K494" s="167">
        <f>SUMPRODUCT($F492:$F493,K492:K493)</f>
        <v>0</v>
      </c>
      <c r="L494" s="168">
        <f>SUM(L492:L493)</f>
        <v>0</v>
      </c>
      <c r="M494" s="169"/>
      <c r="N494" s="47"/>
      <c r="O494" s="48"/>
      <c r="P494" s="48"/>
      <c r="Q494" s="48"/>
      <c r="R494" s="48"/>
      <c r="S494" s="48"/>
      <c r="T494" s="48"/>
      <c r="U494" s="48"/>
      <c r="V494" s="48"/>
      <c r="W494" s="48"/>
      <c r="X494" s="48"/>
      <c r="Y494" s="48"/>
      <c r="AA494" s="49"/>
      <c r="AB494" s="224"/>
      <c r="AC494" s="315"/>
      <c r="AD494" s="328"/>
      <c r="AE494" s="48"/>
      <c r="AF494" s="48"/>
      <c r="AG494" s="48"/>
      <c r="AH494" s="48"/>
      <c r="AI494" s="48"/>
      <c r="AJ494" s="48"/>
      <c r="AK494" s="48"/>
      <c r="AL494" s="48"/>
      <c r="AM494" s="48"/>
      <c r="AN494" s="48"/>
      <c r="AO494" s="48"/>
      <c r="AP494" s="48"/>
      <c r="AQ494" s="48"/>
      <c r="AR494" s="48"/>
      <c r="AS494" s="48"/>
      <c r="AT494" s="48"/>
      <c r="AU494" s="48"/>
      <c r="AV494" s="48"/>
      <c r="AW494" s="48"/>
      <c r="AX494" s="48"/>
      <c r="AY494" s="48"/>
      <c r="AZ494" s="48"/>
      <c r="BA494" s="48"/>
      <c r="BB494" s="50"/>
      <c r="BC494" s="50"/>
      <c r="BD494" s="50"/>
      <c r="BE494" s="50"/>
      <c r="BF494" s="50"/>
      <c r="BG494" s="50"/>
      <c r="BH494" s="50"/>
      <c r="BI494" s="50"/>
      <c r="BJ494" s="50"/>
      <c r="BK494" s="50"/>
      <c r="BL494" s="50"/>
      <c r="BM494" s="50"/>
      <c r="BN494" s="50"/>
      <c r="BO494" s="50"/>
      <c r="BP494" s="50"/>
      <c r="BQ494" s="50"/>
      <c r="BR494" s="50"/>
      <c r="BS494" s="50"/>
      <c r="BT494" s="50"/>
      <c r="BU494" s="50"/>
      <c r="BV494" s="50"/>
      <c r="BW494" s="50"/>
      <c r="BX494" s="50"/>
      <c r="BY494" s="50"/>
      <c r="BZ494" s="50"/>
      <c r="CA494" s="50"/>
      <c r="CB494" s="50"/>
      <c r="CC494" s="50"/>
      <c r="CD494" s="50"/>
      <c r="CE494" s="50"/>
      <c r="CF494" s="50"/>
      <c r="CG494" s="50"/>
      <c r="CH494" s="50"/>
      <c r="CI494" s="50"/>
      <c r="CJ494" s="50"/>
      <c r="CK494" s="50"/>
      <c r="CL494" s="50"/>
      <c r="CM494" s="50"/>
      <c r="CN494" s="50"/>
      <c r="CO494" s="50"/>
      <c r="CP494" s="50"/>
      <c r="CQ494" s="50"/>
      <c r="CR494" s="50"/>
      <c r="CS494" s="50"/>
      <c r="CT494" s="50"/>
      <c r="CU494" s="50"/>
      <c r="CV494" s="50"/>
      <c r="CW494" s="50"/>
      <c r="CX494" s="50"/>
      <c r="CY494" s="50"/>
      <c r="CZ494" s="50"/>
      <c r="DA494" s="50"/>
      <c r="DB494" s="50"/>
      <c r="DC494" s="50"/>
      <c r="DD494" s="50"/>
      <c r="DE494" s="50"/>
      <c r="DF494" s="50"/>
      <c r="DG494" s="50"/>
      <c r="DH494" s="50"/>
      <c r="DI494" s="50"/>
      <c r="DJ494" s="50"/>
      <c r="DK494" s="50"/>
      <c r="DL494" s="50"/>
      <c r="DM494" s="50"/>
      <c r="DN494" s="50"/>
      <c r="DO494" s="50"/>
      <c r="DP494" s="50"/>
      <c r="DQ494" s="50"/>
      <c r="DR494" s="50"/>
      <c r="DS494" s="50"/>
      <c r="DT494" s="50"/>
      <c r="DU494" s="50"/>
      <c r="DV494" s="50"/>
      <c r="DW494" s="50"/>
      <c r="DX494" s="50"/>
      <c r="DY494" s="50"/>
      <c r="DZ494" s="50"/>
      <c r="EA494" s="50"/>
      <c r="EB494" s="50"/>
      <c r="EC494" s="50"/>
      <c r="ED494" s="50"/>
      <c r="EE494" s="50"/>
      <c r="EF494" s="50"/>
      <c r="EG494" s="50"/>
      <c r="EH494" s="50"/>
      <c r="EI494" s="50"/>
      <c r="EJ494" s="50"/>
      <c r="EK494" s="50"/>
      <c r="EL494" s="50"/>
      <c r="EM494" s="50"/>
      <c r="EN494" s="50"/>
      <c r="EO494" s="50"/>
      <c r="EP494" s="50"/>
      <c r="EQ494" s="50"/>
      <c r="ER494" s="50"/>
      <c r="ES494" s="50"/>
      <c r="ET494" s="50"/>
      <c r="EU494" s="50"/>
      <c r="EV494" s="50"/>
      <c r="EW494" s="50"/>
      <c r="EX494" s="50"/>
      <c r="EY494" s="50"/>
      <c r="EZ494" s="50"/>
      <c r="FA494" s="50"/>
      <c r="FB494" s="50"/>
      <c r="FC494" s="50"/>
      <c r="FD494" s="50"/>
      <c r="FE494" s="50"/>
      <c r="FF494" s="50"/>
      <c r="FG494" s="50"/>
      <c r="FH494" s="50"/>
      <c r="FI494" s="50"/>
      <c r="FJ494" s="50"/>
      <c r="FK494" s="50"/>
      <c r="FL494" s="50"/>
      <c r="FM494" s="50"/>
      <c r="FN494" s="50"/>
    </row>
    <row r="495" spans="3:170" x14ac:dyDescent="0.25">
      <c r="C495" s="151"/>
      <c r="D495" s="206" t="s">
        <v>159</v>
      </c>
      <c r="E495" s="152"/>
      <c r="F495" s="153"/>
      <c r="G495" s="154"/>
      <c r="H495" s="154"/>
      <c r="I495" s="154"/>
      <c r="J495" s="154"/>
      <c r="K495" s="154"/>
      <c r="L495" s="154"/>
      <c r="M495" s="150"/>
      <c r="N495" s="45"/>
      <c r="Z495" s="1"/>
      <c r="AA495" s="49"/>
      <c r="AB495" s="224"/>
      <c r="AC495" s="315"/>
      <c r="AD495" s="328"/>
    </row>
    <row r="496" spans="3:170" ht="20.25" x14ac:dyDescent="0.25">
      <c r="C496" s="140"/>
      <c r="D496" s="141" t="s">
        <v>90</v>
      </c>
      <c r="E496" s="163"/>
      <c r="F496" s="142"/>
      <c r="G496" s="143"/>
      <c r="H496" s="143"/>
      <c r="I496" s="143"/>
      <c r="J496" s="143"/>
      <c r="K496" s="143"/>
      <c r="L496" s="144"/>
      <c r="M496" s="125"/>
      <c r="N496" s="45"/>
      <c r="O496" s="43"/>
      <c r="P496" s="43"/>
      <c r="Q496" s="43"/>
      <c r="R496" s="43"/>
      <c r="S496" s="43"/>
      <c r="T496" s="43"/>
      <c r="U496" s="43"/>
      <c r="V496" s="43"/>
      <c r="W496" s="43"/>
      <c r="Z496" s="1"/>
      <c r="AA496" s="49"/>
      <c r="AB496" s="223"/>
      <c r="AC496" s="314"/>
      <c r="AD496" s="328"/>
    </row>
    <row r="497" spans="3:170" ht="15" customHeight="1" x14ac:dyDescent="0.25">
      <c r="C497" s="126">
        <v>1</v>
      </c>
      <c r="D497" s="127" t="s">
        <v>136</v>
      </c>
      <c r="E497" s="126" t="s">
        <v>0</v>
      </c>
      <c r="F497" s="128"/>
      <c r="G497" s="129">
        <v>230</v>
      </c>
      <c r="H497" s="130">
        <f>ROUND(G497*$H$4,0)</f>
        <v>230</v>
      </c>
      <c r="I497" s="130">
        <f>ROUND(H497*$I$4,0)</f>
        <v>219</v>
      </c>
      <c r="J497" s="130">
        <f>ROUND(H497*$J$4,0)</f>
        <v>207</v>
      </c>
      <c r="K497" s="131">
        <f>ROUND(H497*$K$4,0)</f>
        <v>196</v>
      </c>
      <c r="L497" s="132">
        <f>IF($H$3&gt;=100000,F497*K497,IF(AND($H$3&gt;=50000,$H$3&lt;=100000),F497*J497,IF(AND($H$3&gt;=25000,$H$3&lt;=50000),F497*I497,IF($H$3&lt;=50000,F497*H497))))</f>
        <v>0</v>
      </c>
      <c r="M497" s="125">
        <v>390</v>
      </c>
      <c r="N497" s="45"/>
      <c r="Z497" s="1"/>
      <c r="AA497" s="49">
        <v>4630109241095</v>
      </c>
      <c r="AB497" s="224">
        <v>15180</v>
      </c>
      <c r="AC497" s="315">
        <v>20</v>
      </c>
      <c r="AD497" s="328"/>
    </row>
    <row r="498" spans="3:170" ht="15" customHeight="1" x14ac:dyDescent="0.25">
      <c r="C498" s="126">
        <v>2</v>
      </c>
      <c r="D498" s="127" t="s">
        <v>137</v>
      </c>
      <c r="E498" s="126" t="s">
        <v>0</v>
      </c>
      <c r="F498" s="128"/>
      <c r="G498" s="129">
        <v>226</v>
      </c>
      <c r="H498" s="130">
        <f>ROUND(G498*$H$4,0)</f>
        <v>226</v>
      </c>
      <c r="I498" s="130">
        <f>ROUND(H498*$I$4,0)</f>
        <v>215</v>
      </c>
      <c r="J498" s="130">
        <f>ROUND(H498*$J$4,0)</f>
        <v>203</v>
      </c>
      <c r="K498" s="131">
        <f>ROUND(H498*$K$4,0)</f>
        <v>192</v>
      </c>
      <c r="L498" s="132">
        <f>IF($H$3&gt;=100000,F498*K498,IF(AND($H$3&gt;=50000,$H$3&lt;=100000),F498*J498,IF(AND($H$3&gt;=25000,$H$3&lt;=50000),F498*I498,IF($H$3&lt;=50000,F498*H498))))</f>
        <v>0</v>
      </c>
      <c r="M498" s="125">
        <v>385</v>
      </c>
      <c r="N498" s="45"/>
      <c r="Z498" s="1"/>
      <c r="AA498" s="49">
        <v>4630109240883</v>
      </c>
      <c r="AB498" s="224">
        <v>15181</v>
      </c>
      <c r="AC498" s="315">
        <v>20</v>
      </c>
      <c r="AD498" s="328"/>
    </row>
    <row r="499" spans="3:170" ht="15" customHeight="1" x14ac:dyDescent="0.25">
      <c r="C499" s="126">
        <v>3</v>
      </c>
      <c r="D499" s="127" t="s">
        <v>138</v>
      </c>
      <c r="E499" s="126" t="s">
        <v>0</v>
      </c>
      <c r="F499" s="128"/>
      <c r="G499" s="129">
        <v>270</v>
      </c>
      <c r="H499" s="130">
        <f>ROUND(G499*$H$4,0)</f>
        <v>270</v>
      </c>
      <c r="I499" s="130">
        <f>ROUND(H499*$I$4,0)</f>
        <v>257</v>
      </c>
      <c r="J499" s="130">
        <f>ROUND(H499*$J$4,0)</f>
        <v>243</v>
      </c>
      <c r="K499" s="131">
        <f>ROUND(H499*$K$4,0)</f>
        <v>230</v>
      </c>
      <c r="L499" s="132">
        <f>IF($H$3&gt;=100000,F499*K499,IF(AND($H$3&gt;=50000,$H$3&lt;=100000),F499*J499,IF(AND($H$3&gt;=25000,$H$3&lt;=50000),F499*I499,IF($H$3&lt;=50000,F499*H499))))</f>
        <v>0</v>
      </c>
      <c r="M499" s="125">
        <v>460</v>
      </c>
      <c r="N499" s="45"/>
      <c r="Z499" s="1"/>
      <c r="AA499" s="49">
        <v>4630109241118</v>
      </c>
      <c r="AB499" s="224">
        <v>15182</v>
      </c>
      <c r="AC499" s="315">
        <v>20</v>
      </c>
      <c r="AD499" s="328"/>
    </row>
    <row r="500" spans="3:170" ht="15" customHeight="1" x14ac:dyDescent="0.25">
      <c r="C500" s="126">
        <v>4</v>
      </c>
      <c r="D500" s="127" t="s">
        <v>139</v>
      </c>
      <c r="E500" s="126" t="s">
        <v>0</v>
      </c>
      <c r="F500" s="128"/>
      <c r="G500" s="129">
        <v>260</v>
      </c>
      <c r="H500" s="130">
        <f>ROUND(G500*$H$4,0)</f>
        <v>260</v>
      </c>
      <c r="I500" s="130">
        <f>ROUND(H500*$I$4,0)</f>
        <v>247</v>
      </c>
      <c r="J500" s="130">
        <f>ROUND(H500*$J$4,0)</f>
        <v>234</v>
      </c>
      <c r="K500" s="131">
        <f>ROUND(H500*$K$4,0)</f>
        <v>221</v>
      </c>
      <c r="L500" s="132">
        <f>IF($H$3&gt;=100000,F500*K500,IF(AND($H$3&gt;=50000,$H$3&lt;=100000),F500*J500,IF(AND($H$3&gt;=25000,$H$3&lt;=50000),F500*I500,IF($H$3&lt;=50000,F500*H500))))</f>
        <v>0</v>
      </c>
      <c r="M500" s="125">
        <v>440</v>
      </c>
      <c r="N500" s="45"/>
      <c r="Z500" s="1"/>
      <c r="AA500" s="49">
        <v>4630109241101</v>
      </c>
      <c r="AB500" s="224">
        <v>15183</v>
      </c>
      <c r="AC500" s="315">
        <v>20</v>
      </c>
      <c r="AD500" s="328"/>
    </row>
    <row r="501" spans="3:170" s="51" customFormat="1" ht="18.75" thickBot="1" x14ac:dyDescent="0.3">
      <c r="C501" s="164"/>
      <c r="D501" s="165" t="s">
        <v>1</v>
      </c>
      <c r="E501" s="166"/>
      <c r="F501" s="166">
        <f>SUM(F497:F500)</f>
        <v>0</v>
      </c>
      <c r="G501" s="167">
        <v>0</v>
      </c>
      <c r="H501" s="167">
        <f>SUMPRODUCT($F497:$F500,H497:H500)</f>
        <v>0</v>
      </c>
      <c r="I501" s="167">
        <f>SUMPRODUCT($F497:$F500,I497:I500)</f>
        <v>0</v>
      </c>
      <c r="J501" s="167">
        <f>SUMPRODUCT($F497:$F500,J497:J500)</f>
        <v>0</v>
      </c>
      <c r="K501" s="167">
        <f>SUMPRODUCT($F497:$F500,K497:K500)</f>
        <v>0</v>
      </c>
      <c r="L501" s="168">
        <f>SUM(L497:L500)</f>
        <v>0</v>
      </c>
      <c r="M501" s="169"/>
      <c r="N501" s="47"/>
      <c r="O501" s="48"/>
      <c r="P501" s="48"/>
      <c r="Q501" s="48"/>
      <c r="R501" s="48"/>
      <c r="S501" s="48"/>
      <c r="T501" s="48"/>
      <c r="U501" s="48"/>
      <c r="V501" s="48"/>
      <c r="W501" s="48"/>
      <c r="X501" s="48"/>
      <c r="Y501" s="48"/>
      <c r="AA501" s="49"/>
      <c r="AB501" s="224"/>
      <c r="AC501" s="315"/>
      <c r="AD501" s="328"/>
      <c r="AE501" s="48"/>
      <c r="AF501" s="48"/>
      <c r="AG501" s="48"/>
      <c r="AH501" s="48"/>
      <c r="AI501" s="48"/>
      <c r="AJ501" s="48"/>
      <c r="AK501" s="48"/>
      <c r="AL501" s="48"/>
      <c r="AM501" s="48"/>
      <c r="AN501" s="48"/>
      <c r="AO501" s="48"/>
      <c r="AP501" s="48"/>
      <c r="AQ501" s="48"/>
      <c r="AR501" s="48"/>
      <c r="AS501" s="48"/>
      <c r="AT501" s="48"/>
      <c r="AU501" s="48"/>
      <c r="AV501" s="48"/>
      <c r="AW501" s="48"/>
      <c r="AX501" s="48"/>
      <c r="AY501" s="48"/>
      <c r="AZ501" s="48"/>
      <c r="BA501" s="48"/>
      <c r="BB501" s="50"/>
      <c r="BC501" s="50"/>
      <c r="BD501" s="50"/>
      <c r="BE501" s="50"/>
      <c r="BF501" s="50"/>
      <c r="BG501" s="50"/>
      <c r="BH501" s="50"/>
      <c r="BI501" s="50"/>
      <c r="BJ501" s="50"/>
      <c r="BK501" s="50"/>
      <c r="BL501" s="50"/>
      <c r="BM501" s="50"/>
      <c r="BN501" s="50"/>
      <c r="BO501" s="50"/>
      <c r="BP501" s="50"/>
      <c r="BQ501" s="50"/>
      <c r="BR501" s="50"/>
      <c r="BS501" s="50"/>
      <c r="BT501" s="50"/>
      <c r="BU501" s="50"/>
      <c r="BV501" s="50"/>
      <c r="BW501" s="50"/>
      <c r="BX501" s="50"/>
      <c r="BY501" s="50"/>
      <c r="BZ501" s="50"/>
      <c r="CA501" s="50"/>
      <c r="CB501" s="50"/>
      <c r="CC501" s="50"/>
      <c r="CD501" s="50"/>
      <c r="CE501" s="50"/>
      <c r="CF501" s="50"/>
      <c r="CG501" s="50"/>
      <c r="CH501" s="50"/>
      <c r="CI501" s="50"/>
      <c r="CJ501" s="50"/>
      <c r="CK501" s="50"/>
      <c r="CL501" s="50"/>
      <c r="CM501" s="50"/>
      <c r="CN501" s="50"/>
      <c r="CO501" s="50"/>
      <c r="CP501" s="50"/>
      <c r="CQ501" s="50"/>
      <c r="CR501" s="50"/>
      <c r="CS501" s="50"/>
      <c r="CT501" s="50"/>
      <c r="CU501" s="50"/>
      <c r="CV501" s="50"/>
      <c r="CW501" s="50"/>
      <c r="CX501" s="50"/>
      <c r="CY501" s="50"/>
      <c r="CZ501" s="50"/>
      <c r="DA501" s="50"/>
      <c r="DB501" s="50"/>
      <c r="DC501" s="50"/>
      <c r="DD501" s="50"/>
      <c r="DE501" s="50"/>
      <c r="DF501" s="50"/>
      <c r="DG501" s="50"/>
      <c r="DH501" s="50"/>
      <c r="DI501" s="50"/>
      <c r="DJ501" s="50"/>
      <c r="DK501" s="50"/>
      <c r="DL501" s="50"/>
      <c r="DM501" s="50"/>
      <c r="DN501" s="50"/>
      <c r="DO501" s="50"/>
      <c r="DP501" s="50"/>
      <c r="DQ501" s="50"/>
      <c r="DR501" s="50"/>
      <c r="DS501" s="50"/>
      <c r="DT501" s="50"/>
      <c r="DU501" s="50"/>
      <c r="DV501" s="50"/>
      <c r="DW501" s="50"/>
      <c r="DX501" s="50"/>
      <c r="DY501" s="50"/>
      <c r="DZ501" s="50"/>
      <c r="EA501" s="50"/>
      <c r="EB501" s="50"/>
      <c r="EC501" s="50"/>
      <c r="ED501" s="50"/>
      <c r="EE501" s="50"/>
      <c r="EF501" s="50"/>
      <c r="EG501" s="50"/>
      <c r="EH501" s="50"/>
      <c r="EI501" s="50"/>
      <c r="EJ501" s="50"/>
      <c r="EK501" s="50"/>
      <c r="EL501" s="50"/>
      <c r="EM501" s="50"/>
      <c r="EN501" s="50"/>
      <c r="EO501" s="50"/>
      <c r="EP501" s="50"/>
      <c r="EQ501" s="50"/>
      <c r="ER501" s="50"/>
      <c r="ES501" s="50"/>
      <c r="ET501" s="50"/>
      <c r="EU501" s="50"/>
      <c r="EV501" s="50"/>
      <c r="EW501" s="50"/>
      <c r="EX501" s="50"/>
      <c r="EY501" s="50"/>
      <c r="EZ501" s="50"/>
      <c r="FA501" s="50"/>
      <c r="FB501" s="50"/>
      <c r="FC501" s="50"/>
      <c r="FD501" s="50"/>
      <c r="FE501" s="50"/>
      <c r="FF501" s="50"/>
      <c r="FG501" s="50"/>
      <c r="FH501" s="50"/>
      <c r="FI501" s="50"/>
      <c r="FJ501" s="50"/>
      <c r="FK501" s="50"/>
      <c r="FL501" s="50"/>
      <c r="FM501" s="50"/>
      <c r="FN501" s="50"/>
    </row>
    <row r="502" spans="3:170" x14ac:dyDescent="0.25">
      <c r="C502" s="151"/>
      <c r="D502" s="206" t="s">
        <v>159</v>
      </c>
      <c r="E502" s="152"/>
      <c r="F502" s="153"/>
      <c r="G502" s="154"/>
      <c r="H502" s="154"/>
      <c r="I502" s="154"/>
      <c r="J502" s="154"/>
      <c r="K502" s="154"/>
      <c r="L502" s="154"/>
      <c r="M502" s="150"/>
      <c r="N502" s="45"/>
      <c r="Z502" s="1"/>
      <c r="AA502" s="49"/>
      <c r="AB502" s="224"/>
      <c r="AC502" s="315"/>
      <c r="AD502" s="328"/>
    </row>
    <row r="503" spans="3:170" ht="20.25" x14ac:dyDescent="0.25">
      <c r="C503" s="140"/>
      <c r="D503" s="141" t="s">
        <v>115</v>
      </c>
      <c r="E503" s="229" t="s">
        <v>166</v>
      </c>
      <c r="F503" s="142"/>
      <c r="G503" s="143"/>
      <c r="H503" s="143"/>
      <c r="I503" s="143"/>
      <c r="J503" s="143"/>
      <c r="K503" s="143"/>
      <c r="L503" s="144"/>
      <c r="M503" s="125"/>
      <c r="N503" s="45"/>
      <c r="O503" s="43"/>
      <c r="P503" s="43"/>
      <c r="Q503" s="43"/>
      <c r="R503" s="43"/>
      <c r="S503" s="43"/>
      <c r="T503" s="43"/>
      <c r="U503" s="43"/>
      <c r="V503" s="43"/>
      <c r="W503" s="43"/>
      <c r="Z503" s="1"/>
      <c r="AA503" s="49"/>
      <c r="AB503" s="223"/>
      <c r="AC503" s="314"/>
      <c r="AD503" s="328"/>
    </row>
    <row r="504" spans="3:170" ht="15" customHeight="1" x14ac:dyDescent="0.25">
      <c r="C504" s="126">
        <v>1</v>
      </c>
      <c r="D504" s="127" t="s">
        <v>8</v>
      </c>
      <c r="E504" s="126" t="s">
        <v>0</v>
      </c>
      <c r="F504" s="128"/>
      <c r="G504" s="129">
        <v>170</v>
      </c>
      <c r="H504" s="130">
        <f>ROUND(G504*$H$4,0)</f>
        <v>170</v>
      </c>
      <c r="I504" s="130">
        <f>ROUND(H504*$I$4,0)</f>
        <v>162</v>
      </c>
      <c r="J504" s="130">
        <f>ROUND(H504*$J$4,0)</f>
        <v>153</v>
      </c>
      <c r="K504" s="131">
        <f>ROUND(H504*$K$4,0)</f>
        <v>145</v>
      </c>
      <c r="L504" s="132">
        <f>IF($H$3&gt;=100000,F504*K504,IF(AND($H$3&gt;=50000,$H$3&lt;=100000),F504*J504,IF(AND($H$3&gt;=25000,$H$3&lt;=50000),F504*I504,IF($H$3&lt;=50000,F504*H504))))</f>
        <v>0</v>
      </c>
      <c r="M504" s="125">
        <v>290</v>
      </c>
      <c r="N504" s="45"/>
      <c r="Z504" s="1"/>
      <c r="AA504" s="49">
        <v>4630109241071</v>
      </c>
      <c r="AB504" s="224">
        <v>15176</v>
      </c>
      <c r="AC504" s="315">
        <v>24</v>
      </c>
      <c r="AD504" s="328"/>
    </row>
    <row r="505" spans="3:170" ht="15" customHeight="1" x14ac:dyDescent="0.25">
      <c r="C505" s="126">
        <v>2</v>
      </c>
      <c r="D505" s="127" t="s">
        <v>89</v>
      </c>
      <c r="E505" s="126" t="s">
        <v>0</v>
      </c>
      <c r="F505" s="128"/>
      <c r="G505" s="129">
        <v>170</v>
      </c>
      <c r="H505" s="130">
        <f>ROUND(G505*$H$4,0)</f>
        <v>170</v>
      </c>
      <c r="I505" s="130">
        <f>ROUND(H505*$I$4,0)</f>
        <v>162</v>
      </c>
      <c r="J505" s="130">
        <f>ROUND(H505*$J$4,0)</f>
        <v>153</v>
      </c>
      <c r="K505" s="131">
        <f>ROUND(H505*$K$4,0)</f>
        <v>145</v>
      </c>
      <c r="L505" s="132">
        <f>IF($H$3&gt;=100000,F505*K505,IF(AND($H$3&gt;=50000,$H$3&lt;=100000),F505*J505,IF(AND($H$3&gt;=25000,$H$3&lt;=50000),F505*I505,IF($H$3&lt;=50000,F505*H505))))</f>
        <v>0</v>
      </c>
      <c r="M505" s="125">
        <v>290</v>
      </c>
      <c r="N505" s="45"/>
      <c r="Z505" s="1"/>
      <c r="AA505" s="49">
        <v>4630109241088</v>
      </c>
      <c r="AB505" s="224">
        <v>15177</v>
      </c>
      <c r="AC505" s="315">
        <v>24</v>
      </c>
      <c r="AD505" s="328"/>
    </row>
    <row r="506" spans="3:170" s="51" customFormat="1" x14ac:dyDescent="0.25">
      <c r="C506" s="183"/>
      <c r="D506" s="236" t="s">
        <v>1</v>
      </c>
      <c r="E506" s="241"/>
      <c r="F506" s="241">
        <f>SUM(F504:F505)</f>
        <v>0</v>
      </c>
      <c r="G506" s="242">
        <v>0</v>
      </c>
      <c r="H506" s="242">
        <f>SUMPRODUCT($F504:$F505,H504:H505)</f>
        <v>0</v>
      </c>
      <c r="I506" s="242">
        <f>SUMPRODUCT($F504:$F505,I504:I505)</f>
        <v>0</v>
      </c>
      <c r="J506" s="242">
        <f>SUMPRODUCT($F504:$F505,J504:J505)</f>
        <v>0</v>
      </c>
      <c r="K506" s="242">
        <f>SUMPRODUCT($F504:$F505,K504:K505)</f>
        <v>0</v>
      </c>
      <c r="L506" s="243">
        <f>SUM(L504:L505)</f>
        <v>0</v>
      </c>
      <c r="M506" s="233"/>
      <c r="N506" s="47"/>
      <c r="O506" s="48"/>
      <c r="P506" s="48"/>
      <c r="Q506" s="48"/>
      <c r="R506" s="48"/>
      <c r="S506" s="48"/>
      <c r="T506" s="48"/>
      <c r="U506" s="48"/>
      <c r="V506" s="48"/>
      <c r="W506" s="48"/>
      <c r="X506" s="48"/>
      <c r="Y506" s="48"/>
      <c r="AA506" s="49"/>
      <c r="AB506" s="224"/>
      <c r="AC506" s="315"/>
      <c r="AD506" s="328"/>
      <c r="AE506" s="48"/>
      <c r="AF506" s="48"/>
      <c r="AG506" s="48"/>
      <c r="AH506" s="48"/>
      <c r="AI506" s="48"/>
      <c r="AJ506" s="48"/>
      <c r="AK506" s="48"/>
      <c r="AL506" s="48"/>
      <c r="AM506" s="48"/>
      <c r="AN506" s="48"/>
      <c r="AO506" s="48"/>
      <c r="AP506" s="48"/>
      <c r="AQ506" s="48"/>
      <c r="AR506" s="48"/>
      <c r="AS506" s="48"/>
      <c r="AT506" s="48"/>
      <c r="AU506" s="48"/>
      <c r="AV506" s="48"/>
      <c r="AW506" s="48"/>
      <c r="AX506" s="48"/>
      <c r="AY506" s="48"/>
      <c r="AZ506" s="48"/>
      <c r="BA506" s="48"/>
      <c r="BB506" s="50"/>
      <c r="BC506" s="50"/>
      <c r="BD506" s="50"/>
      <c r="BE506" s="50"/>
      <c r="BF506" s="50"/>
      <c r="BG506" s="50"/>
      <c r="BH506" s="50"/>
      <c r="BI506" s="50"/>
      <c r="BJ506" s="50"/>
      <c r="BK506" s="50"/>
      <c r="BL506" s="50"/>
      <c r="BM506" s="50"/>
      <c r="BN506" s="50"/>
      <c r="BO506" s="50"/>
      <c r="BP506" s="50"/>
      <c r="BQ506" s="50"/>
      <c r="BR506" s="50"/>
      <c r="BS506" s="50"/>
      <c r="BT506" s="50"/>
      <c r="BU506" s="50"/>
      <c r="BV506" s="50"/>
      <c r="BW506" s="50"/>
      <c r="BX506" s="50"/>
      <c r="BY506" s="50"/>
      <c r="BZ506" s="50"/>
      <c r="CA506" s="50"/>
      <c r="CB506" s="50"/>
      <c r="CC506" s="50"/>
      <c r="CD506" s="50"/>
      <c r="CE506" s="50"/>
      <c r="CF506" s="50"/>
      <c r="CG506" s="50"/>
      <c r="CH506" s="50"/>
      <c r="CI506" s="50"/>
      <c r="CJ506" s="50"/>
      <c r="CK506" s="50"/>
      <c r="CL506" s="50"/>
      <c r="CM506" s="50"/>
      <c r="CN506" s="50"/>
      <c r="CO506" s="50"/>
      <c r="CP506" s="50"/>
      <c r="CQ506" s="50"/>
      <c r="CR506" s="50"/>
      <c r="CS506" s="50"/>
      <c r="CT506" s="50"/>
      <c r="CU506" s="50"/>
      <c r="CV506" s="50"/>
      <c r="CW506" s="50"/>
      <c r="CX506" s="50"/>
      <c r="CY506" s="50"/>
      <c r="CZ506" s="50"/>
      <c r="DA506" s="50"/>
      <c r="DB506" s="50"/>
      <c r="DC506" s="50"/>
      <c r="DD506" s="50"/>
      <c r="DE506" s="50"/>
      <c r="DF506" s="50"/>
      <c r="DG506" s="50"/>
      <c r="DH506" s="50"/>
      <c r="DI506" s="50"/>
      <c r="DJ506" s="50"/>
      <c r="DK506" s="50"/>
      <c r="DL506" s="50"/>
      <c r="DM506" s="50"/>
      <c r="DN506" s="50"/>
      <c r="DO506" s="50"/>
      <c r="DP506" s="50"/>
      <c r="DQ506" s="50"/>
      <c r="DR506" s="50"/>
      <c r="DS506" s="50"/>
      <c r="DT506" s="50"/>
      <c r="DU506" s="50"/>
      <c r="DV506" s="50"/>
      <c r="DW506" s="50"/>
      <c r="DX506" s="50"/>
      <c r="DY506" s="50"/>
      <c r="DZ506" s="50"/>
      <c r="EA506" s="50"/>
      <c r="EB506" s="50"/>
      <c r="EC506" s="50"/>
      <c r="ED506" s="50"/>
      <c r="EE506" s="50"/>
      <c r="EF506" s="50"/>
      <c r="EG506" s="50"/>
      <c r="EH506" s="50"/>
      <c r="EI506" s="50"/>
      <c r="EJ506" s="50"/>
      <c r="EK506" s="50"/>
      <c r="EL506" s="50"/>
      <c r="EM506" s="50"/>
      <c r="EN506" s="50"/>
      <c r="EO506" s="50"/>
      <c r="EP506" s="50"/>
      <c r="EQ506" s="50"/>
      <c r="ER506" s="50"/>
      <c r="ES506" s="50"/>
      <c r="ET506" s="50"/>
      <c r="EU506" s="50"/>
      <c r="EV506" s="50"/>
      <c r="EW506" s="50"/>
      <c r="EX506" s="50"/>
      <c r="EY506" s="50"/>
      <c r="EZ506" s="50"/>
      <c r="FA506" s="50"/>
      <c r="FB506" s="50"/>
      <c r="FC506" s="50"/>
      <c r="FD506" s="50"/>
      <c r="FE506" s="50"/>
      <c r="FF506" s="50"/>
      <c r="FG506" s="50"/>
      <c r="FH506" s="50"/>
      <c r="FI506" s="50"/>
      <c r="FJ506" s="50"/>
      <c r="FK506" s="50"/>
      <c r="FL506" s="50"/>
      <c r="FM506" s="50"/>
      <c r="FN506" s="50"/>
    </row>
    <row r="507" spans="3:170" ht="15.75" customHeight="1" x14ac:dyDescent="0.25">
      <c r="C507" s="231"/>
      <c r="D507" s="232" t="s">
        <v>159</v>
      </c>
      <c r="E507" s="237"/>
      <c r="F507" s="238"/>
      <c r="G507" s="239"/>
      <c r="H507" s="239"/>
      <c r="I507" s="239"/>
      <c r="J507" s="239"/>
      <c r="K507" s="239"/>
      <c r="L507" s="239"/>
      <c r="M507" s="240"/>
      <c r="N507" s="45"/>
      <c r="Z507" s="1"/>
      <c r="AA507" s="49"/>
      <c r="AB507" s="224"/>
      <c r="AC507" s="318"/>
      <c r="AD507" s="328"/>
    </row>
    <row r="508" spans="3:170" x14ac:dyDescent="0.25">
      <c r="C508" s="223"/>
      <c r="D508" s="223"/>
      <c r="E508" s="223"/>
      <c r="F508" s="223"/>
      <c r="G508" s="223"/>
      <c r="H508" s="223"/>
      <c r="I508" s="223"/>
      <c r="J508" s="223"/>
      <c r="K508" s="223"/>
      <c r="L508" s="223"/>
      <c r="M508" s="223"/>
      <c r="N508" s="223"/>
      <c r="O508" s="223"/>
      <c r="P508" s="223"/>
      <c r="Q508" s="223"/>
      <c r="R508" s="223"/>
      <c r="S508" s="223"/>
      <c r="T508" s="223"/>
      <c r="U508" s="223"/>
      <c r="V508" s="223"/>
      <c r="W508" s="223"/>
      <c r="X508" s="223"/>
      <c r="Y508" s="223"/>
      <c r="Z508" s="1"/>
      <c r="AA508" s="223"/>
      <c r="AB508" s="223"/>
      <c r="AC508" s="314"/>
      <c r="AD508" s="328"/>
    </row>
    <row r="509" spans="3:170" ht="32.25" hidden="1" customHeight="1" x14ac:dyDescent="0.25">
      <c r="C509" s="119"/>
      <c r="D509" s="181" t="s">
        <v>246</v>
      </c>
      <c r="E509" s="119"/>
      <c r="F509" s="119"/>
      <c r="G509" s="119"/>
      <c r="H509" s="119"/>
      <c r="I509" s="119"/>
      <c r="J509" s="119"/>
      <c r="K509" s="119"/>
      <c r="L509" s="119"/>
      <c r="M509" s="118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Z509" s="1"/>
      <c r="AA509" s="49"/>
      <c r="AB509" s="223"/>
      <c r="AC509" s="314"/>
      <c r="AD509" s="328"/>
      <c r="AE509" s="44"/>
    </row>
    <row r="510" spans="3:170" ht="20.25" hidden="1" customHeight="1" x14ac:dyDescent="0.25">
      <c r="C510" s="120"/>
      <c r="D510" s="121" t="s">
        <v>16</v>
      </c>
      <c r="E510" s="230" t="s">
        <v>166</v>
      </c>
      <c r="F510" s="122"/>
      <c r="G510" s="123"/>
      <c r="H510" s="123"/>
      <c r="I510" s="123"/>
      <c r="J510" s="123"/>
      <c r="K510" s="123"/>
      <c r="L510" s="124"/>
      <c r="M510" s="125"/>
      <c r="Z510" s="1"/>
      <c r="AA510" s="44"/>
      <c r="AB510" s="44"/>
      <c r="AC510" s="319"/>
      <c r="AD510" s="328"/>
      <c r="AE510" s="44"/>
    </row>
    <row r="511" spans="3:170" ht="15" hidden="1" customHeight="1" x14ac:dyDescent="0.25">
      <c r="C511" s="126">
        <f>C510+1</f>
        <v>1</v>
      </c>
      <c r="D511" s="127" t="s">
        <v>206</v>
      </c>
      <c r="E511" s="126" t="s">
        <v>0</v>
      </c>
      <c r="F511" s="128"/>
      <c r="G511" s="129">
        <v>280</v>
      </c>
      <c r="H511" s="130">
        <f t="shared" ref="H511" si="192">ROUND(G511*$H$4,0)</f>
        <v>280</v>
      </c>
      <c r="I511" s="130">
        <f>ROUND(H511*$I$4,0)</f>
        <v>266</v>
      </c>
      <c r="J511" s="130">
        <f>ROUND(H511*$J$4,0)</f>
        <v>252</v>
      </c>
      <c r="K511" s="131">
        <f t="shared" ref="K511" si="193">ROUND(H511*$K$4,0)</f>
        <v>238</v>
      </c>
      <c r="L511" s="132">
        <f>IF($H$3&gt;=100000,F511*K511,IF(AND($H$3&gt;=50000,$H$3&lt;=100000),F511*J511,IF(AND($H$3&gt;=25000,$H$3&lt;=50000),F511*I511,IF($H$3&lt;=50000,F511*H511))))</f>
        <v>0</v>
      </c>
      <c r="M511" s="125">
        <v>475</v>
      </c>
      <c r="Z511" s="1"/>
      <c r="AA511" s="49">
        <v>4630109241507</v>
      </c>
      <c r="AB511" s="224">
        <v>19253</v>
      </c>
      <c r="AC511" s="315">
        <v>18</v>
      </c>
      <c r="AD511" s="328"/>
      <c r="AE511" s="44"/>
    </row>
    <row r="512" spans="3:170" ht="15" hidden="1" customHeight="1" x14ac:dyDescent="0.25">
      <c r="C512" s="126">
        <f t="shared" ref="C512:C513" si="194">C511+1</f>
        <v>2</v>
      </c>
      <c r="D512" s="127" t="s">
        <v>208</v>
      </c>
      <c r="E512" s="126" t="s">
        <v>0</v>
      </c>
      <c r="F512" s="128"/>
      <c r="G512" s="129">
        <v>280</v>
      </c>
      <c r="H512" s="130">
        <f t="shared" ref="H512:H513" si="195">ROUND(G512*$H$4,0)</f>
        <v>280</v>
      </c>
      <c r="I512" s="130">
        <f t="shared" ref="I512:I513" si="196">ROUND(H512*$I$4,0)</f>
        <v>266</v>
      </c>
      <c r="J512" s="130">
        <f t="shared" ref="J512:J513" si="197">ROUND(H512*$J$4,0)</f>
        <v>252</v>
      </c>
      <c r="K512" s="131">
        <f t="shared" ref="K512:K513" si="198">ROUND(H512*$K$4,0)</f>
        <v>238</v>
      </c>
      <c r="L512" s="132">
        <f t="shared" ref="L512:L513" si="199">IF($H$3&gt;=100000,F512*K512,IF(AND($H$3&gt;=50000,$H$3&lt;=100000),F512*J512,IF(AND($H$3&gt;=25000,$H$3&lt;=50000),F512*I512,IF($H$3&lt;=50000,F512*H512))))</f>
        <v>0</v>
      </c>
      <c r="M512" s="125">
        <v>475</v>
      </c>
      <c r="Z512" s="1"/>
      <c r="AA512" s="49">
        <v>4630109241491</v>
      </c>
      <c r="AB512" s="224">
        <v>19252</v>
      </c>
      <c r="AC512" s="315">
        <v>18</v>
      </c>
      <c r="AD512" s="328"/>
      <c r="AE512" s="44"/>
    </row>
    <row r="513" spans="3:31" ht="15" hidden="1" customHeight="1" x14ac:dyDescent="0.25">
      <c r="C513" s="126">
        <f t="shared" si="194"/>
        <v>3</v>
      </c>
      <c r="D513" s="127" t="s">
        <v>207</v>
      </c>
      <c r="E513" s="126" t="s">
        <v>0</v>
      </c>
      <c r="F513" s="128"/>
      <c r="G513" s="129">
        <v>280</v>
      </c>
      <c r="H513" s="130">
        <f t="shared" si="195"/>
        <v>280</v>
      </c>
      <c r="I513" s="130">
        <f t="shared" si="196"/>
        <v>266</v>
      </c>
      <c r="J513" s="130">
        <f t="shared" si="197"/>
        <v>252</v>
      </c>
      <c r="K513" s="131">
        <f t="shared" si="198"/>
        <v>238</v>
      </c>
      <c r="L513" s="132">
        <f t="shared" si="199"/>
        <v>0</v>
      </c>
      <c r="M513" s="125">
        <v>475</v>
      </c>
      <c r="Z513" s="1"/>
      <c r="AA513" s="49">
        <v>4630109241514</v>
      </c>
      <c r="AB513" s="224">
        <v>19254</v>
      </c>
      <c r="AC513" s="315">
        <v>18</v>
      </c>
      <c r="AD513" s="328"/>
      <c r="AE513" s="44"/>
    </row>
    <row r="514" spans="3:31" ht="14.25" hidden="1" customHeight="1" thickBot="1" x14ac:dyDescent="0.3">
      <c r="C514" s="164"/>
      <c r="D514" s="165" t="s">
        <v>1</v>
      </c>
      <c r="E514" s="166"/>
      <c r="F514" s="166">
        <f>SUM(F511:F513)</f>
        <v>0</v>
      </c>
      <c r="G514" s="167">
        <v>0</v>
      </c>
      <c r="H514" s="167">
        <f>SUMPRODUCT($F511:$F513,H511:H513)</f>
        <v>0</v>
      </c>
      <c r="I514" s="167">
        <f>SUMPRODUCT($F511:$F513,I511:I513)</f>
        <v>0</v>
      </c>
      <c r="J514" s="167">
        <f>SUMPRODUCT($F511:$F513,J511:J513)</f>
        <v>0</v>
      </c>
      <c r="K514" s="167">
        <f>SUMPRODUCT($F511:$F513,K511:K513)</f>
        <v>0</v>
      </c>
      <c r="L514" s="168">
        <f>SUM(L511:L513)</f>
        <v>0</v>
      </c>
      <c r="M514" s="169"/>
      <c r="N514" s="47"/>
      <c r="O514" s="48"/>
      <c r="P514" s="48"/>
      <c r="Q514" s="48"/>
      <c r="R514" s="48"/>
      <c r="S514" s="48"/>
      <c r="T514" s="48"/>
      <c r="U514" s="48"/>
      <c r="V514" s="48"/>
      <c r="W514" s="48"/>
      <c r="X514" s="48"/>
      <c r="Y514" s="48"/>
      <c r="Z514" s="51"/>
      <c r="AA514" s="49"/>
      <c r="AB514" s="224"/>
      <c r="AC514" s="315"/>
      <c r="AD514" s="328"/>
      <c r="AE514" s="44"/>
    </row>
    <row r="515" spans="3:31" ht="13.5" hidden="1" customHeight="1" thickTop="1" x14ac:dyDescent="0.25">
      <c r="C515" s="151"/>
      <c r="D515" s="206" t="s">
        <v>159</v>
      </c>
      <c r="E515" s="152"/>
      <c r="F515" s="153"/>
      <c r="G515" s="154"/>
      <c r="H515" s="154"/>
      <c r="I515" s="154"/>
      <c r="J515" s="154"/>
      <c r="K515" s="154"/>
      <c r="L515" s="154"/>
      <c r="M515" s="150"/>
      <c r="N515" s="45"/>
      <c r="O515" s="43"/>
      <c r="P515" s="43"/>
      <c r="Q515" s="43"/>
      <c r="R515" s="43"/>
      <c r="S515" s="43"/>
      <c r="T515" s="43"/>
      <c r="U515" s="43"/>
      <c r="V515" s="43"/>
      <c r="W515" s="43"/>
      <c r="Z515" s="1"/>
      <c r="AA515" s="49"/>
      <c r="AB515" s="224"/>
      <c r="AC515" s="315"/>
      <c r="AD515" s="328"/>
      <c r="AE515" s="44"/>
    </row>
    <row r="516" spans="3:31" ht="26.25" hidden="1" customHeight="1" x14ac:dyDescent="0.25">
      <c r="C516" s="120"/>
      <c r="D516" s="121" t="s">
        <v>22</v>
      </c>
      <c r="E516" s="230" t="s">
        <v>166</v>
      </c>
      <c r="F516" s="122"/>
      <c r="G516" s="123"/>
      <c r="H516" s="123"/>
      <c r="I516" s="123"/>
      <c r="J516" s="123"/>
      <c r="K516" s="123"/>
      <c r="L516" s="124"/>
      <c r="M516" s="125"/>
      <c r="Z516" s="1"/>
      <c r="AA516" s="44"/>
      <c r="AB516" s="44"/>
      <c r="AC516" s="319"/>
      <c r="AD516" s="328"/>
      <c r="AE516" s="44"/>
    </row>
    <row r="517" spans="3:31" ht="15" hidden="1" customHeight="1" x14ac:dyDescent="0.25">
      <c r="C517" s="126">
        <f t="shared" ref="C517:C518" si="200">C516+1</f>
        <v>1</v>
      </c>
      <c r="D517" s="127" t="s">
        <v>202</v>
      </c>
      <c r="E517" s="126" t="s">
        <v>0</v>
      </c>
      <c r="F517" s="128"/>
      <c r="G517" s="129">
        <v>170</v>
      </c>
      <c r="H517" s="130">
        <f t="shared" ref="H517" si="201">ROUND(G517*$H$4,0)</f>
        <v>170</v>
      </c>
      <c r="I517" s="130">
        <f t="shared" ref="I517" si="202">ROUND(H517*$I$4,0)</f>
        <v>162</v>
      </c>
      <c r="J517" s="130">
        <f t="shared" ref="J517" si="203">ROUND(H517*$J$4,0)</f>
        <v>153</v>
      </c>
      <c r="K517" s="131">
        <f t="shared" ref="K517" si="204">ROUND(H517*$K$4,0)</f>
        <v>145</v>
      </c>
      <c r="L517" s="132">
        <f t="shared" ref="L517" si="205">IF($H$3&gt;=100000,F517*K517,IF(AND($H$3&gt;=50000,$H$3&lt;=100000),F517*J517,IF(AND($H$3&gt;=25000,$H$3&lt;=50000),F517*I517,IF($H$3&lt;=50000,F517*H517))))</f>
        <v>0</v>
      </c>
      <c r="M517" s="125">
        <v>290</v>
      </c>
      <c r="Z517" s="1"/>
      <c r="AA517" s="49">
        <v>4630109241354</v>
      </c>
      <c r="AB517" s="224">
        <v>19256</v>
      </c>
      <c r="AC517" s="315">
        <v>20</v>
      </c>
      <c r="AD517" s="328"/>
      <c r="AE517" s="44"/>
    </row>
    <row r="518" spans="3:31" ht="15" hidden="1" customHeight="1" x14ac:dyDescent="0.25">
      <c r="C518" s="126">
        <f t="shared" si="200"/>
        <v>2</v>
      </c>
      <c r="D518" s="127" t="s">
        <v>203</v>
      </c>
      <c r="E518" s="126" t="s">
        <v>0</v>
      </c>
      <c r="F518" s="128"/>
      <c r="G518" s="129">
        <v>170</v>
      </c>
      <c r="H518" s="130">
        <f t="shared" ref="H518" si="206">ROUND(G518*$H$4,0)</f>
        <v>170</v>
      </c>
      <c r="I518" s="130">
        <f t="shared" ref="I518" si="207">ROUND(H518*$I$4,0)</f>
        <v>162</v>
      </c>
      <c r="J518" s="130">
        <f t="shared" ref="J518" si="208">ROUND(H518*$J$4,0)</f>
        <v>153</v>
      </c>
      <c r="K518" s="131">
        <f t="shared" ref="K518" si="209">ROUND(H518*$K$4,0)</f>
        <v>145</v>
      </c>
      <c r="L518" s="132">
        <f t="shared" ref="L518" si="210">IF($H$3&gt;=100000,F518*K518,IF(AND($H$3&gt;=50000,$H$3&lt;=100000),F518*J518,IF(AND($H$3&gt;=25000,$H$3&lt;=50000),F518*I518,IF($H$3&lt;=50000,F518*H518))))</f>
        <v>0</v>
      </c>
      <c r="M518" s="125">
        <v>290</v>
      </c>
      <c r="Z518" s="1"/>
      <c r="AA518" s="49">
        <v>4630109241361</v>
      </c>
      <c r="AB518" s="224">
        <v>19257</v>
      </c>
      <c r="AC518" s="315">
        <v>20</v>
      </c>
      <c r="AD518" s="328"/>
      <c r="AE518" s="44"/>
    </row>
    <row r="519" spans="3:31" ht="15" hidden="1" customHeight="1" thickBot="1" x14ac:dyDescent="0.3">
      <c r="C519" s="164"/>
      <c r="D519" s="165" t="s">
        <v>1</v>
      </c>
      <c r="E519" s="166"/>
      <c r="F519" s="166">
        <f>SUM(F517:F518)</f>
        <v>0</v>
      </c>
      <c r="G519" s="167">
        <v>0</v>
      </c>
      <c r="H519" s="167">
        <f>SUMPRODUCT($F517:$F518,H517:H518)</f>
        <v>0</v>
      </c>
      <c r="I519" s="167">
        <f>SUMPRODUCT($F517:$F518,I517:I518)</f>
        <v>0</v>
      </c>
      <c r="J519" s="167">
        <f>SUMPRODUCT($F517:$F518,J517:J518)</f>
        <v>0</v>
      </c>
      <c r="K519" s="167">
        <f>SUMPRODUCT($F517:$F518,K517:K518)</f>
        <v>0</v>
      </c>
      <c r="L519" s="168">
        <f>SUM(L517:L518)</f>
        <v>0</v>
      </c>
      <c r="M519" s="169"/>
      <c r="N519" s="47"/>
      <c r="O519" s="48"/>
      <c r="P519" s="48"/>
      <c r="Q519" s="48"/>
      <c r="R519" s="48"/>
      <c r="S519" s="48"/>
      <c r="T519" s="48"/>
      <c r="U519" s="48"/>
      <c r="V519" s="48"/>
      <c r="W519" s="48"/>
      <c r="X519" s="48"/>
      <c r="Y519" s="48"/>
      <c r="Z519" s="51"/>
      <c r="AA519" s="49"/>
      <c r="AB519" s="224"/>
      <c r="AC519" s="315"/>
      <c r="AD519" s="328"/>
      <c r="AE519" s="44"/>
    </row>
    <row r="520" spans="3:31" ht="15" hidden="1" customHeight="1" thickTop="1" x14ac:dyDescent="0.25">
      <c r="C520" s="151"/>
      <c r="D520" s="206" t="s">
        <v>159</v>
      </c>
      <c r="E520" s="152"/>
      <c r="F520" s="153"/>
      <c r="G520" s="154"/>
      <c r="H520" s="154"/>
      <c r="I520" s="154"/>
      <c r="J520" s="154"/>
      <c r="K520" s="154"/>
      <c r="L520" s="154"/>
      <c r="M520" s="150"/>
      <c r="Z520" s="1"/>
      <c r="AA520" s="49"/>
      <c r="AB520" s="223"/>
      <c r="AC520" s="314"/>
      <c r="AD520" s="328"/>
      <c r="AE520" s="44"/>
    </row>
    <row r="521" spans="3:31" ht="21.75" hidden="1" customHeight="1" x14ac:dyDescent="0.25">
      <c r="C521" s="120"/>
      <c r="D521" s="121" t="s">
        <v>178</v>
      </c>
      <c r="E521" s="230" t="s">
        <v>166</v>
      </c>
      <c r="F521" s="122"/>
      <c r="G521" s="123"/>
      <c r="H521" s="123"/>
      <c r="I521" s="123"/>
      <c r="J521" s="123"/>
      <c r="K521" s="123"/>
      <c r="L521" s="124"/>
      <c r="M521" s="125"/>
      <c r="Z521" s="1"/>
      <c r="AA521" s="223"/>
      <c r="AB521" s="223"/>
      <c r="AC521" s="314"/>
      <c r="AD521" s="328"/>
      <c r="AE521" s="44"/>
    </row>
    <row r="522" spans="3:31" ht="15" hidden="1" customHeight="1" x14ac:dyDescent="0.25">
      <c r="C522" s="126">
        <f>C521+1</f>
        <v>1</v>
      </c>
      <c r="D522" s="127" t="s">
        <v>204</v>
      </c>
      <c r="E522" s="126" t="s">
        <v>0</v>
      </c>
      <c r="F522" s="128"/>
      <c r="G522" s="129">
        <v>290</v>
      </c>
      <c r="H522" s="130">
        <f t="shared" ref="H522" si="211">ROUND(G522*$H$4,0)</f>
        <v>290</v>
      </c>
      <c r="I522" s="130">
        <f>ROUND(H522*$I$4,0)</f>
        <v>276</v>
      </c>
      <c r="J522" s="130">
        <f>ROUND(H522*$J$4,0)</f>
        <v>261</v>
      </c>
      <c r="K522" s="131">
        <f t="shared" ref="K522" si="212">ROUND(H522*$K$4,0)</f>
        <v>247</v>
      </c>
      <c r="L522" s="132">
        <f>IF($H$3&gt;=100000,F522*K522,IF(AND($H$3&gt;=50000,$H$3&lt;=100000),F522*J522,IF(AND($H$3&gt;=25000,$H$3&lt;=50000),F522*I522,IF($H$3&lt;=50000,F522*H522))))</f>
        <v>0</v>
      </c>
      <c r="M522" s="125">
        <v>490</v>
      </c>
      <c r="Z522" s="1"/>
      <c r="AA522" s="49">
        <v>4630109241552</v>
      </c>
      <c r="AB522" s="224">
        <v>19265</v>
      </c>
      <c r="AC522" s="315">
        <v>24</v>
      </c>
      <c r="AD522" s="328"/>
    </row>
    <row r="523" spans="3:31" ht="15" hidden="1" customHeight="1" x14ac:dyDescent="0.25">
      <c r="C523" s="126">
        <f t="shared" ref="C523:C524" si="213">C522+1</f>
        <v>2</v>
      </c>
      <c r="D523" s="127" t="s">
        <v>205</v>
      </c>
      <c r="E523" s="126" t="s">
        <v>0</v>
      </c>
      <c r="F523" s="128"/>
      <c r="G523" s="129">
        <v>290</v>
      </c>
      <c r="H523" s="130">
        <f t="shared" ref="H523:H524" si="214">ROUND(G523*$H$4,0)</f>
        <v>290</v>
      </c>
      <c r="I523" s="130">
        <f t="shared" ref="I523:I524" si="215">ROUND(H523*$I$4,0)</f>
        <v>276</v>
      </c>
      <c r="J523" s="130">
        <f t="shared" ref="J523:J524" si="216">ROUND(H523*$J$4,0)</f>
        <v>261</v>
      </c>
      <c r="K523" s="131">
        <f t="shared" ref="K523:K524" si="217">ROUND(H523*$K$4,0)</f>
        <v>247</v>
      </c>
      <c r="L523" s="132">
        <f t="shared" ref="L523:L524" si="218">IF($H$3&gt;=100000,F523*K523,IF(AND($H$3&gt;=50000,$H$3&lt;=100000),F523*J523,IF(AND($H$3&gt;=25000,$H$3&lt;=50000),F523*I523,IF($H$3&lt;=50000,F523*H523))))</f>
        <v>0</v>
      </c>
      <c r="M523" s="125">
        <v>490</v>
      </c>
      <c r="Z523" s="1"/>
      <c r="AA523" s="49">
        <v>4630109241576</v>
      </c>
      <c r="AB523" s="224">
        <v>19267</v>
      </c>
      <c r="AC523" s="315">
        <v>24</v>
      </c>
      <c r="AD523" s="328"/>
    </row>
    <row r="524" spans="3:31" ht="15" hidden="1" customHeight="1" x14ac:dyDescent="0.25">
      <c r="C524" s="126">
        <f t="shared" si="213"/>
        <v>3</v>
      </c>
      <c r="D524" s="127" t="s">
        <v>98</v>
      </c>
      <c r="E524" s="126" t="s">
        <v>0</v>
      </c>
      <c r="F524" s="128"/>
      <c r="G524" s="129">
        <v>290</v>
      </c>
      <c r="H524" s="130">
        <f t="shared" si="214"/>
        <v>290</v>
      </c>
      <c r="I524" s="130">
        <f t="shared" si="215"/>
        <v>276</v>
      </c>
      <c r="J524" s="130">
        <f t="shared" si="216"/>
        <v>261</v>
      </c>
      <c r="K524" s="131">
        <f t="shared" si="217"/>
        <v>247</v>
      </c>
      <c r="L524" s="132">
        <f t="shared" si="218"/>
        <v>0</v>
      </c>
      <c r="M524" s="125">
        <v>490</v>
      </c>
      <c r="Z524" s="1"/>
      <c r="AA524" s="49">
        <v>4630109241569</v>
      </c>
      <c r="AB524" s="224">
        <v>19266</v>
      </c>
      <c r="AC524" s="315">
        <v>24</v>
      </c>
      <c r="AD524" s="328"/>
    </row>
    <row r="525" spans="3:31" ht="15" hidden="1" customHeight="1" thickBot="1" x14ac:dyDescent="0.3">
      <c r="C525" s="164"/>
      <c r="D525" s="165" t="s">
        <v>1</v>
      </c>
      <c r="E525" s="166"/>
      <c r="F525" s="166">
        <f>SUM(F522:F524)</f>
        <v>0</v>
      </c>
      <c r="G525" s="167">
        <v>0</v>
      </c>
      <c r="H525" s="167">
        <f>SUMPRODUCT($F522:$F524,H522:H524)</f>
        <v>0</v>
      </c>
      <c r="I525" s="167">
        <f>SUMPRODUCT($F522:$F524,I522:I524)</f>
        <v>0</v>
      </c>
      <c r="J525" s="167">
        <f>SUMPRODUCT($F522:$F524,J522:J524)</f>
        <v>0</v>
      </c>
      <c r="K525" s="167">
        <f>SUMPRODUCT($F522:$F524,K522:K524)</f>
        <v>0</v>
      </c>
      <c r="L525" s="168">
        <f>SUM(L522:L524)</f>
        <v>0</v>
      </c>
      <c r="M525" s="169"/>
      <c r="N525" s="47"/>
      <c r="O525" s="48"/>
      <c r="P525" s="48"/>
      <c r="Q525" s="48"/>
      <c r="R525" s="48"/>
      <c r="S525" s="48"/>
      <c r="T525" s="48"/>
      <c r="U525" s="48"/>
      <c r="V525" s="48"/>
      <c r="W525" s="48"/>
      <c r="X525" s="48"/>
      <c r="Y525" s="48"/>
      <c r="Z525" s="51"/>
      <c r="AA525" s="49"/>
      <c r="AB525" s="224"/>
      <c r="AC525" s="315"/>
      <c r="AD525" s="328"/>
    </row>
    <row r="526" spans="3:31" ht="15" hidden="1" customHeight="1" thickTop="1" x14ac:dyDescent="0.25">
      <c r="C526" s="151"/>
      <c r="D526" s="206" t="s">
        <v>159</v>
      </c>
      <c r="E526" s="152"/>
      <c r="F526" s="153"/>
      <c r="G526" s="154"/>
      <c r="H526" s="154"/>
      <c r="I526" s="154"/>
      <c r="J526" s="154"/>
      <c r="K526" s="154"/>
      <c r="L526" s="154"/>
      <c r="M526" s="150"/>
      <c r="N526" s="45"/>
      <c r="O526" s="43"/>
      <c r="P526" s="43"/>
      <c r="Q526" s="43"/>
      <c r="R526" s="43"/>
      <c r="S526" s="43"/>
      <c r="T526" s="43"/>
      <c r="U526" s="43"/>
      <c r="V526" s="43"/>
      <c r="W526" s="43"/>
      <c r="Z526" s="1"/>
      <c r="AA526" s="49"/>
      <c r="AB526" s="224"/>
      <c r="AC526" s="315"/>
      <c r="AD526" s="328"/>
    </row>
    <row r="527" spans="3:31" ht="20.25" hidden="1" x14ac:dyDescent="0.25">
      <c r="C527" s="120"/>
      <c r="D527" s="121" t="s">
        <v>14</v>
      </c>
      <c r="E527" s="230" t="s">
        <v>166</v>
      </c>
      <c r="F527" s="122"/>
      <c r="G527" s="123"/>
      <c r="H527" s="123"/>
      <c r="I527" s="123"/>
      <c r="J527" s="123"/>
      <c r="K527" s="123"/>
      <c r="L527" s="124"/>
      <c r="M527" s="125"/>
      <c r="Z527" s="1"/>
      <c r="AA527" s="49"/>
      <c r="AB527" s="223"/>
      <c r="AC527" s="314"/>
      <c r="AD527" s="328"/>
    </row>
    <row r="528" spans="3:31" hidden="1" x14ac:dyDescent="0.25">
      <c r="C528" s="126">
        <f>C527+1</f>
        <v>1</v>
      </c>
      <c r="D528" s="127" t="s">
        <v>93</v>
      </c>
      <c r="E528" s="126" t="s">
        <v>0</v>
      </c>
      <c r="F528" s="128"/>
      <c r="G528" s="129">
        <v>162</v>
      </c>
      <c r="H528" s="130">
        <f t="shared" ref="H528:H530" si="219">ROUND(G528*$H$4,0)</f>
        <v>162</v>
      </c>
      <c r="I528" s="130">
        <f>ROUND(H528*$I$4,0)</f>
        <v>154</v>
      </c>
      <c r="J528" s="130">
        <f>ROUND(H528*$J$4,0)</f>
        <v>146</v>
      </c>
      <c r="K528" s="131">
        <f t="shared" ref="K528:K530" si="220">ROUND(H528*$K$4,0)</f>
        <v>138</v>
      </c>
      <c r="L528" s="132">
        <f>IF($H$3&gt;=100000,F528*K528,IF(AND($H$3&gt;=50000,$H$3&lt;=100000),F528*J528,IF(AND($H$3&gt;=25000,$H$3&lt;=50000),F528*I528,IF($H$3&lt;=50000,F528*H528))))</f>
        <v>0</v>
      </c>
      <c r="M528" s="125">
        <v>275</v>
      </c>
      <c r="Z528" s="1"/>
      <c r="AA528" s="49">
        <v>4630109240524</v>
      </c>
      <c r="AB528" s="224">
        <v>15072</v>
      </c>
      <c r="AC528" s="315">
        <v>12</v>
      </c>
      <c r="AD528" s="328"/>
    </row>
    <row r="529" spans="3:170" hidden="1" x14ac:dyDescent="0.25">
      <c r="C529" s="126">
        <f t="shared" ref="C529:C530" si="221">C528+1</f>
        <v>2</v>
      </c>
      <c r="D529" s="127" t="s">
        <v>94</v>
      </c>
      <c r="E529" s="126" t="s">
        <v>0</v>
      </c>
      <c r="F529" s="128"/>
      <c r="G529" s="129">
        <v>162</v>
      </c>
      <c r="H529" s="130">
        <f t="shared" ref="H529" si="222">ROUND(G529*$H$4,0)</f>
        <v>162</v>
      </c>
      <c r="I529" s="130">
        <f t="shared" ref="I529:I530" si="223">ROUND(H529*$I$4,0)</f>
        <v>154</v>
      </c>
      <c r="J529" s="130">
        <f t="shared" ref="J529" si="224">ROUND(H529*$J$4,0)</f>
        <v>146</v>
      </c>
      <c r="K529" s="131">
        <f t="shared" ref="K529" si="225">ROUND(H529*$K$4,0)</f>
        <v>138</v>
      </c>
      <c r="L529" s="132">
        <f t="shared" ref="L529:L530" si="226">IF($H$3&gt;=100000,F529*K529,IF(AND($H$3&gt;=50000,$H$3&lt;=100000),F529*J529,IF(AND($H$3&gt;=25000,$H$3&lt;=50000),F529*I529,IF($H$3&lt;=50000,F529*H529))))</f>
        <v>0</v>
      </c>
      <c r="M529" s="125">
        <v>275</v>
      </c>
      <c r="Z529" s="1"/>
      <c r="AA529" s="49">
        <v>4630109240531</v>
      </c>
      <c r="AB529" s="224">
        <v>15073</v>
      </c>
      <c r="AC529" s="315">
        <v>12</v>
      </c>
      <c r="AD529" s="328"/>
    </row>
    <row r="530" spans="3:170" hidden="1" x14ac:dyDescent="0.25">
      <c r="C530" s="126">
        <f t="shared" si="221"/>
        <v>3</v>
      </c>
      <c r="D530" s="127" t="s">
        <v>95</v>
      </c>
      <c r="E530" s="126" t="s">
        <v>0</v>
      </c>
      <c r="F530" s="128"/>
      <c r="G530" s="129">
        <v>162</v>
      </c>
      <c r="H530" s="130">
        <f t="shared" si="219"/>
        <v>162</v>
      </c>
      <c r="I530" s="130">
        <f t="shared" si="223"/>
        <v>154</v>
      </c>
      <c r="J530" s="130">
        <f t="shared" ref="J530" si="227">ROUND(H530*$J$4,0)</f>
        <v>146</v>
      </c>
      <c r="K530" s="131">
        <f t="shared" si="220"/>
        <v>138</v>
      </c>
      <c r="L530" s="132">
        <f t="shared" si="226"/>
        <v>0</v>
      </c>
      <c r="M530" s="125">
        <v>275</v>
      </c>
      <c r="Z530" s="1"/>
      <c r="AA530" s="49">
        <v>4630109240548</v>
      </c>
      <c r="AB530" s="224">
        <v>15074</v>
      </c>
      <c r="AC530" s="315">
        <v>12</v>
      </c>
      <c r="AD530" s="328"/>
    </row>
    <row r="531" spans="3:170" s="51" customFormat="1" ht="18.75" hidden="1" thickBot="1" x14ac:dyDescent="0.3">
      <c r="C531" s="164"/>
      <c r="D531" s="165" t="s">
        <v>1</v>
      </c>
      <c r="E531" s="166"/>
      <c r="F531" s="166">
        <f>SUM(F528:F530)</f>
        <v>0</v>
      </c>
      <c r="G531" s="167">
        <v>0</v>
      </c>
      <c r="H531" s="167">
        <f>SUMPRODUCT($F528:$F530,H528:H530)</f>
        <v>0</v>
      </c>
      <c r="I531" s="167">
        <f>SUMPRODUCT($F528:$F530,I528:I530)</f>
        <v>0</v>
      </c>
      <c r="J531" s="167">
        <f>SUMPRODUCT($F528:$F530,J528:J530)</f>
        <v>0</v>
      </c>
      <c r="K531" s="167">
        <f>SUMPRODUCT($F528:$F530,K528:K530)</f>
        <v>0</v>
      </c>
      <c r="L531" s="168">
        <f>SUM(L528:L530)</f>
        <v>0</v>
      </c>
      <c r="M531" s="169"/>
      <c r="N531" s="47"/>
      <c r="O531" s="48"/>
      <c r="P531" s="48"/>
      <c r="Q531" s="48"/>
      <c r="R531" s="48"/>
      <c r="S531" s="48"/>
      <c r="T531" s="48"/>
      <c r="U531" s="48"/>
      <c r="V531" s="48"/>
      <c r="W531" s="48"/>
      <c r="X531" s="48"/>
      <c r="Y531" s="48"/>
      <c r="AA531" s="49"/>
      <c r="AB531" s="224"/>
      <c r="AC531" s="315"/>
      <c r="AD531" s="328"/>
      <c r="AE531" s="48"/>
      <c r="AF531" s="48"/>
      <c r="AG531" s="48"/>
      <c r="AH531" s="48"/>
      <c r="AI531" s="48"/>
      <c r="AJ531" s="48"/>
      <c r="AK531" s="48"/>
      <c r="AL531" s="48"/>
      <c r="AM531" s="48"/>
      <c r="AN531" s="48"/>
      <c r="AO531" s="48"/>
      <c r="AP531" s="48"/>
      <c r="AQ531" s="48"/>
      <c r="AR531" s="48"/>
      <c r="AS531" s="48"/>
      <c r="AT531" s="48"/>
      <c r="AU531" s="48"/>
      <c r="AV531" s="48"/>
      <c r="AW531" s="48"/>
      <c r="AX531" s="48"/>
      <c r="AY531" s="48"/>
      <c r="AZ531" s="48"/>
      <c r="BA531" s="48"/>
      <c r="BB531" s="50"/>
      <c r="BC531" s="50"/>
      <c r="BD531" s="50"/>
      <c r="BE531" s="50"/>
      <c r="BF531" s="50"/>
      <c r="BG531" s="50"/>
      <c r="BH531" s="50"/>
      <c r="BI531" s="50"/>
      <c r="BJ531" s="50"/>
      <c r="BK531" s="50"/>
      <c r="BL531" s="50"/>
      <c r="BM531" s="50"/>
      <c r="BN531" s="50"/>
      <c r="BO531" s="50"/>
      <c r="BP531" s="50"/>
      <c r="BQ531" s="50"/>
      <c r="BR531" s="50"/>
      <c r="BS531" s="50"/>
      <c r="BT531" s="50"/>
      <c r="BU531" s="50"/>
      <c r="BV531" s="50"/>
      <c r="BW531" s="50"/>
      <c r="BX531" s="50"/>
      <c r="BY531" s="50"/>
      <c r="BZ531" s="50"/>
      <c r="CA531" s="50"/>
      <c r="CB531" s="50"/>
      <c r="CC531" s="50"/>
      <c r="CD531" s="50"/>
      <c r="CE531" s="50"/>
      <c r="CF531" s="50"/>
      <c r="CG531" s="50"/>
      <c r="CH531" s="50"/>
      <c r="CI531" s="50"/>
      <c r="CJ531" s="50"/>
      <c r="CK531" s="50"/>
      <c r="CL531" s="50"/>
      <c r="CM531" s="50"/>
      <c r="CN531" s="50"/>
      <c r="CO531" s="50"/>
      <c r="CP531" s="50"/>
      <c r="CQ531" s="50"/>
      <c r="CR531" s="50"/>
      <c r="CS531" s="50"/>
      <c r="CT531" s="50"/>
      <c r="CU531" s="50"/>
      <c r="CV531" s="50"/>
      <c r="CW531" s="50"/>
      <c r="CX531" s="50"/>
      <c r="CY531" s="50"/>
      <c r="CZ531" s="50"/>
      <c r="DA531" s="50"/>
      <c r="DB531" s="50"/>
      <c r="DC531" s="50"/>
      <c r="DD531" s="50"/>
      <c r="DE531" s="50"/>
      <c r="DF531" s="50"/>
      <c r="DG531" s="50"/>
      <c r="DH531" s="50"/>
      <c r="DI531" s="50"/>
      <c r="DJ531" s="50"/>
      <c r="DK531" s="50"/>
      <c r="DL531" s="50"/>
      <c r="DM531" s="50"/>
      <c r="DN531" s="50"/>
      <c r="DO531" s="50"/>
      <c r="DP531" s="50"/>
      <c r="DQ531" s="50"/>
      <c r="DR531" s="50"/>
      <c r="DS531" s="50"/>
      <c r="DT531" s="50"/>
      <c r="DU531" s="50"/>
      <c r="DV531" s="50"/>
      <c r="DW531" s="50"/>
      <c r="DX531" s="50"/>
      <c r="DY531" s="50"/>
      <c r="DZ531" s="50"/>
      <c r="EA531" s="50"/>
      <c r="EB531" s="50"/>
      <c r="EC531" s="50"/>
      <c r="ED531" s="50"/>
      <c r="EE531" s="50"/>
      <c r="EF531" s="50"/>
      <c r="EG531" s="50"/>
      <c r="EH531" s="50"/>
      <c r="EI531" s="50"/>
      <c r="EJ531" s="50"/>
      <c r="EK531" s="50"/>
      <c r="EL531" s="50"/>
      <c r="EM531" s="50"/>
      <c r="EN531" s="50"/>
      <c r="EO531" s="50"/>
      <c r="EP531" s="50"/>
      <c r="EQ531" s="50"/>
      <c r="ER531" s="50"/>
      <c r="ES531" s="50"/>
      <c r="ET531" s="50"/>
      <c r="EU531" s="50"/>
      <c r="EV531" s="50"/>
      <c r="EW531" s="50"/>
      <c r="EX531" s="50"/>
      <c r="EY531" s="50"/>
      <c r="EZ531" s="50"/>
      <c r="FA531" s="50"/>
      <c r="FB531" s="50"/>
      <c r="FC531" s="50"/>
      <c r="FD531" s="50"/>
      <c r="FE531" s="50"/>
      <c r="FF531" s="50"/>
      <c r="FG531" s="50"/>
      <c r="FH531" s="50"/>
      <c r="FI531" s="50"/>
      <c r="FJ531" s="50"/>
      <c r="FK531" s="50"/>
      <c r="FL531" s="50"/>
      <c r="FM531" s="50"/>
      <c r="FN531" s="50"/>
    </row>
    <row r="532" spans="3:170" ht="18.75" hidden="1" thickTop="1" x14ac:dyDescent="0.25">
      <c r="C532" s="151"/>
      <c r="D532" s="206" t="s">
        <v>159</v>
      </c>
      <c r="E532" s="152"/>
      <c r="F532" s="153"/>
      <c r="G532" s="154"/>
      <c r="H532" s="154"/>
      <c r="I532" s="154"/>
      <c r="J532" s="154"/>
      <c r="K532" s="154"/>
      <c r="L532" s="154"/>
      <c r="M532" s="150"/>
      <c r="N532" s="45"/>
      <c r="O532" s="43"/>
      <c r="P532" s="43"/>
      <c r="Q532" s="43"/>
      <c r="R532" s="43"/>
      <c r="S532" s="43"/>
      <c r="T532" s="43"/>
      <c r="U532" s="43"/>
      <c r="V532" s="43"/>
      <c r="W532" s="43"/>
      <c r="Z532" s="1"/>
      <c r="AA532" s="49"/>
      <c r="AB532" s="224"/>
      <c r="AC532" s="315"/>
      <c r="AD532" s="328"/>
    </row>
    <row r="533" spans="3:170" ht="20.25" hidden="1" x14ac:dyDescent="0.25">
      <c r="C533" s="120"/>
      <c r="D533" s="121" t="s">
        <v>20</v>
      </c>
      <c r="E533" s="230" t="s">
        <v>166</v>
      </c>
      <c r="F533" s="122"/>
      <c r="G533" s="123"/>
      <c r="H533" s="123"/>
      <c r="I533" s="123"/>
      <c r="J533" s="123"/>
      <c r="K533" s="123"/>
      <c r="L533" s="124"/>
      <c r="M533" s="125"/>
      <c r="Z533" s="1"/>
      <c r="AA533" s="49"/>
      <c r="AB533" s="223"/>
      <c r="AC533" s="314"/>
      <c r="AD533" s="328"/>
    </row>
    <row r="534" spans="3:170" ht="15" hidden="1" customHeight="1" x14ac:dyDescent="0.25">
      <c r="C534" s="126">
        <f t="shared" ref="C534:C535" si="228">C533+1</f>
        <v>1</v>
      </c>
      <c r="D534" s="127" t="s">
        <v>144</v>
      </c>
      <c r="E534" s="126" t="s">
        <v>0</v>
      </c>
      <c r="F534" s="128"/>
      <c r="G534" s="129">
        <v>177</v>
      </c>
      <c r="H534" s="130">
        <f t="shared" ref="H534:H535" si="229">ROUND(G534*$H$4,0)</f>
        <v>177</v>
      </c>
      <c r="I534" s="130">
        <f t="shared" ref="I534:I535" si="230">ROUND(H534*$I$4,0)</f>
        <v>168</v>
      </c>
      <c r="J534" s="130">
        <f t="shared" ref="J534:J535" si="231">ROUND(H534*$J$4,0)</f>
        <v>159</v>
      </c>
      <c r="K534" s="131">
        <f t="shared" ref="K534:K535" si="232">ROUND(H534*$K$4,0)</f>
        <v>150</v>
      </c>
      <c r="L534" s="132">
        <f t="shared" ref="L534:L535" si="233">IF($H$3&gt;=100000,F534*K534,IF(AND($H$3&gt;=50000,$H$3&lt;=100000),F534*J534,IF(AND($H$3&gt;=25000,$H$3&lt;=50000),F534*I534,IF($H$3&lt;=50000,F534*H534))))</f>
        <v>0</v>
      </c>
      <c r="M534" s="125">
        <v>300</v>
      </c>
      <c r="Z534" s="1"/>
      <c r="AA534" s="49">
        <v>4630109240012</v>
      </c>
      <c r="AB534" s="224">
        <v>15067</v>
      </c>
      <c r="AC534" s="315">
        <v>35</v>
      </c>
      <c r="AD534" s="328"/>
    </row>
    <row r="535" spans="3:170" ht="15" hidden="1" customHeight="1" x14ac:dyDescent="0.25">
      <c r="C535" s="126">
        <f t="shared" si="228"/>
        <v>2</v>
      </c>
      <c r="D535" s="127" t="s">
        <v>145</v>
      </c>
      <c r="E535" s="126" t="s">
        <v>0</v>
      </c>
      <c r="F535" s="128"/>
      <c r="G535" s="129">
        <v>177</v>
      </c>
      <c r="H535" s="130">
        <f t="shared" si="229"/>
        <v>177</v>
      </c>
      <c r="I535" s="130">
        <f t="shared" si="230"/>
        <v>168</v>
      </c>
      <c r="J535" s="130">
        <f t="shared" si="231"/>
        <v>159</v>
      </c>
      <c r="K535" s="131">
        <f t="shared" si="232"/>
        <v>150</v>
      </c>
      <c r="L535" s="132">
        <f t="shared" si="233"/>
        <v>0</v>
      </c>
      <c r="M535" s="125">
        <v>300</v>
      </c>
      <c r="Z535" s="1"/>
      <c r="AA535" s="49">
        <v>4630109240036</v>
      </c>
      <c r="AB535" s="224">
        <v>15068</v>
      </c>
      <c r="AC535" s="315">
        <v>35</v>
      </c>
      <c r="AD535" s="328"/>
    </row>
    <row r="536" spans="3:170" s="51" customFormat="1" ht="18.75" hidden="1" thickBot="1" x14ac:dyDescent="0.3">
      <c r="C536" s="164"/>
      <c r="D536" s="165" t="s">
        <v>1</v>
      </c>
      <c r="E536" s="166"/>
      <c r="F536" s="166">
        <f>SUM(F534:F535)</f>
        <v>0</v>
      </c>
      <c r="G536" s="167">
        <v>0</v>
      </c>
      <c r="H536" s="167">
        <f>SUMPRODUCT($F534:$F535,H534:H535)</f>
        <v>0</v>
      </c>
      <c r="I536" s="167">
        <f>SUMPRODUCT($F534:$F535,I534:I535)</f>
        <v>0</v>
      </c>
      <c r="J536" s="167">
        <f>SUMPRODUCT($F534:$F535,J534:J535)</f>
        <v>0</v>
      </c>
      <c r="K536" s="167">
        <f>SUMPRODUCT($F534:$F535,K534:K535)</f>
        <v>0</v>
      </c>
      <c r="L536" s="168">
        <f>SUM(L534:L535)</f>
        <v>0</v>
      </c>
      <c r="M536" s="169"/>
      <c r="N536" s="47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AA536" s="49"/>
      <c r="AB536" s="224"/>
      <c r="AC536" s="315"/>
      <c r="AD536" s="328"/>
      <c r="AE536" s="48"/>
      <c r="AF536" s="48"/>
      <c r="AG536" s="48"/>
      <c r="AH536" s="48"/>
      <c r="AI536" s="48"/>
      <c r="AJ536" s="48"/>
      <c r="AK536" s="48"/>
      <c r="AL536" s="48"/>
      <c r="AM536" s="48"/>
      <c r="AN536" s="48"/>
      <c r="AO536" s="48"/>
      <c r="AP536" s="48"/>
      <c r="AQ536" s="48"/>
      <c r="AR536" s="48"/>
      <c r="AS536" s="48"/>
      <c r="AT536" s="48"/>
      <c r="AU536" s="48"/>
      <c r="AV536" s="48"/>
      <c r="AW536" s="48"/>
      <c r="AX536" s="48"/>
      <c r="AY536" s="48"/>
      <c r="AZ536" s="48"/>
      <c r="BA536" s="48"/>
      <c r="BB536" s="50"/>
      <c r="BC536" s="50"/>
      <c r="BD536" s="50"/>
      <c r="BE536" s="50"/>
      <c r="BF536" s="50"/>
      <c r="BG536" s="50"/>
      <c r="BH536" s="50"/>
      <c r="BI536" s="50"/>
      <c r="BJ536" s="50"/>
      <c r="BK536" s="50"/>
      <c r="BL536" s="50"/>
      <c r="BM536" s="50"/>
      <c r="BN536" s="50"/>
      <c r="BO536" s="50"/>
      <c r="BP536" s="50"/>
      <c r="BQ536" s="50"/>
      <c r="BR536" s="50"/>
      <c r="BS536" s="50"/>
      <c r="BT536" s="50"/>
      <c r="BU536" s="50"/>
      <c r="BV536" s="50"/>
      <c r="BW536" s="50"/>
      <c r="BX536" s="50"/>
      <c r="BY536" s="50"/>
      <c r="BZ536" s="50"/>
      <c r="CA536" s="50"/>
      <c r="CB536" s="50"/>
      <c r="CC536" s="50"/>
      <c r="CD536" s="50"/>
      <c r="CE536" s="50"/>
      <c r="CF536" s="50"/>
      <c r="CG536" s="50"/>
      <c r="CH536" s="50"/>
      <c r="CI536" s="50"/>
      <c r="CJ536" s="50"/>
      <c r="CK536" s="50"/>
      <c r="CL536" s="50"/>
      <c r="CM536" s="50"/>
      <c r="CN536" s="50"/>
      <c r="CO536" s="50"/>
      <c r="CP536" s="50"/>
      <c r="CQ536" s="50"/>
      <c r="CR536" s="50"/>
      <c r="CS536" s="50"/>
      <c r="CT536" s="50"/>
      <c r="CU536" s="50"/>
      <c r="CV536" s="50"/>
      <c r="CW536" s="50"/>
      <c r="CX536" s="50"/>
      <c r="CY536" s="50"/>
      <c r="CZ536" s="50"/>
      <c r="DA536" s="50"/>
      <c r="DB536" s="50"/>
      <c r="DC536" s="50"/>
      <c r="DD536" s="50"/>
      <c r="DE536" s="50"/>
      <c r="DF536" s="50"/>
      <c r="DG536" s="50"/>
      <c r="DH536" s="50"/>
      <c r="DI536" s="50"/>
      <c r="DJ536" s="50"/>
      <c r="DK536" s="50"/>
      <c r="DL536" s="50"/>
      <c r="DM536" s="50"/>
      <c r="DN536" s="50"/>
      <c r="DO536" s="50"/>
      <c r="DP536" s="50"/>
      <c r="DQ536" s="50"/>
      <c r="DR536" s="50"/>
      <c r="DS536" s="50"/>
      <c r="DT536" s="50"/>
      <c r="DU536" s="50"/>
      <c r="DV536" s="50"/>
      <c r="DW536" s="50"/>
      <c r="DX536" s="50"/>
      <c r="DY536" s="50"/>
      <c r="DZ536" s="50"/>
      <c r="EA536" s="50"/>
      <c r="EB536" s="50"/>
      <c r="EC536" s="50"/>
      <c r="ED536" s="50"/>
      <c r="EE536" s="50"/>
      <c r="EF536" s="50"/>
      <c r="EG536" s="50"/>
      <c r="EH536" s="50"/>
      <c r="EI536" s="50"/>
      <c r="EJ536" s="50"/>
      <c r="EK536" s="50"/>
      <c r="EL536" s="50"/>
      <c r="EM536" s="50"/>
      <c r="EN536" s="50"/>
      <c r="EO536" s="50"/>
      <c r="EP536" s="50"/>
      <c r="EQ536" s="50"/>
      <c r="ER536" s="50"/>
      <c r="ES536" s="50"/>
      <c r="ET536" s="50"/>
      <c r="EU536" s="50"/>
      <c r="EV536" s="50"/>
      <c r="EW536" s="50"/>
      <c r="EX536" s="50"/>
      <c r="EY536" s="50"/>
      <c r="EZ536" s="50"/>
      <c r="FA536" s="50"/>
      <c r="FB536" s="50"/>
      <c r="FC536" s="50"/>
      <c r="FD536" s="50"/>
      <c r="FE536" s="50"/>
      <c r="FF536" s="50"/>
      <c r="FG536" s="50"/>
      <c r="FH536" s="50"/>
      <c r="FI536" s="50"/>
      <c r="FJ536" s="50"/>
      <c r="FK536" s="50"/>
      <c r="FL536" s="50"/>
      <c r="FM536" s="50"/>
      <c r="FN536" s="50"/>
    </row>
    <row r="537" spans="3:170" ht="18.75" hidden="1" thickTop="1" x14ac:dyDescent="0.25">
      <c r="C537" s="151"/>
      <c r="D537" s="206" t="s">
        <v>159</v>
      </c>
      <c r="E537" s="152"/>
      <c r="F537" s="153"/>
      <c r="G537" s="154"/>
      <c r="H537" s="154"/>
      <c r="I537" s="154"/>
      <c r="J537" s="154"/>
      <c r="K537" s="154"/>
      <c r="L537" s="154"/>
      <c r="M537" s="150"/>
      <c r="Z537" s="1"/>
      <c r="AA537" s="49"/>
      <c r="AB537" s="223"/>
      <c r="AC537" s="314"/>
      <c r="AD537" s="328"/>
    </row>
    <row r="538" spans="3:170" ht="20.25" hidden="1" x14ac:dyDescent="0.25">
      <c r="C538" s="120"/>
      <c r="D538" s="121" t="s">
        <v>26</v>
      </c>
      <c r="E538" s="230" t="s">
        <v>166</v>
      </c>
      <c r="F538" s="137"/>
      <c r="G538" s="123"/>
      <c r="H538" s="123"/>
      <c r="I538" s="123"/>
      <c r="J538" s="123"/>
      <c r="K538" s="123"/>
      <c r="L538" s="124"/>
      <c r="M538" s="125"/>
      <c r="N538" s="45"/>
      <c r="O538" s="43"/>
      <c r="P538" s="43"/>
      <c r="Q538" s="43"/>
      <c r="R538" s="43"/>
      <c r="S538" s="43"/>
      <c r="T538" s="43"/>
      <c r="U538" s="43"/>
      <c r="V538" s="43"/>
      <c r="W538" s="43"/>
      <c r="Z538" s="1"/>
      <c r="AA538" s="49"/>
      <c r="AB538" s="223"/>
      <c r="AC538" s="314"/>
      <c r="AD538" s="328"/>
    </row>
    <row r="539" spans="3:170" hidden="1" x14ac:dyDescent="0.25">
      <c r="C539" s="126">
        <f t="shared" ref="C539:C541" si="234">C538+1</f>
        <v>1</v>
      </c>
      <c r="D539" s="127" t="s">
        <v>96</v>
      </c>
      <c r="E539" s="126" t="s">
        <v>0</v>
      </c>
      <c r="F539" s="128"/>
      <c r="G539" s="129">
        <v>165</v>
      </c>
      <c r="H539" s="130">
        <f t="shared" ref="H539:H541" si="235">ROUND(G539*$H$4,0)</f>
        <v>165</v>
      </c>
      <c r="I539" s="130">
        <f t="shared" ref="I539:I541" si="236">ROUND(H539*$I$4,0)</f>
        <v>157</v>
      </c>
      <c r="J539" s="130">
        <f t="shared" ref="J539:J541" si="237">ROUND(H539*$J$4,0)</f>
        <v>149</v>
      </c>
      <c r="K539" s="131">
        <f t="shared" ref="K539:K541" si="238">ROUND(H539*$K$4,0)</f>
        <v>140</v>
      </c>
      <c r="L539" s="132">
        <f t="shared" ref="L539:L541" si="239">IF($H$3&gt;=100000,F539*K539,IF(AND($H$3&gt;=50000,$H$3&lt;=100000),F539*J539,IF(AND($H$3&gt;=25000,$H$3&lt;=50000),F539*I539,IF($H$3&lt;=50000,F539*H539))))</f>
        <v>0</v>
      </c>
      <c r="M539" s="125">
        <v>280</v>
      </c>
      <c r="Z539" s="1"/>
      <c r="AA539" s="49">
        <v>4630109240166</v>
      </c>
      <c r="AB539" s="224">
        <v>15069</v>
      </c>
      <c r="AC539" s="315">
        <v>35</v>
      </c>
      <c r="AD539" s="328"/>
    </row>
    <row r="540" spans="3:170" hidden="1" x14ac:dyDescent="0.25">
      <c r="C540" s="126">
        <f t="shared" si="234"/>
        <v>2</v>
      </c>
      <c r="D540" s="127" t="s">
        <v>97</v>
      </c>
      <c r="E540" s="126" t="s">
        <v>0</v>
      </c>
      <c r="F540" s="128"/>
      <c r="G540" s="129">
        <v>165</v>
      </c>
      <c r="H540" s="130">
        <f t="shared" ref="H540" si="240">ROUND(G540*$H$4,0)</f>
        <v>165</v>
      </c>
      <c r="I540" s="130">
        <f t="shared" si="236"/>
        <v>157</v>
      </c>
      <c r="J540" s="130">
        <f t="shared" ref="J540" si="241">ROUND(H540*$J$4,0)</f>
        <v>149</v>
      </c>
      <c r="K540" s="131">
        <f t="shared" ref="K540" si="242">ROUND(H540*$K$4,0)</f>
        <v>140</v>
      </c>
      <c r="L540" s="132">
        <f t="shared" si="239"/>
        <v>0</v>
      </c>
      <c r="M540" s="125">
        <v>280</v>
      </c>
      <c r="Z540" s="1"/>
      <c r="AA540" s="49">
        <v>4630109240142</v>
      </c>
      <c r="AB540" s="224">
        <v>15070</v>
      </c>
      <c r="AC540" s="315">
        <v>35</v>
      </c>
      <c r="AD540" s="328"/>
    </row>
    <row r="541" spans="3:170" hidden="1" x14ac:dyDescent="0.25">
      <c r="C541" s="126">
        <f t="shared" si="234"/>
        <v>3</v>
      </c>
      <c r="D541" s="127" t="s">
        <v>98</v>
      </c>
      <c r="E541" s="126" t="s">
        <v>0</v>
      </c>
      <c r="F541" s="128"/>
      <c r="G541" s="129">
        <v>165</v>
      </c>
      <c r="H541" s="130">
        <f t="shared" si="235"/>
        <v>165</v>
      </c>
      <c r="I541" s="130">
        <f t="shared" si="236"/>
        <v>157</v>
      </c>
      <c r="J541" s="130">
        <f t="shared" si="237"/>
        <v>149</v>
      </c>
      <c r="K541" s="131">
        <f t="shared" si="238"/>
        <v>140</v>
      </c>
      <c r="L541" s="132">
        <f t="shared" si="239"/>
        <v>0</v>
      </c>
      <c r="M541" s="125">
        <v>280</v>
      </c>
      <c r="Z541" s="1"/>
      <c r="AA541" s="49">
        <v>4630109240159</v>
      </c>
      <c r="AB541" s="224">
        <v>15071</v>
      </c>
      <c r="AC541" s="315">
        <v>35</v>
      </c>
      <c r="AD541" s="328"/>
    </row>
    <row r="542" spans="3:170" s="51" customFormat="1" ht="18.75" hidden="1" thickBot="1" x14ac:dyDescent="0.3">
      <c r="C542" s="164"/>
      <c r="D542" s="165" t="s">
        <v>1</v>
      </c>
      <c r="E542" s="166"/>
      <c r="F542" s="166">
        <f>SUM(F539:F541)</f>
        <v>0</v>
      </c>
      <c r="G542" s="167">
        <v>0</v>
      </c>
      <c r="H542" s="167">
        <f>SUMPRODUCT($F539:$F541,H539:H541)</f>
        <v>0</v>
      </c>
      <c r="I542" s="167">
        <f>SUMPRODUCT($F539:$F541,I539:I541)</f>
        <v>0</v>
      </c>
      <c r="J542" s="167">
        <f>SUMPRODUCT($F539:$F541,J539:J541)</f>
        <v>0</v>
      </c>
      <c r="K542" s="167">
        <f>SUMPRODUCT($F539:$F541,K539:K541)</f>
        <v>0</v>
      </c>
      <c r="L542" s="168">
        <f>SUM(L539:L541)</f>
        <v>0</v>
      </c>
      <c r="M542" s="169"/>
      <c r="N542" s="47"/>
      <c r="O542" s="48"/>
      <c r="P542" s="48"/>
      <c r="Q542" s="48"/>
      <c r="R542" s="48"/>
      <c r="S542" s="48"/>
      <c r="T542" s="48"/>
      <c r="U542" s="48"/>
      <c r="V542" s="48"/>
      <c r="W542" s="48"/>
      <c r="X542" s="48"/>
      <c r="Y542" s="48"/>
      <c r="AA542" s="49"/>
      <c r="AB542" s="224"/>
      <c r="AC542" s="315"/>
      <c r="AD542" s="328"/>
      <c r="AE542" s="48"/>
      <c r="AF542" s="48"/>
      <c r="AG542" s="48"/>
      <c r="AH542" s="48"/>
      <c r="AI542" s="48"/>
      <c r="AJ542" s="48"/>
      <c r="AK542" s="48"/>
      <c r="AL542" s="48"/>
      <c r="AM542" s="48"/>
      <c r="AN542" s="48"/>
      <c r="AO542" s="48"/>
      <c r="AP542" s="48"/>
      <c r="AQ542" s="48"/>
      <c r="AR542" s="48"/>
      <c r="AS542" s="48"/>
      <c r="AT542" s="48"/>
      <c r="AU542" s="48"/>
      <c r="AV542" s="48"/>
      <c r="AW542" s="48"/>
      <c r="AX542" s="48"/>
      <c r="AY542" s="48"/>
      <c r="AZ542" s="48"/>
      <c r="BA542" s="48"/>
      <c r="BB542" s="50"/>
      <c r="BC542" s="50"/>
      <c r="BD542" s="50"/>
      <c r="BE542" s="50"/>
      <c r="BF542" s="50"/>
      <c r="BG542" s="50"/>
      <c r="BH542" s="50"/>
      <c r="BI542" s="50"/>
      <c r="BJ542" s="50"/>
      <c r="BK542" s="50"/>
      <c r="BL542" s="50"/>
      <c r="BM542" s="50"/>
      <c r="BN542" s="50"/>
      <c r="BO542" s="50"/>
      <c r="BP542" s="50"/>
      <c r="BQ542" s="50"/>
      <c r="BR542" s="50"/>
      <c r="BS542" s="50"/>
      <c r="BT542" s="50"/>
      <c r="BU542" s="50"/>
      <c r="BV542" s="50"/>
      <c r="BW542" s="50"/>
      <c r="BX542" s="50"/>
      <c r="BY542" s="50"/>
      <c r="BZ542" s="50"/>
      <c r="CA542" s="50"/>
      <c r="CB542" s="50"/>
      <c r="CC542" s="50"/>
      <c r="CD542" s="50"/>
      <c r="CE542" s="50"/>
      <c r="CF542" s="50"/>
      <c r="CG542" s="50"/>
      <c r="CH542" s="50"/>
      <c r="CI542" s="50"/>
      <c r="CJ542" s="50"/>
      <c r="CK542" s="50"/>
      <c r="CL542" s="50"/>
      <c r="CM542" s="50"/>
      <c r="CN542" s="50"/>
      <c r="CO542" s="50"/>
      <c r="CP542" s="50"/>
      <c r="CQ542" s="50"/>
      <c r="CR542" s="50"/>
      <c r="CS542" s="50"/>
      <c r="CT542" s="50"/>
      <c r="CU542" s="50"/>
      <c r="CV542" s="50"/>
      <c r="CW542" s="50"/>
      <c r="CX542" s="50"/>
      <c r="CY542" s="50"/>
      <c r="CZ542" s="50"/>
      <c r="DA542" s="50"/>
      <c r="DB542" s="50"/>
      <c r="DC542" s="50"/>
      <c r="DD542" s="50"/>
      <c r="DE542" s="50"/>
      <c r="DF542" s="50"/>
      <c r="DG542" s="50"/>
      <c r="DH542" s="50"/>
      <c r="DI542" s="50"/>
      <c r="DJ542" s="50"/>
      <c r="DK542" s="50"/>
      <c r="DL542" s="50"/>
      <c r="DM542" s="50"/>
      <c r="DN542" s="50"/>
      <c r="DO542" s="50"/>
      <c r="DP542" s="50"/>
      <c r="DQ542" s="50"/>
      <c r="DR542" s="50"/>
      <c r="DS542" s="50"/>
      <c r="DT542" s="50"/>
      <c r="DU542" s="50"/>
      <c r="DV542" s="50"/>
      <c r="DW542" s="50"/>
      <c r="DX542" s="50"/>
      <c r="DY542" s="50"/>
      <c r="DZ542" s="50"/>
      <c r="EA542" s="50"/>
      <c r="EB542" s="50"/>
      <c r="EC542" s="50"/>
      <c r="ED542" s="50"/>
      <c r="EE542" s="50"/>
      <c r="EF542" s="50"/>
      <c r="EG542" s="50"/>
      <c r="EH542" s="50"/>
      <c r="EI542" s="50"/>
      <c r="EJ542" s="50"/>
      <c r="EK542" s="50"/>
      <c r="EL542" s="50"/>
      <c r="EM542" s="50"/>
      <c r="EN542" s="50"/>
      <c r="EO542" s="50"/>
      <c r="EP542" s="50"/>
      <c r="EQ542" s="50"/>
      <c r="ER542" s="50"/>
      <c r="ES542" s="50"/>
      <c r="ET542" s="50"/>
      <c r="EU542" s="50"/>
      <c r="EV542" s="50"/>
      <c r="EW542" s="50"/>
      <c r="EX542" s="50"/>
      <c r="EY542" s="50"/>
      <c r="EZ542" s="50"/>
      <c r="FA542" s="50"/>
      <c r="FB542" s="50"/>
      <c r="FC542" s="50"/>
      <c r="FD542" s="50"/>
      <c r="FE542" s="50"/>
      <c r="FF542" s="50"/>
      <c r="FG542" s="50"/>
      <c r="FH542" s="50"/>
      <c r="FI542" s="50"/>
      <c r="FJ542" s="50"/>
      <c r="FK542" s="50"/>
      <c r="FL542" s="50"/>
      <c r="FM542" s="50"/>
      <c r="FN542" s="50"/>
    </row>
    <row r="543" spans="3:170" ht="18.75" hidden="1" thickTop="1" x14ac:dyDescent="0.25">
      <c r="C543" s="151"/>
      <c r="D543" s="206" t="s">
        <v>159</v>
      </c>
      <c r="E543" s="152"/>
      <c r="F543" s="153"/>
      <c r="G543" s="154"/>
      <c r="H543" s="154"/>
      <c r="I543" s="154"/>
      <c r="J543" s="154"/>
      <c r="K543" s="154"/>
      <c r="L543" s="154"/>
      <c r="M543" s="150"/>
      <c r="Z543" s="1"/>
      <c r="AA543" s="49"/>
      <c r="AB543" s="223"/>
      <c r="AC543" s="314"/>
      <c r="AD543" s="328"/>
    </row>
    <row r="544" spans="3:170" ht="20.25" hidden="1" x14ac:dyDescent="0.25">
      <c r="C544" s="120"/>
      <c r="D544" s="121" t="s">
        <v>23</v>
      </c>
      <c r="E544" s="230" t="s">
        <v>166</v>
      </c>
      <c r="F544" s="122"/>
      <c r="G544" s="123"/>
      <c r="H544" s="123"/>
      <c r="I544" s="123"/>
      <c r="J544" s="123"/>
      <c r="K544" s="123"/>
      <c r="L544" s="124"/>
      <c r="M544" s="125"/>
      <c r="Z544" s="1"/>
      <c r="AA544" s="49"/>
      <c r="AB544" s="223"/>
      <c r="AC544" s="314"/>
      <c r="AD544" s="328"/>
    </row>
    <row r="545" spans="3:170" ht="15" hidden="1" customHeight="1" x14ac:dyDescent="0.25">
      <c r="C545" s="126">
        <f t="shared" ref="C545:C550" si="243">C544+1</f>
        <v>1</v>
      </c>
      <c r="D545" s="127" t="s">
        <v>83</v>
      </c>
      <c r="E545" s="126" t="s">
        <v>0</v>
      </c>
      <c r="F545" s="128"/>
      <c r="G545" s="129">
        <v>112</v>
      </c>
      <c r="H545" s="130">
        <f t="shared" ref="H545:H550" si="244">ROUND(G545*$H$4,0)</f>
        <v>112</v>
      </c>
      <c r="I545" s="130">
        <f t="shared" ref="I545:I550" si="245">ROUND(H545*$I$4,0)</f>
        <v>106</v>
      </c>
      <c r="J545" s="130">
        <f t="shared" ref="J545:J550" si="246">ROUND(H545*$J$4,0)</f>
        <v>101</v>
      </c>
      <c r="K545" s="131">
        <f t="shared" ref="K545:K550" si="247">ROUND(H545*$K$4,0)</f>
        <v>95</v>
      </c>
      <c r="L545" s="132">
        <f t="shared" ref="L545:L550" si="248">IF($H$3&gt;=100000,F545*K545,IF(AND($H$3&gt;=50000,$H$3&lt;=100000),F545*J545,IF(AND($H$3&gt;=25000,$H$3&lt;=50000),F545*I545,IF($H$3&lt;=50000,F545*H545))))</f>
        <v>0</v>
      </c>
      <c r="M545" s="125">
        <v>190</v>
      </c>
      <c r="Z545" s="1"/>
      <c r="AA545" s="49">
        <v>4630109240715</v>
      </c>
      <c r="AB545" s="224">
        <v>14925</v>
      </c>
      <c r="AC545" s="315">
        <v>18</v>
      </c>
      <c r="AD545" s="328"/>
    </row>
    <row r="546" spans="3:170" ht="15" hidden="1" customHeight="1" x14ac:dyDescent="0.25">
      <c r="C546" s="126">
        <f t="shared" si="243"/>
        <v>2</v>
      </c>
      <c r="D546" s="127" t="s">
        <v>51</v>
      </c>
      <c r="E546" s="126" t="s">
        <v>0</v>
      </c>
      <c r="F546" s="128"/>
      <c r="G546" s="129">
        <v>112</v>
      </c>
      <c r="H546" s="130">
        <f t="shared" si="244"/>
        <v>112</v>
      </c>
      <c r="I546" s="130">
        <f t="shared" si="245"/>
        <v>106</v>
      </c>
      <c r="J546" s="130">
        <f t="shared" si="246"/>
        <v>101</v>
      </c>
      <c r="K546" s="131">
        <f t="shared" si="247"/>
        <v>95</v>
      </c>
      <c r="L546" s="132">
        <f t="shared" si="248"/>
        <v>0</v>
      </c>
      <c r="M546" s="125">
        <v>190</v>
      </c>
      <c r="Z546" s="1"/>
      <c r="AA546" s="49">
        <v>4630109240753</v>
      </c>
      <c r="AB546" s="224">
        <v>14926</v>
      </c>
      <c r="AC546" s="315">
        <v>18</v>
      </c>
      <c r="AD546" s="328"/>
    </row>
    <row r="547" spans="3:170" ht="15" hidden="1" customHeight="1" x14ac:dyDescent="0.25">
      <c r="C547" s="126">
        <f t="shared" si="243"/>
        <v>3</v>
      </c>
      <c r="D547" s="127" t="s">
        <v>52</v>
      </c>
      <c r="E547" s="126" t="s">
        <v>0</v>
      </c>
      <c r="F547" s="128"/>
      <c r="G547" s="129">
        <v>112</v>
      </c>
      <c r="H547" s="130">
        <f t="shared" si="244"/>
        <v>112</v>
      </c>
      <c r="I547" s="130">
        <f t="shared" si="245"/>
        <v>106</v>
      </c>
      <c r="J547" s="130">
        <f t="shared" si="246"/>
        <v>101</v>
      </c>
      <c r="K547" s="131">
        <f t="shared" si="247"/>
        <v>95</v>
      </c>
      <c r="L547" s="132">
        <f t="shared" si="248"/>
        <v>0</v>
      </c>
      <c r="M547" s="125">
        <v>190</v>
      </c>
      <c r="Z547" s="1"/>
      <c r="AA547" s="49">
        <v>4630109240746</v>
      </c>
      <c r="AB547" s="224">
        <v>14927</v>
      </c>
      <c r="AC547" s="315">
        <v>18</v>
      </c>
      <c r="AD547" s="328"/>
    </row>
    <row r="548" spans="3:170" ht="15" hidden="1" customHeight="1" x14ac:dyDescent="0.25">
      <c r="C548" s="126">
        <f t="shared" si="243"/>
        <v>4</v>
      </c>
      <c r="D548" s="127" t="s">
        <v>53</v>
      </c>
      <c r="E548" s="126" t="s">
        <v>0</v>
      </c>
      <c r="F548" s="128"/>
      <c r="G548" s="129">
        <v>112</v>
      </c>
      <c r="H548" s="130">
        <f t="shared" si="244"/>
        <v>112</v>
      </c>
      <c r="I548" s="130">
        <f t="shared" si="245"/>
        <v>106</v>
      </c>
      <c r="J548" s="130">
        <f t="shared" si="246"/>
        <v>101</v>
      </c>
      <c r="K548" s="131">
        <f t="shared" si="247"/>
        <v>95</v>
      </c>
      <c r="L548" s="132">
        <f t="shared" si="248"/>
        <v>0</v>
      </c>
      <c r="M548" s="125">
        <v>190</v>
      </c>
      <c r="Z548" s="1"/>
      <c r="AA548" s="49">
        <v>4630109240760</v>
      </c>
      <c r="AB548" s="224">
        <v>14928</v>
      </c>
      <c r="AC548" s="315">
        <v>18</v>
      </c>
      <c r="AD548" s="328"/>
    </row>
    <row r="549" spans="3:170" ht="15" hidden="1" customHeight="1" x14ac:dyDescent="0.25">
      <c r="C549" s="126">
        <f t="shared" si="243"/>
        <v>5</v>
      </c>
      <c r="D549" s="127" t="s">
        <v>54</v>
      </c>
      <c r="E549" s="126" t="s">
        <v>0</v>
      </c>
      <c r="F549" s="128"/>
      <c r="G549" s="129">
        <v>112</v>
      </c>
      <c r="H549" s="130">
        <f t="shared" si="244"/>
        <v>112</v>
      </c>
      <c r="I549" s="130">
        <f t="shared" si="245"/>
        <v>106</v>
      </c>
      <c r="J549" s="130">
        <f t="shared" si="246"/>
        <v>101</v>
      </c>
      <c r="K549" s="131">
        <f t="shared" si="247"/>
        <v>95</v>
      </c>
      <c r="L549" s="132">
        <f t="shared" si="248"/>
        <v>0</v>
      </c>
      <c r="M549" s="125">
        <v>190</v>
      </c>
      <c r="Z549" s="1"/>
      <c r="AA549" s="49">
        <v>4630109240777</v>
      </c>
      <c r="AB549" s="224">
        <v>14929</v>
      </c>
      <c r="AC549" s="315">
        <v>18</v>
      </c>
      <c r="AD549" s="328"/>
    </row>
    <row r="550" spans="3:170" ht="15" hidden="1" customHeight="1" x14ac:dyDescent="0.25">
      <c r="C550" s="126">
        <f t="shared" si="243"/>
        <v>6</v>
      </c>
      <c r="D550" s="127" t="s">
        <v>55</v>
      </c>
      <c r="E550" s="126" t="s">
        <v>0</v>
      </c>
      <c r="F550" s="128"/>
      <c r="G550" s="129">
        <v>112</v>
      </c>
      <c r="H550" s="130">
        <f t="shared" si="244"/>
        <v>112</v>
      </c>
      <c r="I550" s="130">
        <f t="shared" si="245"/>
        <v>106</v>
      </c>
      <c r="J550" s="130">
        <f t="shared" si="246"/>
        <v>101</v>
      </c>
      <c r="K550" s="131">
        <f t="shared" si="247"/>
        <v>95</v>
      </c>
      <c r="L550" s="132">
        <f t="shared" si="248"/>
        <v>0</v>
      </c>
      <c r="M550" s="125">
        <v>190</v>
      </c>
      <c r="Z550" s="1"/>
      <c r="AA550" s="49">
        <v>4630109240784</v>
      </c>
      <c r="AB550" s="224">
        <v>14930</v>
      </c>
      <c r="AC550" s="315">
        <v>18</v>
      </c>
      <c r="AD550" s="328"/>
    </row>
    <row r="551" spans="3:170" s="51" customFormat="1" ht="18.75" hidden="1" thickBot="1" x14ac:dyDescent="0.3">
      <c r="C551" s="164"/>
      <c r="D551" s="165" t="s">
        <v>1</v>
      </c>
      <c r="E551" s="166"/>
      <c r="F551" s="166">
        <f>SUM(F545:F550)</f>
        <v>0</v>
      </c>
      <c r="G551" s="167">
        <v>0</v>
      </c>
      <c r="H551" s="167">
        <f>SUMPRODUCT($F545:$F550,H545:H550)</f>
        <v>0</v>
      </c>
      <c r="I551" s="167">
        <f>SUMPRODUCT($F545:$F550,I545:I550)</f>
        <v>0</v>
      </c>
      <c r="J551" s="167">
        <f>SUMPRODUCT($F545:$F550,J545:J550)</f>
        <v>0</v>
      </c>
      <c r="K551" s="167">
        <f>SUMPRODUCT($F545:$F550,K545:K550)</f>
        <v>0</v>
      </c>
      <c r="L551" s="168">
        <f>SUM(L545:L550)</f>
        <v>0</v>
      </c>
      <c r="M551" s="169"/>
      <c r="N551" s="47"/>
      <c r="O551" s="48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AA551" s="49"/>
      <c r="AB551" s="224"/>
      <c r="AC551" s="315"/>
      <c r="AD551" s="328"/>
      <c r="AE551" s="48"/>
      <c r="AF551" s="48"/>
      <c r="AG551" s="48"/>
      <c r="AH551" s="48"/>
      <c r="AI551" s="48"/>
      <c r="AJ551" s="48"/>
      <c r="AK551" s="48"/>
      <c r="AL551" s="48"/>
      <c r="AM551" s="48"/>
      <c r="AN551" s="48"/>
      <c r="AO551" s="48"/>
      <c r="AP551" s="48"/>
      <c r="AQ551" s="48"/>
      <c r="AR551" s="48"/>
      <c r="AS551" s="48"/>
      <c r="AT551" s="48"/>
      <c r="AU551" s="48"/>
      <c r="AV551" s="48"/>
      <c r="AW551" s="48"/>
      <c r="AX551" s="48"/>
      <c r="AY551" s="48"/>
      <c r="AZ551" s="48"/>
      <c r="BA551" s="48"/>
      <c r="BB551" s="50"/>
      <c r="BC551" s="50"/>
      <c r="BD551" s="50"/>
      <c r="BE551" s="50"/>
      <c r="BF551" s="50"/>
      <c r="BG551" s="50"/>
      <c r="BH551" s="50"/>
      <c r="BI551" s="50"/>
      <c r="BJ551" s="50"/>
      <c r="BK551" s="50"/>
      <c r="BL551" s="50"/>
      <c r="BM551" s="50"/>
      <c r="BN551" s="50"/>
      <c r="BO551" s="50"/>
      <c r="BP551" s="50"/>
      <c r="BQ551" s="50"/>
      <c r="BR551" s="50"/>
      <c r="BS551" s="50"/>
      <c r="BT551" s="50"/>
      <c r="BU551" s="50"/>
      <c r="BV551" s="50"/>
      <c r="BW551" s="50"/>
      <c r="BX551" s="50"/>
      <c r="BY551" s="50"/>
      <c r="BZ551" s="50"/>
      <c r="CA551" s="50"/>
      <c r="CB551" s="50"/>
      <c r="CC551" s="50"/>
      <c r="CD551" s="50"/>
      <c r="CE551" s="50"/>
      <c r="CF551" s="50"/>
      <c r="CG551" s="50"/>
      <c r="CH551" s="50"/>
      <c r="CI551" s="50"/>
      <c r="CJ551" s="50"/>
      <c r="CK551" s="50"/>
      <c r="CL551" s="50"/>
      <c r="CM551" s="50"/>
      <c r="CN551" s="50"/>
      <c r="CO551" s="50"/>
      <c r="CP551" s="50"/>
      <c r="CQ551" s="50"/>
      <c r="CR551" s="50"/>
      <c r="CS551" s="50"/>
      <c r="CT551" s="50"/>
      <c r="CU551" s="50"/>
      <c r="CV551" s="50"/>
      <c r="CW551" s="50"/>
      <c r="CX551" s="50"/>
      <c r="CY551" s="50"/>
      <c r="CZ551" s="50"/>
      <c r="DA551" s="50"/>
      <c r="DB551" s="50"/>
      <c r="DC551" s="50"/>
      <c r="DD551" s="50"/>
      <c r="DE551" s="50"/>
      <c r="DF551" s="50"/>
      <c r="DG551" s="50"/>
      <c r="DH551" s="50"/>
      <c r="DI551" s="50"/>
      <c r="DJ551" s="50"/>
      <c r="DK551" s="50"/>
      <c r="DL551" s="50"/>
      <c r="DM551" s="50"/>
      <c r="DN551" s="50"/>
      <c r="DO551" s="50"/>
      <c r="DP551" s="50"/>
      <c r="DQ551" s="50"/>
      <c r="DR551" s="50"/>
      <c r="DS551" s="50"/>
      <c r="DT551" s="50"/>
      <c r="DU551" s="50"/>
      <c r="DV551" s="50"/>
      <c r="DW551" s="50"/>
      <c r="DX551" s="50"/>
      <c r="DY551" s="50"/>
      <c r="DZ551" s="50"/>
      <c r="EA551" s="50"/>
      <c r="EB551" s="50"/>
      <c r="EC551" s="50"/>
      <c r="ED551" s="50"/>
      <c r="EE551" s="50"/>
      <c r="EF551" s="50"/>
      <c r="EG551" s="50"/>
      <c r="EH551" s="50"/>
      <c r="EI551" s="50"/>
      <c r="EJ551" s="50"/>
      <c r="EK551" s="50"/>
      <c r="EL551" s="50"/>
      <c r="EM551" s="50"/>
      <c r="EN551" s="50"/>
      <c r="EO551" s="50"/>
      <c r="EP551" s="50"/>
      <c r="EQ551" s="50"/>
      <c r="ER551" s="50"/>
      <c r="ES551" s="50"/>
      <c r="ET551" s="50"/>
      <c r="EU551" s="50"/>
      <c r="EV551" s="50"/>
      <c r="EW551" s="50"/>
      <c r="EX551" s="50"/>
      <c r="EY551" s="50"/>
      <c r="EZ551" s="50"/>
      <c r="FA551" s="50"/>
      <c r="FB551" s="50"/>
      <c r="FC551" s="50"/>
      <c r="FD551" s="50"/>
      <c r="FE551" s="50"/>
      <c r="FF551" s="50"/>
      <c r="FG551" s="50"/>
      <c r="FH551" s="50"/>
      <c r="FI551" s="50"/>
      <c r="FJ551" s="50"/>
      <c r="FK551" s="50"/>
      <c r="FL551" s="50"/>
      <c r="FM551" s="50"/>
      <c r="FN551" s="50"/>
    </row>
    <row r="552" spans="3:170" ht="18.75" hidden="1" thickTop="1" x14ac:dyDescent="0.25">
      <c r="C552" s="151"/>
      <c r="D552" s="206" t="s">
        <v>159</v>
      </c>
      <c r="E552" s="152"/>
      <c r="F552" s="153"/>
      <c r="G552" s="154"/>
      <c r="H552" s="154"/>
      <c r="I552" s="154"/>
      <c r="J552" s="154"/>
      <c r="K552" s="154"/>
      <c r="L552" s="154"/>
      <c r="M552" s="150"/>
      <c r="Z552" s="1"/>
      <c r="AA552" s="49"/>
      <c r="AB552" s="223"/>
      <c r="AC552" s="314"/>
      <c r="AD552" s="328"/>
    </row>
    <row r="553" spans="3:170" ht="20.25" hidden="1" x14ac:dyDescent="0.25">
      <c r="C553" s="120"/>
      <c r="D553" s="121" t="s">
        <v>29</v>
      </c>
      <c r="E553" s="230" t="s">
        <v>166</v>
      </c>
      <c r="F553" s="122"/>
      <c r="G553" s="123"/>
      <c r="H553" s="123"/>
      <c r="I553" s="123"/>
      <c r="J553" s="123"/>
      <c r="K553" s="123"/>
      <c r="L553" s="124"/>
      <c r="M553" s="125"/>
      <c r="Z553" s="1"/>
      <c r="AA553" s="49"/>
      <c r="AB553" s="223"/>
      <c r="AC553" s="314"/>
      <c r="AD553" s="328"/>
    </row>
    <row r="554" spans="3:170" ht="15" hidden="1" customHeight="1" x14ac:dyDescent="0.25">
      <c r="C554" s="126">
        <f t="shared" ref="C554:C559" si="249">C553+1</f>
        <v>1</v>
      </c>
      <c r="D554" s="127" t="s">
        <v>56</v>
      </c>
      <c r="E554" s="126" t="s">
        <v>0</v>
      </c>
      <c r="F554" s="128"/>
      <c r="G554" s="129">
        <v>100</v>
      </c>
      <c r="H554" s="130">
        <f t="shared" ref="H554:H559" si="250">ROUND(G554*$H$4,0)</f>
        <v>100</v>
      </c>
      <c r="I554" s="130">
        <f t="shared" ref="I554:I559" si="251">ROUND(H554*$I$4,0)</f>
        <v>95</v>
      </c>
      <c r="J554" s="130">
        <f t="shared" ref="J554:J559" si="252">ROUND(H554*$J$4,0)</f>
        <v>90</v>
      </c>
      <c r="K554" s="131">
        <f t="shared" ref="K554:K559" si="253">ROUND(H554*$K$4,0)</f>
        <v>85</v>
      </c>
      <c r="L554" s="132">
        <f t="shared" ref="L554:L559" si="254">IF($H$3&gt;=100000,F554*K554,IF(AND($H$3&gt;=50000,$H$3&lt;=100000),F554*J554,IF(AND($H$3&gt;=25000,$H$3&lt;=50000),F554*I554,IF($H$3&lt;=50000,F554*H554))))</f>
        <v>0</v>
      </c>
      <c r="M554" s="125">
        <v>170</v>
      </c>
      <c r="Z554" s="1"/>
      <c r="AA554" s="49">
        <v>4630109240463</v>
      </c>
      <c r="AB554" s="224">
        <v>14931</v>
      </c>
      <c r="AC554" s="315">
        <v>18</v>
      </c>
      <c r="AD554" s="328"/>
    </row>
    <row r="555" spans="3:170" ht="15" hidden="1" customHeight="1" x14ac:dyDescent="0.25">
      <c r="C555" s="126">
        <f t="shared" si="249"/>
        <v>2</v>
      </c>
      <c r="D555" s="127" t="s">
        <v>57</v>
      </c>
      <c r="E555" s="126" t="s">
        <v>0</v>
      </c>
      <c r="F555" s="128"/>
      <c r="G555" s="129">
        <v>100</v>
      </c>
      <c r="H555" s="130">
        <f t="shared" ref="H555:H558" si="255">ROUND(G555*$H$4,0)</f>
        <v>100</v>
      </c>
      <c r="I555" s="130">
        <f t="shared" si="251"/>
        <v>95</v>
      </c>
      <c r="J555" s="130">
        <f t="shared" ref="J555:J558" si="256">ROUND(H555*$J$4,0)</f>
        <v>90</v>
      </c>
      <c r="K555" s="131">
        <f t="shared" ref="K555:K558" si="257">ROUND(H555*$K$4,0)</f>
        <v>85</v>
      </c>
      <c r="L555" s="132">
        <f t="shared" si="254"/>
        <v>0</v>
      </c>
      <c r="M555" s="125">
        <v>170</v>
      </c>
      <c r="Z555" s="1"/>
      <c r="AA555" s="49">
        <v>4630109240470</v>
      </c>
      <c r="AB555" s="224">
        <v>15054</v>
      </c>
      <c r="AC555" s="315">
        <v>18</v>
      </c>
      <c r="AD555" s="328"/>
    </row>
    <row r="556" spans="3:170" ht="15" hidden="1" customHeight="1" x14ac:dyDescent="0.25">
      <c r="C556" s="126">
        <f t="shared" si="249"/>
        <v>3</v>
      </c>
      <c r="D556" s="127" t="s">
        <v>58</v>
      </c>
      <c r="E556" s="126" t="s">
        <v>0</v>
      </c>
      <c r="F556" s="128"/>
      <c r="G556" s="129">
        <v>100</v>
      </c>
      <c r="H556" s="130">
        <f t="shared" si="255"/>
        <v>100</v>
      </c>
      <c r="I556" s="130">
        <f t="shared" si="251"/>
        <v>95</v>
      </c>
      <c r="J556" s="130">
        <f t="shared" si="256"/>
        <v>90</v>
      </c>
      <c r="K556" s="131">
        <f t="shared" si="257"/>
        <v>85</v>
      </c>
      <c r="L556" s="132">
        <f t="shared" si="254"/>
        <v>0</v>
      </c>
      <c r="M556" s="125">
        <v>170</v>
      </c>
      <c r="Z556" s="1"/>
      <c r="AA556" s="49">
        <v>4630109240487</v>
      </c>
      <c r="AB556" s="224">
        <v>15055</v>
      </c>
      <c r="AC556" s="315">
        <v>18</v>
      </c>
      <c r="AD556" s="328"/>
    </row>
    <row r="557" spans="3:170" ht="15" hidden="1" customHeight="1" x14ac:dyDescent="0.25">
      <c r="C557" s="126">
        <f t="shared" si="249"/>
        <v>4</v>
      </c>
      <c r="D557" s="127" t="s">
        <v>59</v>
      </c>
      <c r="E557" s="126" t="s">
        <v>0</v>
      </c>
      <c r="F557" s="128"/>
      <c r="G557" s="129">
        <v>100</v>
      </c>
      <c r="H557" s="130">
        <f t="shared" si="255"/>
        <v>100</v>
      </c>
      <c r="I557" s="130">
        <f t="shared" si="251"/>
        <v>95</v>
      </c>
      <c r="J557" s="130">
        <f t="shared" si="256"/>
        <v>90</v>
      </c>
      <c r="K557" s="131">
        <f t="shared" si="257"/>
        <v>85</v>
      </c>
      <c r="L557" s="132">
        <f t="shared" si="254"/>
        <v>0</v>
      </c>
      <c r="M557" s="125">
        <v>170</v>
      </c>
      <c r="Z557" s="1"/>
      <c r="AA557" s="49">
        <v>4630109240494</v>
      </c>
      <c r="AB557" s="224">
        <v>15056</v>
      </c>
      <c r="AC557" s="315">
        <v>18</v>
      </c>
      <c r="AD557" s="328"/>
    </row>
    <row r="558" spans="3:170" ht="15" hidden="1" customHeight="1" x14ac:dyDescent="0.25">
      <c r="C558" s="126">
        <f t="shared" si="249"/>
        <v>5</v>
      </c>
      <c r="D558" s="127" t="s">
        <v>60</v>
      </c>
      <c r="E558" s="126" t="s">
        <v>0</v>
      </c>
      <c r="F558" s="128"/>
      <c r="G558" s="129">
        <v>100</v>
      </c>
      <c r="H558" s="130">
        <f t="shared" si="255"/>
        <v>100</v>
      </c>
      <c r="I558" s="130">
        <f t="shared" si="251"/>
        <v>95</v>
      </c>
      <c r="J558" s="130">
        <f t="shared" si="256"/>
        <v>90</v>
      </c>
      <c r="K558" s="131">
        <f t="shared" si="257"/>
        <v>85</v>
      </c>
      <c r="L558" s="132">
        <f t="shared" si="254"/>
        <v>0</v>
      </c>
      <c r="M558" s="125">
        <v>170</v>
      </c>
      <c r="Z558" s="1"/>
      <c r="AA558" s="49">
        <v>4630109240517</v>
      </c>
      <c r="AB558" s="224">
        <v>15057</v>
      </c>
      <c r="AC558" s="315">
        <v>18</v>
      </c>
      <c r="AD558" s="328"/>
    </row>
    <row r="559" spans="3:170" ht="15" hidden="1" customHeight="1" x14ac:dyDescent="0.25">
      <c r="C559" s="126">
        <f t="shared" si="249"/>
        <v>6</v>
      </c>
      <c r="D559" s="127" t="s">
        <v>61</v>
      </c>
      <c r="E559" s="126" t="s">
        <v>0</v>
      </c>
      <c r="F559" s="128"/>
      <c r="G559" s="129">
        <v>100</v>
      </c>
      <c r="H559" s="130">
        <f t="shared" si="250"/>
        <v>100</v>
      </c>
      <c r="I559" s="130">
        <f t="shared" si="251"/>
        <v>95</v>
      </c>
      <c r="J559" s="130">
        <f t="shared" si="252"/>
        <v>90</v>
      </c>
      <c r="K559" s="131">
        <f t="shared" si="253"/>
        <v>85</v>
      </c>
      <c r="L559" s="132">
        <f t="shared" si="254"/>
        <v>0</v>
      </c>
      <c r="M559" s="125">
        <v>170</v>
      </c>
      <c r="Z559" s="1"/>
      <c r="AA559" s="49">
        <v>4630109240500</v>
      </c>
      <c r="AB559" s="224">
        <v>15058</v>
      </c>
      <c r="AC559" s="315">
        <v>18</v>
      </c>
      <c r="AD559" s="328"/>
    </row>
    <row r="560" spans="3:170" s="51" customFormat="1" ht="18.75" hidden="1" thickBot="1" x14ac:dyDescent="0.3">
      <c r="C560" s="164"/>
      <c r="D560" s="165" t="s">
        <v>1</v>
      </c>
      <c r="E560" s="166"/>
      <c r="F560" s="166">
        <f>SUM(F554:F559)</f>
        <v>0</v>
      </c>
      <c r="G560" s="167">
        <v>0</v>
      </c>
      <c r="H560" s="167">
        <f>SUMPRODUCT($F554:$F559,H554:H559)</f>
        <v>0</v>
      </c>
      <c r="I560" s="167">
        <f>SUMPRODUCT($F554:$F559,I554:I559)</f>
        <v>0</v>
      </c>
      <c r="J560" s="167">
        <f>SUMPRODUCT($F554:$F559,J554:J559)</f>
        <v>0</v>
      </c>
      <c r="K560" s="167">
        <f>SUMPRODUCT($F554:$F559,K554:K559)</f>
        <v>0</v>
      </c>
      <c r="L560" s="168">
        <f>SUM(L554:L559)</f>
        <v>0</v>
      </c>
      <c r="M560" s="169"/>
      <c r="N560" s="47"/>
      <c r="O560" s="48"/>
      <c r="P560" s="48"/>
      <c r="Q560" s="48"/>
      <c r="R560" s="48"/>
      <c r="S560" s="48"/>
      <c r="T560" s="48"/>
      <c r="U560" s="48"/>
      <c r="V560" s="48"/>
      <c r="W560" s="48"/>
      <c r="X560" s="48"/>
      <c r="Y560" s="48"/>
      <c r="AA560" s="49"/>
      <c r="AB560" s="224"/>
      <c r="AC560" s="315"/>
      <c r="AD560" s="328"/>
      <c r="AE560" s="48"/>
      <c r="AF560" s="48"/>
      <c r="AG560" s="48"/>
      <c r="AH560" s="48"/>
      <c r="AI560" s="48"/>
      <c r="AJ560" s="48"/>
      <c r="AK560" s="48"/>
      <c r="AL560" s="48"/>
      <c r="AM560" s="48"/>
      <c r="AN560" s="48"/>
      <c r="AO560" s="48"/>
      <c r="AP560" s="48"/>
      <c r="AQ560" s="48"/>
      <c r="AR560" s="48"/>
      <c r="AS560" s="48"/>
      <c r="AT560" s="48"/>
      <c r="AU560" s="48"/>
      <c r="AV560" s="48"/>
      <c r="AW560" s="48"/>
      <c r="AX560" s="48"/>
      <c r="AY560" s="48"/>
      <c r="AZ560" s="48"/>
      <c r="BA560" s="48"/>
      <c r="BB560" s="50"/>
      <c r="BC560" s="50"/>
      <c r="BD560" s="50"/>
      <c r="BE560" s="50"/>
      <c r="BF560" s="50"/>
      <c r="BG560" s="50"/>
      <c r="BH560" s="50"/>
      <c r="BI560" s="50"/>
      <c r="BJ560" s="50"/>
      <c r="BK560" s="50"/>
      <c r="BL560" s="50"/>
      <c r="BM560" s="50"/>
      <c r="BN560" s="50"/>
      <c r="BO560" s="50"/>
      <c r="BP560" s="50"/>
      <c r="BQ560" s="50"/>
      <c r="BR560" s="50"/>
      <c r="BS560" s="50"/>
      <c r="BT560" s="50"/>
      <c r="BU560" s="50"/>
      <c r="BV560" s="50"/>
      <c r="BW560" s="50"/>
      <c r="BX560" s="50"/>
      <c r="BY560" s="50"/>
      <c r="BZ560" s="50"/>
      <c r="CA560" s="50"/>
      <c r="CB560" s="50"/>
      <c r="CC560" s="50"/>
      <c r="CD560" s="50"/>
      <c r="CE560" s="50"/>
      <c r="CF560" s="50"/>
      <c r="CG560" s="50"/>
      <c r="CH560" s="50"/>
      <c r="CI560" s="50"/>
      <c r="CJ560" s="50"/>
      <c r="CK560" s="50"/>
      <c r="CL560" s="50"/>
      <c r="CM560" s="50"/>
      <c r="CN560" s="50"/>
      <c r="CO560" s="50"/>
      <c r="CP560" s="50"/>
      <c r="CQ560" s="50"/>
      <c r="CR560" s="50"/>
      <c r="CS560" s="50"/>
      <c r="CT560" s="50"/>
      <c r="CU560" s="50"/>
      <c r="CV560" s="50"/>
      <c r="CW560" s="50"/>
      <c r="CX560" s="50"/>
      <c r="CY560" s="50"/>
      <c r="CZ560" s="50"/>
      <c r="DA560" s="50"/>
      <c r="DB560" s="50"/>
      <c r="DC560" s="50"/>
      <c r="DD560" s="50"/>
      <c r="DE560" s="50"/>
      <c r="DF560" s="50"/>
      <c r="DG560" s="50"/>
      <c r="DH560" s="50"/>
      <c r="DI560" s="50"/>
      <c r="DJ560" s="50"/>
      <c r="DK560" s="50"/>
      <c r="DL560" s="50"/>
      <c r="DM560" s="50"/>
      <c r="DN560" s="50"/>
      <c r="DO560" s="50"/>
      <c r="DP560" s="50"/>
      <c r="DQ560" s="50"/>
      <c r="DR560" s="50"/>
      <c r="DS560" s="50"/>
      <c r="DT560" s="50"/>
      <c r="DU560" s="50"/>
      <c r="DV560" s="50"/>
      <c r="DW560" s="50"/>
      <c r="DX560" s="50"/>
      <c r="DY560" s="50"/>
      <c r="DZ560" s="50"/>
      <c r="EA560" s="50"/>
      <c r="EB560" s="50"/>
      <c r="EC560" s="50"/>
      <c r="ED560" s="50"/>
      <c r="EE560" s="50"/>
      <c r="EF560" s="50"/>
      <c r="EG560" s="50"/>
      <c r="EH560" s="50"/>
      <c r="EI560" s="50"/>
      <c r="EJ560" s="50"/>
      <c r="EK560" s="50"/>
      <c r="EL560" s="50"/>
      <c r="EM560" s="50"/>
      <c r="EN560" s="50"/>
      <c r="EO560" s="50"/>
      <c r="EP560" s="50"/>
      <c r="EQ560" s="50"/>
      <c r="ER560" s="50"/>
      <c r="ES560" s="50"/>
      <c r="ET560" s="50"/>
      <c r="EU560" s="50"/>
      <c r="EV560" s="50"/>
      <c r="EW560" s="50"/>
      <c r="EX560" s="50"/>
      <c r="EY560" s="50"/>
      <c r="EZ560" s="50"/>
      <c r="FA560" s="50"/>
      <c r="FB560" s="50"/>
      <c r="FC560" s="50"/>
      <c r="FD560" s="50"/>
      <c r="FE560" s="50"/>
      <c r="FF560" s="50"/>
      <c r="FG560" s="50"/>
      <c r="FH560" s="50"/>
      <c r="FI560" s="50"/>
      <c r="FJ560" s="50"/>
      <c r="FK560" s="50"/>
      <c r="FL560" s="50"/>
      <c r="FM560" s="50"/>
      <c r="FN560" s="50"/>
    </row>
    <row r="561" spans="3:170" s="51" customFormat="1" ht="18.75" hidden="1" thickTop="1" x14ac:dyDescent="0.25">
      <c r="C561" s="151"/>
      <c r="D561" s="206" t="s">
        <v>159</v>
      </c>
      <c r="E561" s="152"/>
      <c r="F561" s="153"/>
      <c r="G561" s="154"/>
      <c r="H561" s="154"/>
      <c r="I561" s="154"/>
      <c r="J561" s="154"/>
      <c r="K561" s="154"/>
      <c r="L561" s="154"/>
      <c r="M561" s="150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1"/>
      <c r="AA561" s="49"/>
      <c r="AB561" s="223"/>
      <c r="AC561" s="314"/>
      <c r="AD561" s="328"/>
      <c r="AE561" s="48"/>
      <c r="AF561" s="48"/>
      <c r="AG561" s="48"/>
      <c r="AH561" s="48"/>
      <c r="AI561" s="48"/>
      <c r="AJ561" s="48"/>
      <c r="AK561" s="48"/>
      <c r="AL561" s="48"/>
      <c r="AM561" s="48"/>
      <c r="AN561" s="48"/>
      <c r="AO561" s="48"/>
      <c r="AP561" s="48"/>
      <c r="AQ561" s="48"/>
      <c r="AR561" s="48"/>
      <c r="AS561" s="48"/>
      <c r="AT561" s="48"/>
      <c r="AU561" s="48"/>
      <c r="AV561" s="48"/>
      <c r="AW561" s="48"/>
      <c r="AX561" s="48"/>
      <c r="AY561" s="48"/>
      <c r="AZ561" s="48"/>
      <c r="BA561" s="48"/>
      <c r="BB561" s="50"/>
      <c r="BC561" s="50"/>
      <c r="BD561" s="50"/>
      <c r="BE561" s="50"/>
      <c r="BF561" s="50"/>
      <c r="BG561" s="50"/>
      <c r="BH561" s="50"/>
      <c r="BI561" s="50"/>
      <c r="BJ561" s="50"/>
      <c r="BK561" s="50"/>
      <c r="BL561" s="50"/>
      <c r="BM561" s="50"/>
      <c r="BN561" s="50"/>
      <c r="BO561" s="50"/>
      <c r="BP561" s="50"/>
      <c r="BQ561" s="50"/>
      <c r="BR561" s="50"/>
      <c r="BS561" s="50"/>
      <c r="BT561" s="50"/>
      <c r="BU561" s="50"/>
      <c r="BV561" s="50"/>
      <c r="BW561" s="50"/>
      <c r="BX561" s="50"/>
      <c r="BY561" s="50"/>
      <c r="BZ561" s="50"/>
      <c r="CA561" s="50"/>
      <c r="CB561" s="50"/>
      <c r="CC561" s="50"/>
      <c r="CD561" s="50"/>
      <c r="CE561" s="50"/>
      <c r="CF561" s="50"/>
      <c r="CG561" s="50"/>
      <c r="CH561" s="50"/>
      <c r="CI561" s="50"/>
      <c r="CJ561" s="50"/>
      <c r="CK561" s="50"/>
      <c r="CL561" s="50"/>
      <c r="CM561" s="50"/>
      <c r="CN561" s="50"/>
      <c r="CO561" s="50"/>
      <c r="CP561" s="50"/>
      <c r="CQ561" s="50"/>
      <c r="CR561" s="50"/>
      <c r="CS561" s="50"/>
      <c r="CT561" s="50"/>
      <c r="CU561" s="50"/>
      <c r="CV561" s="50"/>
      <c r="CW561" s="50"/>
      <c r="CX561" s="50"/>
      <c r="CY561" s="50"/>
      <c r="CZ561" s="50"/>
      <c r="DA561" s="50"/>
      <c r="DB561" s="50"/>
      <c r="DC561" s="50"/>
      <c r="DD561" s="50"/>
      <c r="DE561" s="50"/>
      <c r="DF561" s="50"/>
      <c r="DG561" s="50"/>
      <c r="DH561" s="50"/>
      <c r="DI561" s="50"/>
      <c r="DJ561" s="50"/>
      <c r="DK561" s="50"/>
      <c r="DL561" s="50"/>
      <c r="DM561" s="50"/>
      <c r="DN561" s="50"/>
      <c r="DO561" s="50"/>
      <c r="DP561" s="50"/>
      <c r="DQ561" s="50"/>
      <c r="DR561" s="50"/>
      <c r="DS561" s="50"/>
      <c r="DT561" s="50"/>
      <c r="DU561" s="50"/>
      <c r="DV561" s="50"/>
      <c r="DW561" s="50"/>
      <c r="DX561" s="50"/>
      <c r="DY561" s="50"/>
      <c r="DZ561" s="50"/>
      <c r="EA561" s="50"/>
      <c r="EB561" s="50"/>
      <c r="EC561" s="50"/>
      <c r="ED561" s="50"/>
      <c r="EE561" s="50"/>
      <c r="EF561" s="50"/>
      <c r="EG561" s="50"/>
      <c r="EH561" s="50"/>
      <c r="EI561" s="50"/>
      <c r="EJ561" s="50"/>
      <c r="EK561" s="50"/>
      <c r="EL561" s="50"/>
      <c r="EM561" s="50"/>
      <c r="EN561" s="50"/>
      <c r="EO561" s="50"/>
      <c r="EP561" s="50"/>
      <c r="EQ561" s="50"/>
      <c r="ER561" s="50"/>
      <c r="ES561" s="50"/>
      <c r="ET561" s="50"/>
      <c r="EU561" s="50"/>
      <c r="EV561" s="50"/>
      <c r="EW561" s="50"/>
      <c r="EX561" s="50"/>
      <c r="EY561" s="50"/>
      <c r="EZ561" s="50"/>
      <c r="FA561" s="50"/>
      <c r="FB561" s="50"/>
      <c r="FC561" s="50"/>
      <c r="FD561" s="50"/>
      <c r="FE561" s="50"/>
      <c r="FF561" s="50"/>
      <c r="FG561" s="50"/>
      <c r="FH561" s="50"/>
      <c r="FI561" s="50"/>
      <c r="FJ561" s="50"/>
      <c r="FK561" s="50"/>
      <c r="FL561" s="50"/>
      <c r="FM561" s="50"/>
      <c r="FN561" s="50"/>
    </row>
    <row r="562" spans="3:170" s="51" customFormat="1" ht="20.25" hidden="1" x14ac:dyDescent="0.25">
      <c r="C562" s="120"/>
      <c r="D562" s="121" t="s">
        <v>177</v>
      </c>
      <c r="E562" s="230" t="s">
        <v>166</v>
      </c>
      <c r="F562" s="122"/>
      <c r="G562" s="123"/>
      <c r="H562" s="123"/>
      <c r="I562" s="123"/>
      <c r="J562" s="123"/>
      <c r="K562" s="123"/>
      <c r="L562" s="124"/>
      <c r="M562" s="125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1"/>
      <c r="AA562" s="223"/>
      <c r="AB562" s="223"/>
      <c r="AC562" s="314"/>
      <c r="AD562" s="328"/>
      <c r="AE562" s="48"/>
      <c r="AF562" s="48"/>
      <c r="AG562" s="48"/>
      <c r="AH562" s="48"/>
      <c r="AI562" s="48"/>
      <c r="AJ562" s="48"/>
      <c r="AK562" s="48"/>
      <c r="AL562" s="48"/>
      <c r="AM562" s="48"/>
      <c r="AN562" s="48"/>
      <c r="AO562" s="48"/>
      <c r="AP562" s="48"/>
      <c r="AQ562" s="48"/>
      <c r="AR562" s="48"/>
      <c r="AS562" s="48"/>
      <c r="AT562" s="48"/>
      <c r="AU562" s="48"/>
      <c r="AV562" s="48"/>
      <c r="AW562" s="48"/>
      <c r="AX562" s="48"/>
      <c r="AY562" s="48"/>
      <c r="AZ562" s="48"/>
      <c r="BA562" s="48"/>
      <c r="BB562" s="50"/>
      <c r="BC562" s="50"/>
      <c r="BD562" s="50"/>
      <c r="BE562" s="50"/>
      <c r="BF562" s="50"/>
      <c r="BG562" s="50"/>
      <c r="BH562" s="50"/>
      <c r="BI562" s="50"/>
      <c r="BJ562" s="50"/>
      <c r="BK562" s="50"/>
      <c r="BL562" s="50"/>
      <c r="BM562" s="50"/>
      <c r="BN562" s="50"/>
      <c r="BO562" s="50"/>
      <c r="BP562" s="50"/>
      <c r="BQ562" s="50"/>
      <c r="BR562" s="50"/>
      <c r="BS562" s="50"/>
      <c r="BT562" s="50"/>
      <c r="BU562" s="50"/>
      <c r="BV562" s="50"/>
      <c r="BW562" s="50"/>
      <c r="BX562" s="50"/>
      <c r="BY562" s="50"/>
      <c r="BZ562" s="50"/>
      <c r="CA562" s="50"/>
      <c r="CB562" s="50"/>
      <c r="CC562" s="50"/>
      <c r="CD562" s="50"/>
      <c r="CE562" s="50"/>
      <c r="CF562" s="50"/>
      <c r="CG562" s="50"/>
      <c r="CH562" s="50"/>
      <c r="CI562" s="50"/>
      <c r="CJ562" s="50"/>
      <c r="CK562" s="50"/>
      <c r="CL562" s="50"/>
      <c r="CM562" s="50"/>
      <c r="CN562" s="50"/>
      <c r="CO562" s="50"/>
      <c r="CP562" s="50"/>
      <c r="CQ562" s="50"/>
      <c r="CR562" s="50"/>
      <c r="CS562" s="50"/>
      <c r="CT562" s="50"/>
      <c r="CU562" s="50"/>
      <c r="CV562" s="50"/>
      <c r="CW562" s="50"/>
      <c r="CX562" s="50"/>
      <c r="CY562" s="50"/>
      <c r="CZ562" s="50"/>
      <c r="DA562" s="50"/>
      <c r="DB562" s="50"/>
      <c r="DC562" s="50"/>
      <c r="DD562" s="50"/>
      <c r="DE562" s="50"/>
      <c r="DF562" s="50"/>
      <c r="DG562" s="50"/>
      <c r="DH562" s="50"/>
      <c r="DI562" s="50"/>
      <c r="DJ562" s="50"/>
      <c r="DK562" s="50"/>
      <c r="DL562" s="50"/>
      <c r="DM562" s="50"/>
      <c r="DN562" s="50"/>
      <c r="DO562" s="50"/>
      <c r="DP562" s="50"/>
      <c r="DQ562" s="50"/>
      <c r="DR562" s="50"/>
      <c r="DS562" s="50"/>
      <c r="DT562" s="50"/>
      <c r="DU562" s="50"/>
      <c r="DV562" s="50"/>
      <c r="DW562" s="50"/>
      <c r="DX562" s="50"/>
      <c r="DY562" s="50"/>
      <c r="DZ562" s="50"/>
      <c r="EA562" s="50"/>
      <c r="EB562" s="50"/>
      <c r="EC562" s="50"/>
      <c r="ED562" s="50"/>
      <c r="EE562" s="50"/>
      <c r="EF562" s="50"/>
      <c r="EG562" s="50"/>
      <c r="EH562" s="50"/>
      <c r="EI562" s="50"/>
      <c r="EJ562" s="50"/>
      <c r="EK562" s="50"/>
      <c r="EL562" s="50"/>
      <c r="EM562" s="50"/>
      <c r="EN562" s="50"/>
      <c r="EO562" s="50"/>
      <c r="EP562" s="50"/>
      <c r="EQ562" s="50"/>
      <c r="ER562" s="50"/>
      <c r="ES562" s="50"/>
      <c r="ET562" s="50"/>
      <c r="EU562" s="50"/>
      <c r="EV562" s="50"/>
      <c r="EW562" s="50"/>
      <c r="EX562" s="50"/>
      <c r="EY562" s="50"/>
      <c r="EZ562" s="50"/>
      <c r="FA562" s="50"/>
      <c r="FB562" s="50"/>
      <c r="FC562" s="50"/>
      <c r="FD562" s="50"/>
      <c r="FE562" s="50"/>
      <c r="FF562" s="50"/>
      <c r="FG562" s="50"/>
      <c r="FH562" s="50"/>
      <c r="FI562" s="50"/>
      <c r="FJ562" s="50"/>
      <c r="FK562" s="50"/>
      <c r="FL562" s="50"/>
      <c r="FM562" s="50"/>
      <c r="FN562" s="50"/>
    </row>
    <row r="563" spans="3:170" s="51" customFormat="1" hidden="1" x14ac:dyDescent="0.25">
      <c r="C563" s="126">
        <f t="shared" ref="C563:C574" si="258">C562+1</f>
        <v>1</v>
      </c>
      <c r="D563" s="127" t="s">
        <v>189</v>
      </c>
      <c r="E563" s="126" t="s">
        <v>0</v>
      </c>
      <c r="F563" s="128"/>
      <c r="G563" s="129">
        <v>153</v>
      </c>
      <c r="H563" s="130">
        <f t="shared" ref="H563:H571" si="259">ROUND(G563*$H$4,0)</f>
        <v>153</v>
      </c>
      <c r="I563" s="130">
        <f t="shared" ref="I563:I571" si="260">ROUND(H563*$I$4,0)</f>
        <v>145</v>
      </c>
      <c r="J563" s="130">
        <f t="shared" ref="J563:J571" si="261">ROUND(H563*$J$4,0)</f>
        <v>138</v>
      </c>
      <c r="K563" s="131">
        <f t="shared" ref="K563:K571" si="262">ROUND(H563*$K$4,0)</f>
        <v>130</v>
      </c>
      <c r="L563" s="132">
        <f t="shared" ref="L563:L571" si="263">IF($H$3&gt;=100000,F563*K563,IF(AND($H$3&gt;=50000,$H$3&lt;=100000),F563*J563,IF(AND($H$3&gt;=25000,$H$3&lt;=50000),F563*I563,IF($H$3&lt;=50000,F563*H563))))</f>
        <v>0</v>
      </c>
      <c r="M563" s="125">
        <v>260</v>
      </c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1"/>
      <c r="AA563" s="49">
        <v>4630109241460</v>
      </c>
      <c r="AB563" s="224">
        <v>19282</v>
      </c>
      <c r="AC563" s="315">
        <v>24</v>
      </c>
      <c r="AD563" s="328"/>
      <c r="AE563" s="48"/>
      <c r="AF563" s="48"/>
      <c r="AG563" s="48"/>
      <c r="AH563" s="48"/>
      <c r="AI563" s="48"/>
      <c r="AJ563" s="48"/>
      <c r="AK563" s="48"/>
      <c r="AL563" s="48"/>
      <c r="AM563" s="48"/>
      <c r="AN563" s="48"/>
      <c r="AO563" s="48"/>
      <c r="AP563" s="48"/>
      <c r="AQ563" s="48"/>
      <c r="AR563" s="48"/>
      <c r="AS563" s="48"/>
      <c r="AT563" s="48"/>
      <c r="AU563" s="48"/>
      <c r="AV563" s="48"/>
      <c r="AW563" s="48"/>
      <c r="AX563" s="48"/>
      <c r="AY563" s="48"/>
      <c r="AZ563" s="48"/>
      <c r="BA563" s="48"/>
      <c r="BB563" s="50"/>
      <c r="BC563" s="50"/>
      <c r="BD563" s="50"/>
      <c r="BE563" s="50"/>
      <c r="BF563" s="50"/>
      <c r="BG563" s="50"/>
      <c r="BH563" s="50"/>
      <c r="BI563" s="50"/>
      <c r="BJ563" s="50"/>
      <c r="BK563" s="50"/>
      <c r="BL563" s="50"/>
      <c r="BM563" s="50"/>
      <c r="BN563" s="50"/>
      <c r="BO563" s="50"/>
      <c r="BP563" s="50"/>
      <c r="BQ563" s="50"/>
      <c r="BR563" s="50"/>
      <c r="BS563" s="50"/>
      <c r="BT563" s="50"/>
      <c r="BU563" s="50"/>
      <c r="BV563" s="50"/>
      <c r="BW563" s="50"/>
      <c r="BX563" s="50"/>
      <c r="BY563" s="50"/>
      <c r="BZ563" s="50"/>
      <c r="CA563" s="50"/>
      <c r="CB563" s="50"/>
      <c r="CC563" s="50"/>
      <c r="CD563" s="50"/>
      <c r="CE563" s="50"/>
      <c r="CF563" s="50"/>
      <c r="CG563" s="50"/>
      <c r="CH563" s="50"/>
      <c r="CI563" s="50"/>
      <c r="CJ563" s="50"/>
      <c r="CK563" s="50"/>
      <c r="CL563" s="50"/>
      <c r="CM563" s="50"/>
      <c r="CN563" s="50"/>
      <c r="CO563" s="50"/>
      <c r="CP563" s="50"/>
      <c r="CQ563" s="50"/>
      <c r="CR563" s="50"/>
      <c r="CS563" s="50"/>
      <c r="CT563" s="50"/>
      <c r="CU563" s="50"/>
      <c r="CV563" s="50"/>
      <c r="CW563" s="50"/>
      <c r="CX563" s="50"/>
      <c r="CY563" s="50"/>
      <c r="CZ563" s="50"/>
      <c r="DA563" s="50"/>
      <c r="DB563" s="50"/>
      <c r="DC563" s="50"/>
      <c r="DD563" s="50"/>
      <c r="DE563" s="50"/>
      <c r="DF563" s="50"/>
      <c r="DG563" s="50"/>
      <c r="DH563" s="50"/>
      <c r="DI563" s="50"/>
      <c r="DJ563" s="50"/>
      <c r="DK563" s="50"/>
      <c r="DL563" s="50"/>
      <c r="DM563" s="50"/>
      <c r="DN563" s="50"/>
      <c r="DO563" s="50"/>
      <c r="DP563" s="50"/>
      <c r="DQ563" s="50"/>
      <c r="DR563" s="50"/>
      <c r="DS563" s="50"/>
      <c r="DT563" s="50"/>
      <c r="DU563" s="50"/>
      <c r="DV563" s="50"/>
      <c r="DW563" s="50"/>
      <c r="DX563" s="50"/>
      <c r="DY563" s="50"/>
      <c r="DZ563" s="50"/>
      <c r="EA563" s="50"/>
      <c r="EB563" s="50"/>
      <c r="EC563" s="50"/>
      <c r="ED563" s="50"/>
      <c r="EE563" s="50"/>
      <c r="EF563" s="50"/>
      <c r="EG563" s="50"/>
      <c r="EH563" s="50"/>
      <c r="EI563" s="50"/>
      <c r="EJ563" s="50"/>
      <c r="EK563" s="50"/>
      <c r="EL563" s="50"/>
      <c r="EM563" s="50"/>
      <c r="EN563" s="50"/>
      <c r="EO563" s="50"/>
      <c r="EP563" s="50"/>
      <c r="EQ563" s="50"/>
      <c r="ER563" s="50"/>
      <c r="ES563" s="50"/>
      <c r="ET563" s="50"/>
      <c r="EU563" s="50"/>
      <c r="EV563" s="50"/>
      <c r="EW563" s="50"/>
      <c r="EX563" s="50"/>
      <c r="EY563" s="50"/>
      <c r="EZ563" s="50"/>
      <c r="FA563" s="50"/>
      <c r="FB563" s="50"/>
      <c r="FC563" s="50"/>
      <c r="FD563" s="50"/>
      <c r="FE563" s="50"/>
      <c r="FF563" s="50"/>
      <c r="FG563" s="50"/>
      <c r="FH563" s="50"/>
      <c r="FI563" s="50"/>
      <c r="FJ563" s="50"/>
      <c r="FK563" s="50"/>
      <c r="FL563" s="50"/>
      <c r="FM563" s="50"/>
      <c r="FN563" s="50"/>
    </row>
    <row r="564" spans="3:170" s="51" customFormat="1" hidden="1" x14ac:dyDescent="0.25">
      <c r="C564" s="126">
        <f t="shared" si="258"/>
        <v>2</v>
      </c>
      <c r="D564" s="127" t="s">
        <v>188</v>
      </c>
      <c r="E564" s="126" t="s">
        <v>0</v>
      </c>
      <c r="F564" s="128"/>
      <c r="G564" s="129">
        <v>153</v>
      </c>
      <c r="H564" s="130">
        <f t="shared" ref="H564:H565" si="264">ROUND(G564*$H$4,0)</f>
        <v>153</v>
      </c>
      <c r="I564" s="130">
        <f t="shared" ref="I564:I565" si="265">ROUND(H564*$I$4,0)</f>
        <v>145</v>
      </c>
      <c r="J564" s="130">
        <f t="shared" ref="J564:J565" si="266">ROUND(H564*$J$4,0)</f>
        <v>138</v>
      </c>
      <c r="K564" s="131">
        <f t="shared" ref="K564:K565" si="267">ROUND(H564*$K$4,0)</f>
        <v>130</v>
      </c>
      <c r="L564" s="132">
        <f t="shared" ref="L564:L565" si="268">IF($H$3&gt;=100000,F564*K564,IF(AND($H$3&gt;=50000,$H$3&lt;=100000),F564*J564,IF(AND($H$3&gt;=25000,$H$3&lt;=50000),F564*I564,IF($H$3&lt;=50000,F564*H564))))</f>
        <v>0</v>
      </c>
      <c r="M564" s="125">
        <v>260</v>
      </c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1"/>
      <c r="AA564" s="49">
        <v>4630109241453</v>
      </c>
      <c r="AB564" s="224">
        <v>19281</v>
      </c>
      <c r="AC564" s="315">
        <v>24</v>
      </c>
      <c r="AD564" s="328"/>
      <c r="AE564" s="48"/>
      <c r="AF564" s="48"/>
      <c r="AG564" s="48"/>
      <c r="AH564" s="48"/>
      <c r="AI564" s="48"/>
      <c r="AJ564" s="48"/>
      <c r="AK564" s="48"/>
      <c r="AL564" s="48"/>
      <c r="AM564" s="48"/>
      <c r="AN564" s="48"/>
      <c r="AO564" s="48"/>
      <c r="AP564" s="48"/>
      <c r="AQ564" s="48"/>
      <c r="AR564" s="48"/>
      <c r="AS564" s="48"/>
      <c r="AT564" s="48"/>
      <c r="AU564" s="48"/>
      <c r="AV564" s="48"/>
      <c r="AW564" s="48"/>
      <c r="AX564" s="48"/>
      <c r="AY564" s="48"/>
      <c r="AZ564" s="48"/>
      <c r="BA564" s="48"/>
      <c r="BB564" s="50"/>
      <c r="BC564" s="50"/>
      <c r="BD564" s="50"/>
      <c r="BE564" s="50"/>
      <c r="BF564" s="50"/>
      <c r="BG564" s="50"/>
      <c r="BH564" s="50"/>
      <c r="BI564" s="50"/>
      <c r="BJ564" s="50"/>
      <c r="BK564" s="50"/>
      <c r="BL564" s="50"/>
      <c r="BM564" s="50"/>
      <c r="BN564" s="50"/>
      <c r="BO564" s="50"/>
      <c r="BP564" s="50"/>
      <c r="BQ564" s="50"/>
      <c r="BR564" s="50"/>
      <c r="BS564" s="50"/>
      <c r="BT564" s="50"/>
      <c r="BU564" s="50"/>
      <c r="BV564" s="50"/>
      <c r="BW564" s="50"/>
      <c r="BX564" s="50"/>
      <c r="BY564" s="50"/>
      <c r="BZ564" s="50"/>
      <c r="CA564" s="50"/>
      <c r="CB564" s="50"/>
      <c r="CC564" s="50"/>
      <c r="CD564" s="50"/>
      <c r="CE564" s="50"/>
      <c r="CF564" s="50"/>
      <c r="CG564" s="50"/>
      <c r="CH564" s="50"/>
      <c r="CI564" s="50"/>
      <c r="CJ564" s="50"/>
      <c r="CK564" s="50"/>
      <c r="CL564" s="50"/>
      <c r="CM564" s="50"/>
      <c r="CN564" s="50"/>
      <c r="CO564" s="50"/>
      <c r="CP564" s="50"/>
      <c r="CQ564" s="50"/>
      <c r="CR564" s="50"/>
      <c r="CS564" s="50"/>
      <c r="CT564" s="50"/>
      <c r="CU564" s="50"/>
      <c r="CV564" s="50"/>
      <c r="CW564" s="50"/>
      <c r="CX564" s="50"/>
      <c r="CY564" s="50"/>
      <c r="CZ564" s="50"/>
      <c r="DA564" s="50"/>
      <c r="DB564" s="50"/>
      <c r="DC564" s="50"/>
      <c r="DD564" s="50"/>
      <c r="DE564" s="50"/>
      <c r="DF564" s="50"/>
      <c r="DG564" s="50"/>
      <c r="DH564" s="50"/>
      <c r="DI564" s="50"/>
      <c r="DJ564" s="50"/>
      <c r="DK564" s="50"/>
      <c r="DL564" s="50"/>
      <c r="DM564" s="50"/>
      <c r="DN564" s="50"/>
      <c r="DO564" s="50"/>
      <c r="DP564" s="50"/>
      <c r="DQ564" s="50"/>
      <c r="DR564" s="50"/>
      <c r="DS564" s="50"/>
      <c r="DT564" s="50"/>
      <c r="DU564" s="50"/>
      <c r="DV564" s="50"/>
      <c r="DW564" s="50"/>
      <c r="DX564" s="50"/>
      <c r="DY564" s="50"/>
      <c r="DZ564" s="50"/>
      <c r="EA564" s="50"/>
      <c r="EB564" s="50"/>
      <c r="EC564" s="50"/>
      <c r="ED564" s="50"/>
      <c r="EE564" s="50"/>
      <c r="EF564" s="50"/>
      <c r="EG564" s="50"/>
      <c r="EH564" s="50"/>
      <c r="EI564" s="50"/>
      <c r="EJ564" s="50"/>
      <c r="EK564" s="50"/>
      <c r="EL564" s="50"/>
      <c r="EM564" s="50"/>
      <c r="EN564" s="50"/>
      <c r="EO564" s="50"/>
      <c r="EP564" s="50"/>
      <c r="EQ564" s="50"/>
      <c r="ER564" s="50"/>
      <c r="ES564" s="50"/>
      <c r="ET564" s="50"/>
      <c r="EU564" s="50"/>
      <c r="EV564" s="50"/>
      <c r="EW564" s="50"/>
      <c r="EX564" s="50"/>
      <c r="EY564" s="50"/>
      <c r="EZ564" s="50"/>
      <c r="FA564" s="50"/>
      <c r="FB564" s="50"/>
      <c r="FC564" s="50"/>
      <c r="FD564" s="50"/>
      <c r="FE564" s="50"/>
      <c r="FF564" s="50"/>
      <c r="FG564" s="50"/>
      <c r="FH564" s="50"/>
      <c r="FI564" s="50"/>
      <c r="FJ564" s="50"/>
      <c r="FK564" s="50"/>
      <c r="FL564" s="50"/>
      <c r="FM564" s="50"/>
      <c r="FN564" s="50"/>
    </row>
    <row r="565" spans="3:170" s="51" customFormat="1" hidden="1" x14ac:dyDescent="0.25">
      <c r="C565" s="126">
        <f t="shared" si="258"/>
        <v>3</v>
      </c>
      <c r="D565" s="127" t="s">
        <v>187</v>
      </c>
      <c r="E565" s="126" t="s">
        <v>0</v>
      </c>
      <c r="F565" s="128"/>
      <c r="G565" s="129">
        <v>153</v>
      </c>
      <c r="H565" s="130">
        <f t="shared" si="264"/>
        <v>153</v>
      </c>
      <c r="I565" s="130">
        <f t="shared" si="265"/>
        <v>145</v>
      </c>
      <c r="J565" s="130">
        <f t="shared" si="266"/>
        <v>138</v>
      </c>
      <c r="K565" s="131">
        <f t="shared" si="267"/>
        <v>130</v>
      </c>
      <c r="L565" s="132">
        <f t="shared" si="268"/>
        <v>0</v>
      </c>
      <c r="M565" s="125">
        <v>260</v>
      </c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1"/>
      <c r="AA565" s="49">
        <v>4630109241484</v>
      </c>
      <c r="AB565" s="224">
        <v>19283</v>
      </c>
      <c r="AC565" s="315">
        <v>24</v>
      </c>
      <c r="AD565" s="328"/>
      <c r="AE565" s="48"/>
      <c r="AF565" s="48"/>
      <c r="AG565" s="48"/>
      <c r="AH565" s="48"/>
      <c r="AI565" s="48"/>
      <c r="AJ565" s="48"/>
      <c r="AK565" s="48"/>
      <c r="AL565" s="48"/>
      <c r="AM565" s="48"/>
      <c r="AN565" s="48"/>
      <c r="AO565" s="48"/>
      <c r="AP565" s="48"/>
      <c r="AQ565" s="48"/>
      <c r="AR565" s="48"/>
      <c r="AS565" s="48"/>
      <c r="AT565" s="48"/>
      <c r="AU565" s="48"/>
      <c r="AV565" s="48"/>
      <c r="AW565" s="48"/>
      <c r="AX565" s="48"/>
      <c r="AY565" s="48"/>
      <c r="AZ565" s="48"/>
      <c r="BA565" s="48"/>
      <c r="BB565" s="50"/>
      <c r="BC565" s="50"/>
      <c r="BD565" s="50"/>
      <c r="BE565" s="50"/>
      <c r="BF565" s="50"/>
      <c r="BG565" s="50"/>
      <c r="BH565" s="50"/>
      <c r="BI565" s="50"/>
      <c r="BJ565" s="50"/>
      <c r="BK565" s="50"/>
      <c r="BL565" s="50"/>
      <c r="BM565" s="50"/>
      <c r="BN565" s="50"/>
      <c r="BO565" s="50"/>
      <c r="BP565" s="50"/>
      <c r="BQ565" s="50"/>
      <c r="BR565" s="50"/>
      <c r="BS565" s="50"/>
      <c r="BT565" s="50"/>
      <c r="BU565" s="50"/>
      <c r="BV565" s="50"/>
      <c r="BW565" s="50"/>
      <c r="BX565" s="50"/>
      <c r="BY565" s="50"/>
      <c r="BZ565" s="50"/>
      <c r="CA565" s="50"/>
      <c r="CB565" s="50"/>
      <c r="CC565" s="50"/>
      <c r="CD565" s="50"/>
      <c r="CE565" s="50"/>
      <c r="CF565" s="50"/>
      <c r="CG565" s="50"/>
      <c r="CH565" s="50"/>
      <c r="CI565" s="50"/>
      <c r="CJ565" s="50"/>
      <c r="CK565" s="50"/>
      <c r="CL565" s="50"/>
      <c r="CM565" s="50"/>
      <c r="CN565" s="50"/>
      <c r="CO565" s="50"/>
      <c r="CP565" s="50"/>
      <c r="CQ565" s="50"/>
      <c r="CR565" s="50"/>
      <c r="CS565" s="50"/>
      <c r="CT565" s="50"/>
      <c r="CU565" s="50"/>
      <c r="CV565" s="50"/>
      <c r="CW565" s="50"/>
      <c r="CX565" s="50"/>
      <c r="CY565" s="50"/>
      <c r="CZ565" s="50"/>
      <c r="DA565" s="50"/>
      <c r="DB565" s="50"/>
      <c r="DC565" s="50"/>
      <c r="DD565" s="50"/>
      <c r="DE565" s="50"/>
      <c r="DF565" s="50"/>
      <c r="DG565" s="50"/>
      <c r="DH565" s="50"/>
      <c r="DI565" s="50"/>
      <c r="DJ565" s="50"/>
      <c r="DK565" s="50"/>
      <c r="DL565" s="50"/>
      <c r="DM565" s="50"/>
      <c r="DN565" s="50"/>
      <c r="DO565" s="50"/>
      <c r="DP565" s="50"/>
      <c r="DQ565" s="50"/>
      <c r="DR565" s="50"/>
      <c r="DS565" s="50"/>
      <c r="DT565" s="50"/>
      <c r="DU565" s="50"/>
      <c r="DV565" s="50"/>
      <c r="DW565" s="50"/>
      <c r="DX565" s="50"/>
      <c r="DY565" s="50"/>
      <c r="DZ565" s="50"/>
      <c r="EA565" s="50"/>
      <c r="EB565" s="50"/>
      <c r="EC565" s="50"/>
      <c r="ED565" s="50"/>
      <c r="EE565" s="50"/>
      <c r="EF565" s="50"/>
      <c r="EG565" s="50"/>
      <c r="EH565" s="50"/>
      <c r="EI565" s="50"/>
      <c r="EJ565" s="50"/>
      <c r="EK565" s="50"/>
      <c r="EL565" s="50"/>
      <c r="EM565" s="50"/>
      <c r="EN565" s="50"/>
      <c r="EO565" s="50"/>
      <c r="EP565" s="50"/>
      <c r="EQ565" s="50"/>
      <c r="ER565" s="50"/>
      <c r="ES565" s="50"/>
      <c r="ET565" s="50"/>
      <c r="EU565" s="50"/>
      <c r="EV565" s="50"/>
      <c r="EW565" s="50"/>
      <c r="EX565" s="50"/>
      <c r="EY565" s="50"/>
      <c r="EZ565" s="50"/>
      <c r="FA565" s="50"/>
      <c r="FB565" s="50"/>
      <c r="FC565" s="50"/>
      <c r="FD565" s="50"/>
      <c r="FE565" s="50"/>
      <c r="FF565" s="50"/>
      <c r="FG565" s="50"/>
      <c r="FH565" s="50"/>
      <c r="FI565" s="50"/>
      <c r="FJ565" s="50"/>
      <c r="FK565" s="50"/>
      <c r="FL565" s="50"/>
      <c r="FM565" s="50"/>
      <c r="FN565" s="50"/>
    </row>
    <row r="566" spans="3:170" s="51" customFormat="1" hidden="1" x14ac:dyDescent="0.25">
      <c r="C566" s="126">
        <f t="shared" si="258"/>
        <v>4</v>
      </c>
      <c r="D566" s="127" t="s">
        <v>179</v>
      </c>
      <c r="E566" s="126" t="s">
        <v>0</v>
      </c>
      <c r="F566" s="128"/>
      <c r="G566" s="129">
        <v>160</v>
      </c>
      <c r="H566" s="130">
        <f t="shared" si="259"/>
        <v>160</v>
      </c>
      <c r="I566" s="130">
        <f t="shared" si="260"/>
        <v>152</v>
      </c>
      <c r="J566" s="130">
        <f t="shared" si="261"/>
        <v>144</v>
      </c>
      <c r="K566" s="131">
        <f t="shared" si="262"/>
        <v>136</v>
      </c>
      <c r="L566" s="132">
        <f t="shared" si="263"/>
        <v>0</v>
      </c>
      <c r="M566" s="125">
        <v>270</v>
      </c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1"/>
      <c r="AA566" s="49">
        <v>4630109241415</v>
      </c>
      <c r="AB566" s="224">
        <v>19277</v>
      </c>
      <c r="AC566" s="315">
        <v>24</v>
      </c>
      <c r="AD566" s="328"/>
      <c r="AE566" s="48"/>
      <c r="AF566" s="48"/>
      <c r="AG566" s="48"/>
      <c r="AH566" s="48"/>
      <c r="AI566" s="48"/>
      <c r="AJ566" s="48"/>
      <c r="AK566" s="48"/>
      <c r="AL566" s="48"/>
      <c r="AM566" s="48"/>
      <c r="AN566" s="48"/>
      <c r="AO566" s="48"/>
      <c r="AP566" s="48"/>
      <c r="AQ566" s="48"/>
      <c r="AR566" s="48"/>
      <c r="AS566" s="48"/>
      <c r="AT566" s="48"/>
      <c r="AU566" s="48"/>
      <c r="AV566" s="48"/>
      <c r="AW566" s="48"/>
      <c r="AX566" s="48"/>
      <c r="AY566" s="48"/>
      <c r="AZ566" s="48"/>
      <c r="BA566" s="48"/>
      <c r="BB566" s="50"/>
      <c r="BC566" s="50"/>
      <c r="BD566" s="50"/>
      <c r="BE566" s="50"/>
      <c r="BF566" s="50"/>
      <c r="BG566" s="50"/>
      <c r="BH566" s="50"/>
      <c r="BI566" s="50"/>
      <c r="BJ566" s="50"/>
      <c r="BK566" s="50"/>
      <c r="BL566" s="50"/>
      <c r="BM566" s="50"/>
      <c r="BN566" s="50"/>
      <c r="BO566" s="50"/>
      <c r="BP566" s="50"/>
      <c r="BQ566" s="50"/>
      <c r="BR566" s="50"/>
      <c r="BS566" s="50"/>
      <c r="BT566" s="50"/>
      <c r="BU566" s="50"/>
      <c r="BV566" s="50"/>
      <c r="BW566" s="50"/>
      <c r="BX566" s="50"/>
      <c r="BY566" s="50"/>
      <c r="BZ566" s="50"/>
      <c r="CA566" s="50"/>
      <c r="CB566" s="50"/>
      <c r="CC566" s="50"/>
      <c r="CD566" s="50"/>
      <c r="CE566" s="50"/>
      <c r="CF566" s="50"/>
      <c r="CG566" s="50"/>
      <c r="CH566" s="50"/>
      <c r="CI566" s="50"/>
      <c r="CJ566" s="50"/>
      <c r="CK566" s="50"/>
      <c r="CL566" s="50"/>
      <c r="CM566" s="50"/>
      <c r="CN566" s="50"/>
      <c r="CO566" s="50"/>
      <c r="CP566" s="50"/>
      <c r="CQ566" s="50"/>
      <c r="CR566" s="50"/>
      <c r="CS566" s="50"/>
      <c r="CT566" s="50"/>
      <c r="CU566" s="50"/>
      <c r="CV566" s="50"/>
      <c r="CW566" s="50"/>
      <c r="CX566" s="50"/>
      <c r="CY566" s="50"/>
      <c r="CZ566" s="50"/>
      <c r="DA566" s="50"/>
      <c r="DB566" s="50"/>
      <c r="DC566" s="50"/>
      <c r="DD566" s="50"/>
      <c r="DE566" s="50"/>
      <c r="DF566" s="50"/>
      <c r="DG566" s="50"/>
      <c r="DH566" s="50"/>
      <c r="DI566" s="50"/>
      <c r="DJ566" s="50"/>
      <c r="DK566" s="50"/>
      <c r="DL566" s="50"/>
      <c r="DM566" s="50"/>
      <c r="DN566" s="50"/>
      <c r="DO566" s="50"/>
      <c r="DP566" s="50"/>
      <c r="DQ566" s="50"/>
      <c r="DR566" s="50"/>
      <c r="DS566" s="50"/>
      <c r="DT566" s="50"/>
      <c r="DU566" s="50"/>
      <c r="DV566" s="50"/>
      <c r="DW566" s="50"/>
      <c r="DX566" s="50"/>
      <c r="DY566" s="50"/>
      <c r="DZ566" s="50"/>
      <c r="EA566" s="50"/>
      <c r="EB566" s="50"/>
      <c r="EC566" s="50"/>
      <c r="ED566" s="50"/>
      <c r="EE566" s="50"/>
      <c r="EF566" s="50"/>
      <c r="EG566" s="50"/>
      <c r="EH566" s="50"/>
      <c r="EI566" s="50"/>
      <c r="EJ566" s="50"/>
      <c r="EK566" s="50"/>
      <c r="EL566" s="50"/>
      <c r="EM566" s="50"/>
      <c r="EN566" s="50"/>
      <c r="EO566" s="50"/>
      <c r="EP566" s="50"/>
      <c r="EQ566" s="50"/>
      <c r="ER566" s="50"/>
      <c r="ES566" s="50"/>
      <c r="ET566" s="50"/>
      <c r="EU566" s="50"/>
      <c r="EV566" s="50"/>
      <c r="EW566" s="50"/>
      <c r="EX566" s="50"/>
      <c r="EY566" s="50"/>
      <c r="EZ566" s="50"/>
      <c r="FA566" s="50"/>
      <c r="FB566" s="50"/>
      <c r="FC566" s="50"/>
      <c r="FD566" s="50"/>
      <c r="FE566" s="50"/>
      <c r="FF566" s="50"/>
      <c r="FG566" s="50"/>
      <c r="FH566" s="50"/>
      <c r="FI566" s="50"/>
      <c r="FJ566" s="50"/>
      <c r="FK566" s="50"/>
      <c r="FL566" s="50"/>
      <c r="FM566" s="50"/>
      <c r="FN566" s="50"/>
    </row>
    <row r="567" spans="3:170" s="51" customFormat="1" hidden="1" x14ac:dyDescent="0.25">
      <c r="C567" s="126">
        <f t="shared" si="258"/>
        <v>5</v>
      </c>
      <c r="D567" s="127" t="s">
        <v>180</v>
      </c>
      <c r="E567" s="126" t="s">
        <v>0</v>
      </c>
      <c r="F567" s="128"/>
      <c r="G567" s="129">
        <v>160</v>
      </c>
      <c r="H567" s="130">
        <f t="shared" si="259"/>
        <v>160</v>
      </c>
      <c r="I567" s="130">
        <f t="shared" si="260"/>
        <v>152</v>
      </c>
      <c r="J567" s="130">
        <f t="shared" si="261"/>
        <v>144</v>
      </c>
      <c r="K567" s="131">
        <f t="shared" si="262"/>
        <v>136</v>
      </c>
      <c r="L567" s="132">
        <f t="shared" si="263"/>
        <v>0</v>
      </c>
      <c r="M567" s="125">
        <v>270</v>
      </c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1"/>
      <c r="AA567" s="49">
        <v>4630109241378</v>
      </c>
      <c r="AB567" s="224">
        <v>19272</v>
      </c>
      <c r="AC567" s="315">
        <v>24</v>
      </c>
      <c r="AD567" s="328"/>
      <c r="AE567" s="48"/>
      <c r="AF567" s="48"/>
      <c r="AG567" s="48"/>
      <c r="AH567" s="48"/>
      <c r="AI567" s="48"/>
      <c r="AJ567" s="48"/>
      <c r="AK567" s="48"/>
      <c r="AL567" s="48"/>
      <c r="AM567" s="48"/>
      <c r="AN567" s="48"/>
      <c r="AO567" s="48"/>
      <c r="AP567" s="48"/>
      <c r="AQ567" s="48"/>
      <c r="AR567" s="48"/>
      <c r="AS567" s="48"/>
      <c r="AT567" s="48"/>
      <c r="AU567" s="48"/>
      <c r="AV567" s="48"/>
      <c r="AW567" s="48"/>
      <c r="AX567" s="48"/>
      <c r="AY567" s="48"/>
      <c r="AZ567" s="48"/>
      <c r="BA567" s="48"/>
      <c r="BB567" s="50"/>
      <c r="BC567" s="50"/>
      <c r="BD567" s="50"/>
      <c r="BE567" s="50"/>
      <c r="BF567" s="50"/>
      <c r="BG567" s="50"/>
      <c r="BH567" s="50"/>
      <c r="BI567" s="50"/>
      <c r="BJ567" s="50"/>
      <c r="BK567" s="50"/>
      <c r="BL567" s="50"/>
      <c r="BM567" s="50"/>
      <c r="BN567" s="50"/>
      <c r="BO567" s="50"/>
      <c r="BP567" s="50"/>
      <c r="BQ567" s="50"/>
      <c r="BR567" s="50"/>
      <c r="BS567" s="50"/>
      <c r="BT567" s="50"/>
      <c r="BU567" s="50"/>
      <c r="BV567" s="50"/>
      <c r="BW567" s="50"/>
      <c r="BX567" s="50"/>
      <c r="BY567" s="50"/>
      <c r="BZ567" s="50"/>
      <c r="CA567" s="50"/>
      <c r="CB567" s="50"/>
      <c r="CC567" s="50"/>
      <c r="CD567" s="50"/>
      <c r="CE567" s="50"/>
      <c r="CF567" s="50"/>
      <c r="CG567" s="50"/>
      <c r="CH567" s="50"/>
      <c r="CI567" s="50"/>
      <c r="CJ567" s="50"/>
      <c r="CK567" s="50"/>
      <c r="CL567" s="50"/>
      <c r="CM567" s="50"/>
      <c r="CN567" s="50"/>
      <c r="CO567" s="50"/>
      <c r="CP567" s="50"/>
      <c r="CQ567" s="50"/>
      <c r="CR567" s="50"/>
      <c r="CS567" s="50"/>
      <c r="CT567" s="50"/>
      <c r="CU567" s="50"/>
      <c r="CV567" s="50"/>
      <c r="CW567" s="50"/>
      <c r="CX567" s="50"/>
      <c r="CY567" s="50"/>
      <c r="CZ567" s="50"/>
      <c r="DA567" s="50"/>
      <c r="DB567" s="50"/>
      <c r="DC567" s="50"/>
      <c r="DD567" s="50"/>
      <c r="DE567" s="50"/>
      <c r="DF567" s="50"/>
      <c r="DG567" s="50"/>
      <c r="DH567" s="50"/>
      <c r="DI567" s="50"/>
      <c r="DJ567" s="50"/>
      <c r="DK567" s="50"/>
      <c r="DL567" s="50"/>
      <c r="DM567" s="50"/>
      <c r="DN567" s="50"/>
      <c r="DO567" s="50"/>
      <c r="DP567" s="50"/>
      <c r="DQ567" s="50"/>
      <c r="DR567" s="50"/>
      <c r="DS567" s="50"/>
      <c r="DT567" s="50"/>
      <c r="DU567" s="50"/>
      <c r="DV567" s="50"/>
      <c r="DW567" s="50"/>
      <c r="DX567" s="50"/>
      <c r="DY567" s="50"/>
      <c r="DZ567" s="50"/>
      <c r="EA567" s="50"/>
      <c r="EB567" s="50"/>
      <c r="EC567" s="50"/>
      <c r="ED567" s="50"/>
      <c r="EE567" s="50"/>
      <c r="EF567" s="50"/>
      <c r="EG567" s="50"/>
      <c r="EH567" s="50"/>
      <c r="EI567" s="50"/>
      <c r="EJ567" s="50"/>
      <c r="EK567" s="50"/>
      <c r="EL567" s="50"/>
      <c r="EM567" s="50"/>
      <c r="EN567" s="50"/>
      <c r="EO567" s="50"/>
      <c r="EP567" s="50"/>
      <c r="EQ567" s="50"/>
      <c r="ER567" s="50"/>
      <c r="ES567" s="50"/>
      <c r="ET567" s="50"/>
      <c r="EU567" s="50"/>
      <c r="EV567" s="50"/>
      <c r="EW567" s="50"/>
      <c r="EX567" s="50"/>
      <c r="EY567" s="50"/>
      <c r="EZ567" s="50"/>
      <c r="FA567" s="50"/>
      <c r="FB567" s="50"/>
      <c r="FC567" s="50"/>
      <c r="FD567" s="50"/>
      <c r="FE567" s="50"/>
      <c r="FF567" s="50"/>
      <c r="FG567" s="50"/>
      <c r="FH567" s="50"/>
      <c r="FI567" s="50"/>
      <c r="FJ567" s="50"/>
      <c r="FK567" s="50"/>
      <c r="FL567" s="50"/>
      <c r="FM567" s="50"/>
      <c r="FN567" s="50"/>
    </row>
    <row r="568" spans="3:170" s="51" customFormat="1" hidden="1" x14ac:dyDescent="0.25">
      <c r="C568" s="126">
        <f t="shared" si="258"/>
        <v>6</v>
      </c>
      <c r="D568" s="127" t="s">
        <v>181</v>
      </c>
      <c r="E568" s="126" t="s">
        <v>0</v>
      </c>
      <c r="F568" s="128"/>
      <c r="G568" s="129">
        <v>148</v>
      </c>
      <c r="H568" s="130">
        <f t="shared" si="259"/>
        <v>148</v>
      </c>
      <c r="I568" s="130">
        <f t="shared" si="260"/>
        <v>141</v>
      </c>
      <c r="J568" s="130">
        <f t="shared" si="261"/>
        <v>133</v>
      </c>
      <c r="K568" s="131">
        <f t="shared" si="262"/>
        <v>126</v>
      </c>
      <c r="L568" s="132">
        <f t="shared" si="263"/>
        <v>0</v>
      </c>
      <c r="M568" s="125">
        <v>250</v>
      </c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1"/>
      <c r="AA568" s="49">
        <v>4630109241392</v>
      </c>
      <c r="AB568" s="224">
        <v>19275</v>
      </c>
      <c r="AC568" s="315">
        <v>24</v>
      </c>
      <c r="AD568" s="328"/>
      <c r="AE568" s="48"/>
      <c r="AF568" s="48"/>
      <c r="AG568" s="48"/>
      <c r="AH568" s="48"/>
      <c r="AI568" s="48"/>
      <c r="AJ568" s="48"/>
      <c r="AK568" s="48"/>
      <c r="AL568" s="48"/>
      <c r="AM568" s="48"/>
      <c r="AN568" s="48"/>
      <c r="AO568" s="48"/>
      <c r="AP568" s="48"/>
      <c r="AQ568" s="48"/>
      <c r="AR568" s="48"/>
      <c r="AS568" s="48"/>
      <c r="AT568" s="48"/>
      <c r="AU568" s="48"/>
      <c r="AV568" s="48"/>
      <c r="AW568" s="48"/>
      <c r="AX568" s="48"/>
      <c r="AY568" s="48"/>
      <c r="AZ568" s="48"/>
      <c r="BA568" s="48"/>
      <c r="BB568" s="50"/>
      <c r="BC568" s="50"/>
      <c r="BD568" s="50"/>
      <c r="BE568" s="50"/>
      <c r="BF568" s="50"/>
      <c r="BG568" s="50"/>
      <c r="BH568" s="50"/>
      <c r="BI568" s="50"/>
      <c r="BJ568" s="50"/>
      <c r="BK568" s="50"/>
      <c r="BL568" s="50"/>
      <c r="BM568" s="50"/>
      <c r="BN568" s="50"/>
      <c r="BO568" s="50"/>
      <c r="BP568" s="50"/>
      <c r="BQ568" s="50"/>
      <c r="BR568" s="50"/>
      <c r="BS568" s="50"/>
      <c r="BT568" s="50"/>
      <c r="BU568" s="50"/>
      <c r="BV568" s="50"/>
      <c r="BW568" s="50"/>
      <c r="BX568" s="50"/>
      <c r="BY568" s="50"/>
      <c r="BZ568" s="50"/>
      <c r="CA568" s="50"/>
      <c r="CB568" s="50"/>
      <c r="CC568" s="50"/>
      <c r="CD568" s="50"/>
      <c r="CE568" s="50"/>
      <c r="CF568" s="50"/>
      <c r="CG568" s="50"/>
      <c r="CH568" s="50"/>
      <c r="CI568" s="50"/>
      <c r="CJ568" s="50"/>
      <c r="CK568" s="50"/>
      <c r="CL568" s="50"/>
      <c r="CM568" s="50"/>
      <c r="CN568" s="50"/>
      <c r="CO568" s="50"/>
      <c r="CP568" s="50"/>
      <c r="CQ568" s="50"/>
      <c r="CR568" s="50"/>
      <c r="CS568" s="50"/>
      <c r="CT568" s="50"/>
      <c r="CU568" s="50"/>
      <c r="CV568" s="50"/>
      <c r="CW568" s="50"/>
      <c r="CX568" s="50"/>
      <c r="CY568" s="50"/>
      <c r="CZ568" s="50"/>
      <c r="DA568" s="50"/>
      <c r="DB568" s="50"/>
      <c r="DC568" s="50"/>
      <c r="DD568" s="50"/>
      <c r="DE568" s="50"/>
      <c r="DF568" s="50"/>
      <c r="DG568" s="50"/>
      <c r="DH568" s="50"/>
      <c r="DI568" s="50"/>
      <c r="DJ568" s="50"/>
      <c r="DK568" s="50"/>
      <c r="DL568" s="50"/>
      <c r="DM568" s="50"/>
      <c r="DN568" s="50"/>
      <c r="DO568" s="50"/>
      <c r="DP568" s="50"/>
      <c r="DQ568" s="50"/>
      <c r="DR568" s="50"/>
      <c r="DS568" s="50"/>
      <c r="DT568" s="50"/>
      <c r="DU568" s="50"/>
      <c r="DV568" s="50"/>
      <c r="DW568" s="50"/>
      <c r="DX568" s="50"/>
      <c r="DY568" s="50"/>
      <c r="DZ568" s="50"/>
      <c r="EA568" s="50"/>
      <c r="EB568" s="50"/>
      <c r="EC568" s="50"/>
      <c r="ED568" s="50"/>
      <c r="EE568" s="50"/>
      <c r="EF568" s="50"/>
      <c r="EG568" s="50"/>
      <c r="EH568" s="50"/>
      <c r="EI568" s="50"/>
      <c r="EJ568" s="50"/>
      <c r="EK568" s="50"/>
      <c r="EL568" s="50"/>
      <c r="EM568" s="50"/>
      <c r="EN568" s="50"/>
      <c r="EO568" s="50"/>
      <c r="EP568" s="50"/>
      <c r="EQ568" s="50"/>
      <c r="ER568" s="50"/>
      <c r="ES568" s="50"/>
      <c r="ET568" s="50"/>
      <c r="EU568" s="50"/>
      <c r="EV568" s="50"/>
      <c r="EW568" s="50"/>
      <c r="EX568" s="50"/>
      <c r="EY568" s="50"/>
      <c r="EZ568" s="50"/>
      <c r="FA568" s="50"/>
      <c r="FB568" s="50"/>
      <c r="FC568" s="50"/>
      <c r="FD568" s="50"/>
      <c r="FE568" s="50"/>
      <c r="FF568" s="50"/>
      <c r="FG568" s="50"/>
      <c r="FH568" s="50"/>
      <c r="FI568" s="50"/>
      <c r="FJ568" s="50"/>
      <c r="FK568" s="50"/>
      <c r="FL568" s="50"/>
      <c r="FM568" s="50"/>
      <c r="FN568" s="50"/>
    </row>
    <row r="569" spans="3:170" s="51" customFormat="1" hidden="1" x14ac:dyDescent="0.25">
      <c r="C569" s="126">
        <f t="shared" si="258"/>
        <v>7</v>
      </c>
      <c r="D569" s="127" t="s">
        <v>182</v>
      </c>
      <c r="E569" s="126" t="s">
        <v>0</v>
      </c>
      <c r="F569" s="128"/>
      <c r="G569" s="129">
        <v>148</v>
      </c>
      <c r="H569" s="130">
        <f t="shared" si="259"/>
        <v>148</v>
      </c>
      <c r="I569" s="130">
        <f t="shared" si="260"/>
        <v>141</v>
      </c>
      <c r="J569" s="130">
        <f t="shared" si="261"/>
        <v>133</v>
      </c>
      <c r="K569" s="131">
        <f t="shared" si="262"/>
        <v>126</v>
      </c>
      <c r="L569" s="132">
        <f t="shared" si="263"/>
        <v>0</v>
      </c>
      <c r="M569" s="125">
        <v>250</v>
      </c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1"/>
      <c r="AA569" s="49">
        <v>4630109241385</v>
      </c>
      <c r="AB569" s="224">
        <v>19273</v>
      </c>
      <c r="AC569" s="315">
        <v>24</v>
      </c>
      <c r="AD569" s="328"/>
      <c r="AE569" s="48"/>
      <c r="AF569" s="48"/>
      <c r="AG569" s="48"/>
      <c r="AH569" s="48"/>
      <c r="AI569" s="48"/>
      <c r="AJ569" s="48"/>
      <c r="AK569" s="48"/>
      <c r="AL569" s="48"/>
      <c r="AM569" s="48"/>
      <c r="AN569" s="48"/>
      <c r="AO569" s="48"/>
      <c r="AP569" s="48"/>
      <c r="AQ569" s="48"/>
      <c r="AR569" s="48"/>
      <c r="AS569" s="48"/>
      <c r="AT569" s="48"/>
      <c r="AU569" s="48"/>
      <c r="AV569" s="48"/>
      <c r="AW569" s="48"/>
      <c r="AX569" s="48"/>
      <c r="AY569" s="48"/>
      <c r="AZ569" s="48"/>
      <c r="BA569" s="48"/>
      <c r="BB569" s="50"/>
      <c r="BC569" s="50"/>
      <c r="BD569" s="50"/>
      <c r="BE569" s="50"/>
      <c r="BF569" s="50"/>
      <c r="BG569" s="50"/>
      <c r="BH569" s="50"/>
      <c r="BI569" s="50"/>
      <c r="BJ569" s="50"/>
      <c r="BK569" s="50"/>
      <c r="BL569" s="50"/>
      <c r="BM569" s="50"/>
      <c r="BN569" s="50"/>
      <c r="BO569" s="50"/>
      <c r="BP569" s="50"/>
      <c r="BQ569" s="50"/>
      <c r="BR569" s="50"/>
      <c r="BS569" s="50"/>
      <c r="BT569" s="50"/>
      <c r="BU569" s="50"/>
      <c r="BV569" s="50"/>
      <c r="BW569" s="50"/>
      <c r="BX569" s="50"/>
      <c r="BY569" s="50"/>
      <c r="BZ569" s="50"/>
      <c r="CA569" s="50"/>
      <c r="CB569" s="50"/>
      <c r="CC569" s="50"/>
      <c r="CD569" s="50"/>
      <c r="CE569" s="50"/>
      <c r="CF569" s="50"/>
      <c r="CG569" s="50"/>
      <c r="CH569" s="50"/>
      <c r="CI569" s="50"/>
      <c r="CJ569" s="50"/>
      <c r="CK569" s="50"/>
      <c r="CL569" s="50"/>
      <c r="CM569" s="50"/>
      <c r="CN569" s="50"/>
      <c r="CO569" s="50"/>
      <c r="CP569" s="50"/>
      <c r="CQ569" s="50"/>
      <c r="CR569" s="50"/>
      <c r="CS569" s="50"/>
      <c r="CT569" s="50"/>
      <c r="CU569" s="50"/>
      <c r="CV569" s="50"/>
      <c r="CW569" s="50"/>
      <c r="CX569" s="50"/>
      <c r="CY569" s="50"/>
      <c r="CZ569" s="50"/>
      <c r="DA569" s="50"/>
      <c r="DB569" s="50"/>
      <c r="DC569" s="50"/>
      <c r="DD569" s="50"/>
      <c r="DE569" s="50"/>
      <c r="DF569" s="50"/>
      <c r="DG569" s="50"/>
      <c r="DH569" s="50"/>
      <c r="DI569" s="50"/>
      <c r="DJ569" s="50"/>
      <c r="DK569" s="50"/>
      <c r="DL569" s="50"/>
      <c r="DM569" s="50"/>
      <c r="DN569" s="50"/>
      <c r="DO569" s="50"/>
      <c r="DP569" s="50"/>
      <c r="DQ569" s="50"/>
      <c r="DR569" s="50"/>
      <c r="DS569" s="50"/>
      <c r="DT569" s="50"/>
      <c r="DU569" s="50"/>
      <c r="DV569" s="50"/>
      <c r="DW569" s="50"/>
      <c r="DX569" s="50"/>
      <c r="DY569" s="50"/>
      <c r="DZ569" s="50"/>
      <c r="EA569" s="50"/>
      <c r="EB569" s="50"/>
      <c r="EC569" s="50"/>
      <c r="ED569" s="50"/>
      <c r="EE569" s="50"/>
      <c r="EF569" s="50"/>
      <c r="EG569" s="50"/>
      <c r="EH569" s="50"/>
      <c r="EI569" s="50"/>
      <c r="EJ569" s="50"/>
      <c r="EK569" s="50"/>
      <c r="EL569" s="50"/>
      <c r="EM569" s="50"/>
      <c r="EN569" s="50"/>
      <c r="EO569" s="50"/>
      <c r="EP569" s="50"/>
      <c r="EQ569" s="50"/>
      <c r="ER569" s="50"/>
      <c r="ES569" s="50"/>
      <c r="ET569" s="50"/>
      <c r="EU569" s="50"/>
      <c r="EV569" s="50"/>
      <c r="EW569" s="50"/>
      <c r="EX569" s="50"/>
      <c r="EY569" s="50"/>
      <c r="EZ569" s="50"/>
      <c r="FA569" s="50"/>
      <c r="FB569" s="50"/>
      <c r="FC569" s="50"/>
      <c r="FD569" s="50"/>
      <c r="FE569" s="50"/>
      <c r="FF569" s="50"/>
      <c r="FG569" s="50"/>
      <c r="FH569" s="50"/>
      <c r="FI569" s="50"/>
      <c r="FJ569" s="50"/>
      <c r="FK569" s="50"/>
      <c r="FL569" s="50"/>
      <c r="FM569" s="50"/>
      <c r="FN569" s="50"/>
    </row>
    <row r="570" spans="3:170" s="51" customFormat="1" hidden="1" x14ac:dyDescent="0.25">
      <c r="C570" s="126">
        <f t="shared" si="258"/>
        <v>8</v>
      </c>
      <c r="D570" s="127" t="s">
        <v>183</v>
      </c>
      <c r="E570" s="126" t="s">
        <v>0</v>
      </c>
      <c r="F570" s="128"/>
      <c r="G570" s="129">
        <v>162</v>
      </c>
      <c r="H570" s="130">
        <f t="shared" si="259"/>
        <v>162</v>
      </c>
      <c r="I570" s="130">
        <f t="shared" si="260"/>
        <v>154</v>
      </c>
      <c r="J570" s="130">
        <f t="shared" si="261"/>
        <v>146</v>
      </c>
      <c r="K570" s="131">
        <f t="shared" si="262"/>
        <v>138</v>
      </c>
      <c r="L570" s="132">
        <f t="shared" si="263"/>
        <v>0</v>
      </c>
      <c r="M570" s="125">
        <v>275</v>
      </c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1"/>
      <c r="AA570" s="49">
        <v>4630109241408</v>
      </c>
      <c r="AB570" s="224">
        <v>19276</v>
      </c>
      <c r="AC570" s="315">
        <v>24</v>
      </c>
      <c r="AD570" s="328"/>
      <c r="AE570" s="48"/>
      <c r="AF570" s="48"/>
      <c r="AG570" s="48"/>
      <c r="AH570" s="48"/>
      <c r="AI570" s="48"/>
      <c r="AJ570" s="48"/>
      <c r="AK570" s="48"/>
      <c r="AL570" s="48"/>
      <c r="AM570" s="48"/>
      <c r="AN570" s="48"/>
      <c r="AO570" s="48"/>
      <c r="AP570" s="48"/>
      <c r="AQ570" s="48"/>
      <c r="AR570" s="48"/>
      <c r="AS570" s="48"/>
      <c r="AT570" s="48"/>
      <c r="AU570" s="48"/>
      <c r="AV570" s="48"/>
      <c r="AW570" s="48"/>
      <c r="AX570" s="48"/>
      <c r="AY570" s="48"/>
      <c r="AZ570" s="48"/>
      <c r="BA570" s="48"/>
      <c r="BB570" s="50"/>
      <c r="BC570" s="50"/>
      <c r="BD570" s="50"/>
      <c r="BE570" s="50"/>
      <c r="BF570" s="50"/>
      <c r="BG570" s="50"/>
      <c r="BH570" s="50"/>
      <c r="BI570" s="50"/>
      <c r="BJ570" s="50"/>
      <c r="BK570" s="50"/>
      <c r="BL570" s="50"/>
      <c r="BM570" s="50"/>
      <c r="BN570" s="50"/>
      <c r="BO570" s="50"/>
      <c r="BP570" s="50"/>
      <c r="BQ570" s="50"/>
      <c r="BR570" s="50"/>
      <c r="BS570" s="50"/>
      <c r="BT570" s="50"/>
      <c r="BU570" s="50"/>
      <c r="BV570" s="50"/>
      <c r="BW570" s="50"/>
      <c r="BX570" s="50"/>
      <c r="BY570" s="50"/>
      <c r="BZ570" s="50"/>
      <c r="CA570" s="50"/>
      <c r="CB570" s="50"/>
      <c r="CC570" s="50"/>
      <c r="CD570" s="50"/>
      <c r="CE570" s="50"/>
      <c r="CF570" s="50"/>
      <c r="CG570" s="50"/>
      <c r="CH570" s="50"/>
      <c r="CI570" s="50"/>
      <c r="CJ570" s="50"/>
      <c r="CK570" s="50"/>
      <c r="CL570" s="50"/>
      <c r="CM570" s="50"/>
      <c r="CN570" s="50"/>
      <c r="CO570" s="50"/>
      <c r="CP570" s="50"/>
      <c r="CQ570" s="50"/>
      <c r="CR570" s="50"/>
      <c r="CS570" s="50"/>
      <c r="CT570" s="50"/>
      <c r="CU570" s="50"/>
      <c r="CV570" s="50"/>
      <c r="CW570" s="50"/>
      <c r="CX570" s="50"/>
      <c r="CY570" s="50"/>
      <c r="CZ570" s="50"/>
      <c r="DA570" s="50"/>
      <c r="DB570" s="50"/>
      <c r="DC570" s="50"/>
      <c r="DD570" s="50"/>
      <c r="DE570" s="50"/>
      <c r="DF570" s="50"/>
      <c r="DG570" s="50"/>
      <c r="DH570" s="50"/>
      <c r="DI570" s="50"/>
      <c r="DJ570" s="50"/>
      <c r="DK570" s="50"/>
      <c r="DL570" s="50"/>
      <c r="DM570" s="50"/>
      <c r="DN570" s="50"/>
      <c r="DO570" s="50"/>
      <c r="DP570" s="50"/>
      <c r="DQ570" s="50"/>
      <c r="DR570" s="50"/>
      <c r="DS570" s="50"/>
      <c r="DT570" s="50"/>
      <c r="DU570" s="50"/>
      <c r="DV570" s="50"/>
      <c r="DW570" s="50"/>
      <c r="DX570" s="50"/>
      <c r="DY570" s="50"/>
      <c r="DZ570" s="50"/>
      <c r="EA570" s="50"/>
      <c r="EB570" s="50"/>
      <c r="EC570" s="50"/>
      <c r="ED570" s="50"/>
      <c r="EE570" s="50"/>
      <c r="EF570" s="50"/>
      <c r="EG570" s="50"/>
      <c r="EH570" s="50"/>
      <c r="EI570" s="50"/>
      <c r="EJ570" s="50"/>
      <c r="EK570" s="50"/>
      <c r="EL570" s="50"/>
      <c r="EM570" s="50"/>
      <c r="EN570" s="50"/>
      <c r="EO570" s="50"/>
      <c r="EP570" s="50"/>
      <c r="EQ570" s="50"/>
      <c r="ER570" s="50"/>
      <c r="ES570" s="50"/>
      <c r="ET570" s="50"/>
      <c r="EU570" s="50"/>
      <c r="EV570" s="50"/>
      <c r="EW570" s="50"/>
      <c r="EX570" s="50"/>
      <c r="EY570" s="50"/>
      <c r="EZ570" s="50"/>
      <c r="FA570" s="50"/>
      <c r="FB570" s="50"/>
      <c r="FC570" s="50"/>
      <c r="FD570" s="50"/>
      <c r="FE570" s="50"/>
      <c r="FF570" s="50"/>
      <c r="FG570" s="50"/>
      <c r="FH570" s="50"/>
      <c r="FI570" s="50"/>
      <c r="FJ570" s="50"/>
      <c r="FK570" s="50"/>
      <c r="FL570" s="50"/>
      <c r="FM570" s="50"/>
      <c r="FN570" s="50"/>
    </row>
    <row r="571" spans="3:170" s="51" customFormat="1" hidden="1" x14ac:dyDescent="0.25">
      <c r="C571" s="126">
        <f t="shared" si="258"/>
        <v>9</v>
      </c>
      <c r="D571" s="127" t="s">
        <v>209</v>
      </c>
      <c r="E571" s="126" t="s">
        <v>0</v>
      </c>
      <c r="F571" s="128"/>
      <c r="G571" s="129">
        <v>170</v>
      </c>
      <c r="H571" s="130">
        <f t="shared" si="259"/>
        <v>170</v>
      </c>
      <c r="I571" s="130">
        <f t="shared" si="260"/>
        <v>162</v>
      </c>
      <c r="J571" s="130">
        <f t="shared" si="261"/>
        <v>153</v>
      </c>
      <c r="K571" s="131">
        <f t="shared" si="262"/>
        <v>145</v>
      </c>
      <c r="L571" s="132">
        <f t="shared" si="263"/>
        <v>0</v>
      </c>
      <c r="M571" s="125">
        <v>290</v>
      </c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1"/>
      <c r="AA571" s="49">
        <v>4630109241545</v>
      </c>
      <c r="AB571" s="224">
        <v>19274</v>
      </c>
      <c r="AC571" s="315">
        <v>24</v>
      </c>
      <c r="AD571" s="328"/>
      <c r="AE571" s="48"/>
      <c r="AF571" s="48"/>
      <c r="AG571" s="48"/>
      <c r="AH571" s="48"/>
      <c r="AI571" s="48"/>
      <c r="AJ571" s="48"/>
      <c r="AK571" s="48"/>
      <c r="AL571" s="48"/>
      <c r="AM571" s="48"/>
      <c r="AN571" s="48"/>
      <c r="AO571" s="48"/>
      <c r="AP571" s="48"/>
      <c r="AQ571" s="48"/>
      <c r="AR571" s="48"/>
      <c r="AS571" s="48"/>
      <c r="AT571" s="48"/>
      <c r="AU571" s="48"/>
      <c r="AV571" s="48"/>
      <c r="AW571" s="48"/>
      <c r="AX571" s="48"/>
      <c r="AY571" s="48"/>
      <c r="AZ571" s="48"/>
      <c r="BA571" s="48"/>
      <c r="BB571" s="50"/>
      <c r="BC571" s="50"/>
      <c r="BD571" s="50"/>
      <c r="BE571" s="50"/>
      <c r="BF571" s="50"/>
      <c r="BG571" s="50"/>
      <c r="BH571" s="50"/>
      <c r="BI571" s="50"/>
      <c r="BJ571" s="50"/>
      <c r="BK571" s="50"/>
      <c r="BL571" s="50"/>
      <c r="BM571" s="50"/>
      <c r="BN571" s="50"/>
      <c r="BO571" s="50"/>
      <c r="BP571" s="50"/>
      <c r="BQ571" s="50"/>
      <c r="BR571" s="50"/>
      <c r="BS571" s="50"/>
      <c r="BT571" s="50"/>
      <c r="BU571" s="50"/>
      <c r="BV571" s="50"/>
      <c r="BW571" s="50"/>
      <c r="BX571" s="50"/>
      <c r="BY571" s="50"/>
      <c r="BZ571" s="50"/>
      <c r="CA571" s="50"/>
      <c r="CB571" s="50"/>
      <c r="CC571" s="50"/>
      <c r="CD571" s="50"/>
      <c r="CE571" s="50"/>
      <c r="CF571" s="50"/>
      <c r="CG571" s="50"/>
      <c r="CH571" s="50"/>
      <c r="CI571" s="50"/>
      <c r="CJ571" s="50"/>
      <c r="CK571" s="50"/>
      <c r="CL571" s="50"/>
      <c r="CM571" s="50"/>
      <c r="CN571" s="50"/>
      <c r="CO571" s="50"/>
      <c r="CP571" s="50"/>
      <c r="CQ571" s="50"/>
      <c r="CR571" s="50"/>
      <c r="CS571" s="50"/>
      <c r="CT571" s="50"/>
      <c r="CU571" s="50"/>
      <c r="CV571" s="50"/>
      <c r="CW571" s="50"/>
      <c r="CX571" s="50"/>
      <c r="CY571" s="50"/>
      <c r="CZ571" s="50"/>
      <c r="DA571" s="50"/>
      <c r="DB571" s="50"/>
      <c r="DC571" s="50"/>
      <c r="DD571" s="50"/>
      <c r="DE571" s="50"/>
      <c r="DF571" s="50"/>
      <c r="DG571" s="50"/>
      <c r="DH571" s="50"/>
      <c r="DI571" s="50"/>
      <c r="DJ571" s="50"/>
      <c r="DK571" s="50"/>
      <c r="DL571" s="50"/>
      <c r="DM571" s="50"/>
      <c r="DN571" s="50"/>
      <c r="DO571" s="50"/>
      <c r="DP571" s="50"/>
      <c r="DQ571" s="50"/>
      <c r="DR571" s="50"/>
      <c r="DS571" s="50"/>
      <c r="DT571" s="50"/>
      <c r="DU571" s="50"/>
      <c r="DV571" s="50"/>
      <c r="DW571" s="50"/>
      <c r="DX571" s="50"/>
      <c r="DY571" s="50"/>
      <c r="DZ571" s="50"/>
      <c r="EA571" s="50"/>
      <c r="EB571" s="50"/>
      <c r="EC571" s="50"/>
      <c r="ED571" s="50"/>
      <c r="EE571" s="50"/>
      <c r="EF571" s="50"/>
      <c r="EG571" s="50"/>
      <c r="EH571" s="50"/>
      <c r="EI571" s="50"/>
      <c r="EJ571" s="50"/>
      <c r="EK571" s="50"/>
      <c r="EL571" s="50"/>
      <c r="EM571" s="50"/>
      <c r="EN571" s="50"/>
      <c r="EO571" s="50"/>
      <c r="EP571" s="50"/>
      <c r="EQ571" s="50"/>
      <c r="ER571" s="50"/>
      <c r="ES571" s="50"/>
      <c r="ET571" s="50"/>
      <c r="EU571" s="50"/>
      <c r="EV571" s="50"/>
      <c r="EW571" s="50"/>
      <c r="EX571" s="50"/>
      <c r="EY571" s="50"/>
      <c r="EZ571" s="50"/>
      <c r="FA571" s="50"/>
      <c r="FB571" s="50"/>
      <c r="FC571" s="50"/>
      <c r="FD571" s="50"/>
      <c r="FE571" s="50"/>
      <c r="FF571" s="50"/>
      <c r="FG571" s="50"/>
      <c r="FH571" s="50"/>
      <c r="FI571" s="50"/>
      <c r="FJ571" s="50"/>
      <c r="FK571" s="50"/>
      <c r="FL571" s="50"/>
      <c r="FM571" s="50"/>
      <c r="FN571" s="50"/>
    </row>
    <row r="572" spans="3:170" s="51" customFormat="1" ht="30" hidden="1" x14ac:dyDescent="0.25">
      <c r="C572" s="126">
        <f>C570+1</f>
        <v>9</v>
      </c>
      <c r="D572" s="127" t="s">
        <v>186</v>
      </c>
      <c r="E572" s="126" t="s">
        <v>0</v>
      </c>
      <c r="F572" s="128"/>
      <c r="G572" s="129">
        <v>177</v>
      </c>
      <c r="H572" s="130">
        <f t="shared" ref="H572:H574" si="269">ROUND(G572*$H$4,0)</f>
        <v>177</v>
      </c>
      <c r="I572" s="130">
        <f t="shared" ref="I572:I574" si="270">ROUND(H572*$I$4,0)</f>
        <v>168</v>
      </c>
      <c r="J572" s="130">
        <f t="shared" ref="J572:J574" si="271">ROUND(H572*$J$4,0)</f>
        <v>159</v>
      </c>
      <c r="K572" s="131">
        <f t="shared" ref="K572:K574" si="272">ROUND(H572*$K$4,0)</f>
        <v>150</v>
      </c>
      <c r="L572" s="132">
        <f t="shared" ref="L572:L574" si="273">IF($H$3&gt;=100000,F572*K572,IF(AND($H$3&gt;=50000,$H$3&lt;=100000),F572*J572,IF(AND($H$3&gt;=25000,$H$3&lt;=50000),F572*I572,IF($H$3&lt;=50000,F572*H572))))</f>
        <v>0</v>
      </c>
      <c r="M572" s="125">
        <v>300</v>
      </c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1"/>
      <c r="AA572" s="49">
        <v>4630109241422</v>
      </c>
      <c r="AB572" s="224">
        <v>19278</v>
      </c>
      <c r="AC572" s="315">
        <v>24</v>
      </c>
      <c r="AD572" s="328"/>
      <c r="AE572" s="48"/>
      <c r="AF572" s="48"/>
      <c r="AG572" s="48"/>
      <c r="AH572" s="48"/>
      <c r="AI572" s="48"/>
      <c r="AJ572" s="48"/>
      <c r="AK572" s="48"/>
      <c r="AL572" s="48"/>
      <c r="AM572" s="48"/>
      <c r="AN572" s="48"/>
      <c r="AO572" s="48"/>
      <c r="AP572" s="48"/>
      <c r="AQ572" s="48"/>
      <c r="AR572" s="48"/>
      <c r="AS572" s="48"/>
      <c r="AT572" s="48"/>
      <c r="AU572" s="48"/>
      <c r="AV572" s="48"/>
      <c r="AW572" s="48"/>
      <c r="AX572" s="48"/>
      <c r="AY572" s="48"/>
      <c r="AZ572" s="48"/>
      <c r="BA572" s="48"/>
      <c r="BB572" s="50"/>
      <c r="BC572" s="50"/>
      <c r="BD572" s="50"/>
      <c r="BE572" s="50"/>
      <c r="BF572" s="50"/>
      <c r="BG572" s="50"/>
      <c r="BH572" s="50"/>
      <c r="BI572" s="50"/>
      <c r="BJ572" s="50"/>
      <c r="BK572" s="50"/>
      <c r="BL572" s="50"/>
      <c r="BM572" s="50"/>
      <c r="BN572" s="50"/>
      <c r="BO572" s="50"/>
      <c r="BP572" s="50"/>
      <c r="BQ572" s="50"/>
      <c r="BR572" s="50"/>
      <c r="BS572" s="50"/>
      <c r="BT572" s="50"/>
      <c r="BU572" s="50"/>
      <c r="BV572" s="50"/>
      <c r="BW572" s="50"/>
      <c r="BX572" s="50"/>
      <c r="BY572" s="50"/>
      <c r="BZ572" s="50"/>
      <c r="CA572" s="50"/>
      <c r="CB572" s="50"/>
      <c r="CC572" s="50"/>
      <c r="CD572" s="50"/>
      <c r="CE572" s="50"/>
      <c r="CF572" s="50"/>
      <c r="CG572" s="50"/>
      <c r="CH572" s="50"/>
      <c r="CI572" s="50"/>
      <c r="CJ572" s="50"/>
      <c r="CK572" s="50"/>
      <c r="CL572" s="50"/>
      <c r="CM572" s="50"/>
      <c r="CN572" s="50"/>
      <c r="CO572" s="50"/>
      <c r="CP572" s="50"/>
      <c r="CQ572" s="50"/>
      <c r="CR572" s="50"/>
      <c r="CS572" s="50"/>
      <c r="CT572" s="50"/>
      <c r="CU572" s="50"/>
      <c r="CV572" s="50"/>
      <c r="CW572" s="50"/>
      <c r="CX572" s="50"/>
      <c r="CY572" s="50"/>
      <c r="CZ572" s="50"/>
      <c r="DA572" s="50"/>
      <c r="DB572" s="50"/>
      <c r="DC572" s="50"/>
      <c r="DD572" s="50"/>
      <c r="DE572" s="50"/>
      <c r="DF572" s="50"/>
      <c r="DG572" s="50"/>
      <c r="DH572" s="50"/>
      <c r="DI572" s="50"/>
      <c r="DJ572" s="50"/>
      <c r="DK572" s="50"/>
      <c r="DL572" s="50"/>
      <c r="DM572" s="50"/>
      <c r="DN572" s="50"/>
      <c r="DO572" s="50"/>
      <c r="DP572" s="50"/>
      <c r="DQ572" s="50"/>
      <c r="DR572" s="50"/>
      <c r="DS572" s="50"/>
      <c r="DT572" s="50"/>
      <c r="DU572" s="50"/>
      <c r="DV572" s="50"/>
      <c r="DW572" s="50"/>
      <c r="DX572" s="50"/>
      <c r="DY572" s="50"/>
      <c r="DZ572" s="50"/>
      <c r="EA572" s="50"/>
      <c r="EB572" s="50"/>
      <c r="EC572" s="50"/>
      <c r="ED572" s="50"/>
      <c r="EE572" s="50"/>
      <c r="EF572" s="50"/>
      <c r="EG572" s="50"/>
      <c r="EH572" s="50"/>
      <c r="EI572" s="50"/>
      <c r="EJ572" s="50"/>
      <c r="EK572" s="50"/>
      <c r="EL572" s="50"/>
      <c r="EM572" s="50"/>
      <c r="EN572" s="50"/>
      <c r="EO572" s="50"/>
      <c r="EP572" s="50"/>
      <c r="EQ572" s="50"/>
      <c r="ER572" s="50"/>
      <c r="ES572" s="50"/>
      <c r="ET572" s="50"/>
      <c r="EU572" s="50"/>
      <c r="EV572" s="50"/>
      <c r="EW572" s="50"/>
      <c r="EX572" s="50"/>
      <c r="EY572" s="50"/>
      <c r="EZ572" s="50"/>
      <c r="FA572" s="50"/>
      <c r="FB572" s="50"/>
      <c r="FC572" s="50"/>
      <c r="FD572" s="50"/>
      <c r="FE572" s="50"/>
      <c r="FF572" s="50"/>
      <c r="FG572" s="50"/>
      <c r="FH572" s="50"/>
      <c r="FI572" s="50"/>
      <c r="FJ572" s="50"/>
      <c r="FK572" s="50"/>
      <c r="FL572" s="50"/>
      <c r="FM572" s="50"/>
      <c r="FN572" s="50"/>
    </row>
    <row r="573" spans="3:170" s="51" customFormat="1" ht="30" hidden="1" x14ac:dyDescent="0.25">
      <c r="C573" s="126">
        <f t="shared" si="258"/>
        <v>10</v>
      </c>
      <c r="D573" s="127" t="s">
        <v>185</v>
      </c>
      <c r="E573" s="126" t="s">
        <v>0</v>
      </c>
      <c r="F573" s="128"/>
      <c r="G573" s="129">
        <v>170</v>
      </c>
      <c r="H573" s="130">
        <f t="shared" si="269"/>
        <v>170</v>
      </c>
      <c r="I573" s="130">
        <f t="shared" si="270"/>
        <v>162</v>
      </c>
      <c r="J573" s="130">
        <f t="shared" si="271"/>
        <v>153</v>
      </c>
      <c r="K573" s="131">
        <f t="shared" si="272"/>
        <v>145</v>
      </c>
      <c r="L573" s="132">
        <f t="shared" si="273"/>
        <v>0</v>
      </c>
      <c r="M573" s="125">
        <v>290</v>
      </c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1"/>
      <c r="AA573" s="49">
        <v>4630109241446</v>
      </c>
      <c r="AB573" s="224">
        <v>19280</v>
      </c>
      <c r="AC573" s="315">
        <v>24</v>
      </c>
      <c r="AD573" s="328"/>
      <c r="AE573" s="48"/>
      <c r="AF573" s="48"/>
      <c r="AG573" s="48"/>
      <c r="AH573" s="48"/>
      <c r="AI573" s="48"/>
      <c r="AJ573" s="48"/>
      <c r="AK573" s="48"/>
      <c r="AL573" s="48"/>
      <c r="AM573" s="48"/>
      <c r="AN573" s="48"/>
      <c r="AO573" s="48"/>
      <c r="AP573" s="48"/>
      <c r="AQ573" s="48"/>
      <c r="AR573" s="48"/>
      <c r="AS573" s="48"/>
      <c r="AT573" s="48"/>
      <c r="AU573" s="48"/>
      <c r="AV573" s="48"/>
      <c r="AW573" s="48"/>
      <c r="AX573" s="48"/>
      <c r="AY573" s="48"/>
      <c r="AZ573" s="48"/>
      <c r="BA573" s="48"/>
      <c r="BB573" s="50"/>
      <c r="BC573" s="50"/>
      <c r="BD573" s="50"/>
      <c r="BE573" s="50"/>
      <c r="BF573" s="50"/>
      <c r="BG573" s="50"/>
      <c r="BH573" s="50"/>
      <c r="BI573" s="50"/>
      <c r="BJ573" s="50"/>
      <c r="BK573" s="50"/>
      <c r="BL573" s="50"/>
      <c r="BM573" s="50"/>
      <c r="BN573" s="50"/>
      <c r="BO573" s="50"/>
      <c r="BP573" s="50"/>
      <c r="BQ573" s="50"/>
      <c r="BR573" s="50"/>
      <c r="BS573" s="50"/>
      <c r="BT573" s="50"/>
      <c r="BU573" s="50"/>
      <c r="BV573" s="50"/>
      <c r="BW573" s="50"/>
      <c r="BX573" s="50"/>
      <c r="BY573" s="50"/>
      <c r="BZ573" s="50"/>
      <c r="CA573" s="50"/>
      <c r="CB573" s="50"/>
      <c r="CC573" s="50"/>
      <c r="CD573" s="50"/>
      <c r="CE573" s="50"/>
      <c r="CF573" s="50"/>
      <c r="CG573" s="50"/>
      <c r="CH573" s="50"/>
      <c r="CI573" s="50"/>
      <c r="CJ573" s="50"/>
      <c r="CK573" s="50"/>
      <c r="CL573" s="50"/>
      <c r="CM573" s="50"/>
      <c r="CN573" s="50"/>
      <c r="CO573" s="50"/>
      <c r="CP573" s="50"/>
      <c r="CQ573" s="50"/>
      <c r="CR573" s="50"/>
      <c r="CS573" s="50"/>
      <c r="CT573" s="50"/>
      <c r="CU573" s="50"/>
      <c r="CV573" s="50"/>
      <c r="CW573" s="50"/>
      <c r="CX573" s="50"/>
      <c r="CY573" s="50"/>
      <c r="CZ573" s="50"/>
      <c r="DA573" s="50"/>
      <c r="DB573" s="50"/>
      <c r="DC573" s="50"/>
      <c r="DD573" s="50"/>
      <c r="DE573" s="50"/>
      <c r="DF573" s="50"/>
      <c r="DG573" s="50"/>
      <c r="DH573" s="50"/>
      <c r="DI573" s="50"/>
      <c r="DJ573" s="50"/>
      <c r="DK573" s="50"/>
      <c r="DL573" s="50"/>
      <c r="DM573" s="50"/>
      <c r="DN573" s="50"/>
      <c r="DO573" s="50"/>
      <c r="DP573" s="50"/>
      <c r="DQ573" s="50"/>
      <c r="DR573" s="50"/>
      <c r="DS573" s="50"/>
      <c r="DT573" s="50"/>
      <c r="DU573" s="50"/>
      <c r="DV573" s="50"/>
      <c r="DW573" s="50"/>
      <c r="DX573" s="50"/>
      <c r="DY573" s="50"/>
      <c r="DZ573" s="50"/>
      <c r="EA573" s="50"/>
      <c r="EB573" s="50"/>
      <c r="EC573" s="50"/>
      <c r="ED573" s="50"/>
      <c r="EE573" s="50"/>
      <c r="EF573" s="50"/>
      <c r="EG573" s="50"/>
      <c r="EH573" s="50"/>
      <c r="EI573" s="50"/>
      <c r="EJ573" s="50"/>
      <c r="EK573" s="50"/>
      <c r="EL573" s="50"/>
      <c r="EM573" s="50"/>
      <c r="EN573" s="50"/>
      <c r="EO573" s="50"/>
      <c r="EP573" s="50"/>
      <c r="EQ573" s="50"/>
      <c r="ER573" s="50"/>
      <c r="ES573" s="50"/>
      <c r="ET573" s="50"/>
      <c r="EU573" s="50"/>
      <c r="EV573" s="50"/>
      <c r="EW573" s="50"/>
      <c r="EX573" s="50"/>
      <c r="EY573" s="50"/>
      <c r="EZ573" s="50"/>
      <c r="FA573" s="50"/>
      <c r="FB573" s="50"/>
      <c r="FC573" s="50"/>
      <c r="FD573" s="50"/>
      <c r="FE573" s="50"/>
      <c r="FF573" s="50"/>
      <c r="FG573" s="50"/>
      <c r="FH573" s="50"/>
      <c r="FI573" s="50"/>
      <c r="FJ573" s="50"/>
      <c r="FK573" s="50"/>
      <c r="FL573" s="50"/>
      <c r="FM573" s="50"/>
      <c r="FN573" s="50"/>
    </row>
    <row r="574" spans="3:170" s="51" customFormat="1" ht="30" hidden="1" x14ac:dyDescent="0.25">
      <c r="C574" s="126">
        <f t="shared" si="258"/>
        <v>11</v>
      </c>
      <c r="D574" s="127" t="s">
        <v>184</v>
      </c>
      <c r="E574" s="126" t="s">
        <v>0</v>
      </c>
      <c r="F574" s="128"/>
      <c r="G574" s="129">
        <v>170</v>
      </c>
      <c r="H574" s="130">
        <f t="shared" si="269"/>
        <v>170</v>
      </c>
      <c r="I574" s="130">
        <f t="shared" si="270"/>
        <v>162</v>
      </c>
      <c r="J574" s="130">
        <f t="shared" si="271"/>
        <v>153</v>
      </c>
      <c r="K574" s="131">
        <f t="shared" si="272"/>
        <v>145</v>
      </c>
      <c r="L574" s="132">
        <f t="shared" si="273"/>
        <v>0</v>
      </c>
      <c r="M574" s="125">
        <v>290</v>
      </c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1"/>
      <c r="AA574" s="49">
        <v>4630109241439</v>
      </c>
      <c r="AB574" s="224">
        <v>19279</v>
      </c>
      <c r="AC574" s="315">
        <v>24</v>
      </c>
      <c r="AD574" s="328"/>
      <c r="AE574" s="48"/>
      <c r="AF574" s="48"/>
      <c r="AG574" s="48"/>
      <c r="AH574" s="48"/>
      <c r="AI574" s="48"/>
      <c r="AJ574" s="48"/>
      <c r="AK574" s="48"/>
      <c r="AL574" s="48"/>
      <c r="AM574" s="48"/>
      <c r="AN574" s="48"/>
      <c r="AO574" s="48"/>
      <c r="AP574" s="48"/>
      <c r="AQ574" s="48"/>
      <c r="AR574" s="48"/>
      <c r="AS574" s="48"/>
      <c r="AT574" s="48"/>
      <c r="AU574" s="48"/>
      <c r="AV574" s="48"/>
      <c r="AW574" s="48"/>
      <c r="AX574" s="48"/>
      <c r="AY574" s="48"/>
      <c r="AZ574" s="48"/>
      <c r="BA574" s="48"/>
      <c r="BB574" s="50"/>
      <c r="BC574" s="50"/>
      <c r="BD574" s="50"/>
      <c r="BE574" s="50"/>
      <c r="BF574" s="50"/>
      <c r="BG574" s="50"/>
      <c r="BH574" s="50"/>
      <c r="BI574" s="50"/>
      <c r="BJ574" s="50"/>
      <c r="BK574" s="50"/>
      <c r="BL574" s="50"/>
      <c r="BM574" s="50"/>
      <c r="BN574" s="50"/>
      <c r="BO574" s="50"/>
      <c r="BP574" s="50"/>
      <c r="BQ574" s="50"/>
      <c r="BR574" s="50"/>
      <c r="BS574" s="50"/>
      <c r="BT574" s="50"/>
      <c r="BU574" s="50"/>
      <c r="BV574" s="50"/>
      <c r="BW574" s="50"/>
      <c r="BX574" s="50"/>
      <c r="BY574" s="50"/>
      <c r="BZ574" s="50"/>
      <c r="CA574" s="50"/>
      <c r="CB574" s="50"/>
      <c r="CC574" s="50"/>
      <c r="CD574" s="50"/>
      <c r="CE574" s="50"/>
      <c r="CF574" s="50"/>
      <c r="CG574" s="50"/>
      <c r="CH574" s="50"/>
      <c r="CI574" s="50"/>
      <c r="CJ574" s="50"/>
      <c r="CK574" s="50"/>
      <c r="CL574" s="50"/>
      <c r="CM574" s="50"/>
      <c r="CN574" s="50"/>
      <c r="CO574" s="50"/>
      <c r="CP574" s="50"/>
      <c r="CQ574" s="50"/>
      <c r="CR574" s="50"/>
      <c r="CS574" s="50"/>
      <c r="CT574" s="50"/>
      <c r="CU574" s="50"/>
      <c r="CV574" s="50"/>
      <c r="CW574" s="50"/>
      <c r="CX574" s="50"/>
      <c r="CY574" s="50"/>
      <c r="CZ574" s="50"/>
      <c r="DA574" s="50"/>
      <c r="DB574" s="50"/>
      <c r="DC574" s="50"/>
      <c r="DD574" s="50"/>
      <c r="DE574" s="50"/>
      <c r="DF574" s="50"/>
      <c r="DG574" s="50"/>
      <c r="DH574" s="50"/>
      <c r="DI574" s="50"/>
      <c r="DJ574" s="50"/>
      <c r="DK574" s="50"/>
      <c r="DL574" s="50"/>
      <c r="DM574" s="50"/>
      <c r="DN574" s="50"/>
      <c r="DO574" s="50"/>
      <c r="DP574" s="50"/>
      <c r="DQ574" s="50"/>
      <c r="DR574" s="50"/>
      <c r="DS574" s="50"/>
      <c r="DT574" s="50"/>
      <c r="DU574" s="50"/>
      <c r="DV574" s="50"/>
      <c r="DW574" s="50"/>
      <c r="DX574" s="50"/>
      <c r="DY574" s="50"/>
      <c r="DZ574" s="50"/>
      <c r="EA574" s="50"/>
      <c r="EB574" s="50"/>
      <c r="EC574" s="50"/>
      <c r="ED574" s="50"/>
      <c r="EE574" s="50"/>
      <c r="EF574" s="50"/>
      <c r="EG574" s="50"/>
      <c r="EH574" s="50"/>
      <c r="EI574" s="50"/>
      <c r="EJ574" s="50"/>
      <c r="EK574" s="50"/>
      <c r="EL574" s="50"/>
      <c r="EM574" s="50"/>
      <c r="EN574" s="50"/>
      <c r="EO574" s="50"/>
      <c r="EP574" s="50"/>
      <c r="EQ574" s="50"/>
      <c r="ER574" s="50"/>
      <c r="ES574" s="50"/>
      <c r="ET574" s="50"/>
      <c r="EU574" s="50"/>
      <c r="EV574" s="50"/>
      <c r="EW574" s="50"/>
      <c r="EX574" s="50"/>
      <c r="EY574" s="50"/>
      <c r="EZ574" s="50"/>
      <c r="FA574" s="50"/>
      <c r="FB574" s="50"/>
      <c r="FC574" s="50"/>
      <c r="FD574" s="50"/>
      <c r="FE574" s="50"/>
      <c r="FF574" s="50"/>
      <c r="FG574" s="50"/>
      <c r="FH574" s="50"/>
      <c r="FI574" s="50"/>
      <c r="FJ574" s="50"/>
      <c r="FK574" s="50"/>
      <c r="FL574" s="50"/>
      <c r="FM574" s="50"/>
      <c r="FN574" s="50"/>
    </row>
    <row r="575" spans="3:170" s="51" customFormat="1" ht="18.75" hidden="1" thickBot="1" x14ac:dyDescent="0.3">
      <c r="C575" s="164"/>
      <c r="D575" s="165" t="s">
        <v>1</v>
      </c>
      <c r="E575" s="166"/>
      <c r="F575" s="166">
        <f>SUM(F563:F574)</f>
        <v>0</v>
      </c>
      <c r="G575" s="167">
        <v>0</v>
      </c>
      <c r="H575" s="167">
        <f>SUMPRODUCT($F563:$F574,H563:H574)</f>
        <v>0</v>
      </c>
      <c r="I575" s="167">
        <f>SUMPRODUCT($F563:$F574,I563:I574)</f>
        <v>0</v>
      </c>
      <c r="J575" s="167">
        <f>SUMPRODUCT($F563:$F574,J563:J574)</f>
        <v>0</v>
      </c>
      <c r="K575" s="167">
        <f>SUMPRODUCT($F563:$F574,K563:K574)</f>
        <v>0</v>
      </c>
      <c r="L575" s="168">
        <f>SUM(L563:L574)</f>
        <v>0</v>
      </c>
      <c r="M575" s="169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1"/>
      <c r="AA575" s="49"/>
      <c r="AB575" s="224"/>
      <c r="AC575" s="315"/>
      <c r="AD575" s="328"/>
      <c r="AE575" s="48"/>
      <c r="AF575" s="48"/>
      <c r="AG575" s="48"/>
      <c r="AH575" s="48"/>
      <c r="AI575" s="48"/>
      <c r="AJ575" s="48"/>
      <c r="AK575" s="48"/>
      <c r="AL575" s="48"/>
      <c r="AM575" s="48"/>
      <c r="AN575" s="48"/>
      <c r="AO575" s="48"/>
      <c r="AP575" s="48"/>
      <c r="AQ575" s="48"/>
      <c r="AR575" s="48"/>
      <c r="AS575" s="48"/>
      <c r="AT575" s="48"/>
      <c r="AU575" s="48"/>
      <c r="AV575" s="48"/>
      <c r="AW575" s="48"/>
      <c r="AX575" s="48"/>
      <c r="AY575" s="48"/>
      <c r="AZ575" s="48"/>
      <c r="BA575" s="48"/>
      <c r="BB575" s="50"/>
      <c r="BC575" s="50"/>
      <c r="BD575" s="50"/>
      <c r="BE575" s="50"/>
      <c r="BF575" s="50"/>
      <c r="BG575" s="50"/>
      <c r="BH575" s="50"/>
      <c r="BI575" s="50"/>
      <c r="BJ575" s="50"/>
      <c r="BK575" s="50"/>
      <c r="BL575" s="50"/>
      <c r="BM575" s="50"/>
      <c r="BN575" s="50"/>
      <c r="BO575" s="50"/>
      <c r="BP575" s="50"/>
      <c r="BQ575" s="50"/>
      <c r="BR575" s="50"/>
      <c r="BS575" s="50"/>
      <c r="BT575" s="50"/>
      <c r="BU575" s="50"/>
      <c r="BV575" s="50"/>
      <c r="BW575" s="50"/>
      <c r="BX575" s="50"/>
      <c r="BY575" s="50"/>
      <c r="BZ575" s="50"/>
      <c r="CA575" s="50"/>
      <c r="CB575" s="50"/>
      <c r="CC575" s="50"/>
      <c r="CD575" s="50"/>
      <c r="CE575" s="50"/>
      <c r="CF575" s="50"/>
      <c r="CG575" s="50"/>
      <c r="CH575" s="50"/>
      <c r="CI575" s="50"/>
      <c r="CJ575" s="50"/>
      <c r="CK575" s="50"/>
      <c r="CL575" s="50"/>
      <c r="CM575" s="50"/>
      <c r="CN575" s="50"/>
      <c r="CO575" s="50"/>
      <c r="CP575" s="50"/>
      <c r="CQ575" s="50"/>
      <c r="CR575" s="50"/>
      <c r="CS575" s="50"/>
      <c r="CT575" s="50"/>
      <c r="CU575" s="50"/>
      <c r="CV575" s="50"/>
      <c r="CW575" s="50"/>
      <c r="CX575" s="50"/>
      <c r="CY575" s="50"/>
      <c r="CZ575" s="50"/>
      <c r="DA575" s="50"/>
      <c r="DB575" s="50"/>
      <c r="DC575" s="50"/>
      <c r="DD575" s="50"/>
      <c r="DE575" s="50"/>
      <c r="DF575" s="50"/>
      <c r="DG575" s="50"/>
      <c r="DH575" s="50"/>
      <c r="DI575" s="50"/>
      <c r="DJ575" s="50"/>
      <c r="DK575" s="50"/>
      <c r="DL575" s="50"/>
      <c r="DM575" s="50"/>
      <c r="DN575" s="50"/>
      <c r="DO575" s="50"/>
      <c r="DP575" s="50"/>
      <c r="DQ575" s="50"/>
      <c r="DR575" s="50"/>
      <c r="DS575" s="50"/>
      <c r="DT575" s="50"/>
      <c r="DU575" s="50"/>
      <c r="DV575" s="50"/>
      <c r="DW575" s="50"/>
      <c r="DX575" s="50"/>
      <c r="DY575" s="50"/>
      <c r="DZ575" s="50"/>
      <c r="EA575" s="50"/>
      <c r="EB575" s="50"/>
      <c r="EC575" s="50"/>
      <c r="ED575" s="50"/>
      <c r="EE575" s="50"/>
      <c r="EF575" s="50"/>
      <c r="EG575" s="50"/>
      <c r="EH575" s="50"/>
      <c r="EI575" s="50"/>
      <c r="EJ575" s="50"/>
      <c r="EK575" s="50"/>
      <c r="EL575" s="50"/>
      <c r="EM575" s="50"/>
      <c r="EN575" s="50"/>
      <c r="EO575" s="50"/>
      <c r="EP575" s="50"/>
      <c r="EQ575" s="50"/>
      <c r="ER575" s="50"/>
      <c r="ES575" s="50"/>
      <c r="ET575" s="50"/>
      <c r="EU575" s="50"/>
      <c r="EV575" s="50"/>
      <c r="EW575" s="50"/>
      <c r="EX575" s="50"/>
      <c r="EY575" s="50"/>
      <c r="EZ575" s="50"/>
      <c r="FA575" s="50"/>
      <c r="FB575" s="50"/>
      <c r="FC575" s="50"/>
      <c r="FD575" s="50"/>
      <c r="FE575" s="50"/>
      <c r="FF575" s="50"/>
      <c r="FG575" s="50"/>
      <c r="FH575" s="50"/>
      <c r="FI575" s="50"/>
      <c r="FJ575" s="50"/>
      <c r="FK575" s="50"/>
      <c r="FL575" s="50"/>
      <c r="FM575" s="50"/>
      <c r="FN575" s="50"/>
    </row>
    <row r="576" spans="3:170" ht="18.75" hidden="1" thickTop="1" x14ac:dyDescent="0.25">
      <c r="C576" s="151"/>
      <c r="D576" s="206" t="s">
        <v>159</v>
      </c>
      <c r="E576" s="152"/>
      <c r="F576" s="153"/>
      <c r="G576" s="154"/>
      <c r="H576" s="154"/>
      <c r="I576" s="154"/>
      <c r="J576" s="154"/>
      <c r="K576" s="154"/>
      <c r="L576" s="154"/>
      <c r="M576" s="150"/>
      <c r="Z576" s="1"/>
      <c r="AA576" s="49"/>
      <c r="AB576" s="223"/>
      <c r="AC576" s="314"/>
      <c r="AD576" s="328"/>
    </row>
    <row r="577" spans="3:30" ht="20.25" hidden="1" x14ac:dyDescent="0.25">
      <c r="C577" s="120"/>
      <c r="D577" s="121" t="s">
        <v>223</v>
      </c>
      <c r="E577" s="230" t="s">
        <v>166</v>
      </c>
      <c r="F577" s="122"/>
      <c r="G577" s="123"/>
      <c r="H577" s="123"/>
      <c r="I577" s="123"/>
      <c r="J577" s="123"/>
      <c r="K577" s="123"/>
      <c r="L577" s="124"/>
      <c r="M577" s="125"/>
      <c r="Z577" s="1"/>
      <c r="AA577" s="223"/>
      <c r="AB577" s="223"/>
      <c r="AC577" s="314"/>
      <c r="AD577" s="328"/>
    </row>
    <row r="578" spans="3:30" hidden="1" x14ac:dyDescent="0.25">
      <c r="C578" s="126">
        <f t="shared" ref="C578:C584" si="274">C577+1</f>
        <v>1</v>
      </c>
      <c r="D578" s="127" t="s">
        <v>210</v>
      </c>
      <c r="E578" s="126" t="s">
        <v>0</v>
      </c>
      <c r="F578" s="128"/>
      <c r="G578" s="129">
        <v>100</v>
      </c>
      <c r="H578" s="130">
        <f t="shared" ref="H578" si="275">ROUND(G578*$H$4,0)</f>
        <v>100</v>
      </c>
      <c r="I578" s="130">
        <f t="shared" ref="I578" si="276">ROUND(H578*$I$4,0)</f>
        <v>95</v>
      </c>
      <c r="J578" s="130">
        <f t="shared" ref="J578" si="277">ROUND(H578*$J$4,0)</f>
        <v>90</v>
      </c>
      <c r="K578" s="131">
        <f t="shared" ref="K578" si="278">ROUND(H578*$K$4,0)</f>
        <v>85</v>
      </c>
      <c r="L578" s="132">
        <f t="shared" ref="L578" si="279">IF($H$3&gt;=100000,F578*K578,IF(AND($H$3&gt;=50000,$H$3&lt;=100000),F578*J578,IF(AND($H$3&gt;=25000,$H$3&lt;=50000),F578*I578,IF($H$3&lt;=50000,F578*H578))))</f>
        <v>0</v>
      </c>
      <c r="M578" s="125">
        <v>170</v>
      </c>
      <c r="Z578" s="1"/>
      <c r="AA578" s="49">
        <v>4630109241231</v>
      </c>
      <c r="AB578" s="224">
        <v>19234</v>
      </c>
      <c r="AC578" s="315">
        <v>27</v>
      </c>
      <c r="AD578" s="328"/>
    </row>
    <row r="579" spans="3:30" hidden="1" x14ac:dyDescent="0.25">
      <c r="C579" s="126">
        <f t="shared" si="274"/>
        <v>2</v>
      </c>
      <c r="D579" s="127" t="s">
        <v>213</v>
      </c>
      <c r="E579" s="126" t="s">
        <v>0</v>
      </c>
      <c r="F579" s="128"/>
      <c r="G579" s="129">
        <v>100</v>
      </c>
      <c r="H579" s="130">
        <f t="shared" ref="H579:H587" si="280">ROUND(G579*$H$4,0)</f>
        <v>100</v>
      </c>
      <c r="I579" s="130">
        <f t="shared" ref="I579:I587" si="281">ROUND(H579*$I$4,0)</f>
        <v>95</v>
      </c>
      <c r="J579" s="130">
        <f t="shared" ref="J579:J587" si="282">ROUND(H579*$J$4,0)</f>
        <v>90</v>
      </c>
      <c r="K579" s="131">
        <f t="shared" ref="K579:K587" si="283">ROUND(H579*$K$4,0)</f>
        <v>85</v>
      </c>
      <c r="L579" s="132">
        <f t="shared" ref="L579:L587" si="284">IF($H$3&gt;=100000,F579*K579,IF(AND($H$3&gt;=50000,$H$3&lt;=100000),F579*J579,IF(AND($H$3&gt;=25000,$H$3&lt;=50000),F579*I579,IF($H$3&lt;=50000,F579*H579))))</f>
        <v>0</v>
      </c>
      <c r="M579" s="125">
        <v>170</v>
      </c>
      <c r="Z579" s="1"/>
      <c r="AA579" s="49">
        <v>4630109241262</v>
      </c>
      <c r="AB579" s="224">
        <v>19239</v>
      </c>
      <c r="AC579" s="315">
        <v>27</v>
      </c>
      <c r="AD579" s="328"/>
    </row>
    <row r="580" spans="3:30" hidden="1" x14ac:dyDescent="0.25">
      <c r="C580" s="126">
        <f t="shared" si="274"/>
        <v>3</v>
      </c>
      <c r="D580" s="127" t="s">
        <v>212</v>
      </c>
      <c r="E580" s="126" t="s">
        <v>0</v>
      </c>
      <c r="F580" s="128"/>
      <c r="G580" s="129">
        <v>100</v>
      </c>
      <c r="H580" s="130">
        <f t="shared" si="280"/>
        <v>100</v>
      </c>
      <c r="I580" s="130">
        <f t="shared" si="281"/>
        <v>95</v>
      </c>
      <c r="J580" s="130">
        <f t="shared" si="282"/>
        <v>90</v>
      </c>
      <c r="K580" s="131">
        <f t="shared" si="283"/>
        <v>85</v>
      </c>
      <c r="L580" s="132">
        <f t="shared" si="284"/>
        <v>0</v>
      </c>
      <c r="M580" s="125">
        <v>170</v>
      </c>
      <c r="Z580" s="1"/>
      <c r="AA580" s="49">
        <v>4630109241255</v>
      </c>
      <c r="AB580" s="224">
        <v>19238</v>
      </c>
      <c r="AC580" s="315">
        <v>27</v>
      </c>
      <c r="AD580" s="328"/>
    </row>
    <row r="581" spans="3:30" hidden="1" x14ac:dyDescent="0.25">
      <c r="C581" s="126">
        <f t="shared" si="274"/>
        <v>4</v>
      </c>
      <c r="D581" s="127" t="s">
        <v>211</v>
      </c>
      <c r="E581" s="126" t="s">
        <v>0</v>
      </c>
      <c r="F581" s="128"/>
      <c r="G581" s="129">
        <v>100</v>
      </c>
      <c r="H581" s="130">
        <f t="shared" si="280"/>
        <v>100</v>
      </c>
      <c r="I581" s="130">
        <f t="shared" si="281"/>
        <v>95</v>
      </c>
      <c r="J581" s="130">
        <f t="shared" si="282"/>
        <v>90</v>
      </c>
      <c r="K581" s="131">
        <f t="shared" si="283"/>
        <v>85</v>
      </c>
      <c r="L581" s="132">
        <f t="shared" si="284"/>
        <v>0</v>
      </c>
      <c r="M581" s="125">
        <v>170</v>
      </c>
      <c r="Z581" s="1"/>
      <c r="AA581" s="49">
        <v>4630109241248</v>
      </c>
      <c r="AB581" s="224">
        <v>19236</v>
      </c>
      <c r="AC581" s="315">
        <v>27</v>
      </c>
      <c r="AD581" s="328"/>
    </row>
    <row r="582" spans="3:30" hidden="1" x14ac:dyDescent="0.25">
      <c r="C582" s="126">
        <f t="shared" si="274"/>
        <v>5</v>
      </c>
      <c r="D582" s="127" t="s">
        <v>217</v>
      </c>
      <c r="E582" s="126" t="s">
        <v>0</v>
      </c>
      <c r="F582" s="128"/>
      <c r="G582" s="129">
        <v>100</v>
      </c>
      <c r="H582" s="130">
        <f t="shared" si="280"/>
        <v>100</v>
      </c>
      <c r="I582" s="130">
        <f t="shared" si="281"/>
        <v>95</v>
      </c>
      <c r="J582" s="130">
        <f t="shared" si="282"/>
        <v>90</v>
      </c>
      <c r="K582" s="131">
        <f t="shared" si="283"/>
        <v>85</v>
      </c>
      <c r="L582" s="132">
        <f t="shared" si="284"/>
        <v>0</v>
      </c>
      <c r="M582" s="125">
        <v>170</v>
      </c>
      <c r="Z582" s="1"/>
      <c r="AA582" s="49">
        <v>4630109241187</v>
      </c>
      <c r="AB582" s="224">
        <v>19229</v>
      </c>
      <c r="AC582" s="315">
        <v>27</v>
      </c>
      <c r="AD582" s="328"/>
    </row>
    <row r="583" spans="3:30" hidden="1" x14ac:dyDescent="0.25">
      <c r="C583" s="126">
        <f t="shared" si="274"/>
        <v>6</v>
      </c>
      <c r="D583" s="127" t="s">
        <v>218</v>
      </c>
      <c r="E583" s="126" t="s">
        <v>0</v>
      </c>
      <c r="F583" s="128"/>
      <c r="G583" s="129">
        <v>100</v>
      </c>
      <c r="H583" s="130">
        <f t="shared" si="280"/>
        <v>100</v>
      </c>
      <c r="I583" s="130">
        <f t="shared" si="281"/>
        <v>95</v>
      </c>
      <c r="J583" s="130">
        <f t="shared" si="282"/>
        <v>90</v>
      </c>
      <c r="K583" s="131">
        <f t="shared" si="283"/>
        <v>85</v>
      </c>
      <c r="L583" s="132">
        <f t="shared" si="284"/>
        <v>0</v>
      </c>
      <c r="M583" s="125">
        <v>170</v>
      </c>
      <c r="Z583" s="1"/>
      <c r="AA583" s="49">
        <v>4630109241163</v>
      </c>
      <c r="AB583" s="224">
        <v>19225</v>
      </c>
      <c r="AC583" s="315">
        <v>27</v>
      </c>
      <c r="AD583" s="328"/>
    </row>
    <row r="584" spans="3:30" hidden="1" x14ac:dyDescent="0.25">
      <c r="C584" s="126">
        <f t="shared" si="274"/>
        <v>7</v>
      </c>
      <c r="D584" s="127" t="s">
        <v>219</v>
      </c>
      <c r="E584" s="126" t="s">
        <v>0</v>
      </c>
      <c r="F584" s="128"/>
      <c r="G584" s="129">
        <v>100</v>
      </c>
      <c r="H584" s="130">
        <f t="shared" si="280"/>
        <v>100</v>
      </c>
      <c r="I584" s="130">
        <f t="shared" si="281"/>
        <v>95</v>
      </c>
      <c r="J584" s="130">
        <f t="shared" si="282"/>
        <v>90</v>
      </c>
      <c r="K584" s="131">
        <f t="shared" si="283"/>
        <v>85</v>
      </c>
      <c r="L584" s="132">
        <f t="shared" si="284"/>
        <v>0</v>
      </c>
      <c r="M584" s="125">
        <v>170</v>
      </c>
      <c r="Z584" s="1"/>
      <c r="AA584" s="49">
        <v>4630109241286</v>
      </c>
      <c r="AB584" s="224">
        <v>19222</v>
      </c>
      <c r="AC584" s="315">
        <v>27</v>
      </c>
      <c r="AD584" s="328"/>
    </row>
    <row r="585" spans="3:30" hidden="1" x14ac:dyDescent="0.25">
      <c r="C585" s="126">
        <v>8</v>
      </c>
      <c r="D585" s="127" t="s">
        <v>220</v>
      </c>
      <c r="E585" s="126" t="s">
        <v>0</v>
      </c>
      <c r="F585" s="128"/>
      <c r="G585" s="129">
        <v>100</v>
      </c>
      <c r="H585" s="130">
        <f t="shared" si="280"/>
        <v>100</v>
      </c>
      <c r="I585" s="130">
        <f t="shared" si="281"/>
        <v>95</v>
      </c>
      <c r="J585" s="130">
        <f t="shared" si="282"/>
        <v>90</v>
      </c>
      <c r="K585" s="131">
        <f t="shared" si="283"/>
        <v>85</v>
      </c>
      <c r="L585" s="132">
        <f t="shared" si="284"/>
        <v>0</v>
      </c>
      <c r="M585" s="125">
        <v>170</v>
      </c>
      <c r="Z585" s="1"/>
      <c r="AA585" s="49">
        <v>4630109241224</v>
      </c>
      <c r="AB585" s="224">
        <v>19233</v>
      </c>
      <c r="AC585" s="315">
        <v>27</v>
      </c>
      <c r="AD585" s="328"/>
    </row>
    <row r="586" spans="3:30" hidden="1" x14ac:dyDescent="0.25">
      <c r="C586" s="126">
        <v>9</v>
      </c>
      <c r="D586" s="127" t="s">
        <v>221</v>
      </c>
      <c r="E586" s="126" t="s">
        <v>0</v>
      </c>
      <c r="F586" s="128"/>
      <c r="G586" s="129">
        <v>100</v>
      </c>
      <c r="H586" s="130">
        <f t="shared" si="280"/>
        <v>100</v>
      </c>
      <c r="I586" s="130">
        <f t="shared" si="281"/>
        <v>95</v>
      </c>
      <c r="J586" s="130">
        <f t="shared" si="282"/>
        <v>90</v>
      </c>
      <c r="K586" s="131">
        <f t="shared" si="283"/>
        <v>85</v>
      </c>
      <c r="L586" s="132">
        <f t="shared" si="284"/>
        <v>0</v>
      </c>
      <c r="M586" s="125">
        <v>170</v>
      </c>
      <c r="Z586" s="1"/>
      <c r="AA586" s="49">
        <v>4630109241217</v>
      </c>
      <c r="AB586" s="224">
        <v>19230</v>
      </c>
      <c r="AC586" s="315">
        <v>27</v>
      </c>
      <c r="AD586" s="328"/>
    </row>
    <row r="587" spans="3:30" hidden="1" x14ac:dyDescent="0.25">
      <c r="C587" s="126">
        <v>10</v>
      </c>
      <c r="D587" s="127" t="s">
        <v>222</v>
      </c>
      <c r="E587" s="126" t="s">
        <v>0</v>
      </c>
      <c r="F587" s="128"/>
      <c r="G587" s="129">
        <v>100</v>
      </c>
      <c r="H587" s="130">
        <f t="shared" si="280"/>
        <v>100</v>
      </c>
      <c r="I587" s="130">
        <f t="shared" si="281"/>
        <v>95</v>
      </c>
      <c r="J587" s="130">
        <f t="shared" si="282"/>
        <v>90</v>
      </c>
      <c r="K587" s="131">
        <f t="shared" si="283"/>
        <v>85</v>
      </c>
      <c r="L587" s="132">
        <f t="shared" si="284"/>
        <v>0</v>
      </c>
      <c r="M587" s="125">
        <v>170</v>
      </c>
      <c r="Z587" s="1"/>
      <c r="AA587" s="49">
        <v>4630109241170</v>
      </c>
      <c r="AB587" s="224">
        <v>19228</v>
      </c>
      <c r="AC587" s="315">
        <v>27</v>
      </c>
      <c r="AD587" s="328"/>
    </row>
    <row r="588" spans="3:30" ht="18.75" hidden="1" thickBot="1" x14ac:dyDescent="0.3">
      <c r="C588" s="164"/>
      <c r="D588" s="165" t="s">
        <v>1</v>
      </c>
      <c r="E588" s="166"/>
      <c r="F588" s="166">
        <f>SUM(F578:F587)</f>
        <v>0</v>
      </c>
      <c r="G588" s="167">
        <v>0</v>
      </c>
      <c r="H588" s="167">
        <f>SUMPRODUCT($F578:$F587,H578:H587)</f>
        <v>0</v>
      </c>
      <c r="I588" s="167">
        <f>SUMPRODUCT($F578:$F587,I578:I587)</f>
        <v>0</v>
      </c>
      <c r="J588" s="167">
        <f>SUMPRODUCT($F578:$F587,J578:J587)</f>
        <v>0</v>
      </c>
      <c r="K588" s="167">
        <f>SUMPRODUCT($F578:$F587,K578:K587)</f>
        <v>0</v>
      </c>
      <c r="L588" s="168">
        <f>SUM(L578:L587)</f>
        <v>0</v>
      </c>
      <c r="M588" s="169"/>
      <c r="N588" s="47"/>
      <c r="O588" s="48"/>
      <c r="P588" s="48"/>
      <c r="Q588" s="48"/>
      <c r="R588" s="48"/>
      <c r="S588" s="48"/>
      <c r="T588" s="48"/>
      <c r="U588" s="48"/>
      <c r="V588" s="48"/>
      <c r="W588" s="48"/>
      <c r="X588" s="48"/>
      <c r="Y588" s="48"/>
      <c r="Z588" s="51"/>
      <c r="AA588" s="49"/>
      <c r="AB588" s="224"/>
      <c r="AC588" s="315"/>
      <c r="AD588" s="328"/>
    </row>
    <row r="589" spans="3:30" ht="18.75" hidden="1" thickTop="1" x14ac:dyDescent="0.25">
      <c r="C589" s="151"/>
      <c r="D589" s="206" t="s">
        <v>159</v>
      </c>
      <c r="E589" s="152"/>
      <c r="F589" s="153"/>
      <c r="G589" s="154"/>
      <c r="H589" s="154"/>
      <c r="I589" s="154"/>
      <c r="J589" s="154"/>
      <c r="K589" s="154"/>
      <c r="L589" s="154"/>
      <c r="M589" s="150"/>
      <c r="Z589" s="1"/>
      <c r="AA589" s="49"/>
      <c r="AB589" s="223"/>
      <c r="AC589" s="314"/>
      <c r="AD589" s="328"/>
    </row>
    <row r="590" spans="3:30" ht="20.25" hidden="1" x14ac:dyDescent="0.25">
      <c r="C590" s="120"/>
      <c r="D590" s="121" t="s">
        <v>62</v>
      </c>
      <c r="E590" s="230" t="s">
        <v>166</v>
      </c>
      <c r="F590" s="122"/>
      <c r="G590" s="123"/>
      <c r="H590" s="123"/>
      <c r="I590" s="123"/>
      <c r="J590" s="123"/>
      <c r="K590" s="123"/>
      <c r="L590" s="124"/>
      <c r="M590" s="125"/>
      <c r="Z590" s="1"/>
      <c r="AA590" s="49"/>
      <c r="AB590" s="223"/>
      <c r="AC590" s="314"/>
      <c r="AD590" s="328"/>
    </row>
    <row r="591" spans="3:30" ht="15" hidden="1" customHeight="1" x14ac:dyDescent="0.25">
      <c r="C591" s="126">
        <f t="shared" ref="C591:C598" si="285">C590+1</f>
        <v>1</v>
      </c>
      <c r="D591" s="127" t="s">
        <v>42</v>
      </c>
      <c r="E591" s="126" t="s">
        <v>0</v>
      </c>
      <c r="F591" s="128"/>
      <c r="G591" s="129">
        <v>160</v>
      </c>
      <c r="H591" s="130">
        <f t="shared" ref="H591:H598" si="286">ROUND(G591*$H$4,0)</f>
        <v>160</v>
      </c>
      <c r="I591" s="130">
        <f t="shared" ref="I591:I598" si="287">ROUND(H591*$I$4,0)</f>
        <v>152</v>
      </c>
      <c r="J591" s="130">
        <f t="shared" ref="J591:J598" si="288">ROUND(H591*$J$4,0)</f>
        <v>144</v>
      </c>
      <c r="K591" s="131">
        <f t="shared" ref="K591:K598" si="289">ROUND(H591*$K$4,0)</f>
        <v>136</v>
      </c>
      <c r="L591" s="132">
        <f t="shared" ref="L591:L598" si="290">IF($H$3&gt;=100000,F591*K591,IF(AND($H$3&gt;=50000,$H$3&lt;=100000),F591*J591,IF(AND($H$3&gt;=25000,$H$3&lt;=50000),F591*I591,IF($H$3&lt;=50000,F591*H591))))</f>
        <v>0</v>
      </c>
      <c r="M591" s="125">
        <v>270</v>
      </c>
      <c r="Z591" s="1"/>
      <c r="AA591" s="49">
        <v>4630109240173</v>
      </c>
      <c r="AB591" s="224">
        <v>14917</v>
      </c>
      <c r="AC591" s="315">
        <v>18</v>
      </c>
      <c r="AD591" s="328"/>
    </row>
    <row r="592" spans="3:30" ht="15" hidden="1" customHeight="1" x14ac:dyDescent="0.25">
      <c r="C592" s="126">
        <f t="shared" si="285"/>
        <v>2</v>
      </c>
      <c r="D592" s="127" t="s">
        <v>43</v>
      </c>
      <c r="E592" s="126" t="s">
        <v>0</v>
      </c>
      <c r="F592" s="128"/>
      <c r="G592" s="129">
        <v>160</v>
      </c>
      <c r="H592" s="130">
        <f t="shared" ref="H592:H597" si="291">ROUND(G592*$H$4,0)</f>
        <v>160</v>
      </c>
      <c r="I592" s="130">
        <f t="shared" si="287"/>
        <v>152</v>
      </c>
      <c r="J592" s="130">
        <f t="shared" ref="J592:J597" si="292">ROUND(H592*$J$4,0)</f>
        <v>144</v>
      </c>
      <c r="K592" s="131">
        <f t="shared" ref="K592:K597" si="293">ROUND(H592*$K$4,0)</f>
        <v>136</v>
      </c>
      <c r="L592" s="132">
        <f t="shared" si="290"/>
        <v>0</v>
      </c>
      <c r="M592" s="125">
        <v>270</v>
      </c>
      <c r="Z592" s="1"/>
      <c r="AA592" s="49">
        <v>4630109240180</v>
      </c>
      <c r="AB592" s="224">
        <v>14918</v>
      </c>
      <c r="AC592" s="315">
        <v>18</v>
      </c>
      <c r="AD592" s="328"/>
    </row>
    <row r="593" spans="3:170" ht="15" hidden="1" customHeight="1" x14ac:dyDescent="0.25">
      <c r="C593" s="126">
        <f t="shared" si="285"/>
        <v>3</v>
      </c>
      <c r="D593" s="127" t="s">
        <v>44</v>
      </c>
      <c r="E593" s="126" t="s">
        <v>0</v>
      </c>
      <c r="F593" s="128"/>
      <c r="G593" s="129">
        <v>160</v>
      </c>
      <c r="H593" s="130">
        <f t="shared" si="291"/>
        <v>160</v>
      </c>
      <c r="I593" s="130">
        <f t="shared" si="287"/>
        <v>152</v>
      </c>
      <c r="J593" s="130">
        <f t="shared" si="292"/>
        <v>144</v>
      </c>
      <c r="K593" s="131">
        <f t="shared" si="293"/>
        <v>136</v>
      </c>
      <c r="L593" s="132">
        <f t="shared" si="290"/>
        <v>0</v>
      </c>
      <c r="M593" s="125">
        <v>270</v>
      </c>
      <c r="Z593" s="1"/>
      <c r="AA593" s="49">
        <v>4630109240203</v>
      </c>
      <c r="AB593" s="224">
        <v>14919</v>
      </c>
      <c r="AC593" s="315">
        <v>18</v>
      </c>
      <c r="AD593" s="328"/>
    </row>
    <row r="594" spans="3:170" ht="15" hidden="1" customHeight="1" x14ac:dyDescent="0.25">
      <c r="C594" s="126">
        <f t="shared" si="285"/>
        <v>4</v>
      </c>
      <c r="D594" s="127" t="s">
        <v>45</v>
      </c>
      <c r="E594" s="126" t="s">
        <v>0</v>
      </c>
      <c r="F594" s="128"/>
      <c r="G594" s="129">
        <v>160</v>
      </c>
      <c r="H594" s="130">
        <f t="shared" si="291"/>
        <v>160</v>
      </c>
      <c r="I594" s="130">
        <f t="shared" si="287"/>
        <v>152</v>
      </c>
      <c r="J594" s="130">
        <f t="shared" si="292"/>
        <v>144</v>
      </c>
      <c r="K594" s="131">
        <f t="shared" si="293"/>
        <v>136</v>
      </c>
      <c r="L594" s="132">
        <f t="shared" si="290"/>
        <v>0</v>
      </c>
      <c r="M594" s="125">
        <v>270</v>
      </c>
      <c r="Z594" s="1"/>
      <c r="AA594" s="49">
        <v>4630109240210</v>
      </c>
      <c r="AB594" s="224">
        <v>14920</v>
      </c>
      <c r="AC594" s="315">
        <v>18</v>
      </c>
      <c r="AD594" s="328"/>
    </row>
    <row r="595" spans="3:170" ht="15" hidden="1" customHeight="1" x14ac:dyDescent="0.25">
      <c r="C595" s="126">
        <f t="shared" si="285"/>
        <v>5</v>
      </c>
      <c r="D595" s="127" t="s">
        <v>46</v>
      </c>
      <c r="E595" s="126" t="s">
        <v>0</v>
      </c>
      <c r="F595" s="128"/>
      <c r="G595" s="129">
        <v>160</v>
      </c>
      <c r="H595" s="130">
        <f t="shared" si="291"/>
        <v>160</v>
      </c>
      <c r="I595" s="130">
        <f t="shared" si="287"/>
        <v>152</v>
      </c>
      <c r="J595" s="130">
        <f t="shared" si="292"/>
        <v>144</v>
      </c>
      <c r="K595" s="131">
        <f t="shared" si="293"/>
        <v>136</v>
      </c>
      <c r="L595" s="132">
        <f t="shared" si="290"/>
        <v>0</v>
      </c>
      <c r="M595" s="125">
        <v>270</v>
      </c>
      <c r="Z595" s="1"/>
      <c r="AA595" s="49">
        <v>4630109240227</v>
      </c>
      <c r="AB595" s="224">
        <v>14921</v>
      </c>
      <c r="AC595" s="315">
        <v>18</v>
      </c>
      <c r="AD595" s="328"/>
    </row>
    <row r="596" spans="3:170" ht="15" hidden="1" customHeight="1" x14ac:dyDescent="0.25">
      <c r="C596" s="126">
        <f t="shared" si="285"/>
        <v>6</v>
      </c>
      <c r="D596" s="127" t="s">
        <v>47</v>
      </c>
      <c r="E596" s="126" t="s">
        <v>0</v>
      </c>
      <c r="F596" s="128"/>
      <c r="G596" s="129">
        <v>160</v>
      </c>
      <c r="H596" s="130">
        <f t="shared" si="291"/>
        <v>160</v>
      </c>
      <c r="I596" s="130">
        <f t="shared" si="287"/>
        <v>152</v>
      </c>
      <c r="J596" s="130">
        <f t="shared" si="292"/>
        <v>144</v>
      </c>
      <c r="K596" s="131">
        <f t="shared" si="293"/>
        <v>136</v>
      </c>
      <c r="L596" s="132">
        <f t="shared" si="290"/>
        <v>0</v>
      </c>
      <c r="M596" s="125">
        <v>270</v>
      </c>
      <c r="Z596" s="1"/>
      <c r="AA596" s="49">
        <v>4630109240234</v>
      </c>
      <c r="AB596" s="224">
        <v>14922</v>
      </c>
      <c r="AC596" s="315">
        <v>18</v>
      </c>
      <c r="AD596" s="328"/>
    </row>
    <row r="597" spans="3:170" ht="15" hidden="1" customHeight="1" x14ac:dyDescent="0.25">
      <c r="C597" s="126">
        <f t="shared" si="285"/>
        <v>7</v>
      </c>
      <c r="D597" s="127" t="s">
        <v>48</v>
      </c>
      <c r="E597" s="126" t="s">
        <v>0</v>
      </c>
      <c r="F597" s="128"/>
      <c r="G597" s="129">
        <v>160</v>
      </c>
      <c r="H597" s="130">
        <f t="shared" si="291"/>
        <v>160</v>
      </c>
      <c r="I597" s="130">
        <f t="shared" si="287"/>
        <v>152</v>
      </c>
      <c r="J597" s="130">
        <f t="shared" si="292"/>
        <v>144</v>
      </c>
      <c r="K597" s="131">
        <f t="shared" si="293"/>
        <v>136</v>
      </c>
      <c r="L597" s="132">
        <f t="shared" si="290"/>
        <v>0</v>
      </c>
      <c r="M597" s="125">
        <v>270</v>
      </c>
      <c r="Z597" s="1"/>
      <c r="AA597" s="49">
        <v>4630109240241</v>
      </c>
      <c r="AB597" s="224">
        <v>14923</v>
      </c>
      <c r="AC597" s="315">
        <v>18</v>
      </c>
      <c r="AD597" s="328"/>
    </row>
    <row r="598" spans="3:170" ht="15" hidden="1" customHeight="1" x14ac:dyDescent="0.25">
      <c r="C598" s="126">
        <f t="shared" si="285"/>
        <v>8</v>
      </c>
      <c r="D598" s="127" t="s">
        <v>49</v>
      </c>
      <c r="E598" s="126" t="s">
        <v>0</v>
      </c>
      <c r="F598" s="128"/>
      <c r="G598" s="129">
        <v>160</v>
      </c>
      <c r="H598" s="130">
        <f t="shared" si="286"/>
        <v>160</v>
      </c>
      <c r="I598" s="130">
        <f t="shared" si="287"/>
        <v>152</v>
      </c>
      <c r="J598" s="130">
        <f t="shared" si="288"/>
        <v>144</v>
      </c>
      <c r="K598" s="131">
        <f t="shared" si="289"/>
        <v>136</v>
      </c>
      <c r="L598" s="132">
        <f t="shared" si="290"/>
        <v>0</v>
      </c>
      <c r="M598" s="125">
        <v>270</v>
      </c>
      <c r="Z598" s="1"/>
      <c r="AA598" s="49">
        <v>4630109240258</v>
      </c>
      <c r="AB598" s="224">
        <v>14924</v>
      </c>
      <c r="AC598" s="315">
        <v>18</v>
      </c>
      <c r="AD598" s="328"/>
    </row>
    <row r="599" spans="3:170" s="51" customFormat="1" ht="18.75" hidden="1" thickBot="1" x14ac:dyDescent="0.3">
      <c r="C599" s="164"/>
      <c r="D599" s="165" t="s">
        <v>1</v>
      </c>
      <c r="E599" s="166"/>
      <c r="F599" s="166">
        <f>SUM(F591:F598)</f>
        <v>0</v>
      </c>
      <c r="G599" s="167">
        <v>0</v>
      </c>
      <c r="H599" s="167">
        <f>SUMPRODUCT($F591:$F598,H591:H598)</f>
        <v>0</v>
      </c>
      <c r="I599" s="167">
        <f>SUMPRODUCT($F591:$F598,I591:I598)</f>
        <v>0</v>
      </c>
      <c r="J599" s="167">
        <f>SUMPRODUCT($F591:$F598,J591:J598)</f>
        <v>0</v>
      </c>
      <c r="K599" s="167">
        <f>SUMPRODUCT($F591:$F598,K591:K598)</f>
        <v>0</v>
      </c>
      <c r="L599" s="168">
        <f>SUM(L591:L598)</f>
        <v>0</v>
      </c>
      <c r="M599" s="169"/>
      <c r="N599" s="47"/>
      <c r="O599" s="48"/>
      <c r="P599" s="48"/>
      <c r="Q599" s="48"/>
      <c r="R599" s="48"/>
      <c r="S599" s="48"/>
      <c r="T599" s="48"/>
      <c r="U599" s="48"/>
      <c r="V599" s="48"/>
      <c r="W599" s="48"/>
      <c r="X599" s="48"/>
      <c r="Y599" s="48"/>
      <c r="AA599" s="49"/>
      <c r="AB599" s="224"/>
      <c r="AC599" s="315"/>
      <c r="AD599" s="328"/>
      <c r="AE599" s="48"/>
      <c r="AF599" s="48"/>
      <c r="AG599" s="48"/>
      <c r="AH599" s="48"/>
      <c r="AI599" s="48"/>
      <c r="AJ599" s="48"/>
      <c r="AK599" s="48"/>
      <c r="AL599" s="48"/>
      <c r="AM599" s="48"/>
      <c r="AN599" s="48"/>
      <c r="AO599" s="48"/>
      <c r="AP599" s="48"/>
      <c r="AQ599" s="48"/>
      <c r="AR599" s="48"/>
      <c r="AS599" s="48"/>
      <c r="AT599" s="48"/>
      <c r="AU599" s="48"/>
      <c r="AV599" s="48"/>
      <c r="AW599" s="48"/>
      <c r="AX599" s="48"/>
      <c r="AY599" s="48"/>
      <c r="AZ599" s="48"/>
      <c r="BA599" s="48"/>
      <c r="BB599" s="50"/>
      <c r="BC599" s="50"/>
      <c r="BD599" s="50"/>
      <c r="BE599" s="50"/>
      <c r="BF599" s="50"/>
      <c r="BG599" s="50"/>
      <c r="BH599" s="50"/>
      <c r="BI599" s="50"/>
      <c r="BJ599" s="50"/>
      <c r="BK599" s="50"/>
      <c r="BL599" s="50"/>
      <c r="BM599" s="50"/>
      <c r="BN599" s="50"/>
      <c r="BO599" s="50"/>
      <c r="BP599" s="50"/>
      <c r="BQ599" s="50"/>
      <c r="BR599" s="50"/>
      <c r="BS599" s="50"/>
      <c r="BT599" s="50"/>
      <c r="BU599" s="50"/>
      <c r="BV599" s="50"/>
      <c r="BW599" s="50"/>
      <c r="BX599" s="50"/>
      <c r="BY599" s="50"/>
      <c r="BZ599" s="50"/>
      <c r="CA599" s="50"/>
      <c r="CB599" s="50"/>
      <c r="CC599" s="50"/>
      <c r="CD599" s="50"/>
      <c r="CE599" s="50"/>
      <c r="CF599" s="50"/>
      <c r="CG599" s="50"/>
      <c r="CH599" s="50"/>
      <c r="CI599" s="50"/>
      <c r="CJ599" s="50"/>
      <c r="CK599" s="50"/>
      <c r="CL599" s="50"/>
      <c r="CM599" s="50"/>
      <c r="CN599" s="50"/>
      <c r="CO599" s="50"/>
      <c r="CP599" s="50"/>
      <c r="CQ599" s="50"/>
      <c r="CR599" s="50"/>
      <c r="CS599" s="50"/>
      <c r="CT599" s="50"/>
      <c r="CU599" s="50"/>
      <c r="CV599" s="50"/>
      <c r="CW599" s="50"/>
      <c r="CX599" s="50"/>
      <c r="CY599" s="50"/>
      <c r="CZ599" s="50"/>
      <c r="DA599" s="50"/>
      <c r="DB599" s="50"/>
      <c r="DC599" s="50"/>
      <c r="DD599" s="50"/>
      <c r="DE599" s="50"/>
      <c r="DF599" s="50"/>
      <c r="DG599" s="50"/>
      <c r="DH599" s="50"/>
      <c r="DI599" s="50"/>
      <c r="DJ599" s="50"/>
      <c r="DK599" s="50"/>
      <c r="DL599" s="50"/>
      <c r="DM599" s="50"/>
      <c r="DN599" s="50"/>
      <c r="DO599" s="50"/>
      <c r="DP599" s="50"/>
      <c r="DQ599" s="50"/>
      <c r="DR599" s="50"/>
      <c r="DS599" s="50"/>
      <c r="DT599" s="50"/>
      <c r="DU599" s="50"/>
      <c r="DV599" s="50"/>
      <c r="DW599" s="50"/>
      <c r="DX599" s="50"/>
      <c r="DY599" s="50"/>
      <c r="DZ599" s="50"/>
      <c r="EA599" s="50"/>
      <c r="EB599" s="50"/>
      <c r="EC599" s="50"/>
      <c r="ED599" s="50"/>
      <c r="EE599" s="50"/>
      <c r="EF599" s="50"/>
      <c r="EG599" s="50"/>
      <c r="EH599" s="50"/>
      <c r="EI599" s="50"/>
      <c r="EJ599" s="50"/>
      <c r="EK599" s="50"/>
      <c r="EL599" s="50"/>
      <c r="EM599" s="50"/>
      <c r="EN599" s="50"/>
      <c r="EO599" s="50"/>
      <c r="EP599" s="50"/>
      <c r="EQ599" s="50"/>
      <c r="ER599" s="50"/>
      <c r="ES599" s="50"/>
      <c r="ET599" s="50"/>
      <c r="EU599" s="50"/>
      <c r="EV599" s="50"/>
      <c r="EW599" s="50"/>
      <c r="EX599" s="50"/>
      <c r="EY599" s="50"/>
      <c r="EZ599" s="50"/>
      <c r="FA599" s="50"/>
      <c r="FB599" s="50"/>
      <c r="FC599" s="50"/>
      <c r="FD599" s="50"/>
      <c r="FE599" s="50"/>
      <c r="FF599" s="50"/>
      <c r="FG599" s="50"/>
      <c r="FH599" s="50"/>
      <c r="FI599" s="50"/>
      <c r="FJ599" s="50"/>
      <c r="FK599" s="50"/>
      <c r="FL599" s="50"/>
      <c r="FM599" s="50"/>
      <c r="FN599" s="50"/>
    </row>
    <row r="600" spans="3:170" ht="18.75" hidden="1" thickTop="1" x14ac:dyDescent="0.25">
      <c r="C600" s="151"/>
      <c r="D600" s="206" t="s">
        <v>159</v>
      </c>
      <c r="E600" s="152"/>
      <c r="F600" s="153"/>
      <c r="G600" s="154"/>
      <c r="H600" s="154"/>
      <c r="I600" s="154"/>
      <c r="J600" s="154"/>
      <c r="K600" s="154"/>
      <c r="L600" s="154"/>
      <c r="M600" s="150"/>
      <c r="Z600" s="1"/>
      <c r="AA600" s="49"/>
      <c r="AB600" s="223"/>
      <c r="AC600" s="314"/>
      <c r="AD600" s="328"/>
    </row>
    <row r="601" spans="3:170" ht="20.25" hidden="1" x14ac:dyDescent="0.25">
      <c r="C601" s="120"/>
      <c r="D601" s="121" t="s">
        <v>25</v>
      </c>
      <c r="E601" s="230" t="s">
        <v>166</v>
      </c>
      <c r="F601" s="122"/>
      <c r="G601" s="123"/>
      <c r="H601" s="123"/>
      <c r="I601" s="123"/>
      <c r="J601" s="123"/>
      <c r="K601" s="123"/>
      <c r="L601" s="124"/>
      <c r="M601" s="125"/>
      <c r="N601" s="45"/>
      <c r="O601" s="43"/>
      <c r="P601" s="43"/>
      <c r="Q601" s="43"/>
      <c r="R601" s="43"/>
      <c r="S601" s="43"/>
      <c r="T601" s="43"/>
      <c r="U601" s="43"/>
      <c r="V601" s="43"/>
      <c r="W601" s="43"/>
      <c r="Z601" s="1"/>
      <c r="AA601" s="49"/>
      <c r="AB601" s="223"/>
      <c r="AC601" s="314"/>
      <c r="AD601" s="328"/>
    </row>
    <row r="602" spans="3:170" ht="15" hidden="1" customHeight="1" x14ac:dyDescent="0.25">
      <c r="C602" s="126">
        <f t="shared" ref="C602:C605" si="294">C601+1</f>
        <v>1</v>
      </c>
      <c r="D602" s="127" t="s">
        <v>63</v>
      </c>
      <c r="E602" s="126" t="s">
        <v>0</v>
      </c>
      <c r="F602" s="128"/>
      <c r="G602" s="129">
        <v>194</v>
      </c>
      <c r="H602" s="130">
        <f t="shared" ref="H602:H605" si="295">ROUND(G602*$H$4,0)</f>
        <v>194</v>
      </c>
      <c r="I602" s="130">
        <f t="shared" ref="I602:I605" si="296">ROUND(H602*$I$4,0)</f>
        <v>184</v>
      </c>
      <c r="J602" s="130">
        <f t="shared" ref="J602:J605" si="297">ROUND(H602*$J$4,0)</f>
        <v>175</v>
      </c>
      <c r="K602" s="131">
        <f t="shared" ref="K602:K605" si="298">ROUND(H602*$K$4,0)</f>
        <v>165</v>
      </c>
      <c r="L602" s="132">
        <f t="shared" ref="L602:L605" si="299">IF($H$3&gt;=100000,F602*K602,IF(AND($H$3&gt;=50000,$H$3&lt;=100000),F602*J602,IF(AND($H$3&gt;=25000,$H$3&lt;=50000),F602*I602,IF($H$3&lt;=50000,F602*H602))))</f>
        <v>0</v>
      </c>
      <c r="M602" s="125">
        <v>330</v>
      </c>
      <c r="N602" s="45"/>
      <c r="Z602" s="1"/>
      <c r="AA602" s="49">
        <v>4630109240104</v>
      </c>
      <c r="AB602" s="224">
        <v>15059</v>
      </c>
      <c r="AC602" s="315">
        <v>24</v>
      </c>
      <c r="AD602" s="328"/>
    </row>
    <row r="603" spans="3:170" ht="15" hidden="1" customHeight="1" x14ac:dyDescent="0.25">
      <c r="C603" s="126">
        <f t="shared" si="294"/>
        <v>2</v>
      </c>
      <c r="D603" s="127" t="s">
        <v>64</v>
      </c>
      <c r="E603" s="126" t="s">
        <v>0</v>
      </c>
      <c r="F603" s="128"/>
      <c r="G603" s="129">
        <v>194</v>
      </c>
      <c r="H603" s="130">
        <f t="shared" ref="H603" si="300">ROUND(G603*$H$4,0)</f>
        <v>194</v>
      </c>
      <c r="I603" s="130">
        <f t="shared" si="296"/>
        <v>184</v>
      </c>
      <c r="J603" s="130">
        <f t="shared" ref="J603" si="301">ROUND(H603*$J$4,0)</f>
        <v>175</v>
      </c>
      <c r="K603" s="131">
        <f t="shared" ref="K603" si="302">ROUND(H603*$K$4,0)</f>
        <v>165</v>
      </c>
      <c r="L603" s="132">
        <f t="shared" si="299"/>
        <v>0</v>
      </c>
      <c r="M603" s="125">
        <v>330</v>
      </c>
      <c r="N603" s="45"/>
      <c r="Z603" s="1"/>
      <c r="AA603" s="49">
        <v>4630109240111</v>
      </c>
      <c r="AB603" s="224">
        <v>15060</v>
      </c>
      <c r="AC603" s="315">
        <v>24</v>
      </c>
      <c r="AD603" s="328"/>
    </row>
    <row r="604" spans="3:170" ht="15" hidden="1" customHeight="1" x14ac:dyDescent="0.25">
      <c r="C604" s="126">
        <f t="shared" si="294"/>
        <v>3</v>
      </c>
      <c r="D604" s="127" t="s">
        <v>65</v>
      </c>
      <c r="E604" s="126" t="s">
        <v>0</v>
      </c>
      <c r="F604" s="128"/>
      <c r="G604" s="129">
        <v>194</v>
      </c>
      <c r="H604" s="130">
        <f t="shared" si="295"/>
        <v>194</v>
      </c>
      <c r="I604" s="130">
        <f t="shared" si="296"/>
        <v>184</v>
      </c>
      <c r="J604" s="130">
        <f t="shared" si="297"/>
        <v>175</v>
      </c>
      <c r="K604" s="131">
        <f t="shared" si="298"/>
        <v>165</v>
      </c>
      <c r="L604" s="132">
        <f t="shared" si="299"/>
        <v>0</v>
      </c>
      <c r="M604" s="125">
        <v>330</v>
      </c>
      <c r="N604" s="45"/>
      <c r="Z604" s="1"/>
      <c r="AA604" s="49">
        <v>4630109240128</v>
      </c>
      <c r="AB604" s="224">
        <v>15061</v>
      </c>
      <c r="AC604" s="315">
        <v>24</v>
      </c>
      <c r="AD604" s="328"/>
    </row>
    <row r="605" spans="3:170" ht="15" hidden="1" customHeight="1" x14ac:dyDescent="0.25">
      <c r="C605" s="126">
        <f t="shared" si="294"/>
        <v>4</v>
      </c>
      <c r="D605" s="127" t="s">
        <v>66</v>
      </c>
      <c r="E605" s="126" t="s">
        <v>0</v>
      </c>
      <c r="F605" s="128"/>
      <c r="G605" s="129">
        <v>194</v>
      </c>
      <c r="H605" s="130">
        <f t="shared" si="295"/>
        <v>194</v>
      </c>
      <c r="I605" s="130">
        <f t="shared" si="296"/>
        <v>184</v>
      </c>
      <c r="J605" s="130">
        <f t="shared" si="297"/>
        <v>175</v>
      </c>
      <c r="K605" s="131">
        <f t="shared" si="298"/>
        <v>165</v>
      </c>
      <c r="L605" s="132">
        <f t="shared" si="299"/>
        <v>0</v>
      </c>
      <c r="M605" s="125">
        <v>330</v>
      </c>
      <c r="N605" s="45"/>
      <c r="Z605" s="1"/>
      <c r="AA605" s="49">
        <v>4630109240135</v>
      </c>
      <c r="AB605" s="224">
        <v>15062</v>
      </c>
      <c r="AC605" s="315">
        <v>24</v>
      </c>
      <c r="AD605" s="328"/>
    </row>
    <row r="606" spans="3:170" s="51" customFormat="1" ht="18.75" hidden="1" thickBot="1" x14ac:dyDescent="0.3">
      <c r="C606" s="164"/>
      <c r="D606" s="165" t="s">
        <v>1</v>
      </c>
      <c r="E606" s="166"/>
      <c r="F606" s="166">
        <f>SUM(F602:F605)</f>
        <v>0</v>
      </c>
      <c r="G606" s="167">
        <v>0</v>
      </c>
      <c r="H606" s="167">
        <f>SUMPRODUCT($F602:$F605,H602:H605)</f>
        <v>0</v>
      </c>
      <c r="I606" s="167">
        <f>SUMPRODUCT($F602:$F605,I602:I605)</f>
        <v>0</v>
      </c>
      <c r="J606" s="167">
        <f>SUMPRODUCT($F602:$F605,J602:J605)</f>
        <v>0</v>
      </c>
      <c r="K606" s="167">
        <f>SUMPRODUCT($F602:$F605,K602:K605)</f>
        <v>0</v>
      </c>
      <c r="L606" s="168">
        <f>SUM(L602:L605)</f>
        <v>0</v>
      </c>
      <c r="M606" s="169"/>
      <c r="N606" s="47"/>
      <c r="O606" s="48"/>
      <c r="P606" s="48"/>
      <c r="Q606" s="48"/>
      <c r="R606" s="48"/>
      <c r="S606" s="48"/>
      <c r="T606" s="48"/>
      <c r="U606" s="48"/>
      <c r="V606" s="48"/>
      <c r="W606" s="48"/>
      <c r="X606" s="48"/>
      <c r="Y606" s="48"/>
      <c r="AA606" s="49"/>
      <c r="AB606" s="224"/>
      <c r="AC606" s="315"/>
      <c r="AD606" s="328"/>
      <c r="AE606" s="48"/>
      <c r="AF606" s="48"/>
      <c r="AG606" s="48"/>
      <c r="AH606" s="48"/>
      <c r="AI606" s="48"/>
      <c r="AJ606" s="48"/>
      <c r="AK606" s="48"/>
      <c r="AL606" s="48"/>
      <c r="AM606" s="48"/>
      <c r="AN606" s="48"/>
      <c r="AO606" s="48"/>
      <c r="AP606" s="48"/>
      <c r="AQ606" s="48"/>
      <c r="AR606" s="48"/>
      <c r="AS606" s="48"/>
      <c r="AT606" s="48"/>
      <c r="AU606" s="48"/>
      <c r="AV606" s="48"/>
      <c r="AW606" s="48"/>
      <c r="AX606" s="48"/>
      <c r="AY606" s="48"/>
      <c r="AZ606" s="48"/>
      <c r="BA606" s="48"/>
      <c r="BB606" s="50"/>
      <c r="BC606" s="50"/>
      <c r="BD606" s="50"/>
      <c r="BE606" s="50"/>
      <c r="BF606" s="50"/>
      <c r="BG606" s="50"/>
      <c r="BH606" s="50"/>
      <c r="BI606" s="50"/>
      <c r="BJ606" s="50"/>
      <c r="BK606" s="50"/>
      <c r="BL606" s="50"/>
      <c r="BM606" s="50"/>
      <c r="BN606" s="50"/>
      <c r="BO606" s="50"/>
      <c r="BP606" s="50"/>
      <c r="BQ606" s="50"/>
      <c r="BR606" s="50"/>
      <c r="BS606" s="50"/>
      <c r="BT606" s="50"/>
      <c r="BU606" s="50"/>
      <c r="BV606" s="50"/>
      <c r="BW606" s="50"/>
      <c r="BX606" s="50"/>
      <c r="BY606" s="50"/>
      <c r="BZ606" s="50"/>
      <c r="CA606" s="50"/>
      <c r="CB606" s="50"/>
      <c r="CC606" s="50"/>
      <c r="CD606" s="50"/>
      <c r="CE606" s="50"/>
      <c r="CF606" s="50"/>
      <c r="CG606" s="50"/>
      <c r="CH606" s="50"/>
      <c r="CI606" s="50"/>
      <c r="CJ606" s="50"/>
      <c r="CK606" s="50"/>
      <c r="CL606" s="50"/>
      <c r="CM606" s="50"/>
      <c r="CN606" s="50"/>
      <c r="CO606" s="50"/>
      <c r="CP606" s="50"/>
      <c r="CQ606" s="50"/>
      <c r="CR606" s="50"/>
      <c r="CS606" s="50"/>
      <c r="CT606" s="50"/>
      <c r="CU606" s="50"/>
      <c r="CV606" s="50"/>
      <c r="CW606" s="50"/>
      <c r="CX606" s="50"/>
      <c r="CY606" s="50"/>
      <c r="CZ606" s="50"/>
      <c r="DA606" s="50"/>
      <c r="DB606" s="50"/>
      <c r="DC606" s="50"/>
      <c r="DD606" s="50"/>
      <c r="DE606" s="50"/>
      <c r="DF606" s="50"/>
      <c r="DG606" s="50"/>
      <c r="DH606" s="50"/>
      <c r="DI606" s="50"/>
      <c r="DJ606" s="50"/>
      <c r="DK606" s="50"/>
      <c r="DL606" s="50"/>
      <c r="DM606" s="50"/>
      <c r="DN606" s="50"/>
      <c r="DO606" s="50"/>
      <c r="DP606" s="50"/>
      <c r="DQ606" s="50"/>
      <c r="DR606" s="50"/>
      <c r="DS606" s="50"/>
      <c r="DT606" s="50"/>
      <c r="DU606" s="50"/>
      <c r="DV606" s="50"/>
      <c r="DW606" s="50"/>
      <c r="DX606" s="50"/>
      <c r="DY606" s="50"/>
      <c r="DZ606" s="50"/>
      <c r="EA606" s="50"/>
      <c r="EB606" s="50"/>
      <c r="EC606" s="50"/>
      <c r="ED606" s="50"/>
      <c r="EE606" s="50"/>
      <c r="EF606" s="50"/>
      <c r="EG606" s="50"/>
      <c r="EH606" s="50"/>
      <c r="EI606" s="50"/>
      <c r="EJ606" s="50"/>
      <c r="EK606" s="50"/>
      <c r="EL606" s="50"/>
      <c r="EM606" s="50"/>
      <c r="EN606" s="50"/>
      <c r="EO606" s="50"/>
      <c r="EP606" s="50"/>
      <c r="EQ606" s="50"/>
      <c r="ER606" s="50"/>
      <c r="ES606" s="50"/>
      <c r="ET606" s="50"/>
      <c r="EU606" s="50"/>
      <c r="EV606" s="50"/>
      <c r="EW606" s="50"/>
      <c r="EX606" s="50"/>
      <c r="EY606" s="50"/>
      <c r="EZ606" s="50"/>
      <c r="FA606" s="50"/>
      <c r="FB606" s="50"/>
      <c r="FC606" s="50"/>
      <c r="FD606" s="50"/>
      <c r="FE606" s="50"/>
      <c r="FF606" s="50"/>
      <c r="FG606" s="50"/>
      <c r="FH606" s="50"/>
      <c r="FI606" s="50"/>
      <c r="FJ606" s="50"/>
      <c r="FK606" s="50"/>
      <c r="FL606" s="50"/>
      <c r="FM606" s="50"/>
      <c r="FN606" s="50"/>
    </row>
    <row r="607" spans="3:170" ht="18.75" hidden="1" thickTop="1" x14ac:dyDescent="0.25">
      <c r="C607" s="151"/>
      <c r="D607" s="206" t="s">
        <v>159</v>
      </c>
      <c r="E607" s="152"/>
      <c r="F607" s="153"/>
      <c r="G607" s="154"/>
      <c r="H607" s="154"/>
      <c r="I607" s="154"/>
      <c r="J607" s="154"/>
      <c r="K607" s="154"/>
      <c r="L607" s="154"/>
      <c r="M607" s="150"/>
      <c r="N607" s="45"/>
      <c r="O607" s="43"/>
      <c r="P607" s="43"/>
      <c r="Q607" s="43"/>
      <c r="R607" s="43"/>
      <c r="S607" s="43"/>
      <c r="T607" s="43"/>
      <c r="U607" s="43"/>
      <c r="V607" s="43"/>
      <c r="W607" s="43"/>
      <c r="Z607" s="1"/>
      <c r="AA607" s="49"/>
      <c r="AB607" s="224"/>
      <c r="AC607" s="315"/>
      <c r="AD607" s="328"/>
    </row>
    <row r="608" spans="3:170" hidden="1" x14ac:dyDescent="0.25">
      <c r="C608" s="121"/>
      <c r="D608" s="121" t="s">
        <v>32</v>
      </c>
      <c r="E608" s="230" t="s">
        <v>166</v>
      </c>
      <c r="F608" s="121"/>
      <c r="G608" s="121"/>
      <c r="H608" s="121"/>
      <c r="I608" s="121"/>
      <c r="J608" s="121"/>
      <c r="K608" s="121"/>
      <c r="L608" s="121"/>
      <c r="M608" s="125"/>
      <c r="Z608" s="1"/>
      <c r="AA608" s="49"/>
      <c r="AB608" s="223"/>
      <c r="AC608" s="314"/>
      <c r="AD608" s="328"/>
    </row>
    <row r="609" spans="3:170" ht="15" hidden="1" customHeight="1" x14ac:dyDescent="0.25">
      <c r="C609" s="126">
        <f t="shared" ref="C609:C612" si="303">C608+1</f>
        <v>1</v>
      </c>
      <c r="D609" s="127" t="s">
        <v>67</v>
      </c>
      <c r="E609" s="126" t="s">
        <v>0</v>
      </c>
      <c r="F609" s="128"/>
      <c r="G609" s="129">
        <v>170</v>
      </c>
      <c r="H609" s="130">
        <f t="shared" ref="H609:H612" si="304">ROUND(G609*$H$4,0)</f>
        <v>170</v>
      </c>
      <c r="I609" s="130">
        <f t="shared" ref="I609:I612" si="305">ROUND(H609*$I$4,0)</f>
        <v>162</v>
      </c>
      <c r="J609" s="130">
        <f t="shared" ref="J609:J612" si="306">ROUND(H609*$J$4,0)</f>
        <v>153</v>
      </c>
      <c r="K609" s="131">
        <f t="shared" ref="K609:K612" si="307">ROUND(H609*$K$4,0)</f>
        <v>145</v>
      </c>
      <c r="L609" s="132">
        <f t="shared" ref="L609:L612" si="308">IF($H$3&gt;=100000,F609*K609,IF(AND($H$3&gt;=50000,$H$3&lt;=100000),F609*J609,IF(AND($H$3&gt;=25000,$H$3&lt;=50000),F609*I609,IF($H$3&lt;=50000,F609*H609))))</f>
        <v>0</v>
      </c>
      <c r="M609" s="125">
        <v>290</v>
      </c>
      <c r="Z609" s="1"/>
      <c r="AA609" s="49">
        <v>4630109240678</v>
      </c>
      <c r="AB609" s="224">
        <v>14892</v>
      </c>
      <c r="AC609" s="315">
        <v>35</v>
      </c>
      <c r="AD609" s="328"/>
    </row>
    <row r="610" spans="3:170" ht="15" hidden="1" customHeight="1" x14ac:dyDescent="0.25">
      <c r="C610" s="126">
        <f t="shared" si="303"/>
        <v>2</v>
      </c>
      <c r="D610" s="127" t="s">
        <v>68</v>
      </c>
      <c r="E610" s="126" t="s">
        <v>0</v>
      </c>
      <c r="F610" s="128"/>
      <c r="G610" s="129">
        <v>170</v>
      </c>
      <c r="H610" s="130">
        <f t="shared" ref="H610:H611" si="309">ROUND(G610*$H$4,0)</f>
        <v>170</v>
      </c>
      <c r="I610" s="130">
        <f t="shared" si="305"/>
        <v>162</v>
      </c>
      <c r="J610" s="130">
        <f t="shared" ref="J610:J611" si="310">ROUND(H610*$J$4,0)</f>
        <v>153</v>
      </c>
      <c r="K610" s="131">
        <f t="shared" ref="K610:K611" si="311">ROUND(H610*$K$4,0)</f>
        <v>145</v>
      </c>
      <c r="L610" s="132">
        <f t="shared" si="308"/>
        <v>0</v>
      </c>
      <c r="M610" s="125">
        <v>290</v>
      </c>
      <c r="Z610" s="1"/>
      <c r="AA610" s="49">
        <v>4630109240685</v>
      </c>
      <c r="AB610" s="224">
        <v>14893</v>
      </c>
      <c r="AC610" s="315">
        <v>35</v>
      </c>
      <c r="AD610" s="328"/>
    </row>
    <row r="611" spans="3:170" ht="15" hidden="1" customHeight="1" x14ac:dyDescent="0.25">
      <c r="C611" s="126">
        <f t="shared" si="303"/>
        <v>3</v>
      </c>
      <c r="D611" s="127" t="s">
        <v>70</v>
      </c>
      <c r="E611" s="126" t="s">
        <v>0</v>
      </c>
      <c r="F611" s="128"/>
      <c r="G611" s="129">
        <v>170</v>
      </c>
      <c r="H611" s="130">
        <f t="shared" si="309"/>
        <v>170</v>
      </c>
      <c r="I611" s="130">
        <f t="shared" si="305"/>
        <v>162</v>
      </c>
      <c r="J611" s="130">
        <f t="shared" si="310"/>
        <v>153</v>
      </c>
      <c r="K611" s="131">
        <f t="shared" si="311"/>
        <v>145</v>
      </c>
      <c r="L611" s="132">
        <f t="shared" si="308"/>
        <v>0</v>
      </c>
      <c r="M611" s="125">
        <v>290</v>
      </c>
      <c r="Z611" s="1"/>
      <c r="AA611" s="49">
        <v>4630109240692</v>
      </c>
      <c r="AB611" s="224">
        <v>14894</v>
      </c>
      <c r="AC611" s="315">
        <v>35</v>
      </c>
      <c r="AD611" s="328"/>
    </row>
    <row r="612" spans="3:170" ht="15" hidden="1" customHeight="1" x14ac:dyDescent="0.25">
      <c r="C612" s="126">
        <f t="shared" si="303"/>
        <v>4</v>
      </c>
      <c r="D612" s="127" t="s">
        <v>69</v>
      </c>
      <c r="E612" s="126" t="s">
        <v>0</v>
      </c>
      <c r="F612" s="128"/>
      <c r="G612" s="129">
        <v>170</v>
      </c>
      <c r="H612" s="130">
        <f t="shared" si="304"/>
        <v>170</v>
      </c>
      <c r="I612" s="130">
        <f t="shared" si="305"/>
        <v>162</v>
      </c>
      <c r="J612" s="130">
        <f t="shared" si="306"/>
        <v>153</v>
      </c>
      <c r="K612" s="131">
        <f t="shared" si="307"/>
        <v>145</v>
      </c>
      <c r="L612" s="132">
        <f t="shared" si="308"/>
        <v>0</v>
      </c>
      <c r="M612" s="125">
        <v>290</v>
      </c>
      <c r="Z612" s="1"/>
      <c r="AA612" s="49">
        <v>4630109240708</v>
      </c>
      <c r="AB612" s="224">
        <v>14895</v>
      </c>
      <c r="AC612" s="315">
        <v>35</v>
      </c>
      <c r="AD612" s="328"/>
    </row>
    <row r="613" spans="3:170" s="51" customFormat="1" ht="18.75" hidden="1" thickBot="1" x14ac:dyDescent="0.3">
      <c r="C613" s="164"/>
      <c r="D613" s="165" t="s">
        <v>1</v>
      </c>
      <c r="E613" s="166"/>
      <c r="F613" s="166">
        <f>SUM(F609:F612)</f>
        <v>0</v>
      </c>
      <c r="G613" s="167">
        <v>0</v>
      </c>
      <c r="H613" s="167">
        <f>SUMPRODUCT($F609:$F612,H609:H612)</f>
        <v>0</v>
      </c>
      <c r="I613" s="167">
        <f>SUMPRODUCT($F609:$F612,I609:I612)</f>
        <v>0</v>
      </c>
      <c r="J613" s="167">
        <f>SUMPRODUCT($F609:$F612,J609:J612)</f>
        <v>0</v>
      </c>
      <c r="K613" s="167">
        <f>SUMPRODUCT($F609:$F612,K609:K612)</f>
        <v>0</v>
      </c>
      <c r="L613" s="168">
        <f>SUM(L609:L612)</f>
        <v>0</v>
      </c>
      <c r="M613" s="169"/>
      <c r="N613" s="47"/>
      <c r="O613" s="48"/>
      <c r="P613" s="48"/>
      <c r="Q613" s="48"/>
      <c r="R613" s="48"/>
      <c r="S613" s="48"/>
      <c r="T613" s="48"/>
      <c r="U613" s="48"/>
      <c r="V613" s="48"/>
      <c r="W613" s="48"/>
      <c r="X613" s="48"/>
      <c r="Y613" s="48"/>
      <c r="AA613" s="49"/>
      <c r="AB613" s="224"/>
      <c r="AC613" s="315"/>
      <c r="AD613" s="328"/>
      <c r="AE613" s="48"/>
      <c r="AF613" s="48"/>
      <c r="AG613" s="48"/>
      <c r="AH613" s="48"/>
      <c r="AI613" s="48"/>
      <c r="AJ613" s="48"/>
      <c r="AK613" s="48"/>
      <c r="AL613" s="48"/>
      <c r="AM613" s="48"/>
      <c r="AN613" s="48"/>
      <c r="AO613" s="48"/>
      <c r="AP613" s="48"/>
      <c r="AQ613" s="48"/>
      <c r="AR613" s="48"/>
      <c r="AS613" s="48"/>
      <c r="AT613" s="48"/>
      <c r="AU613" s="48"/>
      <c r="AV613" s="48"/>
      <c r="AW613" s="48"/>
      <c r="AX613" s="48"/>
      <c r="AY613" s="48"/>
      <c r="AZ613" s="48"/>
      <c r="BA613" s="48"/>
      <c r="BB613" s="50"/>
      <c r="BC613" s="50"/>
      <c r="BD613" s="50"/>
      <c r="BE613" s="50"/>
      <c r="BF613" s="50"/>
      <c r="BG613" s="50"/>
      <c r="BH613" s="50"/>
      <c r="BI613" s="50"/>
      <c r="BJ613" s="50"/>
      <c r="BK613" s="50"/>
      <c r="BL613" s="50"/>
      <c r="BM613" s="50"/>
      <c r="BN613" s="50"/>
      <c r="BO613" s="50"/>
      <c r="BP613" s="50"/>
      <c r="BQ613" s="50"/>
      <c r="BR613" s="50"/>
      <c r="BS613" s="50"/>
      <c r="BT613" s="50"/>
      <c r="BU613" s="50"/>
      <c r="BV613" s="50"/>
      <c r="BW613" s="50"/>
      <c r="BX613" s="50"/>
      <c r="BY613" s="50"/>
      <c r="BZ613" s="50"/>
      <c r="CA613" s="50"/>
      <c r="CB613" s="50"/>
      <c r="CC613" s="50"/>
      <c r="CD613" s="50"/>
      <c r="CE613" s="50"/>
      <c r="CF613" s="50"/>
      <c r="CG613" s="50"/>
      <c r="CH613" s="50"/>
      <c r="CI613" s="50"/>
      <c r="CJ613" s="50"/>
      <c r="CK613" s="50"/>
      <c r="CL613" s="50"/>
      <c r="CM613" s="50"/>
      <c r="CN613" s="50"/>
      <c r="CO613" s="50"/>
      <c r="CP613" s="50"/>
      <c r="CQ613" s="50"/>
      <c r="CR613" s="50"/>
      <c r="CS613" s="50"/>
      <c r="CT613" s="50"/>
      <c r="CU613" s="50"/>
      <c r="CV613" s="50"/>
      <c r="CW613" s="50"/>
      <c r="CX613" s="50"/>
      <c r="CY613" s="50"/>
      <c r="CZ613" s="50"/>
      <c r="DA613" s="50"/>
      <c r="DB613" s="50"/>
      <c r="DC613" s="50"/>
      <c r="DD613" s="50"/>
      <c r="DE613" s="50"/>
      <c r="DF613" s="50"/>
      <c r="DG613" s="50"/>
      <c r="DH613" s="50"/>
      <c r="DI613" s="50"/>
      <c r="DJ613" s="50"/>
      <c r="DK613" s="50"/>
      <c r="DL613" s="50"/>
      <c r="DM613" s="50"/>
      <c r="DN613" s="50"/>
      <c r="DO613" s="50"/>
      <c r="DP613" s="50"/>
      <c r="DQ613" s="50"/>
      <c r="DR613" s="50"/>
      <c r="DS613" s="50"/>
      <c r="DT613" s="50"/>
      <c r="DU613" s="50"/>
      <c r="DV613" s="50"/>
      <c r="DW613" s="50"/>
      <c r="DX613" s="50"/>
      <c r="DY613" s="50"/>
      <c r="DZ613" s="50"/>
      <c r="EA613" s="50"/>
      <c r="EB613" s="50"/>
      <c r="EC613" s="50"/>
      <c r="ED613" s="50"/>
      <c r="EE613" s="50"/>
      <c r="EF613" s="50"/>
      <c r="EG613" s="50"/>
      <c r="EH613" s="50"/>
      <c r="EI613" s="50"/>
      <c r="EJ613" s="50"/>
      <c r="EK613" s="50"/>
      <c r="EL613" s="50"/>
      <c r="EM613" s="50"/>
      <c r="EN613" s="50"/>
      <c r="EO613" s="50"/>
      <c r="EP613" s="50"/>
      <c r="EQ613" s="50"/>
      <c r="ER613" s="50"/>
      <c r="ES613" s="50"/>
      <c r="ET613" s="50"/>
      <c r="EU613" s="50"/>
      <c r="EV613" s="50"/>
      <c r="EW613" s="50"/>
      <c r="EX613" s="50"/>
      <c r="EY613" s="50"/>
      <c r="EZ613" s="50"/>
      <c r="FA613" s="50"/>
      <c r="FB613" s="50"/>
      <c r="FC613" s="50"/>
      <c r="FD613" s="50"/>
      <c r="FE613" s="50"/>
      <c r="FF613" s="50"/>
      <c r="FG613" s="50"/>
      <c r="FH613" s="50"/>
      <c r="FI613" s="50"/>
      <c r="FJ613" s="50"/>
      <c r="FK613" s="50"/>
      <c r="FL613" s="50"/>
      <c r="FM613" s="50"/>
      <c r="FN613" s="50"/>
    </row>
    <row r="614" spans="3:170" ht="18.75" hidden="1" thickTop="1" x14ac:dyDescent="0.25">
      <c r="C614" s="151"/>
      <c r="D614" s="206" t="s">
        <v>159</v>
      </c>
      <c r="E614" s="152"/>
      <c r="F614" s="153"/>
      <c r="G614" s="154"/>
      <c r="H614" s="154"/>
      <c r="I614" s="154"/>
      <c r="J614" s="154"/>
      <c r="K614" s="154"/>
      <c r="L614" s="154"/>
      <c r="M614" s="150"/>
      <c r="Z614" s="1"/>
      <c r="AA614" s="49"/>
      <c r="AB614" s="223"/>
      <c r="AC614" s="314"/>
      <c r="AD614" s="328"/>
    </row>
    <row r="615" spans="3:170" ht="20.25" hidden="1" x14ac:dyDescent="0.25">
      <c r="C615" s="120"/>
      <c r="D615" s="121" t="s">
        <v>34</v>
      </c>
      <c r="E615" s="230" t="s">
        <v>166</v>
      </c>
      <c r="F615" s="122"/>
      <c r="G615" s="123"/>
      <c r="H615" s="123"/>
      <c r="I615" s="123"/>
      <c r="J615" s="123"/>
      <c r="K615" s="123"/>
      <c r="L615" s="124"/>
      <c r="M615" s="125"/>
      <c r="Z615" s="1"/>
      <c r="AA615" s="49"/>
      <c r="AB615" s="223"/>
      <c r="AC615" s="314"/>
      <c r="AD615" s="328"/>
    </row>
    <row r="616" spans="3:170" hidden="1" x14ac:dyDescent="0.25">
      <c r="C616" s="126">
        <f t="shared" ref="C616:C619" si="312">C615+1</f>
        <v>1</v>
      </c>
      <c r="D616" s="127" t="s">
        <v>71</v>
      </c>
      <c r="E616" s="126" t="s">
        <v>0</v>
      </c>
      <c r="F616" s="128"/>
      <c r="G616" s="129">
        <v>115</v>
      </c>
      <c r="H616" s="130">
        <f t="shared" ref="H616:H619" si="313">ROUND(G616*$H$4,0)</f>
        <v>115</v>
      </c>
      <c r="I616" s="130">
        <f t="shared" ref="I616:I619" si="314">ROUND(H616*$I$4,0)</f>
        <v>109</v>
      </c>
      <c r="J616" s="130">
        <f t="shared" ref="J616:J619" si="315">ROUND(H616*$J$4,0)</f>
        <v>104</v>
      </c>
      <c r="K616" s="131">
        <f t="shared" ref="K616:K619" si="316">ROUND(H616*$K$4,0)</f>
        <v>98</v>
      </c>
      <c r="L616" s="132">
        <f t="shared" ref="L616:L619" si="317">IF($H$3&gt;=100000,F616*K616,IF(AND($H$3&gt;=50000,$H$3&lt;=100000),F616*J616,IF(AND($H$3&gt;=25000,$H$3&lt;=50000),F616*I616,IF($H$3&lt;=50000,F616*H616))))</f>
        <v>0</v>
      </c>
      <c r="M616" s="125">
        <v>195</v>
      </c>
      <c r="Z616" s="1"/>
      <c r="AA616" s="49">
        <v>4630109240050</v>
      </c>
      <c r="AB616" s="224">
        <v>14911</v>
      </c>
      <c r="AC616" s="315">
        <v>35</v>
      </c>
      <c r="AD616" s="328"/>
    </row>
    <row r="617" spans="3:170" hidden="1" x14ac:dyDescent="0.25">
      <c r="C617" s="126">
        <f t="shared" si="312"/>
        <v>2</v>
      </c>
      <c r="D617" s="127" t="s">
        <v>72</v>
      </c>
      <c r="E617" s="126" t="s">
        <v>0</v>
      </c>
      <c r="F617" s="128"/>
      <c r="G617" s="129">
        <v>115</v>
      </c>
      <c r="H617" s="130">
        <f t="shared" ref="H617:H618" si="318">ROUND(G617*$H$4,0)</f>
        <v>115</v>
      </c>
      <c r="I617" s="130">
        <f t="shared" si="314"/>
        <v>109</v>
      </c>
      <c r="J617" s="130">
        <f t="shared" ref="J617:J618" si="319">ROUND(H617*$J$4,0)</f>
        <v>104</v>
      </c>
      <c r="K617" s="131">
        <f t="shared" ref="K617:K618" si="320">ROUND(H617*$K$4,0)</f>
        <v>98</v>
      </c>
      <c r="L617" s="132">
        <f t="shared" si="317"/>
        <v>0</v>
      </c>
      <c r="M617" s="125">
        <v>195</v>
      </c>
      <c r="Z617" s="1"/>
      <c r="AA617" s="49">
        <v>4630109240067</v>
      </c>
      <c r="AB617" s="224">
        <v>14912</v>
      </c>
      <c r="AC617" s="315">
        <v>35</v>
      </c>
      <c r="AD617" s="328"/>
    </row>
    <row r="618" spans="3:170" hidden="1" x14ac:dyDescent="0.25">
      <c r="C618" s="126">
        <f t="shared" si="312"/>
        <v>3</v>
      </c>
      <c r="D618" s="127" t="s">
        <v>73</v>
      </c>
      <c r="E618" s="126" t="s">
        <v>0</v>
      </c>
      <c r="F618" s="128"/>
      <c r="G618" s="129">
        <v>115</v>
      </c>
      <c r="H618" s="130">
        <f t="shared" si="318"/>
        <v>115</v>
      </c>
      <c r="I618" s="130">
        <f t="shared" si="314"/>
        <v>109</v>
      </c>
      <c r="J618" s="130">
        <f t="shared" si="319"/>
        <v>104</v>
      </c>
      <c r="K618" s="131">
        <f t="shared" si="320"/>
        <v>98</v>
      </c>
      <c r="L618" s="132">
        <f t="shared" si="317"/>
        <v>0</v>
      </c>
      <c r="M618" s="125">
        <v>195</v>
      </c>
      <c r="Z618" s="1"/>
      <c r="AA618" s="49">
        <v>4630109240081</v>
      </c>
      <c r="AB618" s="224">
        <v>14913</v>
      </c>
      <c r="AC618" s="315">
        <v>35</v>
      </c>
      <c r="AD618" s="328"/>
    </row>
    <row r="619" spans="3:170" hidden="1" x14ac:dyDescent="0.25">
      <c r="C619" s="126">
        <f t="shared" si="312"/>
        <v>4</v>
      </c>
      <c r="D619" s="127" t="s">
        <v>74</v>
      </c>
      <c r="E619" s="126" t="s">
        <v>0</v>
      </c>
      <c r="F619" s="128"/>
      <c r="G619" s="129">
        <v>115</v>
      </c>
      <c r="H619" s="130">
        <f t="shared" si="313"/>
        <v>115</v>
      </c>
      <c r="I619" s="130">
        <f t="shared" si="314"/>
        <v>109</v>
      </c>
      <c r="J619" s="130">
        <f t="shared" si="315"/>
        <v>104</v>
      </c>
      <c r="K619" s="131">
        <f t="shared" si="316"/>
        <v>98</v>
      </c>
      <c r="L619" s="132">
        <f t="shared" si="317"/>
        <v>0</v>
      </c>
      <c r="M619" s="125">
        <v>195</v>
      </c>
      <c r="Z619" s="1"/>
      <c r="AA619" s="49">
        <v>4630109240098</v>
      </c>
      <c r="AB619" s="224">
        <v>14914</v>
      </c>
      <c r="AC619" s="315">
        <v>35</v>
      </c>
      <c r="AD619" s="328"/>
    </row>
    <row r="620" spans="3:170" s="51" customFormat="1" ht="18.75" hidden="1" thickBot="1" x14ac:dyDescent="0.3">
      <c r="C620" s="155"/>
      <c r="D620" s="156" t="s">
        <v>1</v>
      </c>
      <c r="E620" s="157"/>
      <c r="F620" s="157">
        <f>SUM(F616:F619)</f>
        <v>0</v>
      </c>
      <c r="G620" s="158">
        <v>0</v>
      </c>
      <c r="H620" s="158">
        <f>SUMPRODUCT($F616:$F619,H616:H619)</f>
        <v>0</v>
      </c>
      <c r="I620" s="158">
        <f>SUMPRODUCT($F616:$F619,I616:I619)</f>
        <v>0</v>
      </c>
      <c r="J620" s="158">
        <f>SUMPRODUCT($F616:$F619,J616:J619)</f>
        <v>0</v>
      </c>
      <c r="K620" s="158">
        <f>SUMPRODUCT($F616:$F619,K616:K619)</f>
        <v>0</v>
      </c>
      <c r="L620" s="159">
        <f>SUM(L616:L619)</f>
        <v>0</v>
      </c>
      <c r="M620" s="160"/>
      <c r="N620" s="47"/>
      <c r="O620" s="48"/>
      <c r="P620" s="48"/>
      <c r="Q620" s="48"/>
      <c r="R620" s="48"/>
      <c r="S620" s="48"/>
      <c r="T620" s="48"/>
      <c r="U620" s="48"/>
      <c r="V620" s="48"/>
      <c r="W620" s="48"/>
      <c r="X620" s="48"/>
      <c r="Y620" s="48"/>
      <c r="AA620" s="49"/>
      <c r="AB620" s="224"/>
      <c r="AC620" s="315"/>
      <c r="AD620" s="328"/>
      <c r="AE620" s="48"/>
      <c r="AF620" s="48"/>
      <c r="AG620" s="48"/>
      <c r="AH620" s="48"/>
      <c r="AI620" s="48"/>
      <c r="AJ620" s="48"/>
      <c r="AK620" s="48"/>
      <c r="AL620" s="48"/>
      <c r="AM620" s="48"/>
      <c r="AN620" s="48"/>
      <c r="AO620" s="48"/>
      <c r="AP620" s="48"/>
      <c r="AQ620" s="48"/>
      <c r="AR620" s="48"/>
      <c r="AS620" s="48"/>
      <c r="AT620" s="48"/>
      <c r="AU620" s="48"/>
      <c r="AV620" s="48"/>
      <c r="AW620" s="48"/>
      <c r="AX620" s="48"/>
      <c r="AY620" s="48"/>
      <c r="AZ620" s="48"/>
      <c r="BA620" s="48"/>
      <c r="BB620" s="50"/>
      <c r="BC620" s="50"/>
      <c r="BD620" s="50"/>
      <c r="BE620" s="50"/>
      <c r="BF620" s="50"/>
      <c r="BG620" s="50"/>
      <c r="BH620" s="50"/>
      <c r="BI620" s="50"/>
      <c r="BJ620" s="50"/>
      <c r="BK620" s="50"/>
      <c r="BL620" s="50"/>
      <c r="BM620" s="50"/>
      <c r="BN620" s="50"/>
      <c r="BO620" s="50"/>
      <c r="BP620" s="50"/>
      <c r="BQ620" s="50"/>
      <c r="BR620" s="50"/>
      <c r="BS620" s="50"/>
      <c r="BT620" s="50"/>
      <c r="BU620" s="50"/>
      <c r="BV620" s="50"/>
      <c r="BW620" s="50"/>
      <c r="BX620" s="50"/>
      <c r="BY620" s="50"/>
      <c r="BZ620" s="50"/>
      <c r="CA620" s="50"/>
      <c r="CB620" s="50"/>
      <c r="CC620" s="50"/>
      <c r="CD620" s="50"/>
      <c r="CE620" s="50"/>
      <c r="CF620" s="50"/>
      <c r="CG620" s="50"/>
      <c r="CH620" s="50"/>
      <c r="CI620" s="50"/>
      <c r="CJ620" s="50"/>
      <c r="CK620" s="50"/>
      <c r="CL620" s="50"/>
      <c r="CM620" s="50"/>
      <c r="CN620" s="50"/>
      <c r="CO620" s="50"/>
      <c r="CP620" s="50"/>
      <c r="CQ620" s="50"/>
      <c r="CR620" s="50"/>
      <c r="CS620" s="50"/>
      <c r="CT620" s="50"/>
      <c r="CU620" s="50"/>
      <c r="CV620" s="50"/>
      <c r="CW620" s="50"/>
      <c r="CX620" s="50"/>
      <c r="CY620" s="50"/>
      <c r="CZ620" s="50"/>
      <c r="DA620" s="50"/>
      <c r="DB620" s="50"/>
      <c r="DC620" s="50"/>
      <c r="DD620" s="50"/>
      <c r="DE620" s="50"/>
      <c r="DF620" s="50"/>
      <c r="DG620" s="50"/>
      <c r="DH620" s="50"/>
      <c r="DI620" s="50"/>
      <c r="DJ620" s="50"/>
      <c r="DK620" s="50"/>
      <c r="DL620" s="50"/>
      <c r="DM620" s="50"/>
      <c r="DN620" s="50"/>
      <c r="DO620" s="50"/>
      <c r="DP620" s="50"/>
      <c r="DQ620" s="50"/>
      <c r="DR620" s="50"/>
      <c r="DS620" s="50"/>
      <c r="DT620" s="50"/>
      <c r="DU620" s="50"/>
      <c r="DV620" s="50"/>
      <c r="DW620" s="50"/>
      <c r="DX620" s="50"/>
      <c r="DY620" s="50"/>
      <c r="DZ620" s="50"/>
      <c r="EA620" s="50"/>
      <c r="EB620" s="50"/>
      <c r="EC620" s="50"/>
      <c r="ED620" s="50"/>
      <c r="EE620" s="50"/>
      <c r="EF620" s="50"/>
      <c r="EG620" s="50"/>
      <c r="EH620" s="50"/>
      <c r="EI620" s="50"/>
      <c r="EJ620" s="50"/>
      <c r="EK620" s="50"/>
      <c r="EL620" s="50"/>
      <c r="EM620" s="50"/>
      <c r="EN620" s="50"/>
      <c r="EO620" s="50"/>
      <c r="EP620" s="50"/>
      <c r="EQ620" s="50"/>
      <c r="ER620" s="50"/>
      <c r="ES620" s="50"/>
      <c r="ET620" s="50"/>
      <c r="EU620" s="50"/>
      <c r="EV620" s="50"/>
      <c r="EW620" s="50"/>
      <c r="EX620" s="50"/>
      <c r="EY620" s="50"/>
      <c r="EZ620" s="50"/>
      <c r="FA620" s="50"/>
      <c r="FB620" s="50"/>
      <c r="FC620" s="50"/>
      <c r="FD620" s="50"/>
      <c r="FE620" s="50"/>
      <c r="FF620" s="50"/>
      <c r="FG620" s="50"/>
      <c r="FH620" s="50"/>
      <c r="FI620" s="50"/>
      <c r="FJ620" s="50"/>
      <c r="FK620" s="50"/>
      <c r="FL620" s="50"/>
      <c r="FM620" s="50"/>
      <c r="FN620" s="50"/>
    </row>
    <row r="621" spans="3:170" ht="18.75" hidden="1" thickTop="1" x14ac:dyDescent="0.25">
      <c r="C621" s="151"/>
      <c r="D621" s="206" t="s">
        <v>159</v>
      </c>
      <c r="E621" s="152"/>
      <c r="F621" s="153"/>
      <c r="G621" s="154"/>
      <c r="H621" s="154"/>
      <c r="I621" s="154"/>
      <c r="J621" s="154"/>
      <c r="K621" s="154"/>
      <c r="L621" s="154"/>
      <c r="M621" s="150"/>
      <c r="Z621" s="1"/>
      <c r="AA621" s="49"/>
      <c r="AB621" s="223"/>
      <c r="AC621" s="314"/>
      <c r="AD621" s="328"/>
    </row>
    <row r="622" spans="3:170" ht="20.25" hidden="1" x14ac:dyDescent="0.25">
      <c r="C622" s="120"/>
      <c r="D622" s="121" t="s">
        <v>33</v>
      </c>
      <c r="E622" s="230" t="s">
        <v>166</v>
      </c>
      <c r="F622" s="122"/>
      <c r="G622" s="123"/>
      <c r="H622" s="123"/>
      <c r="I622" s="123"/>
      <c r="J622" s="123"/>
      <c r="K622" s="123"/>
      <c r="L622" s="124"/>
      <c r="M622" s="125"/>
      <c r="N622" s="45"/>
      <c r="O622" s="43"/>
      <c r="P622" s="43"/>
      <c r="Q622" s="43"/>
      <c r="R622" s="43"/>
      <c r="S622" s="43"/>
      <c r="T622" s="43"/>
      <c r="U622" s="43"/>
      <c r="V622" s="43"/>
      <c r="W622" s="43"/>
      <c r="Z622" s="1"/>
      <c r="AA622" s="49"/>
      <c r="AB622" s="223"/>
      <c r="AC622" s="314"/>
      <c r="AD622" s="328"/>
    </row>
    <row r="623" spans="3:170" ht="15" hidden="1" customHeight="1" x14ac:dyDescent="0.25">
      <c r="C623" s="126">
        <f t="shared" ref="C623:C624" si="321">C622+1</f>
        <v>1</v>
      </c>
      <c r="D623" s="127" t="s">
        <v>116</v>
      </c>
      <c r="E623" s="126" t="s">
        <v>0</v>
      </c>
      <c r="F623" s="128"/>
      <c r="G623" s="129">
        <v>115</v>
      </c>
      <c r="H623" s="130">
        <f t="shared" ref="H623:H624" si="322">ROUND(G623*$H$4,0)</f>
        <v>115</v>
      </c>
      <c r="I623" s="130">
        <f t="shared" ref="I623:I624" si="323">ROUND(H623*$I$4,0)</f>
        <v>109</v>
      </c>
      <c r="J623" s="130">
        <f t="shared" ref="J623:J624" si="324">ROUND(H623*$J$4,0)</f>
        <v>104</v>
      </c>
      <c r="K623" s="131">
        <f t="shared" ref="K623:K624" si="325">ROUND(H623*$K$4,0)</f>
        <v>98</v>
      </c>
      <c r="L623" s="132">
        <f t="shared" ref="L623:L624" si="326">IF($H$3&gt;=100000,F623*K623,IF(AND($H$3&gt;=50000,$H$3&lt;=100000),F623*J623,IF(AND($H$3&gt;=25000,$H$3&lt;=50000),F623*I623,IF($H$3&lt;=50000,F623*H623))))</f>
        <v>0</v>
      </c>
      <c r="M623" s="125">
        <v>195</v>
      </c>
      <c r="N623" s="45"/>
      <c r="Z623" s="1"/>
      <c r="AA623" s="49">
        <v>4630109240029</v>
      </c>
      <c r="AB623" s="224">
        <v>14915</v>
      </c>
      <c r="AC623" s="315">
        <v>35</v>
      </c>
      <c r="AD623" s="328"/>
    </row>
    <row r="624" spans="3:170" ht="15" hidden="1" customHeight="1" x14ac:dyDescent="0.25">
      <c r="C624" s="126">
        <f t="shared" si="321"/>
        <v>2</v>
      </c>
      <c r="D624" s="127" t="s">
        <v>117</v>
      </c>
      <c r="E624" s="126" t="s">
        <v>0</v>
      </c>
      <c r="F624" s="128"/>
      <c r="G624" s="129">
        <v>115</v>
      </c>
      <c r="H624" s="130">
        <f t="shared" si="322"/>
        <v>115</v>
      </c>
      <c r="I624" s="130">
        <f t="shared" si="323"/>
        <v>109</v>
      </c>
      <c r="J624" s="130">
        <f t="shared" si="324"/>
        <v>104</v>
      </c>
      <c r="K624" s="131">
        <f t="shared" si="325"/>
        <v>98</v>
      </c>
      <c r="L624" s="132">
        <f t="shared" si="326"/>
        <v>0</v>
      </c>
      <c r="M624" s="125">
        <v>195</v>
      </c>
      <c r="N624" s="45"/>
      <c r="Z624" s="1"/>
      <c r="AA624" s="49">
        <v>4630109240043</v>
      </c>
      <c r="AB624" s="224">
        <v>14916</v>
      </c>
      <c r="AC624" s="315">
        <v>35</v>
      </c>
      <c r="AD624" s="328"/>
    </row>
    <row r="625" spans="3:170" s="51" customFormat="1" ht="18.75" hidden="1" thickBot="1" x14ac:dyDescent="0.3">
      <c r="C625" s="164"/>
      <c r="D625" s="165" t="s">
        <v>1</v>
      </c>
      <c r="E625" s="166"/>
      <c r="F625" s="166">
        <f>SUM(F623:F624)</f>
        <v>0</v>
      </c>
      <c r="G625" s="167">
        <v>0</v>
      </c>
      <c r="H625" s="167">
        <f>SUMPRODUCT($F623:$F624,H623:H624)</f>
        <v>0</v>
      </c>
      <c r="I625" s="167">
        <f>SUMPRODUCT($F623:$F624,I623:I624)</f>
        <v>0</v>
      </c>
      <c r="J625" s="167">
        <f>SUMPRODUCT($F623:$F624,J623:J624)</f>
        <v>0</v>
      </c>
      <c r="K625" s="167">
        <f>SUMPRODUCT($F623:$F624,K623:K624)</f>
        <v>0</v>
      </c>
      <c r="L625" s="168">
        <f>SUM(L623:L624)</f>
        <v>0</v>
      </c>
      <c r="M625" s="169"/>
      <c r="N625" s="47"/>
      <c r="O625" s="48"/>
      <c r="P625" s="48"/>
      <c r="Q625" s="48"/>
      <c r="R625" s="48"/>
      <c r="S625" s="48"/>
      <c r="T625" s="48"/>
      <c r="U625" s="48"/>
      <c r="V625" s="48"/>
      <c r="W625" s="48"/>
      <c r="X625" s="48"/>
      <c r="Y625" s="48"/>
      <c r="AA625" s="49"/>
      <c r="AB625" s="224"/>
      <c r="AC625" s="315"/>
      <c r="AD625" s="328"/>
      <c r="AE625" s="48"/>
      <c r="AF625" s="48"/>
      <c r="AG625" s="48"/>
      <c r="AH625" s="48"/>
      <c r="AI625" s="48"/>
      <c r="AJ625" s="48"/>
      <c r="AK625" s="48"/>
      <c r="AL625" s="48"/>
      <c r="AM625" s="48"/>
      <c r="AN625" s="48"/>
      <c r="AO625" s="48"/>
      <c r="AP625" s="48"/>
      <c r="AQ625" s="48"/>
      <c r="AR625" s="48"/>
      <c r="AS625" s="48"/>
      <c r="AT625" s="48"/>
      <c r="AU625" s="48"/>
      <c r="AV625" s="48"/>
      <c r="AW625" s="48"/>
      <c r="AX625" s="48"/>
      <c r="AY625" s="48"/>
      <c r="AZ625" s="48"/>
      <c r="BA625" s="48"/>
      <c r="BB625" s="50"/>
      <c r="BC625" s="50"/>
      <c r="BD625" s="50"/>
      <c r="BE625" s="50"/>
      <c r="BF625" s="50"/>
      <c r="BG625" s="50"/>
      <c r="BH625" s="50"/>
      <c r="BI625" s="50"/>
      <c r="BJ625" s="50"/>
      <c r="BK625" s="50"/>
      <c r="BL625" s="50"/>
      <c r="BM625" s="50"/>
      <c r="BN625" s="50"/>
      <c r="BO625" s="50"/>
      <c r="BP625" s="50"/>
      <c r="BQ625" s="50"/>
      <c r="BR625" s="50"/>
      <c r="BS625" s="50"/>
      <c r="BT625" s="50"/>
      <c r="BU625" s="50"/>
      <c r="BV625" s="50"/>
      <c r="BW625" s="50"/>
      <c r="BX625" s="50"/>
      <c r="BY625" s="50"/>
      <c r="BZ625" s="50"/>
      <c r="CA625" s="50"/>
      <c r="CB625" s="50"/>
      <c r="CC625" s="50"/>
      <c r="CD625" s="50"/>
      <c r="CE625" s="50"/>
      <c r="CF625" s="50"/>
      <c r="CG625" s="50"/>
      <c r="CH625" s="50"/>
      <c r="CI625" s="50"/>
      <c r="CJ625" s="50"/>
      <c r="CK625" s="50"/>
      <c r="CL625" s="50"/>
      <c r="CM625" s="50"/>
      <c r="CN625" s="50"/>
      <c r="CO625" s="50"/>
      <c r="CP625" s="50"/>
      <c r="CQ625" s="50"/>
      <c r="CR625" s="50"/>
      <c r="CS625" s="50"/>
      <c r="CT625" s="50"/>
      <c r="CU625" s="50"/>
      <c r="CV625" s="50"/>
      <c r="CW625" s="50"/>
      <c r="CX625" s="50"/>
      <c r="CY625" s="50"/>
      <c r="CZ625" s="50"/>
      <c r="DA625" s="50"/>
      <c r="DB625" s="50"/>
      <c r="DC625" s="50"/>
      <c r="DD625" s="50"/>
      <c r="DE625" s="50"/>
      <c r="DF625" s="50"/>
      <c r="DG625" s="50"/>
      <c r="DH625" s="50"/>
      <c r="DI625" s="50"/>
      <c r="DJ625" s="50"/>
      <c r="DK625" s="50"/>
      <c r="DL625" s="50"/>
      <c r="DM625" s="50"/>
      <c r="DN625" s="50"/>
      <c r="DO625" s="50"/>
      <c r="DP625" s="50"/>
      <c r="DQ625" s="50"/>
      <c r="DR625" s="50"/>
      <c r="DS625" s="50"/>
      <c r="DT625" s="50"/>
      <c r="DU625" s="50"/>
      <c r="DV625" s="50"/>
      <c r="DW625" s="50"/>
      <c r="DX625" s="50"/>
      <c r="DY625" s="50"/>
      <c r="DZ625" s="50"/>
      <c r="EA625" s="50"/>
      <c r="EB625" s="50"/>
      <c r="EC625" s="50"/>
      <c r="ED625" s="50"/>
      <c r="EE625" s="50"/>
      <c r="EF625" s="50"/>
      <c r="EG625" s="50"/>
      <c r="EH625" s="50"/>
      <c r="EI625" s="50"/>
      <c r="EJ625" s="50"/>
      <c r="EK625" s="50"/>
      <c r="EL625" s="50"/>
      <c r="EM625" s="50"/>
      <c r="EN625" s="50"/>
      <c r="EO625" s="50"/>
      <c r="EP625" s="50"/>
      <c r="EQ625" s="50"/>
      <c r="ER625" s="50"/>
      <c r="ES625" s="50"/>
      <c r="ET625" s="50"/>
      <c r="EU625" s="50"/>
      <c r="EV625" s="50"/>
      <c r="EW625" s="50"/>
      <c r="EX625" s="50"/>
      <c r="EY625" s="50"/>
      <c r="EZ625" s="50"/>
      <c r="FA625" s="50"/>
      <c r="FB625" s="50"/>
      <c r="FC625" s="50"/>
      <c r="FD625" s="50"/>
      <c r="FE625" s="50"/>
      <c r="FF625" s="50"/>
      <c r="FG625" s="50"/>
      <c r="FH625" s="50"/>
      <c r="FI625" s="50"/>
      <c r="FJ625" s="50"/>
      <c r="FK625" s="50"/>
      <c r="FL625" s="50"/>
      <c r="FM625" s="50"/>
      <c r="FN625" s="50"/>
    </row>
    <row r="626" spans="3:170" ht="18.75" hidden="1" thickTop="1" x14ac:dyDescent="0.25">
      <c r="C626" s="151"/>
      <c r="D626" s="206" t="s">
        <v>159</v>
      </c>
      <c r="E626" s="152"/>
      <c r="F626" s="153"/>
      <c r="G626" s="154"/>
      <c r="H626" s="154"/>
      <c r="I626" s="154"/>
      <c r="J626" s="154"/>
      <c r="K626" s="154"/>
      <c r="L626" s="154"/>
      <c r="M626" s="150"/>
      <c r="N626" s="45"/>
      <c r="O626" s="43"/>
      <c r="P626" s="43"/>
      <c r="Q626" s="43"/>
      <c r="R626" s="43"/>
      <c r="S626" s="43"/>
      <c r="T626" s="43"/>
      <c r="U626" s="43"/>
      <c r="V626" s="43"/>
      <c r="W626" s="43"/>
      <c r="Z626" s="1"/>
      <c r="AA626" s="49"/>
      <c r="AB626" s="224"/>
      <c r="AC626" s="315"/>
      <c r="AD626" s="328"/>
    </row>
    <row r="627" spans="3:170" ht="20.25" hidden="1" x14ac:dyDescent="0.25">
      <c r="C627" s="120"/>
      <c r="D627" s="121" t="s">
        <v>35</v>
      </c>
      <c r="E627" s="184"/>
      <c r="F627" s="122"/>
      <c r="G627" s="123"/>
      <c r="H627" s="123"/>
      <c r="I627" s="123"/>
      <c r="J627" s="123"/>
      <c r="K627" s="123"/>
      <c r="L627" s="124"/>
      <c r="M627" s="138"/>
      <c r="N627" s="45"/>
      <c r="O627" s="43"/>
      <c r="P627" s="43"/>
      <c r="Q627" s="43"/>
      <c r="R627" s="43"/>
      <c r="S627" s="43"/>
      <c r="T627" s="43"/>
      <c r="U627" s="43"/>
      <c r="V627" s="43"/>
      <c r="W627" s="43"/>
      <c r="Z627" s="1"/>
      <c r="AA627" s="49"/>
      <c r="AB627" s="223"/>
      <c r="AC627" s="314"/>
      <c r="AD627" s="328"/>
    </row>
    <row r="628" spans="3:170" ht="15" hidden="1" customHeight="1" x14ac:dyDescent="0.25">
      <c r="C628" s="126">
        <f>C627+1</f>
        <v>1</v>
      </c>
      <c r="D628" s="127" t="s">
        <v>143</v>
      </c>
      <c r="E628" s="126" t="s">
        <v>0</v>
      </c>
      <c r="F628" s="128"/>
      <c r="G628" s="129">
        <v>77</v>
      </c>
      <c r="H628" s="130">
        <f t="shared" ref="H628:H634" si="327">ROUND(G628*$H$4,0)</f>
        <v>77</v>
      </c>
      <c r="I628" s="130">
        <f t="shared" ref="I628:I639" si="328">ROUND(H628*$I$4,0)</f>
        <v>73</v>
      </c>
      <c r="J628" s="130">
        <f t="shared" ref="J628:J634" si="329">ROUND(H628*$J$4,0)</f>
        <v>69</v>
      </c>
      <c r="K628" s="131">
        <f t="shared" ref="K628:K634" si="330">ROUND(H628*$K$4,0)</f>
        <v>65</v>
      </c>
      <c r="L628" s="132">
        <f t="shared" ref="L628:L639" si="331">IF($H$3&gt;=100000,F628*K628,IF(AND($H$3&gt;=50000,$H$3&lt;=100000),F628*J628,IF(AND($H$3&gt;=25000,$H$3&lt;=50000),F628*I628,IF($H$3&lt;=50000,F628*H628))))</f>
        <v>0</v>
      </c>
      <c r="M628" s="125">
        <v>130</v>
      </c>
      <c r="N628" s="45"/>
      <c r="Z628" s="1"/>
      <c r="AA628" s="49">
        <v>4630109240265</v>
      </c>
      <c r="AB628" s="224">
        <v>14879</v>
      </c>
      <c r="AC628" s="315">
        <v>48</v>
      </c>
      <c r="AD628" s="328"/>
    </row>
    <row r="629" spans="3:170" ht="15" hidden="1" customHeight="1" x14ac:dyDescent="0.25">
      <c r="C629" s="126">
        <f t="shared" ref="C629:C639" si="332">C628+1</f>
        <v>2</v>
      </c>
      <c r="D629" s="127" t="s">
        <v>75</v>
      </c>
      <c r="E629" s="126" t="s">
        <v>0</v>
      </c>
      <c r="F629" s="128"/>
      <c r="G629" s="129">
        <v>77</v>
      </c>
      <c r="H629" s="130">
        <f t="shared" si="327"/>
        <v>77</v>
      </c>
      <c r="I629" s="130">
        <f t="shared" si="328"/>
        <v>73</v>
      </c>
      <c r="J629" s="130">
        <f t="shared" si="329"/>
        <v>69</v>
      </c>
      <c r="K629" s="131">
        <f t="shared" si="330"/>
        <v>65</v>
      </c>
      <c r="L629" s="132">
        <f t="shared" si="331"/>
        <v>0</v>
      </c>
      <c r="M629" s="125">
        <v>130</v>
      </c>
      <c r="N629" s="45"/>
      <c r="Z629" s="1"/>
      <c r="AA629" s="49">
        <v>4630109240272</v>
      </c>
      <c r="AB629" s="224">
        <v>14880</v>
      </c>
      <c r="AC629" s="315">
        <v>48</v>
      </c>
      <c r="AD629" s="328"/>
    </row>
    <row r="630" spans="3:170" ht="15" hidden="1" customHeight="1" x14ac:dyDescent="0.25">
      <c r="C630" s="126">
        <f t="shared" si="332"/>
        <v>3</v>
      </c>
      <c r="D630" s="127" t="s">
        <v>99</v>
      </c>
      <c r="E630" s="126" t="s">
        <v>0</v>
      </c>
      <c r="F630" s="128"/>
      <c r="G630" s="129">
        <v>77</v>
      </c>
      <c r="H630" s="130">
        <f t="shared" si="327"/>
        <v>77</v>
      </c>
      <c r="I630" s="130">
        <f t="shared" si="328"/>
        <v>73</v>
      </c>
      <c r="J630" s="130">
        <f t="shared" si="329"/>
        <v>69</v>
      </c>
      <c r="K630" s="131">
        <f t="shared" si="330"/>
        <v>65</v>
      </c>
      <c r="L630" s="132">
        <f t="shared" si="331"/>
        <v>0</v>
      </c>
      <c r="M630" s="125">
        <v>130</v>
      </c>
      <c r="N630" s="45"/>
      <c r="Z630" s="1"/>
      <c r="AA630" s="49">
        <v>4630109240289</v>
      </c>
      <c r="AB630" s="224">
        <v>14881</v>
      </c>
      <c r="AC630" s="315">
        <v>48</v>
      </c>
      <c r="AD630" s="328"/>
    </row>
    <row r="631" spans="3:170" ht="15" hidden="1" customHeight="1" x14ac:dyDescent="0.25">
      <c r="C631" s="126">
        <f t="shared" si="332"/>
        <v>4</v>
      </c>
      <c r="D631" s="127" t="s">
        <v>6</v>
      </c>
      <c r="E631" s="126" t="s">
        <v>0</v>
      </c>
      <c r="F631" s="128"/>
      <c r="G631" s="129">
        <v>77</v>
      </c>
      <c r="H631" s="130">
        <f t="shared" si="327"/>
        <v>77</v>
      </c>
      <c r="I631" s="130">
        <f t="shared" si="328"/>
        <v>73</v>
      </c>
      <c r="J631" s="130">
        <f t="shared" si="329"/>
        <v>69</v>
      </c>
      <c r="K631" s="131">
        <f t="shared" si="330"/>
        <v>65</v>
      </c>
      <c r="L631" s="132">
        <f t="shared" si="331"/>
        <v>0</v>
      </c>
      <c r="M631" s="125">
        <v>130</v>
      </c>
      <c r="N631" s="45"/>
      <c r="Z631" s="1"/>
      <c r="AA631" s="49">
        <v>4630109240296</v>
      </c>
      <c r="AB631" s="224">
        <v>14882</v>
      </c>
      <c r="AC631" s="315">
        <v>48</v>
      </c>
      <c r="AD631" s="328"/>
    </row>
    <row r="632" spans="3:170" ht="15" hidden="1" customHeight="1" x14ac:dyDescent="0.25">
      <c r="C632" s="126">
        <f t="shared" si="332"/>
        <v>5</v>
      </c>
      <c r="D632" s="127" t="s">
        <v>76</v>
      </c>
      <c r="E632" s="126" t="s">
        <v>0</v>
      </c>
      <c r="F632" s="128"/>
      <c r="G632" s="129">
        <v>77</v>
      </c>
      <c r="H632" s="130">
        <f t="shared" si="327"/>
        <v>77</v>
      </c>
      <c r="I632" s="130">
        <f t="shared" si="328"/>
        <v>73</v>
      </c>
      <c r="J632" s="130">
        <f t="shared" si="329"/>
        <v>69</v>
      </c>
      <c r="K632" s="131">
        <f t="shared" si="330"/>
        <v>65</v>
      </c>
      <c r="L632" s="132">
        <f t="shared" si="331"/>
        <v>0</v>
      </c>
      <c r="M632" s="125">
        <v>130</v>
      </c>
      <c r="N632" s="45"/>
      <c r="Z632" s="1"/>
      <c r="AA632" s="49">
        <v>4630109240302</v>
      </c>
      <c r="AB632" s="224">
        <v>14883</v>
      </c>
      <c r="AC632" s="315">
        <v>48</v>
      </c>
      <c r="AD632" s="328"/>
    </row>
    <row r="633" spans="3:170" ht="15" hidden="1" customHeight="1" x14ac:dyDescent="0.25">
      <c r="C633" s="126">
        <f t="shared" si="332"/>
        <v>6</v>
      </c>
      <c r="D633" s="127" t="s">
        <v>3</v>
      </c>
      <c r="E633" s="126" t="s">
        <v>0</v>
      </c>
      <c r="F633" s="128"/>
      <c r="G633" s="129">
        <v>77</v>
      </c>
      <c r="H633" s="130">
        <f t="shared" si="327"/>
        <v>77</v>
      </c>
      <c r="I633" s="130">
        <f t="shared" si="328"/>
        <v>73</v>
      </c>
      <c r="J633" s="130">
        <f t="shared" si="329"/>
        <v>69</v>
      </c>
      <c r="K633" s="131">
        <f t="shared" si="330"/>
        <v>65</v>
      </c>
      <c r="L633" s="132">
        <f t="shared" si="331"/>
        <v>0</v>
      </c>
      <c r="M633" s="125">
        <v>130</v>
      </c>
      <c r="N633" s="45"/>
      <c r="Z633" s="1"/>
      <c r="AA633" s="49">
        <v>4630109240074</v>
      </c>
      <c r="AB633" s="224">
        <v>14884</v>
      </c>
      <c r="AC633" s="315">
        <v>48</v>
      </c>
      <c r="AD633" s="328"/>
    </row>
    <row r="634" spans="3:170" ht="15" hidden="1" customHeight="1" x14ac:dyDescent="0.25">
      <c r="C634" s="126">
        <f t="shared" si="332"/>
        <v>7</v>
      </c>
      <c r="D634" s="127" t="s">
        <v>77</v>
      </c>
      <c r="E634" s="126" t="s">
        <v>0</v>
      </c>
      <c r="F634" s="128"/>
      <c r="G634" s="129">
        <v>77</v>
      </c>
      <c r="H634" s="130">
        <f t="shared" si="327"/>
        <v>77</v>
      </c>
      <c r="I634" s="130">
        <f t="shared" si="328"/>
        <v>73</v>
      </c>
      <c r="J634" s="130">
        <f t="shared" si="329"/>
        <v>69</v>
      </c>
      <c r="K634" s="131">
        <f t="shared" si="330"/>
        <v>65</v>
      </c>
      <c r="L634" s="132">
        <f t="shared" si="331"/>
        <v>0</v>
      </c>
      <c r="M634" s="125">
        <v>130</v>
      </c>
      <c r="N634" s="45"/>
      <c r="Z634" s="1"/>
      <c r="AA634" s="49">
        <v>4630109240197</v>
      </c>
      <c r="AB634" s="224">
        <v>14885</v>
      </c>
      <c r="AC634" s="315">
        <v>48</v>
      </c>
      <c r="AD634" s="328"/>
    </row>
    <row r="635" spans="3:170" ht="15" hidden="1" customHeight="1" x14ac:dyDescent="0.25">
      <c r="C635" s="126">
        <f t="shared" si="332"/>
        <v>8</v>
      </c>
      <c r="D635" s="127" t="s">
        <v>78</v>
      </c>
      <c r="E635" s="126" t="s">
        <v>0</v>
      </c>
      <c r="F635" s="128"/>
      <c r="G635" s="129">
        <v>77</v>
      </c>
      <c r="H635" s="130">
        <f t="shared" ref="H635:H639" si="333">ROUND(G635*$H$4,0)</f>
        <v>77</v>
      </c>
      <c r="I635" s="130">
        <f t="shared" si="328"/>
        <v>73</v>
      </c>
      <c r="J635" s="130">
        <f t="shared" ref="J635:J639" si="334">ROUND(H635*$J$4,0)</f>
        <v>69</v>
      </c>
      <c r="K635" s="131">
        <f t="shared" ref="K635:K639" si="335">ROUND(H635*$K$4,0)</f>
        <v>65</v>
      </c>
      <c r="L635" s="132">
        <f t="shared" si="331"/>
        <v>0</v>
      </c>
      <c r="M635" s="125">
        <v>130</v>
      </c>
      <c r="N635" s="45"/>
      <c r="Z635" s="1"/>
      <c r="AA635" s="49">
        <v>4630109240319</v>
      </c>
      <c r="AB635" s="224">
        <v>14886</v>
      </c>
      <c r="AC635" s="315">
        <v>48</v>
      </c>
      <c r="AD635" s="328"/>
    </row>
    <row r="636" spans="3:170" ht="15" hidden="1" customHeight="1" x14ac:dyDescent="0.25">
      <c r="C636" s="126">
        <f t="shared" si="332"/>
        <v>9</v>
      </c>
      <c r="D636" s="127" t="s">
        <v>50</v>
      </c>
      <c r="E636" s="126" t="s">
        <v>0</v>
      </c>
      <c r="F636" s="128"/>
      <c r="G636" s="129">
        <v>77</v>
      </c>
      <c r="H636" s="130">
        <f t="shared" si="333"/>
        <v>77</v>
      </c>
      <c r="I636" s="130">
        <f t="shared" si="328"/>
        <v>73</v>
      </c>
      <c r="J636" s="130">
        <f>ROUND(H636*$J$4,0)</f>
        <v>69</v>
      </c>
      <c r="K636" s="131">
        <f t="shared" si="335"/>
        <v>65</v>
      </c>
      <c r="L636" s="132">
        <f t="shared" si="331"/>
        <v>0</v>
      </c>
      <c r="M636" s="125">
        <v>130</v>
      </c>
      <c r="N636" s="45"/>
      <c r="Z636" s="1"/>
      <c r="AA636" s="49">
        <v>4630109240326</v>
      </c>
      <c r="AB636" s="224">
        <v>14887</v>
      </c>
      <c r="AC636" s="315">
        <v>48</v>
      </c>
      <c r="AD636" s="328"/>
    </row>
    <row r="637" spans="3:170" ht="15" hidden="1" customHeight="1" x14ac:dyDescent="0.25">
      <c r="C637" s="126">
        <f t="shared" si="332"/>
        <v>10</v>
      </c>
      <c r="D637" s="127" t="s">
        <v>79</v>
      </c>
      <c r="E637" s="126" t="s">
        <v>0</v>
      </c>
      <c r="F637" s="128"/>
      <c r="G637" s="129">
        <v>77</v>
      </c>
      <c r="H637" s="130">
        <f t="shared" si="333"/>
        <v>77</v>
      </c>
      <c r="I637" s="130">
        <f t="shared" si="328"/>
        <v>73</v>
      </c>
      <c r="J637" s="130">
        <f t="shared" si="334"/>
        <v>69</v>
      </c>
      <c r="K637" s="131">
        <f t="shared" si="335"/>
        <v>65</v>
      </c>
      <c r="L637" s="132">
        <f t="shared" si="331"/>
        <v>0</v>
      </c>
      <c r="M637" s="125">
        <v>130</v>
      </c>
      <c r="N637" s="45"/>
      <c r="Z637" s="1"/>
      <c r="AA637" s="49">
        <v>4630109240333</v>
      </c>
      <c r="AB637" s="224">
        <v>14888</v>
      </c>
      <c r="AC637" s="315">
        <v>48</v>
      </c>
      <c r="AD637" s="328"/>
    </row>
    <row r="638" spans="3:170" ht="15" hidden="1" customHeight="1" x14ac:dyDescent="0.25">
      <c r="C638" s="126">
        <f t="shared" si="332"/>
        <v>11</v>
      </c>
      <c r="D638" s="127" t="s">
        <v>80</v>
      </c>
      <c r="E638" s="126" t="s">
        <v>0</v>
      </c>
      <c r="F638" s="128"/>
      <c r="G638" s="129">
        <v>77</v>
      </c>
      <c r="H638" s="130">
        <f t="shared" si="333"/>
        <v>77</v>
      </c>
      <c r="I638" s="130">
        <f t="shared" si="328"/>
        <v>73</v>
      </c>
      <c r="J638" s="130">
        <f t="shared" si="334"/>
        <v>69</v>
      </c>
      <c r="K638" s="131">
        <f t="shared" si="335"/>
        <v>65</v>
      </c>
      <c r="L638" s="132">
        <f t="shared" si="331"/>
        <v>0</v>
      </c>
      <c r="M638" s="125">
        <v>130</v>
      </c>
      <c r="N638" s="45"/>
      <c r="Z638" s="1"/>
      <c r="AA638" s="49">
        <v>4630109240340</v>
      </c>
      <c r="AB638" s="224">
        <v>14889</v>
      </c>
      <c r="AC638" s="315">
        <v>48</v>
      </c>
      <c r="AD638" s="328"/>
    </row>
    <row r="639" spans="3:170" ht="15" hidden="1" customHeight="1" x14ac:dyDescent="0.25">
      <c r="C639" s="126">
        <f t="shared" si="332"/>
        <v>12</v>
      </c>
      <c r="D639" s="127" t="s">
        <v>81</v>
      </c>
      <c r="E639" s="126" t="s">
        <v>0</v>
      </c>
      <c r="F639" s="128"/>
      <c r="G639" s="129">
        <v>77</v>
      </c>
      <c r="H639" s="130">
        <f t="shared" si="333"/>
        <v>77</v>
      </c>
      <c r="I639" s="130">
        <f t="shared" si="328"/>
        <v>73</v>
      </c>
      <c r="J639" s="130">
        <f t="shared" si="334"/>
        <v>69</v>
      </c>
      <c r="K639" s="131">
        <f t="shared" si="335"/>
        <v>65</v>
      </c>
      <c r="L639" s="132">
        <f t="shared" si="331"/>
        <v>0</v>
      </c>
      <c r="M639" s="125">
        <v>130</v>
      </c>
      <c r="N639" s="45"/>
      <c r="Z639" s="1"/>
      <c r="AA639" s="49">
        <v>4630109240357</v>
      </c>
      <c r="AB639" s="224">
        <v>148</v>
      </c>
      <c r="AC639" s="315">
        <v>48</v>
      </c>
      <c r="AD639" s="328"/>
    </row>
    <row r="640" spans="3:170" s="51" customFormat="1" ht="18.75" hidden="1" thickBot="1" x14ac:dyDescent="0.3">
      <c r="C640" s="164"/>
      <c r="D640" s="165" t="s">
        <v>1</v>
      </c>
      <c r="E640" s="166"/>
      <c r="F640" s="166">
        <f>SUM(F628:F639)</f>
        <v>0</v>
      </c>
      <c r="G640" s="167">
        <v>0</v>
      </c>
      <c r="H640" s="167">
        <f>SUMPRODUCT($F628:$F639,H628:H639)</f>
        <v>0</v>
      </c>
      <c r="I640" s="167">
        <f>SUMPRODUCT($F628:$F639,I628:I639)</f>
        <v>0</v>
      </c>
      <c r="J640" s="167">
        <f>SUMPRODUCT($F628:$F639,J628:J639)</f>
        <v>0</v>
      </c>
      <c r="K640" s="167">
        <f>SUMPRODUCT($F628:$F639,K628:K639)</f>
        <v>0</v>
      </c>
      <c r="L640" s="168">
        <f>SUM(L628:L639)</f>
        <v>0</v>
      </c>
      <c r="M640" s="169"/>
      <c r="N640" s="47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AA640" s="49"/>
      <c r="AB640" s="224"/>
      <c r="AC640" s="315"/>
      <c r="AD640" s="328"/>
      <c r="AE640" s="48"/>
      <c r="AF640" s="48"/>
      <c r="AG640" s="48"/>
      <c r="AH640" s="48"/>
      <c r="AI640" s="48"/>
      <c r="AJ640" s="48"/>
      <c r="AK640" s="48"/>
      <c r="AL640" s="48"/>
      <c r="AM640" s="48"/>
      <c r="AN640" s="48"/>
      <c r="AO640" s="48"/>
      <c r="AP640" s="48"/>
      <c r="AQ640" s="48"/>
      <c r="AR640" s="48"/>
      <c r="AS640" s="48"/>
      <c r="AT640" s="48"/>
      <c r="AU640" s="48"/>
      <c r="AV640" s="48"/>
      <c r="AW640" s="48"/>
      <c r="AX640" s="48"/>
      <c r="AY640" s="48"/>
      <c r="AZ640" s="48"/>
      <c r="BA640" s="48"/>
      <c r="BB640" s="50"/>
      <c r="BC640" s="50"/>
      <c r="BD640" s="50"/>
      <c r="BE640" s="50"/>
      <c r="BF640" s="50"/>
      <c r="BG640" s="50"/>
      <c r="BH640" s="50"/>
      <c r="BI640" s="50"/>
      <c r="BJ640" s="50"/>
      <c r="BK640" s="50"/>
      <c r="BL640" s="50"/>
      <c r="BM640" s="50"/>
      <c r="BN640" s="50"/>
      <c r="BO640" s="50"/>
      <c r="BP640" s="50"/>
      <c r="BQ640" s="50"/>
      <c r="BR640" s="50"/>
      <c r="BS640" s="50"/>
      <c r="BT640" s="50"/>
      <c r="BU640" s="50"/>
      <c r="BV640" s="50"/>
      <c r="BW640" s="50"/>
      <c r="BX640" s="50"/>
      <c r="BY640" s="50"/>
      <c r="BZ640" s="50"/>
      <c r="CA640" s="50"/>
      <c r="CB640" s="50"/>
      <c r="CC640" s="50"/>
      <c r="CD640" s="50"/>
      <c r="CE640" s="50"/>
      <c r="CF640" s="50"/>
      <c r="CG640" s="50"/>
      <c r="CH640" s="50"/>
      <c r="CI640" s="50"/>
      <c r="CJ640" s="50"/>
      <c r="CK640" s="50"/>
      <c r="CL640" s="50"/>
      <c r="CM640" s="50"/>
      <c r="CN640" s="50"/>
      <c r="CO640" s="50"/>
      <c r="CP640" s="50"/>
      <c r="CQ640" s="50"/>
      <c r="CR640" s="50"/>
      <c r="CS640" s="50"/>
      <c r="CT640" s="50"/>
      <c r="CU640" s="50"/>
      <c r="CV640" s="50"/>
      <c r="CW640" s="50"/>
      <c r="CX640" s="50"/>
      <c r="CY640" s="50"/>
      <c r="CZ640" s="50"/>
      <c r="DA640" s="50"/>
      <c r="DB640" s="50"/>
      <c r="DC640" s="50"/>
      <c r="DD640" s="50"/>
      <c r="DE640" s="50"/>
      <c r="DF640" s="50"/>
      <c r="DG640" s="50"/>
      <c r="DH640" s="50"/>
      <c r="DI640" s="50"/>
      <c r="DJ640" s="50"/>
      <c r="DK640" s="50"/>
      <c r="DL640" s="50"/>
      <c r="DM640" s="50"/>
      <c r="DN640" s="50"/>
      <c r="DO640" s="50"/>
      <c r="DP640" s="50"/>
      <c r="DQ640" s="50"/>
      <c r="DR640" s="50"/>
      <c r="DS640" s="50"/>
      <c r="DT640" s="50"/>
      <c r="DU640" s="50"/>
      <c r="DV640" s="50"/>
      <c r="DW640" s="50"/>
      <c r="DX640" s="50"/>
      <c r="DY640" s="50"/>
      <c r="DZ640" s="50"/>
      <c r="EA640" s="50"/>
      <c r="EB640" s="50"/>
      <c r="EC640" s="50"/>
      <c r="ED640" s="50"/>
      <c r="EE640" s="50"/>
      <c r="EF640" s="50"/>
      <c r="EG640" s="50"/>
      <c r="EH640" s="50"/>
      <c r="EI640" s="50"/>
      <c r="EJ640" s="50"/>
      <c r="EK640" s="50"/>
      <c r="EL640" s="50"/>
      <c r="EM640" s="50"/>
      <c r="EN640" s="50"/>
      <c r="EO640" s="50"/>
      <c r="EP640" s="50"/>
      <c r="EQ640" s="50"/>
      <c r="ER640" s="50"/>
      <c r="ES640" s="50"/>
      <c r="ET640" s="50"/>
      <c r="EU640" s="50"/>
      <c r="EV640" s="50"/>
      <c r="EW640" s="50"/>
      <c r="EX640" s="50"/>
      <c r="EY640" s="50"/>
      <c r="EZ640" s="50"/>
      <c r="FA640" s="50"/>
      <c r="FB640" s="50"/>
      <c r="FC640" s="50"/>
      <c r="FD640" s="50"/>
      <c r="FE640" s="50"/>
      <c r="FF640" s="50"/>
      <c r="FG640" s="50"/>
      <c r="FH640" s="50"/>
      <c r="FI640" s="50"/>
      <c r="FJ640" s="50"/>
      <c r="FK640" s="50"/>
      <c r="FL640" s="50"/>
      <c r="FM640" s="50"/>
      <c r="FN640" s="50"/>
    </row>
    <row r="641" spans="3:170" ht="18.75" hidden="1" thickTop="1" x14ac:dyDescent="0.25">
      <c r="C641" s="151"/>
      <c r="D641" s="206" t="s">
        <v>159</v>
      </c>
      <c r="E641" s="152"/>
      <c r="F641" s="153"/>
      <c r="G641" s="154"/>
      <c r="H641" s="154"/>
      <c r="I641" s="154"/>
      <c r="J641" s="154"/>
      <c r="K641" s="154"/>
      <c r="L641" s="154"/>
      <c r="M641" s="150"/>
      <c r="N641" s="45"/>
      <c r="O641" s="43"/>
      <c r="P641" s="43"/>
      <c r="Q641" s="43"/>
      <c r="R641" s="43"/>
      <c r="S641" s="43"/>
      <c r="T641" s="43"/>
      <c r="U641" s="43"/>
      <c r="V641" s="43"/>
      <c r="W641" s="43"/>
      <c r="Z641" s="1"/>
      <c r="AA641" s="49"/>
      <c r="AB641" s="224"/>
      <c r="AC641" s="315"/>
      <c r="AD641" s="328"/>
    </row>
    <row r="642" spans="3:170" ht="20.25" hidden="1" x14ac:dyDescent="0.25">
      <c r="C642" s="120"/>
      <c r="D642" s="121" t="s">
        <v>31</v>
      </c>
      <c r="E642" s="230" t="s">
        <v>166</v>
      </c>
      <c r="F642" s="122"/>
      <c r="G642" s="123"/>
      <c r="H642" s="123"/>
      <c r="I642" s="123"/>
      <c r="J642" s="123"/>
      <c r="K642" s="123"/>
      <c r="L642" s="124"/>
      <c r="M642" s="125"/>
      <c r="N642" s="45"/>
      <c r="O642" s="43"/>
      <c r="P642" s="43"/>
      <c r="Q642" s="43"/>
      <c r="R642" s="43"/>
      <c r="S642" s="43"/>
      <c r="T642" s="43"/>
      <c r="U642" s="43"/>
      <c r="V642" s="43"/>
      <c r="W642" s="43"/>
      <c r="Z642" s="1"/>
      <c r="AA642" s="49"/>
      <c r="AB642" s="223"/>
      <c r="AC642" s="314"/>
      <c r="AD642" s="328"/>
    </row>
    <row r="643" spans="3:170" hidden="1" x14ac:dyDescent="0.25">
      <c r="C643" s="126">
        <f t="shared" ref="C643:C646" si="336">C642+1</f>
        <v>1</v>
      </c>
      <c r="D643" s="127" t="s">
        <v>142</v>
      </c>
      <c r="E643" s="126" t="s">
        <v>0</v>
      </c>
      <c r="F643" s="128"/>
      <c r="G643" s="129">
        <v>219</v>
      </c>
      <c r="H643" s="130">
        <f t="shared" ref="H643:H646" si="337">ROUND(G643*$H$4,0)</f>
        <v>219</v>
      </c>
      <c r="I643" s="130">
        <f t="shared" ref="I643:I646" si="338">ROUND(H643*$I$4,0)</f>
        <v>208</v>
      </c>
      <c r="J643" s="130">
        <f t="shared" ref="J643:J646" si="339">ROUND(H643*$J$4,0)</f>
        <v>197</v>
      </c>
      <c r="K643" s="131">
        <f t="shared" ref="K643:K646" si="340">ROUND(H643*$K$4,0)</f>
        <v>186</v>
      </c>
      <c r="L643" s="132">
        <f t="shared" ref="L643:L646" si="341">IF($H$3&gt;=100000,F643*K643,IF(AND($H$3&gt;=50000,$H$3&lt;=100000),F643*J643,IF(AND($H$3&gt;=25000,$H$3&lt;=50000),F643*I643,IF($H$3&lt;=50000,F643*H643))))</f>
        <v>0</v>
      </c>
      <c r="M643" s="125">
        <v>370</v>
      </c>
      <c r="Z643" s="1"/>
      <c r="AA643" s="49">
        <v>4630109240425</v>
      </c>
      <c r="AB643" s="224">
        <v>15063</v>
      </c>
      <c r="AC643" s="315">
        <v>18</v>
      </c>
      <c r="AD643" s="328"/>
    </row>
    <row r="644" spans="3:170" hidden="1" x14ac:dyDescent="0.25">
      <c r="C644" s="126">
        <f t="shared" si="336"/>
        <v>2</v>
      </c>
      <c r="D644" s="127" t="s">
        <v>5</v>
      </c>
      <c r="E644" s="126" t="s">
        <v>0</v>
      </c>
      <c r="F644" s="128"/>
      <c r="G644" s="129">
        <v>219</v>
      </c>
      <c r="H644" s="130">
        <f t="shared" si="337"/>
        <v>219</v>
      </c>
      <c r="I644" s="130">
        <f t="shared" si="338"/>
        <v>208</v>
      </c>
      <c r="J644" s="130">
        <f t="shared" si="339"/>
        <v>197</v>
      </c>
      <c r="K644" s="131">
        <f t="shared" si="340"/>
        <v>186</v>
      </c>
      <c r="L644" s="132">
        <f t="shared" si="341"/>
        <v>0</v>
      </c>
      <c r="M644" s="125">
        <v>370</v>
      </c>
      <c r="Z644" s="1"/>
      <c r="AA644" s="49">
        <v>4630109240449</v>
      </c>
      <c r="AB644" s="224">
        <v>15065</v>
      </c>
      <c r="AC644" s="315">
        <v>18</v>
      </c>
      <c r="AD644" s="328"/>
    </row>
    <row r="645" spans="3:170" hidden="1" x14ac:dyDescent="0.25">
      <c r="C645" s="126">
        <f t="shared" si="336"/>
        <v>3</v>
      </c>
      <c r="D645" s="127" t="s">
        <v>50</v>
      </c>
      <c r="E645" s="126" t="s">
        <v>0</v>
      </c>
      <c r="F645" s="128"/>
      <c r="G645" s="129">
        <v>219</v>
      </c>
      <c r="H645" s="130">
        <f t="shared" ref="H645" si="342">ROUND(G645*$H$4,0)</f>
        <v>219</v>
      </c>
      <c r="I645" s="130">
        <f t="shared" si="338"/>
        <v>208</v>
      </c>
      <c r="J645" s="130">
        <f t="shared" ref="J645" si="343">ROUND(H645*$J$4,0)</f>
        <v>197</v>
      </c>
      <c r="K645" s="131">
        <f t="shared" ref="K645" si="344">ROUND(H645*$K$4,0)</f>
        <v>186</v>
      </c>
      <c r="L645" s="132">
        <f t="shared" si="341"/>
        <v>0</v>
      </c>
      <c r="M645" s="125">
        <v>370</v>
      </c>
      <c r="Z645" s="1"/>
      <c r="AA645" s="49">
        <v>4630109240456</v>
      </c>
      <c r="AB645" s="224">
        <v>15066</v>
      </c>
      <c r="AC645" s="315">
        <v>18</v>
      </c>
      <c r="AD645" s="328"/>
    </row>
    <row r="646" spans="3:170" hidden="1" x14ac:dyDescent="0.25">
      <c r="C646" s="126">
        <f t="shared" si="336"/>
        <v>4</v>
      </c>
      <c r="D646" s="127" t="s">
        <v>99</v>
      </c>
      <c r="E646" s="126" t="s">
        <v>0</v>
      </c>
      <c r="F646" s="128"/>
      <c r="G646" s="129">
        <v>219</v>
      </c>
      <c r="H646" s="130">
        <f t="shared" si="337"/>
        <v>219</v>
      </c>
      <c r="I646" s="130">
        <f t="shared" si="338"/>
        <v>208</v>
      </c>
      <c r="J646" s="130">
        <f t="shared" si="339"/>
        <v>197</v>
      </c>
      <c r="K646" s="131">
        <f t="shared" si="340"/>
        <v>186</v>
      </c>
      <c r="L646" s="132">
        <f t="shared" si="341"/>
        <v>0</v>
      </c>
      <c r="M646" s="125">
        <v>370</v>
      </c>
      <c r="Z646" s="1"/>
      <c r="AA646" s="49">
        <v>4630109240432</v>
      </c>
      <c r="AB646" s="224">
        <v>15064</v>
      </c>
      <c r="AC646" s="315">
        <v>18</v>
      </c>
      <c r="AD646" s="328"/>
    </row>
    <row r="647" spans="3:170" s="51" customFormat="1" ht="18.75" hidden="1" thickBot="1" x14ac:dyDescent="0.3">
      <c r="C647" s="164"/>
      <c r="D647" s="165" t="s">
        <v>1</v>
      </c>
      <c r="E647" s="166"/>
      <c r="F647" s="166">
        <f>SUM(F643:F646)</f>
        <v>0</v>
      </c>
      <c r="G647" s="167">
        <v>0</v>
      </c>
      <c r="H647" s="167">
        <f>SUMPRODUCT($F643:$F646,H643:H646)</f>
        <v>0</v>
      </c>
      <c r="I647" s="167">
        <f>SUMPRODUCT($F643:$F646,I643:I646)</f>
        <v>0</v>
      </c>
      <c r="J647" s="167">
        <f>SUMPRODUCT($F643:$F646,J643:J646)</f>
        <v>0</v>
      </c>
      <c r="K647" s="167">
        <f>SUMPRODUCT($F643:$F646,K643:K646)</f>
        <v>0</v>
      </c>
      <c r="L647" s="168">
        <f>SUM(L643:L646)</f>
        <v>0</v>
      </c>
      <c r="M647" s="169"/>
      <c r="N647" s="47"/>
      <c r="O647" s="48"/>
      <c r="P647" s="48"/>
      <c r="Q647" s="48"/>
      <c r="R647" s="48"/>
      <c r="S647" s="48"/>
      <c r="T647" s="48"/>
      <c r="U647" s="48"/>
      <c r="V647" s="48"/>
      <c r="W647" s="48"/>
      <c r="X647" s="48"/>
      <c r="Y647" s="48"/>
      <c r="AA647" s="49"/>
      <c r="AB647" s="224"/>
      <c r="AC647" s="315"/>
      <c r="AD647" s="328"/>
      <c r="AE647" s="48"/>
      <c r="AF647" s="48"/>
      <c r="AG647" s="48"/>
      <c r="AH647" s="48"/>
      <c r="AI647" s="48"/>
      <c r="AJ647" s="48"/>
      <c r="AK647" s="48"/>
      <c r="AL647" s="48"/>
      <c r="AM647" s="48"/>
      <c r="AN647" s="48"/>
      <c r="AO647" s="48"/>
      <c r="AP647" s="48"/>
      <c r="AQ647" s="48"/>
      <c r="AR647" s="48"/>
      <c r="AS647" s="48"/>
      <c r="AT647" s="48"/>
      <c r="AU647" s="48"/>
      <c r="AV647" s="48"/>
      <c r="AW647" s="48"/>
      <c r="AX647" s="48"/>
      <c r="AY647" s="48"/>
      <c r="AZ647" s="48"/>
      <c r="BA647" s="48"/>
      <c r="BB647" s="50"/>
      <c r="BC647" s="50"/>
      <c r="BD647" s="50"/>
      <c r="BE647" s="50"/>
      <c r="BF647" s="50"/>
      <c r="BG647" s="50"/>
      <c r="BH647" s="50"/>
      <c r="BI647" s="50"/>
      <c r="BJ647" s="50"/>
      <c r="BK647" s="50"/>
      <c r="BL647" s="50"/>
      <c r="BM647" s="50"/>
      <c r="BN647" s="50"/>
      <c r="BO647" s="50"/>
      <c r="BP647" s="50"/>
      <c r="BQ647" s="50"/>
      <c r="BR647" s="50"/>
      <c r="BS647" s="50"/>
      <c r="BT647" s="50"/>
      <c r="BU647" s="50"/>
      <c r="BV647" s="50"/>
      <c r="BW647" s="50"/>
      <c r="BX647" s="50"/>
      <c r="BY647" s="50"/>
      <c r="BZ647" s="50"/>
      <c r="CA647" s="50"/>
      <c r="CB647" s="50"/>
      <c r="CC647" s="50"/>
      <c r="CD647" s="50"/>
      <c r="CE647" s="50"/>
      <c r="CF647" s="50"/>
      <c r="CG647" s="50"/>
      <c r="CH647" s="50"/>
      <c r="CI647" s="50"/>
      <c r="CJ647" s="50"/>
      <c r="CK647" s="50"/>
      <c r="CL647" s="50"/>
      <c r="CM647" s="50"/>
      <c r="CN647" s="50"/>
      <c r="CO647" s="50"/>
      <c r="CP647" s="50"/>
      <c r="CQ647" s="50"/>
      <c r="CR647" s="50"/>
      <c r="CS647" s="50"/>
      <c r="CT647" s="50"/>
      <c r="CU647" s="50"/>
      <c r="CV647" s="50"/>
      <c r="CW647" s="50"/>
      <c r="CX647" s="50"/>
      <c r="CY647" s="50"/>
      <c r="CZ647" s="50"/>
      <c r="DA647" s="50"/>
      <c r="DB647" s="50"/>
      <c r="DC647" s="50"/>
      <c r="DD647" s="50"/>
      <c r="DE647" s="50"/>
      <c r="DF647" s="50"/>
      <c r="DG647" s="50"/>
      <c r="DH647" s="50"/>
      <c r="DI647" s="50"/>
      <c r="DJ647" s="50"/>
      <c r="DK647" s="50"/>
      <c r="DL647" s="50"/>
      <c r="DM647" s="50"/>
      <c r="DN647" s="50"/>
      <c r="DO647" s="50"/>
      <c r="DP647" s="50"/>
      <c r="DQ647" s="50"/>
      <c r="DR647" s="50"/>
      <c r="DS647" s="50"/>
      <c r="DT647" s="50"/>
      <c r="DU647" s="50"/>
      <c r="DV647" s="50"/>
      <c r="DW647" s="50"/>
      <c r="DX647" s="50"/>
      <c r="DY647" s="50"/>
      <c r="DZ647" s="50"/>
      <c r="EA647" s="50"/>
      <c r="EB647" s="50"/>
      <c r="EC647" s="50"/>
      <c r="ED647" s="50"/>
      <c r="EE647" s="50"/>
      <c r="EF647" s="50"/>
      <c r="EG647" s="50"/>
      <c r="EH647" s="50"/>
      <c r="EI647" s="50"/>
      <c r="EJ647" s="50"/>
      <c r="EK647" s="50"/>
      <c r="EL647" s="50"/>
      <c r="EM647" s="50"/>
      <c r="EN647" s="50"/>
      <c r="EO647" s="50"/>
      <c r="EP647" s="50"/>
      <c r="EQ647" s="50"/>
      <c r="ER647" s="50"/>
      <c r="ES647" s="50"/>
      <c r="ET647" s="50"/>
      <c r="EU647" s="50"/>
      <c r="EV647" s="50"/>
      <c r="EW647" s="50"/>
      <c r="EX647" s="50"/>
      <c r="EY647" s="50"/>
      <c r="EZ647" s="50"/>
      <c r="FA647" s="50"/>
      <c r="FB647" s="50"/>
      <c r="FC647" s="50"/>
      <c r="FD647" s="50"/>
      <c r="FE647" s="50"/>
      <c r="FF647" s="50"/>
      <c r="FG647" s="50"/>
      <c r="FH647" s="50"/>
      <c r="FI647" s="50"/>
      <c r="FJ647" s="50"/>
      <c r="FK647" s="50"/>
      <c r="FL647" s="50"/>
      <c r="FM647" s="50"/>
      <c r="FN647" s="50"/>
    </row>
    <row r="648" spans="3:170" ht="18.75" hidden="1" thickTop="1" x14ac:dyDescent="0.25">
      <c r="C648" s="151"/>
      <c r="D648" s="206" t="s">
        <v>159</v>
      </c>
      <c r="E648" s="152"/>
      <c r="F648" s="153"/>
      <c r="G648" s="154"/>
      <c r="H648" s="154"/>
      <c r="I648" s="154"/>
      <c r="J648" s="154"/>
      <c r="K648" s="154"/>
      <c r="L648" s="154"/>
      <c r="M648" s="150"/>
      <c r="N648" s="45"/>
      <c r="O648" s="43"/>
      <c r="P648" s="43"/>
      <c r="Q648" s="43"/>
      <c r="R648" s="43"/>
      <c r="S648" s="43"/>
      <c r="T648" s="43"/>
      <c r="U648" s="43"/>
      <c r="V648" s="43"/>
      <c r="W648" s="43"/>
      <c r="Z648" s="1"/>
      <c r="AA648" s="49"/>
      <c r="AB648" s="224"/>
      <c r="AC648" s="315"/>
      <c r="AD648" s="328"/>
    </row>
    <row r="649" spans="3:170" hidden="1" x14ac:dyDescent="0.25">
      <c r="C649" s="121"/>
      <c r="D649" s="121" t="s">
        <v>28</v>
      </c>
      <c r="E649" s="185"/>
      <c r="F649" s="121"/>
      <c r="G649" s="121"/>
      <c r="H649" s="121"/>
      <c r="I649" s="121"/>
      <c r="J649" s="121"/>
      <c r="K649" s="121"/>
      <c r="L649" s="121"/>
      <c r="M649" s="125"/>
      <c r="Z649" s="1"/>
      <c r="AA649" s="49"/>
      <c r="AB649" s="223"/>
      <c r="AC649" s="314"/>
      <c r="AD649" s="328"/>
    </row>
    <row r="650" spans="3:170" ht="15" hidden="1" customHeight="1" x14ac:dyDescent="0.25">
      <c r="C650" s="126">
        <f t="shared" ref="C650:C655" si="345">C649+1</f>
        <v>1</v>
      </c>
      <c r="D650" s="127" t="s">
        <v>36</v>
      </c>
      <c r="E650" s="126" t="s">
        <v>0</v>
      </c>
      <c r="F650" s="128"/>
      <c r="G650" s="129">
        <v>235</v>
      </c>
      <c r="H650" s="130">
        <f t="shared" ref="H650:H655" si="346">ROUND(G650*$H$4,0)</f>
        <v>235</v>
      </c>
      <c r="I650" s="130">
        <f t="shared" ref="I650:I655" si="347">ROUND(H650*$I$4,0)</f>
        <v>223</v>
      </c>
      <c r="J650" s="130">
        <f t="shared" ref="J650:J655" si="348">ROUND(H650*$J$4,0)</f>
        <v>212</v>
      </c>
      <c r="K650" s="131">
        <f t="shared" ref="K650:K655" si="349">ROUND(H650*$K$4,0)</f>
        <v>200</v>
      </c>
      <c r="L650" s="132">
        <f t="shared" ref="L650:L655" si="350">IF($H$3&gt;=100000,F650*K650,IF(AND($H$3&gt;=50000,$H$3&lt;=100000),F650*J650,IF(AND($H$3&gt;=25000,$H$3&lt;=50000),F650*I650,IF($H$3&lt;=50000,F650*H650))))</f>
        <v>0</v>
      </c>
      <c r="M650" s="125">
        <v>400</v>
      </c>
      <c r="Z650" s="1"/>
      <c r="AA650" s="49">
        <v>4630109240555</v>
      </c>
      <c r="AB650" s="224">
        <v>14743</v>
      </c>
      <c r="AC650" s="315">
        <v>18</v>
      </c>
      <c r="AD650" s="328"/>
    </row>
    <row r="651" spans="3:170" ht="15" hidden="1" customHeight="1" x14ac:dyDescent="0.25">
      <c r="C651" s="126">
        <f t="shared" si="345"/>
        <v>2</v>
      </c>
      <c r="D651" s="127" t="s">
        <v>37</v>
      </c>
      <c r="E651" s="126" t="s">
        <v>0</v>
      </c>
      <c r="F651" s="128"/>
      <c r="G651" s="129">
        <v>235</v>
      </c>
      <c r="H651" s="130">
        <f t="shared" si="346"/>
        <v>235</v>
      </c>
      <c r="I651" s="130">
        <f t="shared" si="347"/>
        <v>223</v>
      </c>
      <c r="J651" s="130">
        <f t="shared" ref="J651:J654" si="351">ROUND(H651*$J$4,0)</f>
        <v>212</v>
      </c>
      <c r="K651" s="131">
        <f t="shared" ref="K651:K654" si="352">ROUND(H651*$K$4,0)</f>
        <v>200</v>
      </c>
      <c r="L651" s="132">
        <f t="shared" si="350"/>
        <v>0</v>
      </c>
      <c r="M651" s="125">
        <v>400</v>
      </c>
      <c r="Z651" s="1"/>
      <c r="AA651" s="49">
        <v>4630109240562</v>
      </c>
      <c r="AB651" s="224">
        <v>14896</v>
      </c>
      <c r="AC651" s="315">
        <v>18</v>
      </c>
      <c r="AD651" s="328"/>
    </row>
    <row r="652" spans="3:170" ht="15" hidden="1" customHeight="1" x14ac:dyDescent="0.25">
      <c r="C652" s="126">
        <f t="shared" si="345"/>
        <v>3</v>
      </c>
      <c r="D652" s="127" t="s">
        <v>38</v>
      </c>
      <c r="E652" s="126" t="s">
        <v>0</v>
      </c>
      <c r="F652" s="128"/>
      <c r="G652" s="129">
        <v>235</v>
      </c>
      <c r="H652" s="130">
        <f t="shared" si="346"/>
        <v>235</v>
      </c>
      <c r="I652" s="130">
        <f t="shared" si="347"/>
        <v>223</v>
      </c>
      <c r="J652" s="130">
        <f t="shared" si="351"/>
        <v>212</v>
      </c>
      <c r="K652" s="131">
        <f t="shared" si="352"/>
        <v>200</v>
      </c>
      <c r="L652" s="132">
        <f t="shared" si="350"/>
        <v>0</v>
      </c>
      <c r="M652" s="125">
        <v>400</v>
      </c>
      <c r="Z652" s="1"/>
      <c r="AA652" s="49">
        <v>4630109240579</v>
      </c>
      <c r="AB652" s="224">
        <v>14897</v>
      </c>
      <c r="AC652" s="315">
        <v>18</v>
      </c>
      <c r="AD652" s="328"/>
    </row>
    <row r="653" spans="3:170" ht="15" hidden="1" customHeight="1" x14ac:dyDescent="0.25">
      <c r="C653" s="126">
        <f t="shared" si="345"/>
        <v>4</v>
      </c>
      <c r="D653" s="127" t="s">
        <v>39</v>
      </c>
      <c r="E653" s="126" t="s">
        <v>0</v>
      </c>
      <c r="F653" s="128"/>
      <c r="G653" s="129">
        <v>235</v>
      </c>
      <c r="H653" s="130">
        <f t="shared" si="346"/>
        <v>235</v>
      </c>
      <c r="I653" s="130">
        <f t="shared" si="347"/>
        <v>223</v>
      </c>
      <c r="J653" s="130">
        <f t="shared" si="351"/>
        <v>212</v>
      </c>
      <c r="K653" s="131">
        <f t="shared" si="352"/>
        <v>200</v>
      </c>
      <c r="L653" s="132">
        <f t="shared" si="350"/>
        <v>0</v>
      </c>
      <c r="M653" s="125">
        <v>400</v>
      </c>
      <c r="Z653" s="1"/>
      <c r="AA653" s="49">
        <v>4630109240593</v>
      </c>
      <c r="AB653" s="224">
        <v>14898</v>
      </c>
      <c r="AC653" s="315">
        <v>18</v>
      </c>
      <c r="AD653" s="328"/>
    </row>
    <row r="654" spans="3:170" ht="15" hidden="1" customHeight="1" x14ac:dyDescent="0.25">
      <c r="C654" s="126">
        <f t="shared" si="345"/>
        <v>5</v>
      </c>
      <c r="D654" s="127" t="s">
        <v>40</v>
      </c>
      <c r="E654" s="126" t="s">
        <v>0</v>
      </c>
      <c r="F654" s="128"/>
      <c r="G654" s="129">
        <v>235</v>
      </c>
      <c r="H654" s="130">
        <f t="shared" si="346"/>
        <v>235</v>
      </c>
      <c r="I654" s="130">
        <f t="shared" si="347"/>
        <v>223</v>
      </c>
      <c r="J654" s="130">
        <f t="shared" si="351"/>
        <v>212</v>
      </c>
      <c r="K654" s="131">
        <f t="shared" si="352"/>
        <v>200</v>
      </c>
      <c r="L654" s="132">
        <f t="shared" si="350"/>
        <v>0</v>
      </c>
      <c r="M654" s="125">
        <v>400</v>
      </c>
      <c r="Z654" s="1"/>
      <c r="AA654" s="49">
        <v>4630109240609</v>
      </c>
      <c r="AB654" s="224">
        <v>14899</v>
      </c>
      <c r="AC654" s="315">
        <v>18</v>
      </c>
      <c r="AD654" s="328"/>
    </row>
    <row r="655" spans="3:170" ht="15" hidden="1" customHeight="1" x14ac:dyDescent="0.25">
      <c r="C655" s="126">
        <f t="shared" si="345"/>
        <v>6</v>
      </c>
      <c r="D655" s="127" t="s">
        <v>41</v>
      </c>
      <c r="E655" s="126" t="s">
        <v>0</v>
      </c>
      <c r="F655" s="128"/>
      <c r="G655" s="129">
        <v>235</v>
      </c>
      <c r="H655" s="130">
        <f t="shared" si="346"/>
        <v>235</v>
      </c>
      <c r="I655" s="130">
        <f t="shared" si="347"/>
        <v>223</v>
      </c>
      <c r="J655" s="130">
        <f t="shared" si="348"/>
        <v>212</v>
      </c>
      <c r="K655" s="131">
        <f t="shared" si="349"/>
        <v>200</v>
      </c>
      <c r="L655" s="132">
        <f t="shared" si="350"/>
        <v>0</v>
      </c>
      <c r="M655" s="125">
        <v>400</v>
      </c>
      <c r="Z655" s="1"/>
      <c r="AA655" s="49">
        <v>4630109240616</v>
      </c>
      <c r="AB655" s="224">
        <v>14900</v>
      </c>
      <c r="AC655" s="315">
        <v>18</v>
      </c>
      <c r="AD655" s="328"/>
    </row>
    <row r="656" spans="3:170" s="51" customFormat="1" ht="18.75" hidden="1" thickBot="1" x14ac:dyDescent="0.3">
      <c r="C656" s="164"/>
      <c r="D656" s="165" t="s">
        <v>1</v>
      </c>
      <c r="E656" s="166"/>
      <c r="F656" s="166">
        <f>SUM(F650:F655)</f>
        <v>0</v>
      </c>
      <c r="G656" s="167">
        <v>0</v>
      </c>
      <c r="H656" s="167">
        <f>SUMPRODUCT($F650:$F655,H650:H655)</f>
        <v>0</v>
      </c>
      <c r="I656" s="167">
        <f>SUMPRODUCT($F650:$F655,I650:I655)</f>
        <v>0</v>
      </c>
      <c r="J656" s="167">
        <f>SUMPRODUCT($F650:$F655,J650:J655)</f>
        <v>0</v>
      </c>
      <c r="K656" s="167">
        <f>SUMPRODUCT($F650:$F655,K650:K655)</f>
        <v>0</v>
      </c>
      <c r="L656" s="168">
        <f>SUM(L650:L655)</f>
        <v>0</v>
      </c>
      <c r="M656" s="169"/>
      <c r="N656" s="47"/>
      <c r="O656" s="48"/>
      <c r="P656" s="48"/>
      <c r="Q656" s="48"/>
      <c r="R656" s="48"/>
      <c r="S656" s="48"/>
      <c r="T656" s="48"/>
      <c r="U656" s="48"/>
      <c r="V656" s="48"/>
      <c r="W656" s="48"/>
      <c r="X656" s="48"/>
      <c r="Y656" s="48"/>
      <c r="AA656" s="49"/>
      <c r="AB656" s="224"/>
      <c r="AC656" s="315"/>
      <c r="AD656" s="328"/>
      <c r="AE656" s="48"/>
      <c r="AF656" s="48"/>
      <c r="AG656" s="48"/>
      <c r="AH656" s="48"/>
      <c r="AI656" s="48"/>
      <c r="AJ656" s="48"/>
      <c r="AK656" s="48"/>
      <c r="AL656" s="48"/>
      <c r="AM656" s="48"/>
      <c r="AN656" s="48"/>
      <c r="AO656" s="48"/>
      <c r="AP656" s="48"/>
      <c r="AQ656" s="48"/>
      <c r="AR656" s="48"/>
      <c r="AS656" s="48"/>
      <c r="AT656" s="48"/>
      <c r="AU656" s="48"/>
      <c r="AV656" s="48"/>
      <c r="AW656" s="48"/>
      <c r="AX656" s="48"/>
      <c r="AY656" s="48"/>
      <c r="AZ656" s="48"/>
      <c r="BA656" s="48"/>
      <c r="BB656" s="50"/>
      <c r="BC656" s="50"/>
      <c r="BD656" s="50"/>
      <c r="BE656" s="50"/>
      <c r="BF656" s="50"/>
      <c r="BG656" s="50"/>
      <c r="BH656" s="50"/>
      <c r="BI656" s="50"/>
      <c r="BJ656" s="50"/>
      <c r="BK656" s="50"/>
      <c r="BL656" s="50"/>
      <c r="BM656" s="50"/>
      <c r="BN656" s="50"/>
      <c r="BO656" s="50"/>
      <c r="BP656" s="50"/>
      <c r="BQ656" s="50"/>
      <c r="BR656" s="50"/>
      <c r="BS656" s="50"/>
      <c r="BT656" s="50"/>
      <c r="BU656" s="50"/>
      <c r="BV656" s="50"/>
      <c r="BW656" s="50"/>
      <c r="BX656" s="50"/>
      <c r="BY656" s="50"/>
      <c r="BZ656" s="50"/>
      <c r="CA656" s="50"/>
      <c r="CB656" s="50"/>
      <c r="CC656" s="50"/>
      <c r="CD656" s="50"/>
      <c r="CE656" s="50"/>
      <c r="CF656" s="50"/>
      <c r="CG656" s="50"/>
      <c r="CH656" s="50"/>
      <c r="CI656" s="50"/>
      <c r="CJ656" s="50"/>
      <c r="CK656" s="50"/>
      <c r="CL656" s="50"/>
      <c r="CM656" s="50"/>
      <c r="CN656" s="50"/>
      <c r="CO656" s="50"/>
      <c r="CP656" s="50"/>
      <c r="CQ656" s="50"/>
      <c r="CR656" s="50"/>
      <c r="CS656" s="50"/>
      <c r="CT656" s="50"/>
      <c r="CU656" s="50"/>
      <c r="CV656" s="50"/>
      <c r="CW656" s="50"/>
      <c r="CX656" s="50"/>
      <c r="CY656" s="50"/>
      <c r="CZ656" s="50"/>
      <c r="DA656" s="50"/>
      <c r="DB656" s="50"/>
      <c r="DC656" s="50"/>
      <c r="DD656" s="50"/>
      <c r="DE656" s="50"/>
      <c r="DF656" s="50"/>
      <c r="DG656" s="50"/>
      <c r="DH656" s="50"/>
      <c r="DI656" s="50"/>
      <c r="DJ656" s="50"/>
      <c r="DK656" s="50"/>
      <c r="DL656" s="50"/>
      <c r="DM656" s="50"/>
      <c r="DN656" s="50"/>
      <c r="DO656" s="50"/>
      <c r="DP656" s="50"/>
      <c r="DQ656" s="50"/>
      <c r="DR656" s="50"/>
      <c r="DS656" s="50"/>
      <c r="DT656" s="50"/>
      <c r="DU656" s="50"/>
      <c r="DV656" s="50"/>
      <c r="DW656" s="50"/>
      <c r="DX656" s="50"/>
      <c r="DY656" s="50"/>
      <c r="DZ656" s="50"/>
      <c r="EA656" s="50"/>
      <c r="EB656" s="50"/>
      <c r="EC656" s="50"/>
      <c r="ED656" s="50"/>
      <c r="EE656" s="50"/>
      <c r="EF656" s="50"/>
      <c r="EG656" s="50"/>
      <c r="EH656" s="50"/>
      <c r="EI656" s="50"/>
      <c r="EJ656" s="50"/>
      <c r="EK656" s="50"/>
      <c r="EL656" s="50"/>
      <c r="EM656" s="50"/>
      <c r="EN656" s="50"/>
      <c r="EO656" s="50"/>
      <c r="EP656" s="50"/>
      <c r="EQ656" s="50"/>
      <c r="ER656" s="50"/>
      <c r="ES656" s="50"/>
      <c r="ET656" s="50"/>
      <c r="EU656" s="50"/>
      <c r="EV656" s="50"/>
      <c r="EW656" s="50"/>
      <c r="EX656" s="50"/>
      <c r="EY656" s="50"/>
      <c r="EZ656" s="50"/>
      <c r="FA656" s="50"/>
      <c r="FB656" s="50"/>
      <c r="FC656" s="50"/>
      <c r="FD656" s="50"/>
      <c r="FE656" s="50"/>
      <c r="FF656" s="50"/>
      <c r="FG656" s="50"/>
      <c r="FH656" s="50"/>
      <c r="FI656" s="50"/>
      <c r="FJ656" s="50"/>
      <c r="FK656" s="50"/>
      <c r="FL656" s="50"/>
      <c r="FM656" s="50"/>
      <c r="FN656" s="50"/>
    </row>
    <row r="657" spans="3:170" ht="18.75" hidden="1" thickTop="1" x14ac:dyDescent="0.25">
      <c r="C657" s="151"/>
      <c r="D657" s="206" t="s">
        <v>159</v>
      </c>
      <c r="E657" s="152"/>
      <c r="F657" s="153"/>
      <c r="G657" s="154"/>
      <c r="H657" s="154"/>
      <c r="I657" s="154"/>
      <c r="J657" s="154"/>
      <c r="K657" s="154"/>
      <c r="L657" s="154"/>
      <c r="M657" s="150"/>
      <c r="Z657" s="1"/>
      <c r="AA657" s="49"/>
      <c r="AB657" s="223"/>
      <c r="AC657" s="314"/>
      <c r="AD657" s="328"/>
    </row>
    <row r="658" spans="3:170" ht="20.25" hidden="1" x14ac:dyDescent="0.25">
      <c r="C658" s="120"/>
      <c r="D658" s="121" t="s">
        <v>146</v>
      </c>
      <c r="E658" s="184"/>
      <c r="F658" s="122"/>
      <c r="G658" s="123"/>
      <c r="H658" s="123"/>
      <c r="I658" s="123"/>
      <c r="J658" s="123"/>
      <c r="K658" s="123"/>
      <c r="L658" s="124"/>
      <c r="M658" s="125"/>
      <c r="N658" s="45"/>
      <c r="O658" s="43"/>
      <c r="P658" s="43"/>
      <c r="Q658" s="43"/>
      <c r="R658" s="43"/>
      <c r="S658" s="43"/>
      <c r="T658" s="43"/>
      <c r="U658" s="43"/>
      <c r="V658" s="43"/>
      <c r="W658" s="43"/>
      <c r="Z658" s="1"/>
      <c r="AA658" s="49"/>
      <c r="AB658" s="223"/>
      <c r="AC658" s="314"/>
      <c r="AD658" s="328"/>
    </row>
    <row r="659" spans="3:170" hidden="1" x14ac:dyDescent="0.25">
      <c r="C659" s="126">
        <f t="shared" ref="C659:C664" si="353">C658+1</f>
        <v>1</v>
      </c>
      <c r="D659" s="127" t="s">
        <v>118</v>
      </c>
      <c r="E659" s="126" t="s">
        <v>0</v>
      </c>
      <c r="F659" s="128"/>
      <c r="G659" s="129">
        <v>170</v>
      </c>
      <c r="H659" s="130">
        <f t="shared" ref="H659:H664" si="354">ROUND(G659*$H$4,0)</f>
        <v>170</v>
      </c>
      <c r="I659" s="130">
        <f t="shared" ref="I659:I664" si="355">ROUND(H659*$I$4,0)</f>
        <v>162</v>
      </c>
      <c r="J659" s="130">
        <f t="shared" ref="J659:J664" si="356">ROUND(H659*$J$4,0)</f>
        <v>153</v>
      </c>
      <c r="K659" s="131">
        <f t="shared" ref="K659:K664" si="357">ROUND(H659*$K$4,0)</f>
        <v>145</v>
      </c>
      <c r="L659" s="132">
        <f t="shared" ref="L659:L664" si="358">IF($H$3&gt;=100000,F659*K659,IF(AND($H$3&gt;=50000,$H$3&lt;=100000),F659*J659,IF(AND($H$3&gt;=25000,$H$3&lt;=50000),F659*I659,IF($H$3&lt;=50000,F659*H659))))</f>
        <v>0</v>
      </c>
      <c r="M659" s="125">
        <v>290</v>
      </c>
      <c r="N659" s="45"/>
      <c r="Z659" s="1"/>
      <c r="AA659" s="49">
        <v>4630109240586</v>
      </c>
      <c r="AB659" s="224">
        <v>14905</v>
      </c>
      <c r="AC659" s="315">
        <v>10</v>
      </c>
      <c r="AD659" s="328"/>
    </row>
    <row r="660" spans="3:170" hidden="1" x14ac:dyDescent="0.25">
      <c r="C660" s="126">
        <f t="shared" si="353"/>
        <v>2</v>
      </c>
      <c r="D660" s="127" t="s">
        <v>119</v>
      </c>
      <c r="E660" s="126" t="s">
        <v>0</v>
      </c>
      <c r="F660" s="128"/>
      <c r="G660" s="129">
        <v>170</v>
      </c>
      <c r="H660" s="130">
        <f t="shared" si="354"/>
        <v>170</v>
      </c>
      <c r="I660" s="130">
        <f t="shared" si="355"/>
        <v>162</v>
      </c>
      <c r="J660" s="130">
        <f t="shared" ref="J660:J663" si="359">ROUND(H660*$J$4,0)</f>
        <v>153</v>
      </c>
      <c r="K660" s="131">
        <f t="shared" ref="K660:K663" si="360">ROUND(H660*$K$4,0)</f>
        <v>145</v>
      </c>
      <c r="L660" s="132">
        <f t="shared" si="358"/>
        <v>0</v>
      </c>
      <c r="M660" s="125">
        <v>290</v>
      </c>
      <c r="N660" s="45"/>
      <c r="Z660" s="1"/>
      <c r="AA660" s="49">
        <v>4630109240623</v>
      </c>
      <c r="AB660" s="224">
        <v>14906</v>
      </c>
      <c r="AC660" s="315">
        <v>10</v>
      </c>
      <c r="AD660" s="328"/>
    </row>
    <row r="661" spans="3:170" hidden="1" x14ac:dyDescent="0.25">
      <c r="C661" s="126">
        <f t="shared" si="353"/>
        <v>3</v>
      </c>
      <c r="D661" s="127" t="s">
        <v>120</v>
      </c>
      <c r="E661" s="126" t="s">
        <v>0</v>
      </c>
      <c r="F661" s="128"/>
      <c r="G661" s="129">
        <v>170</v>
      </c>
      <c r="H661" s="130">
        <f t="shared" si="354"/>
        <v>170</v>
      </c>
      <c r="I661" s="130">
        <f t="shared" si="355"/>
        <v>162</v>
      </c>
      <c r="J661" s="130">
        <f t="shared" si="359"/>
        <v>153</v>
      </c>
      <c r="K661" s="131">
        <f t="shared" si="360"/>
        <v>145</v>
      </c>
      <c r="L661" s="132">
        <f t="shared" si="358"/>
        <v>0</v>
      </c>
      <c r="M661" s="125">
        <v>290</v>
      </c>
      <c r="N661" s="45"/>
      <c r="Z661" s="1"/>
      <c r="AA661" s="49">
        <v>4630109240630</v>
      </c>
      <c r="AB661" s="224">
        <v>14907</v>
      </c>
      <c r="AC661" s="315">
        <v>10</v>
      </c>
      <c r="AD661" s="328"/>
    </row>
    <row r="662" spans="3:170" hidden="1" x14ac:dyDescent="0.25">
      <c r="C662" s="126">
        <f t="shared" si="353"/>
        <v>4</v>
      </c>
      <c r="D662" s="127" t="s">
        <v>121</v>
      </c>
      <c r="E662" s="126" t="s">
        <v>0</v>
      </c>
      <c r="F662" s="128"/>
      <c r="G662" s="129">
        <v>170</v>
      </c>
      <c r="H662" s="130">
        <f t="shared" si="354"/>
        <v>170</v>
      </c>
      <c r="I662" s="130">
        <f t="shared" si="355"/>
        <v>162</v>
      </c>
      <c r="J662" s="130">
        <f t="shared" si="359"/>
        <v>153</v>
      </c>
      <c r="K662" s="131">
        <f t="shared" si="360"/>
        <v>145</v>
      </c>
      <c r="L662" s="132">
        <f t="shared" si="358"/>
        <v>0</v>
      </c>
      <c r="M662" s="125">
        <v>290</v>
      </c>
      <c r="N662" s="45"/>
      <c r="Z662" s="1"/>
      <c r="AA662" s="49">
        <v>4630109240647</v>
      </c>
      <c r="AB662" s="224">
        <v>14908</v>
      </c>
      <c r="AC662" s="315">
        <v>10</v>
      </c>
      <c r="AD662" s="328"/>
    </row>
    <row r="663" spans="3:170" hidden="1" x14ac:dyDescent="0.25">
      <c r="C663" s="126">
        <f t="shared" si="353"/>
        <v>5</v>
      </c>
      <c r="D663" s="127" t="s">
        <v>122</v>
      </c>
      <c r="E663" s="126" t="s">
        <v>0</v>
      </c>
      <c r="F663" s="128"/>
      <c r="G663" s="129">
        <v>170</v>
      </c>
      <c r="H663" s="130">
        <f t="shared" si="354"/>
        <v>170</v>
      </c>
      <c r="I663" s="130">
        <f t="shared" si="355"/>
        <v>162</v>
      </c>
      <c r="J663" s="130">
        <f t="shared" si="359"/>
        <v>153</v>
      </c>
      <c r="K663" s="131">
        <f t="shared" si="360"/>
        <v>145</v>
      </c>
      <c r="L663" s="132">
        <f t="shared" si="358"/>
        <v>0</v>
      </c>
      <c r="M663" s="125">
        <v>290</v>
      </c>
      <c r="N663" s="45"/>
      <c r="Z663" s="1"/>
      <c r="AA663" s="49">
        <v>4630109240654</v>
      </c>
      <c r="AB663" s="224">
        <v>14909</v>
      </c>
      <c r="AC663" s="315">
        <v>10</v>
      </c>
      <c r="AD663" s="328"/>
    </row>
    <row r="664" spans="3:170" hidden="1" x14ac:dyDescent="0.25">
      <c r="C664" s="126">
        <f t="shared" si="353"/>
        <v>6</v>
      </c>
      <c r="D664" s="127" t="s">
        <v>123</v>
      </c>
      <c r="E664" s="126" t="s">
        <v>0</v>
      </c>
      <c r="F664" s="128"/>
      <c r="G664" s="129">
        <v>170</v>
      </c>
      <c r="H664" s="130">
        <f t="shared" si="354"/>
        <v>170</v>
      </c>
      <c r="I664" s="130">
        <f t="shared" si="355"/>
        <v>162</v>
      </c>
      <c r="J664" s="130">
        <f t="shared" si="356"/>
        <v>153</v>
      </c>
      <c r="K664" s="131">
        <f t="shared" si="357"/>
        <v>145</v>
      </c>
      <c r="L664" s="132">
        <f t="shared" si="358"/>
        <v>0</v>
      </c>
      <c r="M664" s="125">
        <v>290</v>
      </c>
      <c r="N664" s="45"/>
      <c r="Z664" s="1"/>
      <c r="AA664" s="49">
        <v>4630109240661</v>
      </c>
      <c r="AB664" s="224">
        <v>14910</v>
      </c>
      <c r="AC664" s="315">
        <v>10</v>
      </c>
      <c r="AD664" s="328"/>
    </row>
    <row r="665" spans="3:170" s="51" customFormat="1" ht="18.75" hidden="1" thickBot="1" x14ac:dyDescent="0.3">
      <c r="C665" s="164"/>
      <c r="D665" s="165" t="s">
        <v>1</v>
      </c>
      <c r="E665" s="166"/>
      <c r="F665" s="166">
        <f>SUM(F659:F664)</f>
        <v>0</v>
      </c>
      <c r="G665" s="167">
        <v>0</v>
      </c>
      <c r="H665" s="167">
        <f>SUMPRODUCT($F659:$F664,H659:H664)</f>
        <v>0</v>
      </c>
      <c r="I665" s="167">
        <f>SUMPRODUCT($F659:$F664,I659:I664)</f>
        <v>0</v>
      </c>
      <c r="J665" s="167">
        <f>SUMPRODUCT($F659:$F664,J659:J664)</f>
        <v>0</v>
      </c>
      <c r="K665" s="167">
        <f>SUMPRODUCT($F659:$F664,K659:K664)</f>
        <v>0</v>
      </c>
      <c r="L665" s="168">
        <f>SUM(L659:L664)</f>
        <v>0</v>
      </c>
      <c r="M665" s="169"/>
      <c r="N665" s="47"/>
      <c r="O665" s="48"/>
      <c r="P665" s="48"/>
      <c r="Q665" s="48"/>
      <c r="R665" s="48"/>
      <c r="S665" s="48"/>
      <c r="T665" s="48"/>
      <c r="U665" s="48"/>
      <c r="V665" s="48"/>
      <c r="W665" s="48"/>
      <c r="X665" s="48"/>
      <c r="Y665" s="48"/>
      <c r="AA665" s="49"/>
      <c r="AB665" s="224"/>
      <c r="AC665" s="315"/>
      <c r="AD665" s="328"/>
      <c r="AE665" s="48"/>
      <c r="AF665" s="48"/>
      <c r="AG665" s="48"/>
      <c r="AH665" s="48"/>
      <c r="AI665" s="48"/>
      <c r="AJ665" s="48"/>
      <c r="AK665" s="48"/>
      <c r="AL665" s="48"/>
      <c r="AM665" s="48"/>
      <c r="AN665" s="48"/>
      <c r="AO665" s="48"/>
      <c r="AP665" s="48"/>
      <c r="AQ665" s="48"/>
      <c r="AR665" s="48"/>
      <c r="AS665" s="48"/>
      <c r="AT665" s="48"/>
      <c r="AU665" s="48"/>
      <c r="AV665" s="48"/>
      <c r="AW665" s="48"/>
      <c r="AX665" s="48"/>
      <c r="AY665" s="48"/>
      <c r="AZ665" s="48"/>
      <c r="BA665" s="48"/>
      <c r="BB665" s="50"/>
      <c r="BC665" s="50"/>
      <c r="BD665" s="50"/>
      <c r="BE665" s="50"/>
      <c r="BF665" s="50"/>
      <c r="BG665" s="50"/>
      <c r="BH665" s="50"/>
      <c r="BI665" s="50"/>
      <c r="BJ665" s="50"/>
      <c r="BK665" s="50"/>
      <c r="BL665" s="50"/>
      <c r="BM665" s="50"/>
      <c r="BN665" s="50"/>
      <c r="BO665" s="50"/>
      <c r="BP665" s="50"/>
      <c r="BQ665" s="50"/>
      <c r="BR665" s="50"/>
      <c r="BS665" s="50"/>
      <c r="BT665" s="50"/>
      <c r="BU665" s="50"/>
      <c r="BV665" s="50"/>
      <c r="BW665" s="50"/>
      <c r="BX665" s="50"/>
      <c r="BY665" s="50"/>
      <c r="BZ665" s="50"/>
      <c r="CA665" s="50"/>
      <c r="CB665" s="50"/>
      <c r="CC665" s="50"/>
      <c r="CD665" s="50"/>
      <c r="CE665" s="50"/>
      <c r="CF665" s="50"/>
      <c r="CG665" s="50"/>
      <c r="CH665" s="50"/>
      <c r="CI665" s="50"/>
      <c r="CJ665" s="50"/>
      <c r="CK665" s="50"/>
      <c r="CL665" s="50"/>
      <c r="CM665" s="50"/>
      <c r="CN665" s="50"/>
      <c r="CO665" s="50"/>
      <c r="CP665" s="50"/>
      <c r="CQ665" s="50"/>
      <c r="CR665" s="50"/>
      <c r="CS665" s="50"/>
      <c r="CT665" s="50"/>
      <c r="CU665" s="50"/>
      <c r="CV665" s="50"/>
      <c r="CW665" s="50"/>
      <c r="CX665" s="50"/>
      <c r="CY665" s="50"/>
      <c r="CZ665" s="50"/>
      <c r="DA665" s="50"/>
      <c r="DB665" s="50"/>
      <c r="DC665" s="50"/>
      <c r="DD665" s="50"/>
      <c r="DE665" s="50"/>
      <c r="DF665" s="50"/>
      <c r="DG665" s="50"/>
      <c r="DH665" s="50"/>
      <c r="DI665" s="50"/>
      <c r="DJ665" s="50"/>
      <c r="DK665" s="50"/>
      <c r="DL665" s="50"/>
      <c r="DM665" s="50"/>
      <c r="DN665" s="50"/>
      <c r="DO665" s="50"/>
      <c r="DP665" s="50"/>
      <c r="DQ665" s="50"/>
      <c r="DR665" s="50"/>
      <c r="DS665" s="50"/>
      <c r="DT665" s="50"/>
      <c r="DU665" s="50"/>
      <c r="DV665" s="50"/>
      <c r="DW665" s="50"/>
      <c r="DX665" s="50"/>
      <c r="DY665" s="50"/>
      <c r="DZ665" s="50"/>
      <c r="EA665" s="50"/>
      <c r="EB665" s="50"/>
      <c r="EC665" s="50"/>
      <c r="ED665" s="50"/>
      <c r="EE665" s="50"/>
      <c r="EF665" s="50"/>
      <c r="EG665" s="50"/>
      <c r="EH665" s="50"/>
      <c r="EI665" s="50"/>
      <c r="EJ665" s="50"/>
      <c r="EK665" s="50"/>
      <c r="EL665" s="50"/>
      <c r="EM665" s="50"/>
      <c r="EN665" s="50"/>
      <c r="EO665" s="50"/>
      <c r="EP665" s="50"/>
      <c r="EQ665" s="50"/>
      <c r="ER665" s="50"/>
      <c r="ES665" s="50"/>
      <c r="ET665" s="50"/>
      <c r="EU665" s="50"/>
      <c r="EV665" s="50"/>
      <c r="EW665" s="50"/>
      <c r="EX665" s="50"/>
      <c r="EY665" s="50"/>
      <c r="EZ665" s="50"/>
      <c r="FA665" s="50"/>
      <c r="FB665" s="50"/>
      <c r="FC665" s="50"/>
      <c r="FD665" s="50"/>
      <c r="FE665" s="50"/>
      <c r="FF665" s="50"/>
      <c r="FG665" s="50"/>
      <c r="FH665" s="50"/>
      <c r="FI665" s="50"/>
      <c r="FJ665" s="50"/>
      <c r="FK665" s="50"/>
      <c r="FL665" s="50"/>
      <c r="FM665" s="50"/>
      <c r="FN665" s="50"/>
    </row>
    <row r="666" spans="3:170" ht="18.75" hidden="1" thickTop="1" x14ac:dyDescent="0.25">
      <c r="C666" s="151"/>
      <c r="D666" s="206" t="s">
        <v>159</v>
      </c>
      <c r="E666" s="152"/>
      <c r="F666" s="153"/>
      <c r="G666" s="154"/>
      <c r="H666" s="154"/>
      <c r="I666" s="154"/>
      <c r="J666" s="154"/>
      <c r="K666" s="154"/>
      <c r="L666" s="154"/>
      <c r="M666" s="150"/>
      <c r="N666" s="45"/>
      <c r="O666" s="43"/>
      <c r="P666" s="43"/>
      <c r="Q666" s="43"/>
      <c r="R666" s="43"/>
      <c r="S666" s="43"/>
      <c r="T666" s="43"/>
      <c r="U666" s="43"/>
      <c r="V666" s="43"/>
      <c r="W666" s="43"/>
      <c r="Z666" s="1"/>
      <c r="AA666" s="49"/>
      <c r="AB666" s="224"/>
      <c r="AC666" s="315"/>
      <c r="AD666" s="328"/>
    </row>
    <row r="667" spans="3:170" ht="21.6" hidden="1" customHeight="1" x14ac:dyDescent="0.25">
      <c r="C667" s="121"/>
      <c r="D667" s="121" t="s">
        <v>140</v>
      </c>
      <c r="E667" s="185"/>
      <c r="F667" s="121"/>
      <c r="G667" s="121"/>
      <c r="H667" s="121"/>
      <c r="I667" s="121"/>
      <c r="J667" s="121"/>
      <c r="K667" s="121"/>
      <c r="L667" s="121"/>
      <c r="M667" s="125"/>
      <c r="N667" s="45"/>
      <c r="O667" s="43"/>
      <c r="P667" s="43"/>
      <c r="Q667" s="43"/>
      <c r="R667" s="43"/>
      <c r="S667" s="43"/>
      <c r="T667" s="43"/>
      <c r="U667" s="43"/>
      <c r="V667" s="43"/>
      <c r="W667" s="43"/>
      <c r="Z667" s="1"/>
      <c r="AA667" s="49"/>
      <c r="AB667" s="223"/>
      <c r="AC667" s="314"/>
      <c r="AD667" s="328"/>
    </row>
    <row r="668" spans="3:170" ht="15" hidden="1" customHeight="1" x14ac:dyDescent="0.25">
      <c r="C668" s="126">
        <f t="shared" ref="C668:C673" si="361">C667+1</f>
        <v>1</v>
      </c>
      <c r="D668" s="127" t="s">
        <v>67</v>
      </c>
      <c r="E668" s="126" t="s">
        <v>0</v>
      </c>
      <c r="F668" s="128"/>
      <c r="G668" s="129">
        <v>118</v>
      </c>
      <c r="H668" s="130">
        <f t="shared" ref="H668:H673" si="362">ROUND(G668*$H$4,0)</f>
        <v>118</v>
      </c>
      <c r="I668" s="130">
        <f t="shared" ref="I668:I673" si="363">ROUND(H668*$I$4,0)</f>
        <v>112</v>
      </c>
      <c r="J668" s="130">
        <f t="shared" ref="J668:J673" si="364">ROUND(H668*$J$4,0)</f>
        <v>106</v>
      </c>
      <c r="K668" s="131">
        <f t="shared" ref="K668:K673" si="365">ROUND(H668*$K$4,0)</f>
        <v>100</v>
      </c>
      <c r="L668" s="132">
        <f t="shared" ref="L668:L673" si="366">IF($H$3&gt;=100000,F668*K668,IF(AND($H$3&gt;=50000,$H$3&lt;=100000),F668*J668,IF(AND($H$3&gt;=25000,$H$3&lt;=50000),F668*I668,IF($H$3&lt;=50000,F668*H668))))</f>
        <v>0</v>
      </c>
      <c r="M668" s="125">
        <v>200</v>
      </c>
      <c r="Z668" s="1"/>
      <c r="AA668" s="49">
        <v>4630109240364</v>
      </c>
      <c r="AB668" s="224">
        <v>14891</v>
      </c>
      <c r="AC668" s="315">
        <v>30</v>
      </c>
      <c r="AD668" s="328"/>
    </row>
    <row r="669" spans="3:170" ht="15" hidden="1" customHeight="1" x14ac:dyDescent="0.25">
      <c r="C669" s="126">
        <f t="shared" si="361"/>
        <v>2</v>
      </c>
      <c r="D669" s="127" t="s">
        <v>124</v>
      </c>
      <c r="E669" s="126" t="s">
        <v>0</v>
      </c>
      <c r="F669" s="128"/>
      <c r="G669" s="129">
        <v>118</v>
      </c>
      <c r="H669" s="130">
        <f t="shared" ref="H669:H671" si="367">ROUND(G669*$H$4,0)</f>
        <v>118</v>
      </c>
      <c r="I669" s="130">
        <f t="shared" si="363"/>
        <v>112</v>
      </c>
      <c r="J669" s="130">
        <f t="shared" ref="J669:J671" si="368">ROUND(H669*$J$4,0)</f>
        <v>106</v>
      </c>
      <c r="K669" s="131">
        <f t="shared" ref="K669:K671" si="369">ROUND(H669*$K$4,0)</f>
        <v>100</v>
      </c>
      <c r="L669" s="132">
        <f t="shared" si="366"/>
        <v>0</v>
      </c>
      <c r="M669" s="125">
        <v>200</v>
      </c>
      <c r="Z669" s="1"/>
      <c r="AA669" s="49">
        <v>4630109240371</v>
      </c>
      <c r="AB669" s="224">
        <v>14744</v>
      </c>
      <c r="AC669" s="315">
        <v>30</v>
      </c>
      <c r="AD669" s="328"/>
    </row>
    <row r="670" spans="3:170" ht="15" hidden="1" customHeight="1" x14ac:dyDescent="0.25">
      <c r="C670" s="126">
        <f t="shared" si="361"/>
        <v>3</v>
      </c>
      <c r="D670" s="127" t="s">
        <v>125</v>
      </c>
      <c r="E670" s="126" t="s">
        <v>0</v>
      </c>
      <c r="F670" s="128"/>
      <c r="G670" s="129">
        <v>118</v>
      </c>
      <c r="H670" s="130">
        <f t="shared" si="367"/>
        <v>118</v>
      </c>
      <c r="I670" s="130">
        <f t="shared" si="363"/>
        <v>112</v>
      </c>
      <c r="J670" s="130">
        <f t="shared" si="368"/>
        <v>106</v>
      </c>
      <c r="K670" s="131">
        <f t="shared" si="369"/>
        <v>100</v>
      </c>
      <c r="L670" s="132">
        <f t="shared" si="366"/>
        <v>0</v>
      </c>
      <c r="M670" s="125">
        <v>200</v>
      </c>
      <c r="Z670" s="1"/>
      <c r="AA670" s="49">
        <v>4630109240388</v>
      </c>
      <c r="AB670" s="224">
        <v>14745</v>
      </c>
      <c r="AC670" s="315">
        <v>30</v>
      </c>
      <c r="AD670" s="328"/>
    </row>
    <row r="671" spans="3:170" ht="15" hidden="1" customHeight="1" x14ac:dyDescent="0.25">
      <c r="C671" s="126">
        <f t="shared" si="361"/>
        <v>4</v>
      </c>
      <c r="D671" s="127" t="s">
        <v>82</v>
      </c>
      <c r="E671" s="126" t="s">
        <v>0</v>
      </c>
      <c r="F671" s="128"/>
      <c r="G671" s="129">
        <v>118</v>
      </c>
      <c r="H671" s="130">
        <f t="shared" si="367"/>
        <v>118</v>
      </c>
      <c r="I671" s="130">
        <f t="shared" si="363"/>
        <v>112</v>
      </c>
      <c r="J671" s="130">
        <f t="shared" si="368"/>
        <v>106</v>
      </c>
      <c r="K671" s="131">
        <f t="shared" si="369"/>
        <v>100</v>
      </c>
      <c r="L671" s="132">
        <f t="shared" si="366"/>
        <v>0</v>
      </c>
      <c r="M671" s="125">
        <v>200</v>
      </c>
      <c r="Z671" s="1"/>
      <c r="AA671" s="49">
        <v>4630109240395</v>
      </c>
      <c r="AB671" s="224">
        <v>14746</v>
      </c>
      <c r="AC671" s="315">
        <v>30</v>
      </c>
      <c r="AD671" s="328"/>
    </row>
    <row r="672" spans="3:170" ht="15" hidden="1" customHeight="1" x14ac:dyDescent="0.25">
      <c r="C672" s="126">
        <f t="shared" si="361"/>
        <v>5</v>
      </c>
      <c r="D672" s="127" t="s">
        <v>141</v>
      </c>
      <c r="E672" s="126" t="s">
        <v>0</v>
      </c>
      <c r="F672" s="128"/>
      <c r="G672" s="129">
        <v>118</v>
      </c>
      <c r="H672" s="130">
        <f t="shared" ref="H672" si="370">ROUND(G672*$H$4,0)</f>
        <v>118</v>
      </c>
      <c r="I672" s="130">
        <f t="shared" si="363"/>
        <v>112</v>
      </c>
      <c r="J672" s="130">
        <f t="shared" ref="J672" si="371">ROUND(H672*$J$4,0)</f>
        <v>106</v>
      </c>
      <c r="K672" s="131">
        <f t="shared" ref="K672" si="372">ROUND(H672*$K$4,0)</f>
        <v>100</v>
      </c>
      <c r="L672" s="132">
        <f t="shared" si="366"/>
        <v>0</v>
      </c>
      <c r="M672" s="125">
        <v>200</v>
      </c>
      <c r="Z672" s="1"/>
      <c r="AA672" s="49">
        <v>4630109240401</v>
      </c>
      <c r="AB672" s="224">
        <v>14747</v>
      </c>
      <c r="AC672" s="315">
        <v>30</v>
      </c>
      <c r="AD672" s="328"/>
    </row>
    <row r="673" spans="3:170" ht="15" hidden="1" customHeight="1" x14ac:dyDescent="0.25">
      <c r="C673" s="126">
        <f t="shared" si="361"/>
        <v>6</v>
      </c>
      <c r="D673" s="127" t="s">
        <v>126</v>
      </c>
      <c r="E673" s="126" t="s">
        <v>0</v>
      </c>
      <c r="F673" s="128"/>
      <c r="G673" s="129">
        <v>118</v>
      </c>
      <c r="H673" s="130">
        <f t="shared" si="362"/>
        <v>118</v>
      </c>
      <c r="I673" s="130">
        <f t="shared" si="363"/>
        <v>112</v>
      </c>
      <c r="J673" s="130">
        <f t="shared" si="364"/>
        <v>106</v>
      </c>
      <c r="K673" s="131">
        <f t="shared" si="365"/>
        <v>100</v>
      </c>
      <c r="L673" s="132">
        <f t="shared" si="366"/>
        <v>0</v>
      </c>
      <c r="M673" s="125">
        <v>200</v>
      </c>
      <c r="Z673" s="1"/>
      <c r="AA673" s="49">
        <v>4630109240418</v>
      </c>
      <c r="AB673" s="224">
        <v>14748</v>
      </c>
      <c r="AC673" s="315">
        <v>30</v>
      </c>
      <c r="AD673" s="328"/>
    </row>
    <row r="674" spans="3:170" s="51" customFormat="1" ht="18.75" hidden="1" thickBot="1" x14ac:dyDescent="0.3">
      <c r="C674" s="164"/>
      <c r="D674" s="165" t="s">
        <v>1</v>
      </c>
      <c r="E674" s="166"/>
      <c r="F674" s="166">
        <f>SUM(F668:F673)</f>
        <v>0</v>
      </c>
      <c r="G674" s="167">
        <v>0</v>
      </c>
      <c r="H674" s="167">
        <f>SUMPRODUCT($F668:$F673,H668:H673)</f>
        <v>0</v>
      </c>
      <c r="I674" s="167">
        <f>SUMPRODUCT($F668:$F673,I668:I673)</f>
        <v>0</v>
      </c>
      <c r="J674" s="167">
        <f>SUMPRODUCT($F668:$F673,J668:J673)</f>
        <v>0</v>
      </c>
      <c r="K674" s="167">
        <f>SUMPRODUCT($F668:$F673,K668:K673)</f>
        <v>0</v>
      </c>
      <c r="L674" s="168">
        <f>SUM(L668:L673)</f>
        <v>0</v>
      </c>
      <c r="M674" s="169"/>
      <c r="N674" s="47"/>
      <c r="O674" s="48"/>
      <c r="P674" s="48"/>
      <c r="Q674" s="48"/>
      <c r="R674" s="48"/>
      <c r="S674" s="48"/>
      <c r="T674" s="48"/>
      <c r="U674" s="48"/>
      <c r="V674" s="48"/>
      <c r="W674" s="48"/>
      <c r="X674" s="48"/>
      <c r="Y674" s="48"/>
      <c r="AA674" s="49"/>
      <c r="AB674" s="224"/>
      <c r="AC674" s="315"/>
      <c r="AD674" s="328"/>
      <c r="AE674" s="48"/>
      <c r="AF674" s="48"/>
      <c r="AG674" s="48"/>
      <c r="AH674" s="48"/>
      <c r="AI674" s="48"/>
      <c r="AJ674" s="48"/>
      <c r="AK674" s="48"/>
      <c r="AL674" s="48"/>
      <c r="AM674" s="48"/>
      <c r="AN674" s="48"/>
      <c r="AO674" s="48"/>
      <c r="AP674" s="48"/>
      <c r="AQ674" s="48"/>
      <c r="AR674" s="48"/>
      <c r="AS674" s="48"/>
      <c r="AT674" s="48"/>
      <c r="AU674" s="48"/>
      <c r="AV674" s="48"/>
      <c r="AW674" s="48"/>
      <c r="AX674" s="48"/>
      <c r="AY674" s="48"/>
      <c r="AZ674" s="48"/>
      <c r="BA674" s="48"/>
      <c r="BB674" s="50"/>
      <c r="BC674" s="50"/>
      <c r="BD674" s="50"/>
      <c r="BE674" s="50"/>
      <c r="BF674" s="50"/>
      <c r="BG674" s="50"/>
      <c r="BH674" s="50"/>
      <c r="BI674" s="50"/>
      <c r="BJ674" s="50"/>
      <c r="BK674" s="50"/>
      <c r="BL674" s="50"/>
      <c r="BM674" s="50"/>
      <c r="BN674" s="50"/>
      <c r="BO674" s="50"/>
      <c r="BP674" s="50"/>
      <c r="BQ674" s="50"/>
      <c r="BR674" s="50"/>
      <c r="BS674" s="50"/>
      <c r="BT674" s="50"/>
      <c r="BU674" s="50"/>
      <c r="BV674" s="50"/>
      <c r="BW674" s="50"/>
      <c r="BX674" s="50"/>
      <c r="BY674" s="50"/>
      <c r="BZ674" s="50"/>
      <c r="CA674" s="50"/>
      <c r="CB674" s="50"/>
      <c r="CC674" s="50"/>
      <c r="CD674" s="50"/>
      <c r="CE674" s="50"/>
      <c r="CF674" s="50"/>
      <c r="CG674" s="50"/>
      <c r="CH674" s="50"/>
      <c r="CI674" s="50"/>
      <c r="CJ674" s="50"/>
      <c r="CK674" s="50"/>
      <c r="CL674" s="50"/>
      <c r="CM674" s="50"/>
      <c r="CN674" s="50"/>
      <c r="CO674" s="50"/>
      <c r="CP674" s="50"/>
      <c r="CQ674" s="50"/>
      <c r="CR674" s="50"/>
      <c r="CS674" s="50"/>
      <c r="CT674" s="50"/>
      <c r="CU674" s="50"/>
      <c r="CV674" s="50"/>
      <c r="CW674" s="50"/>
      <c r="CX674" s="50"/>
      <c r="CY674" s="50"/>
      <c r="CZ674" s="50"/>
      <c r="DA674" s="50"/>
      <c r="DB674" s="50"/>
      <c r="DC674" s="50"/>
      <c r="DD674" s="50"/>
      <c r="DE674" s="50"/>
      <c r="DF674" s="50"/>
      <c r="DG674" s="50"/>
      <c r="DH674" s="50"/>
      <c r="DI674" s="50"/>
      <c r="DJ674" s="50"/>
      <c r="DK674" s="50"/>
      <c r="DL674" s="50"/>
      <c r="DM674" s="50"/>
      <c r="DN674" s="50"/>
      <c r="DO674" s="50"/>
      <c r="DP674" s="50"/>
      <c r="DQ674" s="50"/>
      <c r="DR674" s="50"/>
      <c r="DS674" s="50"/>
      <c r="DT674" s="50"/>
      <c r="DU674" s="50"/>
      <c r="DV674" s="50"/>
      <c r="DW674" s="50"/>
      <c r="DX674" s="50"/>
      <c r="DY674" s="50"/>
      <c r="DZ674" s="50"/>
      <c r="EA674" s="50"/>
      <c r="EB674" s="50"/>
      <c r="EC674" s="50"/>
      <c r="ED674" s="50"/>
      <c r="EE674" s="50"/>
      <c r="EF674" s="50"/>
      <c r="EG674" s="50"/>
      <c r="EH674" s="50"/>
      <c r="EI674" s="50"/>
      <c r="EJ674" s="50"/>
      <c r="EK674" s="50"/>
      <c r="EL674" s="50"/>
      <c r="EM674" s="50"/>
      <c r="EN674" s="50"/>
      <c r="EO674" s="50"/>
      <c r="EP674" s="50"/>
      <c r="EQ674" s="50"/>
      <c r="ER674" s="50"/>
      <c r="ES674" s="50"/>
      <c r="ET674" s="50"/>
      <c r="EU674" s="50"/>
      <c r="EV674" s="50"/>
      <c r="EW674" s="50"/>
      <c r="EX674" s="50"/>
      <c r="EY674" s="50"/>
      <c r="EZ674" s="50"/>
      <c r="FA674" s="50"/>
      <c r="FB674" s="50"/>
      <c r="FC674" s="50"/>
      <c r="FD674" s="50"/>
      <c r="FE674" s="50"/>
      <c r="FF674" s="50"/>
      <c r="FG674" s="50"/>
      <c r="FH674" s="50"/>
      <c r="FI674" s="50"/>
      <c r="FJ674" s="50"/>
      <c r="FK674" s="50"/>
      <c r="FL674" s="50"/>
      <c r="FM674" s="50"/>
      <c r="FN674" s="50"/>
    </row>
    <row r="675" spans="3:170" ht="18.75" hidden="1" thickTop="1" x14ac:dyDescent="0.25">
      <c r="C675" s="151"/>
      <c r="D675" s="206" t="s">
        <v>159</v>
      </c>
      <c r="E675" s="152"/>
      <c r="F675" s="153"/>
      <c r="G675" s="154"/>
      <c r="H675" s="154"/>
      <c r="I675" s="154"/>
      <c r="J675" s="154"/>
      <c r="K675" s="154"/>
      <c r="L675" s="154"/>
      <c r="M675" s="150"/>
      <c r="Z675" s="1"/>
      <c r="AA675" s="49"/>
      <c r="AB675" s="223"/>
      <c r="AC675" s="314"/>
      <c r="AD675" s="328"/>
    </row>
    <row r="676" spans="3:170" ht="23.25" hidden="1" x14ac:dyDescent="0.35">
      <c r="C676" s="120"/>
      <c r="D676" s="121" t="s">
        <v>473</v>
      </c>
      <c r="E676" s="230"/>
      <c r="F676" s="122"/>
      <c r="G676" s="123"/>
      <c r="H676" s="123"/>
      <c r="I676" s="123"/>
      <c r="J676" s="123"/>
      <c r="K676" s="123"/>
      <c r="L676" s="124"/>
      <c r="M676" s="125"/>
      <c r="N676" s="45"/>
      <c r="O676" s="43"/>
      <c r="P676" s="43"/>
      <c r="Q676" s="43"/>
      <c r="R676" s="43"/>
      <c r="S676" s="43"/>
      <c r="T676" s="43"/>
      <c r="U676" s="43"/>
      <c r="V676" s="43"/>
      <c r="W676" s="43"/>
      <c r="Z676" s="1"/>
      <c r="AA676" s="366" t="s">
        <v>224</v>
      </c>
      <c r="AB676" s="223"/>
      <c r="AC676" s="314"/>
      <c r="AD676" s="328"/>
    </row>
    <row r="677" spans="3:170" ht="60" hidden="1" x14ac:dyDescent="0.25">
      <c r="C677" s="126">
        <f t="shared" ref="C677" si="373">C676+1</f>
        <v>1</v>
      </c>
      <c r="D677" s="127" t="s">
        <v>474</v>
      </c>
      <c r="E677" s="126" t="s">
        <v>0</v>
      </c>
      <c r="F677" s="128"/>
      <c r="G677" s="129">
        <v>425</v>
      </c>
      <c r="H677" s="130">
        <f>ROUND(G677*$H$4,0)</f>
        <v>425</v>
      </c>
      <c r="I677" s="130">
        <f t="shared" ref="I677" si="374">ROUND(H677*$I$4,0)</f>
        <v>404</v>
      </c>
      <c r="J677" s="130">
        <f>ROUND(F677*$J$4,0)</f>
        <v>0</v>
      </c>
      <c r="K677" s="131">
        <f t="shared" ref="K677" si="375">ROUND(H677*$K$4,0)</f>
        <v>361</v>
      </c>
      <c r="L677" s="132">
        <f t="shared" ref="L677" si="376">IF($H$3&gt;=100000,F677*K677,IF(AND($H$3&gt;=50000,$H$3&lt;=100000),F677*J677,IF(AND($H$3&gt;=25000,$H$3&lt;=50000),F677*I677,IF($H$3&lt;=50000,F677*H677))))</f>
        <v>0</v>
      </c>
      <c r="M677" s="125">
        <v>720</v>
      </c>
      <c r="N677" s="45"/>
      <c r="Z677" s="1"/>
      <c r="AA677" s="49">
        <v>4630109243389</v>
      </c>
      <c r="AB677" s="224">
        <v>33113</v>
      </c>
      <c r="AC677" s="315">
        <v>35</v>
      </c>
      <c r="AD677" s="328"/>
    </row>
    <row r="678" spans="3:170" ht="18.75" hidden="1" thickBot="1" x14ac:dyDescent="0.3">
      <c r="C678" s="164"/>
      <c r="D678" s="165" t="s">
        <v>1</v>
      </c>
      <c r="E678" s="166"/>
      <c r="F678" s="166">
        <f>SUM(F677:F677)</f>
        <v>0</v>
      </c>
      <c r="G678" s="167">
        <v>0</v>
      </c>
      <c r="H678" s="167">
        <f>F677*H677</f>
        <v>0</v>
      </c>
      <c r="I678" s="167">
        <f>F677*I677</f>
        <v>0</v>
      </c>
      <c r="J678" s="167">
        <f>F677*J677</f>
        <v>0</v>
      </c>
      <c r="K678" s="167">
        <f>F677*K677</f>
        <v>0</v>
      </c>
      <c r="L678" s="168">
        <f>SUM(L677:L677)</f>
        <v>0</v>
      </c>
      <c r="M678" s="169"/>
      <c r="N678" s="47"/>
      <c r="O678" s="48"/>
      <c r="P678" s="48"/>
      <c r="Q678" s="48"/>
      <c r="R678" s="48"/>
      <c r="S678" s="48"/>
      <c r="T678" s="48"/>
      <c r="U678" s="48"/>
      <c r="V678" s="48"/>
      <c r="W678" s="48"/>
      <c r="X678" s="48"/>
      <c r="Y678" s="48"/>
      <c r="Z678" s="51"/>
      <c r="AA678" s="49"/>
      <c r="AB678" s="224"/>
      <c r="AC678" s="315"/>
      <c r="AD678" s="328"/>
    </row>
    <row r="679" spans="3:170" ht="18.75" hidden="1" thickTop="1" x14ac:dyDescent="0.25">
      <c r="C679" s="151"/>
      <c r="D679" s="206" t="s">
        <v>159</v>
      </c>
      <c r="E679" s="152"/>
      <c r="F679" s="153"/>
      <c r="G679" s="154"/>
      <c r="H679" s="154"/>
      <c r="I679" s="154"/>
      <c r="J679" s="154"/>
      <c r="K679" s="154"/>
      <c r="L679" s="154"/>
      <c r="M679" s="150"/>
      <c r="N679" s="45"/>
      <c r="O679" s="43"/>
      <c r="P679" s="43"/>
      <c r="Q679" s="43"/>
      <c r="R679" s="43"/>
      <c r="S679" s="43"/>
      <c r="T679" s="43"/>
      <c r="U679" s="43"/>
      <c r="V679" s="43"/>
      <c r="W679" s="43"/>
      <c r="Z679" s="1"/>
      <c r="AA679" s="49"/>
      <c r="AB679" s="224"/>
      <c r="AC679" s="315"/>
      <c r="AD679" s="328"/>
    </row>
    <row r="680" spans="3:170" ht="20.25" hidden="1" x14ac:dyDescent="0.25">
      <c r="C680" s="120"/>
      <c r="D680" s="121" t="s">
        <v>174</v>
      </c>
      <c r="E680" s="230" t="s">
        <v>166</v>
      </c>
      <c r="F680" s="122"/>
      <c r="G680" s="123"/>
      <c r="H680" s="123"/>
      <c r="I680" s="123"/>
      <c r="J680" s="123"/>
      <c r="K680" s="123"/>
      <c r="L680" s="124"/>
      <c r="M680" s="125"/>
      <c r="Z680" s="1"/>
      <c r="AA680" s="223"/>
      <c r="AB680" s="223"/>
      <c r="AC680" s="314"/>
      <c r="AD680" s="328"/>
    </row>
    <row r="681" spans="3:170" ht="29.25" hidden="1" x14ac:dyDescent="0.25">
      <c r="C681" s="126">
        <f t="shared" ref="C681:C682" si="377">C680+1</f>
        <v>1</v>
      </c>
      <c r="D681" s="127" t="s">
        <v>214</v>
      </c>
      <c r="E681" s="126" t="s">
        <v>0</v>
      </c>
      <c r="F681" s="128"/>
      <c r="G681" s="129">
        <v>165</v>
      </c>
      <c r="H681" s="130">
        <f t="shared" ref="H681" si="378">ROUND(G681*$H$4,0)</f>
        <v>165</v>
      </c>
      <c r="I681" s="130">
        <f t="shared" ref="I681" si="379">ROUND(H681*$I$4,0)</f>
        <v>157</v>
      </c>
      <c r="J681" s="130">
        <f t="shared" ref="J681" si="380">ROUND(H681*$J$4,0)</f>
        <v>149</v>
      </c>
      <c r="K681" s="131">
        <f t="shared" ref="K681" si="381">ROUND(H681*$K$4,0)</f>
        <v>140</v>
      </c>
      <c r="L681" s="132">
        <f t="shared" ref="L681" si="382">IF($H$3&gt;=100000,F681*K681,IF(AND($H$3&gt;=50000,$H$3&lt;=100000),F681*J681,IF(AND($H$3&gt;=25000,$H$3&lt;=50000),F681*I681,IF($H$3&lt;=50000,F681*H681))))</f>
        <v>0</v>
      </c>
      <c r="M681" s="125">
        <v>280</v>
      </c>
      <c r="Z681" s="1"/>
      <c r="AA681" s="49">
        <v>4630109241309</v>
      </c>
      <c r="AB681" s="224">
        <v>19285</v>
      </c>
      <c r="AC681" s="315">
        <v>23</v>
      </c>
      <c r="AD681" s="328"/>
    </row>
    <row r="682" spans="3:170" hidden="1" x14ac:dyDescent="0.25">
      <c r="C682" s="126">
        <f t="shared" si="377"/>
        <v>2</v>
      </c>
      <c r="D682" s="127" t="s">
        <v>215</v>
      </c>
      <c r="E682" s="126" t="s">
        <v>0</v>
      </c>
      <c r="F682" s="128"/>
      <c r="G682" s="129">
        <v>165</v>
      </c>
      <c r="H682" s="130">
        <f t="shared" ref="H682" si="383">ROUND(G682*$H$4,0)</f>
        <v>165</v>
      </c>
      <c r="I682" s="130">
        <f t="shared" ref="I682" si="384">ROUND(H682*$I$4,0)</f>
        <v>157</v>
      </c>
      <c r="J682" s="130">
        <f t="shared" ref="J682" si="385">ROUND(H682*$J$4,0)</f>
        <v>149</v>
      </c>
      <c r="K682" s="131">
        <f t="shared" ref="K682" si="386">ROUND(H682*$K$4,0)</f>
        <v>140</v>
      </c>
      <c r="L682" s="132">
        <f t="shared" ref="L682" si="387">IF($H$3&gt;=100000,F682*K682,IF(AND($H$3&gt;=50000,$H$3&lt;=100000),F682*J682,IF(AND($H$3&gt;=25000,$H$3&lt;=50000),F682*I682,IF($H$3&lt;=50000,F682*H682))))</f>
        <v>0</v>
      </c>
      <c r="M682" s="125">
        <v>280</v>
      </c>
      <c r="Z682" s="1"/>
      <c r="AA682" s="49">
        <v>4630109241293</v>
      </c>
      <c r="AB682" s="224">
        <v>19284</v>
      </c>
      <c r="AC682" s="315">
        <v>23</v>
      </c>
      <c r="AD682" s="328"/>
    </row>
    <row r="683" spans="3:170" ht="18.75" hidden="1" thickBot="1" x14ac:dyDescent="0.3">
      <c r="C683" s="164"/>
      <c r="D683" s="165" t="s">
        <v>1</v>
      </c>
      <c r="E683" s="166"/>
      <c r="F683" s="166">
        <f>SUM(F681:F682)</f>
        <v>0</v>
      </c>
      <c r="G683" s="167">
        <v>0</v>
      </c>
      <c r="H683" s="167">
        <f>SUMPRODUCT($F681:$F682,H681:H682)</f>
        <v>0</v>
      </c>
      <c r="I683" s="167">
        <f>SUMPRODUCT($F681:$F682,I681:I682)</f>
        <v>0</v>
      </c>
      <c r="J683" s="167">
        <f>SUMPRODUCT($F681:$F682,J681:J682)</f>
        <v>0</v>
      </c>
      <c r="K683" s="167">
        <f>SUMPRODUCT($F681:$F682,K681:K682)</f>
        <v>0</v>
      </c>
      <c r="L683" s="168">
        <f>SUM(L681:L682)</f>
        <v>0</v>
      </c>
      <c r="M683" s="169"/>
      <c r="N683" s="47"/>
      <c r="O683" s="48"/>
      <c r="P683" s="48"/>
      <c r="Q683" s="48"/>
      <c r="R683" s="48"/>
      <c r="S683" s="48"/>
      <c r="T683" s="48"/>
      <c r="U683" s="48"/>
      <c r="V683" s="48"/>
      <c r="W683" s="48"/>
      <c r="X683" s="48"/>
      <c r="Y683" s="48"/>
      <c r="Z683" s="51"/>
      <c r="AA683" s="49"/>
      <c r="AB683" s="224"/>
      <c r="AC683" s="315"/>
      <c r="AD683" s="328"/>
    </row>
    <row r="684" spans="3:170" ht="18.75" hidden="1" thickTop="1" x14ac:dyDescent="0.25">
      <c r="C684" s="151"/>
      <c r="D684" s="206" t="s">
        <v>159</v>
      </c>
      <c r="E684" s="152"/>
      <c r="F684" s="153"/>
      <c r="G684" s="154"/>
      <c r="H684" s="154"/>
      <c r="I684" s="154"/>
      <c r="J684" s="154"/>
      <c r="K684" s="154"/>
      <c r="L684" s="154"/>
      <c r="M684" s="150"/>
      <c r="Z684" s="1"/>
      <c r="AA684" s="49"/>
      <c r="AB684" s="223"/>
      <c r="AC684" s="314"/>
      <c r="AD684" s="328"/>
    </row>
    <row r="685" spans="3:170" ht="20.25" hidden="1" x14ac:dyDescent="0.25">
      <c r="C685" s="120"/>
      <c r="D685" s="121" t="s">
        <v>175</v>
      </c>
      <c r="E685" s="230" t="s">
        <v>166</v>
      </c>
      <c r="F685" s="122"/>
      <c r="G685" s="123"/>
      <c r="H685" s="123"/>
      <c r="I685" s="123"/>
      <c r="J685" s="123"/>
      <c r="K685" s="123"/>
      <c r="L685" s="124"/>
      <c r="M685" s="125"/>
      <c r="Z685" s="1"/>
      <c r="AA685" s="223"/>
      <c r="AB685" s="223"/>
      <c r="AC685" s="314"/>
      <c r="AD685" s="328"/>
    </row>
    <row r="686" spans="3:170" hidden="1" x14ac:dyDescent="0.25">
      <c r="C686" s="126">
        <f t="shared" ref="C686:C687" si="388">C685+1</f>
        <v>1</v>
      </c>
      <c r="D686" s="127" t="s">
        <v>190</v>
      </c>
      <c r="E686" s="126" t="s">
        <v>0</v>
      </c>
      <c r="F686" s="128"/>
      <c r="G686" s="129">
        <v>165</v>
      </c>
      <c r="H686" s="130">
        <f t="shared" ref="H686" si="389">ROUND(G686*$H$4,0)</f>
        <v>165</v>
      </c>
      <c r="I686" s="130">
        <f t="shared" ref="I686" si="390">ROUND(H686*$I$4,0)</f>
        <v>157</v>
      </c>
      <c r="J686" s="130">
        <f t="shared" ref="J686" si="391">ROUND(H686*$J$4,0)</f>
        <v>149</v>
      </c>
      <c r="K686" s="131">
        <f t="shared" ref="K686" si="392">ROUND(H686*$K$4,0)</f>
        <v>140</v>
      </c>
      <c r="L686" s="132">
        <f t="shared" ref="L686" si="393">IF($H$3&gt;=100000,F686*K686,IF(AND($H$3&gt;=50000,$H$3&lt;=100000),F686*J686,IF(AND($H$3&gt;=25000,$H$3&lt;=50000),F686*I686,IF($H$3&lt;=50000,F686*H686))))</f>
        <v>0</v>
      </c>
      <c r="M686" s="125">
        <v>280</v>
      </c>
      <c r="Z686" s="1"/>
      <c r="AA686" s="49">
        <v>4630109241323</v>
      </c>
      <c r="AB686" s="224">
        <v>19288</v>
      </c>
      <c r="AC686" s="315">
        <v>35</v>
      </c>
      <c r="AD686" s="328"/>
    </row>
    <row r="687" spans="3:170" hidden="1" x14ac:dyDescent="0.25">
      <c r="C687" s="126">
        <f t="shared" si="388"/>
        <v>2</v>
      </c>
      <c r="D687" s="127" t="s">
        <v>216</v>
      </c>
      <c r="E687" s="126" t="s">
        <v>0</v>
      </c>
      <c r="F687" s="128"/>
      <c r="G687" s="129">
        <v>165</v>
      </c>
      <c r="H687" s="130">
        <f t="shared" ref="H687" si="394">ROUND(G687*$H$4,0)</f>
        <v>165</v>
      </c>
      <c r="I687" s="130">
        <f t="shared" ref="I687" si="395">ROUND(H687*$I$4,0)</f>
        <v>157</v>
      </c>
      <c r="J687" s="130">
        <f t="shared" ref="J687" si="396">ROUND(H687*$J$4,0)</f>
        <v>149</v>
      </c>
      <c r="K687" s="131">
        <f t="shared" ref="K687" si="397">ROUND(H687*$K$4,0)</f>
        <v>140</v>
      </c>
      <c r="L687" s="132">
        <f t="shared" ref="L687" si="398">IF($H$3&gt;=100000,F687*K687,IF(AND($H$3&gt;=50000,$H$3&lt;=100000),F687*J687,IF(AND($H$3&gt;=25000,$H$3&lt;=50000),F687*I687,IF($H$3&lt;=50000,F687*H687))))</f>
        <v>0</v>
      </c>
      <c r="M687" s="125">
        <v>280</v>
      </c>
      <c r="Z687" s="1"/>
      <c r="AA687" s="49">
        <v>4630109241316</v>
      </c>
      <c r="AB687" s="224">
        <v>19287</v>
      </c>
      <c r="AC687" s="315">
        <v>35</v>
      </c>
      <c r="AD687" s="328"/>
    </row>
    <row r="688" spans="3:170" ht="18.75" hidden="1" thickBot="1" x14ac:dyDescent="0.3">
      <c r="C688" s="164"/>
      <c r="D688" s="165" t="s">
        <v>1</v>
      </c>
      <c r="E688" s="166"/>
      <c r="F688" s="166">
        <f>SUM(F686:F687)</f>
        <v>0</v>
      </c>
      <c r="G688" s="167">
        <v>0</v>
      </c>
      <c r="H688" s="167">
        <f>SUMPRODUCT($F686:$F687,H686:H687)</f>
        <v>0</v>
      </c>
      <c r="I688" s="167">
        <f>SUMPRODUCT($F686:$F687,I686:I687)</f>
        <v>0</v>
      </c>
      <c r="J688" s="167">
        <f>SUMPRODUCT($F686:$F687,J686:J687)</f>
        <v>0</v>
      </c>
      <c r="K688" s="167">
        <f>SUMPRODUCT($F686:$F687,K686:K687)</f>
        <v>0</v>
      </c>
      <c r="L688" s="168">
        <f>SUM(L686:L687)</f>
        <v>0</v>
      </c>
      <c r="M688" s="169"/>
      <c r="N688" s="47"/>
      <c r="O688" s="48"/>
      <c r="P688" s="48"/>
      <c r="Q688" s="48"/>
      <c r="R688" s="48"/>
      <c r="S688" s="48"/>
      <c r="T688" s="48"/>
      <c r="U688" s="48"/>
      <c r="V688" s="48"/>
      <c r="W688" s="48"/>
      <c r="X688" s="48"/>
      <c r="Y688" s="48"/>
      <c r="Z688" s="51"/>
      <c r="AA688" s="49"/>
      <c r="AB688" s="224"/>
      <c r="AC688" s="315"/>
      <c r="AD688" s="328"/>
    </row>
    <row r="689" spans="3:53" ht="18.75" hidden="1" thickTop="1" x14ac:dyDescent="0.25">
      <c r="C689" s="151"/>
      <c r="D689" s="206" t="s">
        <v>159</v>
      </c>
      <c r="E689" s="152"/>
      <c r="F689" s="153"/>
      <c r="G689" s="154"/>
      <c r="H689" s="154"/>
      <c r="I689" s="154"/>
      <c r="J689" s="154"/>
      <c r="K689" s="154"/>
      <c r="L689" s="154"/>
      <c r="M689" s="150"/>
      <c r="Z689" s="1"/>
      <c r="AA689" s="49"/>
      <c r="AB689" s="223"/>
      <c r="AC689" s="314"/>
      <c r="AD689" s="328"/>
    </row>
    <row r="690" spans="3:53" ht="20.25" hidden="1" x14ac:dyDescent="0.25">
      <c r="C690" s="120"/>
      <c r="D690" s="121" t="s">
        <v>176</v>
      </c>
      <c r="E690" s="230" t="s">
        <v>166</v>
      </c>
      <c r="F690" s="122"/>
      <c r="G690" s="123"/>
      <c r="H690" s="123"/>
      <c r="I690" s="123"/>
      <c r="J690" s="123"/>
      <c r="K690" s="123"/>
      <c r="L690" s="124"/>
      <c r="M690" s="125"/>
      <c r="Z690" s="1"/>
      <c r="AA690" s="224"/>
      <c r="AB690" s="224"/>
      <c r="AC690" s="314"/>
      <c r="AD690" s="328"/>
    </row>
    <row r="691" spans="3:53" hidden="1" x14ac:dyDescent="0.25">
      <c r="C691" s="126">
        <f t="shared" ref="C691:C692" si="399">C690+1</f>
        <v>1</v>
      </c>
      <c r="D691" s="127" t="s">
        <v>191</v>
      </c>
      <c r="E691" s="126" t="s">
        <v>0</v>
      </c>
      <c r="F691" s="128"/>
      <c r="G691" s="129">
        <v>220</v>
      </c>
      <c r="H691" s="130">
        <f t="shared" ref="H691" si="400">ROUND(G691*$H$4,0)</f>
        <v>220</v>
      </c>
      <c r="I691" s="130">
        <f t="shared" ref="I691" si="401">ROUND(H691*$I$4,0)</f>
        <v>209</v>
      </c>
      <c r="J691" s="130">
        <f t="shared" ref="J691" si="402">ROUND(H691*$J$4,0)</f>
        <v>198</v>
      </c>
      <c r="K691" s="131">
        <f t="shared" ref="K691" si="403">ROUND(H691*$K$4,0)</f>
        <v>187</v>
      </c>
      <c r="L691" s="132">
        <f t="shared" ref="L691" si="404">IF($H$3&gt;=100000,F691*K691,IF(AND($H$3&gt;=50000,$H$3&lt;=100000),F691*J691,IF(AND($H$3&gt;=25000,$H$3&lt;=50000),F691*I691,IF($H$3&lt;=50000,F691*H691))))</f>
        <v>0</v>
      </c>
      <c r="M691" s="125">
        <v>375</v>
      </c>
      <c r="Z691" s="1"/>
      <c r="AA691" s="49">
        <v>4630109241330</v>
      </c>
      <c r="AB691" s="224">
        <v>19290</v>
      </c>
      <c r="AC691" s="315">
        <v>24</v>
      </c>
      <c r="AD691" s="328"/>
    </row>
    <row r="692" spans="3:53" hidden="1" x14ac:dyDescent="0.25">
      <c r="C692" s="126">
        <f t="shared" si="399"/>
        <v>2</v>
      </c>
      <c r="D692" s="127" t="s">
        <v>192</v>
      </c>
      <c r="E692" s="126" t="s">
        <v>0</v>
      </c>
      <c r="F692" s="128"/>
      <c r="G692" s="129">
        <v>220</v>
      </c>
      <c r="H692" s="130">
        <f t="shared" ref="H692" si="405">ROUND(G692*$H$4,0)</f>
        <v>220</v>
      </c>
      <c r="I692" s="130">
        <f t="shared" ref="I692" si="406">ROUND(H692*$I$4,0)</f>
        <v>209</v>
      </c>
      <c r="J692" s="130">
        <f t="shared" ref="J692" si="407">ROUND(H692*$J$4,0)</f>
        <v>198</v>
      </c>
      <c r="K692" s="131">
        <f t="shared" ref="K692" si="408">ROUND(H692*$K$4,0)</f>
        <v>187</v>
      </c>
      <c r="L692" s="132">
        <f t="shared" ref="L692" si="409">IF($H$3&gt;=100000,F692*K692,IF(AND($H$3&gt;=50000,$H$3&lt;=100000),F692*J692,IF(AND($H$3&gt;=25000,$H$3&lt;=50000),F692*I692,IF($H$3&lt;=50000,F692*H692))))</f>
        <v>0</v>
      </c>
      <c r="M692" s="125">
        <v>375</v>
      </c>
      <c r="Z692" s="1"/>
      <c r="AA692" s="49">
        <v>4630109241347</v>
      </c>
      <c r="AB692" s="224">
        <v>19291</v>
      </c>
      <c r="AC692" s="315">
        <v>24</v>
      </c>
      <c r="AD692" s="328"/>
    </row>
    <row r="693" spans="3:53" ht="18.75" hidden="1" thickBot="1" x14ac:dyDescent="0.3">
      <c r="C693" s="164"/>
      <c r="D693" s="165" t="s">
        <v>1</v>
      </c>
      <c r="E693" s="166"/>
      <c r="F693" s="166">
        <f>SUM(F691:F692)</f>
        <v>0</v>
      </c>
      <c r="G693" s="167">
        <v>0</v>
      </c>
      <c r="H693" s="167">
        <f>SUMPRODUCT($F691:$F692,H691:H692)</f>
        <v>0</v>
      </c>
      <c r="I693" s="167">
        <f>SUMPRODUCT($F691:$F692,I691:I692)</f>
        <v>0</v>
      </c>
      <c r="J693" s="167">
        <f>SUMPRODUCT($F691:$F692,J691:J692)</f>
        <v>0</v>
      </c>
      <c r="K693" s="167">
        <f>SUMPRODUCT($F691:$F692,K691:K692)</f>
        <v>0</v>
      </c>
      <c r="L693" s="168">
        <f>SUM(L691:L692)</f>
        <v>0</v>
      </c>
      <c r="M693" s="169"/>
      <c r="N693" s="47"/>
      <c r="O693" s="48"/>
      <c r="P693" s="48"/>
      <c r="Q693" s="48"/>
      <c r="R693" s="48"/>
      <c r="S693" s="48"/>
      <c r="T693" s="48"/>
      <c r="U693" s="48"/>
      <c r="V693" s="48"/>
      <c r="W693" s="48"/>
      <c r="X693" s="48"/>
      <c r="Y693" s="48"/>
      <c r="Z693" s="51"/>
      <c r="AA693" s="49"/>
      <c r="AB693" s="224"/>
      <c r="AC693" s="315"/>
      <c r="AD693" s="328"/>
    </row>
    <row r="694" spans="3:53" ht="18.75" hidden="1" thickTop="1" x14ac:dyDescent="0.25">
      <c r="C694" s="151"/>
      <c r="D694" s="206" t="s">
        <v>159</v>
      </c>
      <c r="E694" s="152"/>
      <c r="F694" s="153"/>
      <c r="G694" s="154"/>
      <c r="H694" s="154"/>
      <c r="I694" s="154"/>
      <c r="J694" s="154"/>
      <c r="K694" s="154"/>
      <c r="L694" s="154"/>
      <c r="M694" s="150"/>
      <c r="Z694" s="1"/>
      <c r="AA694" s="49"/>
      <c r="AB694" s="223"/>
      <c r="AC694" s="314"/>
      <c r="AD694" s="328"/>
    </row>
    <row r="695" spans="3:53" x14ac:dyDescent="0.25">
      <c r="Z695" s="1"/>
      <c r="AB695" s="223"/>
      <c r="AD695" s="328"/>
    </row>
    <row r="696" spans="3:53" ht="18.399999999999999" customHeight="1" x14ac:dyDescent="0.25">
      <c r="C696" s="145"/>
      <c r="D696" s="146" t="s">
        <v>154</v>
      </c>
      <c r="E696" s="147"/>
      <c r="F696" s="146"/>
      <c r="G696" s="148"/>
      <c r="H696" s="148"/>
      <c r="I696" s="148"/>
      <c r="J696" s="148"/>
      <c r="K696" s="149"/>
      <c r="L696" s="149"/>
      <c r="M696" s="125"/>
      <c r="N696" s="45"/>
      <c r="Z696" s="1"/>
      <c r="AA696" s="49"/>
      <c r="AB696" s="224"/>
      <c r="AC696" s="318"/>
      <c r="AD696" s="328"/>
    </row>
    <row r="697" spans="3:53" s="9" customFormat="1" ht="10.15" customHeight="1" x14ac:dyDescent="0.25">
      <c r="C697" s="145"/>
      <c r="D697" s="146"/>
      <c r="E697" s="147"/>
      <c r="F697" s="146"/>
      <c r="G697" s="148"/>
      <c r="H697" s="148"/>
      <c r="I697" s="148"/>
      <c r="J697" s="148"/>
      <c r="K697" s="149"/>
      <c r="L697" s="149"/>
      <c r="M697" s="125"/>
      <c r="N697" s="45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AA697" s="49"/>
      <c r="AB697" s="224"/>
      <c r="AC697" s="318"/>
      <c r="AD697" s="328"/>
      <c r="AE697" s="38"/>
      <c r="AF697" s="38"/>
      <c r="AG697" s="38"/>
      <c r="AH697" s="38"/>
      <c r="AI697" s="38"/>
      <c r="AJ697" s="38"/>
      <c r="AK697" s="38"/>
      <c r="AL697" s="38"/>
      <c r="AM697" s="38"/>
      <c r="AN697" s="38"/>
      <c r="AO697" s="38"/>
      <c r="AP697" s="38"/>
      <c r="AQ697" s="38"/>
      <c r="AR697" s="38"/>
      <c r="AS697" s="38"/>
      <c r="AT697" s="38"/>
      <c r="AU697" s="38"/>
      <c r="AV697" s="38"/>
      <c r="AW697" s="38"/>
      <c r="AX697" s="38"/>
      <c r="AY697" s="38"/>
      <c r="AZ697" s="38"/>
      <c r="BA697" s="38"/>
    </row>
    <row r="698" spans="3:53" s="9" customFormat="1" hidden="1" x14ac:dyDescent="0.25">
      <c r="C698" s="126">
        <f>C697+1</f>
        <v>1</v>
      </c>
      <c r="D698" s="161" t="s">
        <v>294</v>
      </c>
      <c r="E698" s="126" t="s">
        <v>0</v>
      </c>
      <c r="F698" s="128"/>
      <c r="G698" s="129">
        <v>0</v>
      </c>
      <c r="H698" s="130">
        <v>27</v>
      </c>
      <c r="I698" s="130"/>
      <c r="J698" s="130">
        <f>H698</f>
        <v>27</v>
      </c>
      <c r="K698" s="131">
        <f>J698</f>
        <v>27</v>
      </c>
      <c r="L698" s="132">
        <f t="shared" ref="L698:L706" si="410">IF($H$3&gt;=150000,F698*K698,IF(AND($H$3&gt;=50000,$H$3&lt;=150000),F698*J698,IF($H$3&lt;=50000,F698*H698)))</f>
        <v>0</v>
      </c>
      <c r="M698" s="125"/>
      <c r="N698" s="45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AA698" s="49">
        <v>2000012812200</v>
      </c>
      <c r="AB698" s="224">
        <v>16600</v>
      </c>
      <c r="AC698" s="318" t="s">
        <v>151</v>
      </c>
      <c r="AD698" s="328"/>
      <c r="AE698" s="38"/>
      <c r="AF698" s="38"/>
      <c r="AG698" s="38"/>
      <c r="AH698" s="38"/>
      <c r="AI698" s="38"/>
      <c r="AJ698" s="38"/>
      <c r="AK698" s="38"/>
      <c r="AL698" s="38"/>
      <c r="AM698" s="38"/>
      <c r="AN698" s="38"/>
      <c r="AO698" s="38"/>
      <c r="AP698" s="38"/>
      <c r="AQ698" s="38"/>
      <c r="AR698" s="38"/>
      <c r="AS698" s="38"/>
      <c r="AT698" s="38"/>
      <c r="AU698" s="38"/>
      <c r="AV698" s="38"/>
      <c r="AW698" s="38"/>
      <c r="AX698" s="38"/>
      <c r="AY698" s="38"/>
      <c r="AZ698" s="38"/>
      <c r="BA698" s="38"/>
    </row>
    <row r="699" spans="3:53" s="9" customFormat="1" x14ac:dyDescent="0.25">
      <c r="C699" s="126">
        <v>1</v>
      </c>
      <c r="D699" s="161" t="s">
        <v>291</v>
      </c>
      <c r="E699" s="126" t="s">
        <v>0</v>
      </c>
      <c r="F699" s="128"/>
      <c r="G699" s="129">
        <v>0</v>
      </c>
      <c r="H699" s="130">
        <v>27</v>
      </c>
      <c r="I699" s="130"/>
      <c r="J699" s="130">
        <f>H699</f>
        <v>27</v>
      </c>
      <c r="K699" s="131">
        <f t="shared" ref="K699:K706" si="411">J699</f>
        <v>27</v>
      </c>
      <c r="L699" s="132">
        <f t="shared" si="410"/>
        <v>0</v>
      </c>
      <c r="M699" s="125"/>
      <c r="N699" s="45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AA699" s="49">
        <v>2000012812156</v>
      </c>
      <c r="AB699" s="224">
        <v>16421</v>
      </c>
      <c r="AC699" s="318"/>
      <c r="AD699" s="328"/>
      <c r="AE699" s="38"/>
      <c r="AF699" s="38"/>
      <c r="AG699" s="38"/>
      <c r="AH699" s="38"/>
      <c r="AI699" s="38"/>
      <c r="AJ699" s="38"/>
      <c r="AK699" s="38"/>
      <c r="AL699" s="38"/>
      <c r="AM699" s="38"/>
      <c r="AN699" s="38"/>
      <c r="AO699" s="38"/>
      <c r="AP699" s="38"/>
      <c r="AQ699" s="38"/>
      <c r="AR699" s="38"/>
      <c r="AS699" s="38"/>
      <c r="AT699" s="38"/>
      <c r="AU699" s="38"/>
      <c r="AV699" s="38"/>
      <c r="AW699" s="38"/>
      <c r="AX699" s="38"/>
      <c r="AY699" s="38"/>
      <c r="AZ699" s="38"/>
      <c r="BA699" s="38"/>
    </row>
    <row r="700" spans="3:53" s="9" customFormat="1" x14ac:dyDescent="0.25">
      <c r="C700" s="126">
        <v>2</v>
      </c>
      <c r="D700" s="161" t="s">
        <v>340</v>
      </c>
      <c r="E700" s="126" t="s">
        <v>0</v>
      </c>
      <c r="F700" s="128"/>
      <c r="G700" s="129">
        <v>0</v>
      </c>
      <c r="H700" s="130">
        <v>27</v>
      </c>
      <c r="I700" s="130"/>
      <c r="J700" s="130">
        <f t="shared" ref="J700:J703" si="412">H700</f>
        <v>27</v>
      </c>
      <c r="K700" s="131">
        <f t="shared" si="411"/>
        <v>27</v>
      </c>
      <c r="L700" s="132">
        <f t="shared" si="410"/>
        <v>0</v>
      </c>
      <c r="M700" s="125"/>
      <c r="N700" s="45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AA700" s="49">
        <v>2000930617727</v>
      </c>
      <c r="AB700" s="224">
        <v>22696</v>
      </c>
      <c r="AC700" s="318"/>
      <c r="AD700" s="328"/>
      <c r="AE700" s="38"/>
      <c r="AF700" s="38"/>
      <c r="AG700" s="38"/>
      <c r="AH700" s="38"/>
      <c r="AI700" s="38"/>
      <c r="AJ700" s="38"/>
      <c r="AK700" s="38"/>
      <c r="AL700" s="38"/>
      <c r="AM700" s="38"/>
      <c r="AN700" s="38"/>
      <c r="AO700" s="38"/>
      <c r="AP700" s="38"/>
      <c r="AQ700" s="38"/>
      <c r="AR700" s="38"/>
      <c r="AS700" s="38"/>
      <c r="AT700" s="38"/>
      <c r="AU700" s="38"/>
      <c r="AV700" s="38"/>
      <c r="AW700" s="38"/>
      <c r="AX700" s="38"/>
      <c r="AY700" s="38"/>
      <c r="AZ700" s="38"/>
      <c r="BA700" s="38"/>
    </row>
    <row r="701" spans="3:53" s="9" customFormat="1" x14ac:dyDescent="0.25">
      <c r="C701" s="126">
        <v>3</v>
      </c>
      <c r="D701" s="161" t="s">
        <v>341</v>
      </c>
      <c r="E701" s="126" t="s">
        <v>0</v>
      </c>
      <c r="F701" s="128"/>
      <c r="G701" s="129">
        <v>0</v>
      </c>
      <c r="H701" s="130">
        <v>27</v>
      </c>
      <c r="I701" s="130"/>
      <c r="J701" s="130">
        <f t="shared" si="412"/>
        <v>27</v>
      </c>
      <c r="K701" s="131">
        <f t="shared" si="411"/>
        <v>27</v>
      </c>
      <c r="L701" s="132">
        <f t="shared" si="410"/>
        <v>0</v>
      </c>
      <c r="M701" s="125"/>
      <c r="N701" s="45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AA701" s="49">
        <v>2000930617734</v>
      </c>
      <c r="AB701" s="224">
        <v>22697</v>
      </c>
      <c r="AC701" s="318"/>
      <c r="AD701" s="328"/>
      <c r="AE701" s="38"/>
      <c r="AF701" s="38"/>
      <c r="AG701" s="38"/>
      <c r="AH701" s="38"/>
      <c r="AI701" s="38"/>
      <c r="AJ701" s="38"/>
      <c r="AK701" s="38"/>
      <c r="AL701" s="38"/>
      <c r="AM701" s="38"/>
      <c r="AN701" s="38"/>
      <c r="AO701" s="38"/>
      <c r="AP701" s="38"/>
      <c r="AQ701" s="38"/>
      <c r="AR701" s="38"/>
      <c r="AS701" s="38"/>
      <c r="AT701" s="38"/>
      <c r="AU701" s="38"/>
      <c r="AV701" s="38"/>
      <c r="AW701" s="38"/>
      <c r="AX701" s="38"/>
      <c r="AY701" s="38"/>
      <c r="AZ701" s="38"/>
      <c r="BA701" s="38"/>
    </row>
    <row r="702" spans="3:53" s="9" customFormat="1" x14ac:dyDescent="0.25">
      <c r="C702" s="126">
        <v>4</v>
      </c>
      <c r="D702" s="161" t="s">
        <v>339</v>
      </c>
      <c r="E702" s="126" t="s">
        <v>0</v>
      </c>
      <c r="F702" s="128"/>
      <c r="G702" s="129">
        <v>0</v>
      </c>
      <c r="H702" s="130">
        <v>16</v>
      </c>
      <c r="I702" s="130"/>
      <c r="J702" s="130">
        <f t="shared" si="412"/>
        <v>16</v>
      </c>
      <c r="K702" s="131">
        <f t="shared" si="411"/>
        <v>16</v>
      </c>
      <c r="L702" s="132">
        <f t="shared" si="410"/>
        <v>0</v>
      </c>
      <c r="M702" s="125"/>
      <c r="N702" s="45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AA702" s="49">
        <v>2000930617864</v>
      </c>
      <c r="AB702" s="224">
        <v>22870</v>
      </c>
      <c r="AC702" s="318"/>
      <c r="AD702" s="328"/>
      <c r="AE702" s="38"/>
      <c r="AF702" s="38"/>
      <c r="AG702" s="38"/>
      <c r="AH702" s="38"/>
      <c r="AI702" s="38"/>
      <c r="AJ702" s="38"/>
      <c r="AK702" s="38"/>
      <c r="AL702" s="38"/>
      <c r="AM702" s="38"/>
      <c r="AN702" s="38"/>
      <c r="AO702" s="38"/>
      <c r="AP702" s="38"/>
      <c r="AQ702" s="38"/>
      <c r="AR702" s="38"/>
      <c r="AS702" s="38"/>
      <c r="AT702" s="38"/>
      <c r="AU702" s="38"/>
      <c r="AV702" s="38"/>
      <c r="AW702" s="38"/>
      <c r="AX702" s="38"/>
      <c r="AY702" s="38"/>
      <c r="AZ702" s="38"/>
      <c r="BA702" s="38"/>
    </row>
    <row r="703" spans="3:53" s="9" customFormat="1" x14ac:dyDescent="0.25">
      <c r="C703" s="126">
        <v>5</v>
      </c>
      <c r="D703" s="161" t="s">
        <v>342</v>
      </c>
      <c r="E703" s="126" t="s">
        <v>0</v>
      </c>
      <c r="F703" s="128"/>
      <c r="G703" s="129">
        <v>0</v>
      </c>
      <c r="H703" s="130">
        <v>16</v>
      </c>
      <c r="I703" s="130"/>
      <c r="J703" s="130">
        <f t="shared" si="412"/>
        <v>16</v>
      </c>
      <c r="K703" s="131">
        <f t="shared" si="411"/>
        <v>16</v>
      </c>
      <c r="L703" s="132">
        <f t="shared" si="410"/>
        <v>0</v>
      </c>
      <c r="M703" s="125"/>
      <c r="N703" s="45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AA703" s="49">
        <v>2000930617789</v>
      </c>
      <c r="AB703" s="224">
        <v>22764</v>
      </c>
      <c r="AC703" s="318"/>
      <c r="AD703" s="328"/>
      <c r="AE703" s="38"/>
      <c r="AF703" s="38"/>
      <c r="AG703" s="38"/>
      <c r="AH703" s="38"/>
      <c r="AI703" s="38"/>
      <c r="AJ703" s="38"/>
      <c r="AK703" s="38"/>
      <c r="AL703" s="38"/>
      <c r="AM703" s="38"/>
      <c r="AN703" s="38"/>
      <c r="AO703" s="38"/>
      <c r="AP703" s="38"/>
      <c r="AQ703" s="38"/>
      <c r="AR703" s="38"/>
      <c r="AS703" s="38"/>
      <c r="AT703" s="38"/>
      <c r="AU703" s="38"/>
      <c r="AV703" s="38"/>
      <c r="AW703" s="38"/>
      <c r="AX703" s="38"/>
      <c r="AY703" s="38"/>
      <c r="AZ703" s="38"/>
      <c r="BA703" s="38"/>
    </row>
    <row r="704" spans="3:53" s="9" customFormat="1" x14ac:dyDescent="0.25">
      <c r="C704" s="126">
        <v>6</v>
      </c>
      <c r="D704" s="161" t="s">
        <v>292</v>
      </c>
      <c r="E704" s="126" t="s">
        <v>0</v>
      </c>
      <c r="F704" s="128"/>
      <c r="G704" s="129">
        <v>0</v>
      </c>
      <c r="H704" s="130">
        <v>16</v>
      </c>
      <c r="I704" s="130"/>
      <c r="J704" s="130">
        <f>H704</f>
        <v>16</v>
      </c>
      <c r="K704" s="131">
        <f t="shared" si="411"/>
        <v>16</v>
      </c>
      <c r="L704" s="132">
        <f t="shared" si="410"/>
        <v>0</v>
      </c>
      <c r="M704" s="125"/>
      <c r="N704" s="45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AA704" s="49">
        <v>2000012813658</v>
      </c>
      <c r="AB704" s="224">
        <v>16711</v>
      </c>
      <c r="AC704" s="318"/>
      <c r="AD704" s="328"/>
      <c r="AE704" s="38"/>
      <c r="AF704" s="38"/>
      <c r="AG704" s="38"/>
      <c r="AH704" s="38"/>
      <c r="AI704" s="38"/>
      <c r="AJ704" s="38"/>
      <c r="AK704" s="38"/>
      <c r="AL704" s="38"/>
      <c r="AM704" s="38"/>
      <c r="AN704" s="38"/>
      <c r="AO704" s="38"/>
      <c r="AP704" s="38"/>
      <c r="AQ704" s="38"/>
      <c r="AR704" s="38"/>
      <c r="AS704" s="38"/>
      <c r="AT704" s="38"/>
      <c r="AU704" s="38"/>
      <c r="AV704" s="38"/>
      <c r="AW704" s="38"/>
      <c r="AX704" s="38"/>
      <c r="AY704" s="38"/>
      <c r="AZ704" s="38"/>
      <c r="BA704" s="38"/>
    </row>
    <row r="705" spans="3:170" s="9" customFormat="1" x14ac:dyDescent="0.25">
      <c r="C705" s="126">
        <v>7</v>
      </c>
      <c r="D705" s="161" t="s">
        <v>293</v>
      </c>
      <c r="E705" s="126" t="s">
        <v>0</v>
      </c>
      <c r="F705" s="128"/>
      <c r="G705" s="129">
        <v>0</v>
      </c>
      <c r="H705" s="130">
        <v>16</v>
      </c>
      <c r="I705" s="130"/>
      <c r="J705" s="130">
        <f>H705</f>
        <v>16</v>
      </c>
      <c r="K705" s="131">
        <f t="shared" si="411"/>
        <v>16</v>
      </c>
      <c r="L705" s="132">
        <f t="shared" si="410"/>
        <v>0</v>
      </c>
      <c r="M705" s="125"/>
      <c r="N705" s="45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AA705" s="49">
        <v>2000012812262</v>
      </c>
      <c r="AB705" s="224">
        <v>16696</v>
      </c>
      <c r="AC705" s="318"/>
      <c r="AD705" s="328"/>
      <c r="AE705" s="38"/>
      <c r="AF705" s="38"/>
      <c r="AG705" s="38"/>
      <c r="AH705" s="38"/>
      <c r="AI705" s="38"/>
      <c r="AJ705" s="38"/>
      <c r="AK705" s="38"/>
      <c r="AL705" s="38"/>
      <c r="AM705" s="38"/>
      <c r="AN705" s="38"/>
      <c r="AO705" s="38"/>
      <c r="AP705" s="38"/>
      <c r="AQ705" s="38"/>
      <c r="AR705" s="38"/>
      <c r="AS705" s="38"/>
      <c r="AT705" s="38"/>
      <c r="AU705" s="38"/>
      <c r="AV705" s="38"/>
      <c r="AW705" s="38"/>
      <c r="AX705" s="38"/>
      <c r="AY705" s="38"/>
      <c r="AZ705" s="38"/>
      <c r="BA705" s="38"/>
    </row>
    <row r="706" spans="3:170" s="9" customFormat="1" hidden="1" x14ac:dyDescent="0.25">
      <c r="C706" s="126">
        <f t="shared" ref="C706" si="413">C705+1</f>
        <v>8</v>
      </c>
      <c r="D706" s="161" t="s">
        <v>295</v>
      </c>
      <c r="E706" s="126" t="s">
        <v>0</v>
      </c>
      <c r="F706" s="128"/>
      <c r="G706" s="129">
        <v>0</v>
      </c>
      <c r="H706" s="130">
        <v>16</v>
      </c>
      <c r="I706" s="130"/>
      <c r="J706" s="130">
        <f>H706</f>
        <v>16</v>
      </c>
      <c r="K706" s="131">
        <f t="shared" si="411"/>
        <v>16</v>
      </c>
      <c r="L706" s="132">
        <f t="shared" si="410"/>
        <v>0</v>
      </c>
      <c r="M706" s="125"/>
      <c r="N706" s="45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AA706" s="49">
        <v>2000012812217</v>
      </c>
      <c r="AB706" s="224">
        <v>16620</v>
      </c>
      <c r="AC706" s="318"/>
      <c r="AD706" s="328"/>
      <c r="AE706" s="38"/>
      <c r="AF706" s="38"/>
      <c r="AG706" s="38"/>
      <c r="AH706" s="38"/>
      <c r="AI706" s="38"/>
      <c r="AJ706" s="38"/>
      <c r="AK706" s="38"/>
      <c r="AL706" s="38"/>
      <c r="AM706" s="38"/>
      <c r="AN706" s="38"/>
      <c r="AO706" s="38"/>
      <c r="AP706" s="38"/>
      <c r="AQ706" s="38"/>
      <c r="AR706" s="38"/>
      <c r="AS706" s="38"/>
      <c r="AT706" s="38"/>
      <c r="AU706" s="38"/>
      <c r="AV706" s="38"/>
      <c r="AW706" s="38"/>
      <c r="AX706" s="38"/>
      <c r="AY706" s="38"/>
      <c r="AZ706" s="38"/>
      <c r="BA706" s="38"/>
    </row>
    <row r="707" spans="3:170" s="51" customFormat="1" ht="18.75" thickBot="1" x14ac:dyDescent="0.3">
      <c r="C707" s="155"/>
      <c r="D707" s="156" t="s">
        <v>1</v>
      </c>
      <c r="E707" s="157"/>
      <c r="F707" s="157">
        <f>SUM(F698:F706)</f>
        <v>0</v>
      </c>
      <c r="G707" s="158"/>
      <c r="H707" s="158">
        <f>SUMPRODUCT($F698:$F706,H698:H706)</f>
        <v>0</v>
      </c>
      <c r="I707" s="158">
        <f>SUMPRODUCT($F698:$F706,I698:I706)</f>
        <v>0</v>
      </c>
      <c r="J707" s="158">
        <f>SUMPRODUCT($F698:$F706,J698:J706)</f>
        <v>0</v>
      </c>
      <c r="K707" s="158">
        <f>SUMPRODUCT($F698:$F706,K698:K706)</f>
        <v>0</v>
      </c>
      <c r="L707" s="159">
        <f>SUMPRODUCT(L698:L706)</f>
        <v>0</v>
      </c>
      <c r="M707" s="160"/>
      <c r="N707" s="47"/>
      <c r="O707" s="48"/>
      <c r="P707" s="48"/>
      <c r="Q707" s="48"/>
      <c r="R707" s="48"/>
      <c r="S707" s="48"/>
      <c r="T707" s="48"/>
      <c r="U707" s="48"/>
      <c r="V707" s="48"/>
      <c r="W707" s="48"/>
      <c r="X707" s="48"/>
      <c r="Y707" s="48"/>
      <c r="AA707" s="49"/>
      <c r="AB707" s="224"/>
      <c r="AC707" s="318"/>
      <c r="AD707" s="328"/>
      <c r="AE707" s="48"/>
      <c r="AF707" s="48"/>
      <c r="AG707" s="48"/>
      <c r="AH707" s="48"/>
      <c r="AI707" s="48"/>
      <c r="AJ707" s="48"/>
      <c r="AK707" s="48"/>
      <c r="AL707" s="48"/>
      <c r="AM707" s="48"/>
      <c r="AN707" s="48"/>
      <c r="AO707" s="48"/>
      <c r="AP707" s="48"/>
      <c r="AQ707" s="48"/>
      <c r="AR707" s="48"/>
      <c r="AS707" s="48"/>
      <c r="AT707" s="48"/>
      <c r="AU707" s="48"/>
      <c r="AV707" s="48"/>
      <c r="AW707" s="48"/>
      <c r="AX707" s="48"/>
      <c r="AY707" s="48"/>
      <c r="AZ707" s="48"/>
      <c r="BA707" s="48"/>
      <c r="BB707" s="50"/>
      <c r="BC707" s="50"/>
      <c r="BD707" s="50"/>
      <c r="BE707" s="50"/>
      <c r="BF707" s="50"/>
      <c r="BG707" s="50"/>
      <c r="BH707" s="50"/>
      <c r="BI707" s="50"/>
      <c r="BJ707" s="50"/>
      <c r="BK707" s="50"/>
      <c r="BL707" s="50"/>
      <c r="BM707" s="50"/>
      <c r="BN707" s="50"/>
      <c r="BO707" s="50"/>
      <c r="BP707" s="50"/>
      <c r="BQ707" s="50"/>
      <c r="BR707" s="50"/>
      <c r="BS707" s="50"/>
      <c r="BT707" s="50"/>
      <c r="BU707" s="50"/>
      <c r="BV707" s="50"/>
      <c r="BW707" s="50"/>
      <c r="BX707" s="50"/>
      <c r="BY707" s="50"/>
      <c r="BZ707" s="50"/>
      <c r="CA707" s="50"/>
      <c r="CB707" s="50"/>
      <c r="CC707" s="50"/>
      <c r="CD707" s="50"/>
      <c r="CE707" s="50"/>
      <c r="CF707" s="50"/>
      <c r="CG707" s="50"/>
      <c r="CH707" s="50"/>
      <c r="CI707" s="50"/>
      <c r="CJ707" s="50"/>
      <c r="CK707" s="50"/>
      <c r="CL707" s="50"/>
      <c r="CM707" s="50"/>
      <c r="CN707" s="50"/>
      <c r="CO707" s="50"/>
      <c r="CP707" s="50"/>
      <c r="CQ707" s="50"/>
      <c r="CR707" s="50"/>
      <c r="CS707" s="50"/>
      <c r="CT707" s="50"/>
      <c r="CU707" s="50"/>
      <c r="CV707" s="50"/>
      <c r="CW707" s="50"/>
      <c r="CX707" s="50"/>
      <c r="CY707" s="50"/>
      <c r="CZ707" s="50"/>
      <c r="DA707" s="50"/>
      <c r="DB707" s="50"/>
      <c r="DC707" s="50"/>
      <c r="DD707" s="50"/>
      <c r="DE707" s="50"/>
      <c r="DF707" s="50"/>
      <c r="DG707" s="50"/>
      <c r="DH707" s="50"/>
      <c r="DI707" s="50"/>
      <c r="DJ707" s="50"/>
      <c r="DK707" s="50"/>
      <c r="DL707" s="50"/>
      <c r="DM707" s="50"/>
      <c r="DN707" s="50"/>
      <c r="DO707" s="50"/>
      <c r="DP707" s="50"/>
      <c r="DQ707" s="50"/>
      <c r="DR707" s="50"/>
      <c r="DS707" s="50"/>
      <c r="DT707" s="50"/>
      <c r="DU707" s="50"/>
      <c r="DV707" s="50"/>
      <c r="DW707" s="50"/>
      <c r="DX707" s="50"/>
      <c r="DY707" s="50"/>
      <c r="DZ707" s="50"/>
      <c r="EA707" s="50"/>
      <c r="EB707" s="50"/>
      <c r="EC707" s="50"/>
      <c r="ED707" s="50"/>
      <c r="EE707" s="50"/>
      <c r="EF707" s="50"/>
      <c r="EG707" s="50"/>
      <c r="EH707" s="50"/>
      <c r="EI707" s="50"/>
      <c r="EJ707" s="50"/>
      <c r="EK707" s="50"/>
      <c r="EL707" s="50"/>
      <c r="EM707" s="50"/>
      <c r="EN707" s="50"/>
      <c r="EO707" s="50"/>
      <c r="EP707" s="50"/>
      <c r="EQ707" s="50"/>
      <c r="ER707" s="50"/>
      <c r="ES707" s="50"/>
      <c r="ET707" s="50"/>
      <c r="EU707" s="50"/>
      <c r="EV707" s="50"/>
      <c r="EW707" s="50"/>
      <c r="EX707" s="50"/>
      <c r="EY707" s="50"/>
      <c r="EZ707" s="50"/>
      <c r="FA707" s="50"/>
      <c r="FB707" s="50"/>
      <c r="FC707" s="50"/>
      <c r="FD707" s="50"/>
      <c r="FE707" s="50"/>
      <c r="FF707" s="50"/>
      <c r="FG707" s="50"/>
      <c r="FH707" s="50"/>
      <c r="FI707" s="50"/>
      <c r="FJ707" s="50"/>
      <c r="FK707" s="50"/>
      <c r="FL707" s="50"/>
      <c r="FM707" s="50"/>
      <c r="FN707" s="50"/>
    </row>
    <row r="708" spans="3:170" s="9" customFormat="1" x14ac:dyDescent="0.25">
      <c r="C708" s="151"/>
      <c r="D708" s="206" t="s">
        <v>159</v>
      </c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  <c r="V708" s="72"/>
      <c r="W708" s="72"/>
      <c r="X708" s="72"/>
      <c r="Y708" s="72"/>
      <c r="Z708" s="72"/>
      <c r="AA708" s="72"/>
      <c r="AB708" s="224"/>
      <c r="AC708" s="318"/>
      <c r="AD708" s="328"/>
      <c r="AE708" s="38"/>
      <c r="AF708" s="38"/>
      <c r="AG708" s="38"/>
      <c r="AH708" s="38"/>
      <c r="AI708" s="38"/>
      <c r="AJ708" s="38"/>
      <c r="AK708" s="38"/>
      <c r="AL708" s="38"/>
      <c r="AM708" s="38"/>
      <c r="AN708" s="38"/>
      <c r="AO708" s="38"/>
      <c r="AP708" s="38"/>
      <c r="AQ708" s="38"/>
      <c r="AR708" s="38"/>
      <c r="AS708" s="38"/>
      <c r="AT708" s="38"/>
      <c r="AU708" s="38"/>
      <c r="AV708" s="38"/>
      <c r="AW708" s="38"/>
      <c r="AX708" s="38"/>
      <c r="AY708" s="38"/>
      <c r="AZ708" s="38"/>
      <c r="BA708" s="38"/>
    </row>
    <row r="709" spans="3:170" s="9" customFormat="1" x14ac:dyDescent="0.25">
      <c r="C709" s="13"/>
      <c r="D709" s="13"/>
      <c r="E709" s="13"/>
      <c r="F709" s="13"/>
      <c r="G709" s="17"/>
      <c r="H709" s="17"/>
      <c r="I709" s="17"/>
      <c r="J709" s="17"/>
      <c r="K709" s="17"/>
      <c r="L709" s="72"/>
      <c r="M709" s="72"/>
      <c r="N709" s="72"/>
      <c r="O709" s="72"/>
      <c r="P709" s="72"/>
      <c r="Q709" s="72"/>
      <c r="R709" s="72"/>
      <c r="S709" s="72"/>
      <c r="T709" s="72"/>
      <c r="U709" s="72"/>
      <c r="V709" s="72"/>
      <c r="W709" s="72"/>
      <c r="X709" s="72"/>
      <c r="Y709" s="72"/>
      <c r="Z709" s="72"/>
      <c r="AA709" s="72"/>
      <c r="AB709" s="224"/>
      <c r="AC709" s="318"/>
      <c r="AD709" s="328"/>
      <c r="AE709" s="38"/>
      <c r="AF709" s="38"/>
      <c r="AG709" s="38"/>
      <c r="AH709" s="38"/>
      <c r="AI709" s="38"/>
      <c r="AJ709" s="38"/>
      <c r="AK709" s="38"/>
      <c r="AL709" s="38"/>
      <c r="AM709" s="38"/>
      <c r="AN709" s="38"/>
      <c r="AO709" s="38"/>
      <c r="AP709" s="38"/>
      <c r="AQ709" s="38"/>
      <c r="AR709" s="38"/>
      <c r="AS709" s="38"/>
      <c r="AT709" s="38"/>
      <c r="AU709" s="38"/>
      <c r="AV709" s="38"/>
      <c r="AW709" s="38"/>
      <c r="AX709" s="38"/>
      <c r="AY709" s="38"/>
      <c r="AZ709" s="38"/>
      <c r="BA709" s="38"/>
    </row>
    <row r="710" spans="3:170" s="9" customFormat="1" x14ac:dyDescent="0.25">
      <c r="C710" s="15"/>
      <c r="D710" s="227" t="s">
        <v>163</v>
      </c>
      <c r="E710" s="13"/>
      <c r="F710" s="13"/>
      <c r="G710" s="17"/>
      <c r="H710" s="17"/>
      <c r="I710" s="17"/>
      <c r="J710" s="17"/>
      <c r="K710" s="17"/>
      <c r="L710" s="154">
        <f>L3</f>
        <v>0</v>
      </c>
      <c r="M710" s="3"/>
      <c r="N710" s="45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AA710" s="72"/>
      <c r="AB710" s="224"/>
      <c r="AC710" s="318"/>
      <c r="AD710" s="328"/>
      <c r="AE710" s="38"/>
      <c r="AF710" s="38"/>
      <c r="AG710" s="38"/>
      <c r="AH710" s="38"/>
      <c r="AI710" s="38"/>
      <c r="AJ710" s="38"/>
      <c r="AK710" s="38"/>
      <c r="AL710" s="38"/>
      <c r="AM710" s="38"/>
      <c r="AN710" s="38"/>
      <c r="AO710" s="38"/>
      <c r="AP710" s="38"/>
      <c r="AQ710" s="38"/>
      <c r="AR710" s="38"/>
      <c r="AS710" s="38"/>
      <c r="AT710" s="38"/>
      <c r="AU710" s="38"/>
      <c r="AV710" s="38"/>
      <c r="AW710" s="38"/>
      <c r="AX710" s="38"/>
      <c r="AY710" s="38"/>
      <c r="AZ710" s="38"/>
      <c r="BA710" s="38"/>
    </row>
    <row r="711" spans="3:170" s="9" customFormat="1" x14ac:dyDescent="0.25">
      <c r="C711" s="15"/>
      <c r="D711" s="207" t="s">
        <v>13</v>
      </c>
      <c r="E711" s="13"/>
      <c r="F711" s="13"/>
      <c r="G711" s="17"/>
      <c r="H711" s="17"/>
      <c r="I711" s="17"/>
      <c r="J711" s="17"/>
      <c r="K711" s="17"/>
      <c r="L711" s="68"/>
      <c r="M711" s="68"/>
      <c r="N711" s="68"/>
      <c r="O711" s="68"/>
      <c r="P711" s="68"/>
      <c r="Q711" s="68"/>
      <c r="R711" s="68"/>
      <c r="S711" s="68"/>
      <c r="T711" s="68"/>
      <c r="U711" s="68"/>
      <c r="V711" s="68"/>
      <c r="W711" s="68"/>
      <c r="X711" s="68"/>
      <c r="Y711" s="68"/>
      <c r="Z711" s="68"/>
      <c r="AA711" s="68"/>
      <c r="AB711" s="224"/>
      <c r="AC711" s="318"/>
      <c r="AD711" s="328"/>
      <c r="AE711" s="38"/>
      <c r="AF711" s="38"/>
      <c r="AG711" s="38"/>
      <c r="AH711" s="38"/>
      <c r="AI711" s="38"/>
      <c r="AJ711" s="38"/>
      <c r="AK711" s="38"/>
      <c r="AL711" s="38"/>
      <c r="AM711" s="38"/>
      <c r="AN711" s="38"/>
      <c r="AO711" s="38"/>
      <c r="AP711" s="38"/>
      <c r="AQ711" s="38"/>
      <c r="AR711" s="38"/>
      <c r="AS711" s="38"/>
      <c r="AT711" s="38"/>
      <c r="AU711" s="38"/>
      <c r="AV711" s="38"/>
      <c r="AW711" s="38"/>
      <c r="AX711" s="38"/>
      <c r="AY711" s="38"/>
      <c r="AZ711" s="38"/>
      <c r="BA711" s="38"/>
    </row>
    <row r="712" spans="3:170" x14ac:dyDescent="0.25">
      <c r="Z712" s="1"/>
    </row>
  </sheetData>
  <sheetProtection selectLockedCells="1"/>
  <mergeCells count="1">
    <mergeCell ref="C53:D53"/>
  </mergeCells>
  <hyperlinks>
    <hyperlink ref="D112" location="'Мацеста Косметик'!A698" display="Каталоги, буклеты" xr:uid="{00000000-0004-0000-0000-000000000000}"/>
    <hyperlink ref="D543" location="'Мацеста Косметик'!A6" display="Вернуться к списку продукции ↑" xr:uid="{00000000-0004-0000-0000-000001000000}"/>
    <hyperlink ref="D711" location="Тестеры!A1" display="ТЕСТЕРЫ (лист Тестеры) ссылка  &gt;&gt;" xr:uid="{00000000-0004-0000-0000-000002000000}"/>
    <hyperlink ref="D113" location="Тестеры!A1" display="ТЕСТЕРЫ &gt;&gt;" xr:uid="{00000000-0004-0000-0000-000003000000}"/>
    <hyperlink ref="D89" location="'Мацеста Косметик'!A528" display="Пенка для умывания, 170г" xr:uid="{00000000-0004-0000-0000-000004000000}"/>
    <hyperlink ref="D90" location="'Мацеста Косметик'!A534" display="Скраб для лица, 70г" xr:uid="{00000000-0004-0000-0000-000005000000}"/>
    <hyperlink ref="D91" location="'Мацеста Косметик'!A539" display="Маски для лица, 150г" xr:uid="{00000000-0004-0000-0000-000006000000}"/>
    <hyperlink ref="D92" location="'Мацеста Косметик'!A545" display="Баттеры для губ с маслом ШИ, 10г" xr:uid="{00000000-0004-0000-0000-000007000000}"/>
    <hyperlink ref="D93" location="'Мацеста Косметик'!A554" display="Медовые бальзамы для губ, 7г" xr:uid="{00000000-0004-0000-0000-000008000000}"/>
    <hyperlink ref="D96" location="'Мацеста Косметик'!A591" display="Масло ШИ для тела, 50г" xr:uid="{00000000-0004-0000-0000-000009000000}"/>
    <hyperlink ref="D97" location="'Мацеста Косметик'!A602" display="Крем-масла для тела, 50г" xr:uid="{00000000-0004-0000-0000-00000A000000}"/>
    <hyperlink ref="D98" location="'Мацеста Косметик'!A609" display="Натуральные сливки для тела, 150г" xr:uid="{00000000-0004-0000-0000-00000B000000}"/>
    <hyperlink ref="D99" location="'Мацеста Косметик'!A616" display="Натуральный крем для рук, 70г" xr:uid="{00000000-0004-0000-0000-00000C000000}"/>
    <hyperlink ref="D100" location="'Мацеста Косметик'!A623" display="Натуральный крем для ног, 70г" xr:uid="{00000000-0004-0000-0000-00000D000000}"/>
    <hyperlink ref="D101" location="'Мацеста Косметик'!A628" display="Натуральное крафтовое мыло, 100г" xr:uid="{00000000-0004-0000-0000-00000E000000}"/>
    <hyperlink ref="D102" location="'Мацеста Косметик'!A643" display="Натуральное мягкое мыло, 150г" xr:uid="{00000000-0004-0000-0000-00000F000000}"/>
    <hyperlink ref="D103" location="'Мацеста Косметик'!A650" display="Масляные скрабы, 200г" xr:uid="{00000000-0004-0000-0000-000010000000}"/>
    <hyperlink ref="D104" location="'Мацеста Косметик'!A659" display="Крафтовые сухие ягодные скрабы, 300г" xr:uid="{00000000-0004-0000-0000-000011000000}"/>
    <hyperlink ref="D105" location="'Мацеста Косметик'!A668" display="Крафтовая мочалка с натуральным мылом" xr:uid="{00000000-0004-0000-0000-000012000000}"/>
    <hyperlink ref="D70" location="'Мацеста Косметик'!A427" display="Пенка для умывания, 170г" xr:uid="{00000000-0004-0000-0000-000013000000}"/>
    <hyperlink ref="D71" location="'Мацеста Косметик'!A432" display="Тоник для лица, 150г" xr:uid="{00000000-0004-0000-0000-000014000000}"/>
    <hyperlink ref="D72" location="'Мацеста Косметик'!A437" display="Мицеллярная вода, 150г" xr:uid="{00000000-0004-0000-0000-000015000000}"/>
    <hyperlink ref="D73" location="'Мацеста Косметик'!A442" display="Гидролат, 105г" xr:uid="{00000000-0004-0000-0000-000016000000}"/>
    <hyperlink ref="D74" location="'Мацеста Косметик'!A451" display="Скраб для лица, 70г" xr:uid="{00000000-0004-0000-0000-000017000000}"/>
    <hyperlink ref="D75" location="'Мацеста Косметик'!A456" display="Сыворотка для лица, 30г" xr:uid="{00000000-0004-0000-0000-000018000000}"/>
    <hyperlink ref="D76" location="'Мацеста Косметик'!A461" display="Крем-гель для кожи вокруг глаз, 15г" xr:uid="{00000000-0004-0000-0000-000019000000}"/>
    <hyperlink ref="D77" location="'Мацеста Косметик'!A466" display="Крем для лица, 50г" xr:uid="{00000000-0004-0000-0000-00001A000000}"/>
    <hyperlink ref="D78" location="'Мацеста Косметик'!A473" display="Маска для лица, 70г" xr:uid="{00000000-0004-0000-0000-00001B000000}"/>
    <hyperlink ref="D81" location="'Мацеста Косметик'!A492" display="Термальная вода, 105г" xr:uid="{00000000-0004-0000-0000-00001C000000}"/>
    <hyperlink ref="D82" location="'Мацеста Косметик'!A497" display="Масляные миксы, 110г и 30г" xr:uid="{00000000-0004-0000-0000-00001D000000}"/>
    <hyperlink ref="D83" location="'Мацеста Косметик'!A504" display="Молочко после загара, 110г" xr:uid="{00000000-0004-0000-0000-00001E000000}"/>
    <hyperlink ref="D111" location="'Мацеста Косметик'!A327" display="Рекламные материалы:" xr:uid="{00000000-0004-0000-0000-00001F000000}"/>
    <hyperlink ref="D552" location="'Мацеста Косметик'!A6" display="Вернуться к списку продукции ↑" xr:uid="{00000000-0004-0000-0000-000020000000}"/>
    <hyperlink ref="D576" location="'Мацеста Косметик'!A6" display="Вернуться к списку продукции ↑" xr:uid="{00000000-0004-0000-0000-000021000000}"/>
    <hyperlink ref="D537" location="'Мацеста Косметик'!A6" display="Вернуться к списку продукции ↑" xr:uid="{00000000-0004-0000-0000-000022000000}"/>
    <hyperlink ref="D532" location="'Мацеста Косметик'!A6" display="Вернуться к списку продукции ↑" xr:uid="{00000000-0004-0000-0000-000023000000}"/>
    <hyperlink ref="D600" location="'Мацеста Косметик'!A6" display="Вернуться к списку продукции ↑" xr:uid="{00000000-0004-0000-0000-000024000000}"/>
    <hyperlink ref="D607" location="'Мацеста Косметик'!A6" display="Вернуться к списку продукции ↑" xr:uid="{00000000-0004-0000-0000-000025000000}"/>
    <hyperlink ref="D614" location="'Мацеста Косметик'!A6" display="Вернуться к списку продукции ↑" xr:uid="{00000000-0004-0000-0000-000026000000}"/>
    <hyperlink ref="D621" location="'Мацеста Косметик'!A6" display="Вернуться к списку продукции ↑" xr:uid="{00000000-0004-0000-0000-000027000000}"/>
    <hyperlink ref="D626" location="'Мацеста Косметик'!A6" display="Вернуться к списку продукции ↑" xr:uid="{00000000-0004-0000-0000-000028000000}"/>
    <hyperlink ref="D641" location="'Мацеста Косметик'!A6" display="Вернуться к списку продукции ↑" xr:uid="{00000000-0004-0000-0000-000029000000}"/>
    <hyperlink ref="D648" location="'Мацеста Косметик'!A6" display="Вернуться к списку продукции ↑" xr:uid="{00000000-0004-0000-0000-00002A000000}"/>
    <hyperlink ref="D657" location="'Мацеста Косметик'!A6" display="Вернуться к списку продукции ↑" xr:uid="{00000000-0004-0000-0000-00002B000000}"/>
    <hyperlink ref="D666" location="'Мацеста Косметик'!A6" display="Вернуться к списку продукции ↑" xr:uid="{00000000-0004-0000-0000-00002C000000}"/>
    <hyperlink ref="D675" location="'Мацеста Косметик'!A6" display="Вернуться к списку продукции ↑" xr:uid="{00000000-0004-0000-0000-00002D000000}"/>
    <hyperlink ref="D440" location="'Мацеста Косметик'!A6" display="Вернуться к списку продукции ↑" xr:uid="{00000000-0004-0000-0000-00002E000000}"/>
    <hyperlink ref="D449" location="'Мацеста Косметик'!A6" display="Вернуться к списку продукции ↑" xr:uid="{00000000-0004-0000-0000-00002F000000}"/>
    <hyperlink ref="D454" location="'Мацеста Косметик'!A6" display="Вернуться к списку продукции ↑" xr:uid="{00000000-0004-0000-0000-000030000000}"/>
    <hyperlink ref="D459" location="'Мацеста Косметик'!A6" display="Вернуться к списку продукции ↑" xr:uid="{00000000-0004-0000-0000-000031000000}"/>
    <hyperlink ref="D464" location="'Мацеста Косметик'!A6" display="Вернуться к списку продукции ↑" xr:uid="{00000000-0004-0000-0000-000032000000}"/>
    <hyperlink ref="D471" location="'Мацеста Косметик'!A6" display="Вернуться к списку продукции ↑" xr:uid="{00000000-0004-0000-0000-000033000000}"/>
    <hyperlink ref="D480" location="'Мацеста Косметик'!A6" display="Вернуться к списку продукции ↑" xr:uid="{00000000-0004-0000-0000-000034000000}"/>
    <hyperlink ref="D495" location="'Мацеста Косметик'!A6" display="Вернуться к списку продукции ↑" xr:uid="{00000000-0004-0000-0000-000035000000}"/>
    <hyperlink ref="D502" location="'Мацеста Косметик'!A6" display="Вернуться к списку продукции ↑" xr:uid="{00000000-0004-0000-0000-000036000000}"/>
    <hyperlink ref="D507" location="'Мацеста Косметик'!A6" display="Вернуться к списку продукции ↑" xr:uid="{00000000-0004-0000-0000-000037000000}"/>
    <hyperlink ref="D708" location="'Мацеста Косметик'!A6" display="Вернуться к списку продукции ↑" xr:uid="{00000000-0004-0000-0000-000038000000}"/>
    <hyperlink ref="D485" location="'Мацеста Косметик'!A6" display="Вернуться к списку продукции ↑" xr:uid="{00000000-0004-0000-0000-000039000000}"/>
    <hyperlink ref="D490" location="'Мацеста Косметик'!A6" display="Вернуться к списку продукции ↑" xr:uid="{00000000-0004-0000-0000-00003A000000}"/>
    <hyperlink ref="D515" location="'Мацеста Косметик'!A6" display="Вернуться к списку продукции ↑" xr:uid="{00000000-0004-0000-0000-00003B000000}"/>
    <hyperlink ref="D520" location="'Мацеста Косметик'!A6" display="Вернуться к списку продукции ↑" xr:uid="{00000000-0004-0000-0000-00003C000000}"/>
    <hyperlink ref="D526" location="'Мацеста Косметик'!A6" display="Вернуться к списку продукции ↑" xr:uid="{00000000-0004-0000-0000-00003D000000}"/>
    <hyperlink ref="D561" location="'Мацеста Косметик'!A6" display="Вернуться к списку продукции ↑" xr:uid="{00000000-0004-0000-0000-00003E000000}"/>
    <hyperlink ref="D589" location="'Мацеста Косметик'!A6" display="Вернуться к списку продукции ↑" xr:uid="{00000000-0004-0000-0000-00003F000000}"/>
    <hyperlink ref="D684" location="'Мацеста Косметик'!A6" display="Вернуться к списку продукции ↑" xr:uid="{00000000-0004-0000-0000-000040000000}"/>
    <hyperlink ref="D689" location="'Мацеста Косметик'!A6" display="Вернуться к списку продукции ↑" xr:uid="{00000000-0004-0000-0000-000041000000}"/>
    <hyperlink ref="D694" location="'Мацеста Косметик'!A6" display="Вернуться к списку продукции ↑" xr:uid="{00000000-0004-0000-0000-000042000000}"/>
    <hyperlink ref="D79" location="'Мацеста Косметик'!A482" display="Термальный скраб для тела, 150 г" xr:uid="{00000000-0004-0000-0000-000043000000}"/>
    <hyperlink ref="D80" location="'Мацеста Косметик'!A487" display="Крем для тела, 150 г" xr:uid="{00000000-0004-0000-0000-000044000000}"/>
    <hyperlink ref="D86" location="'Мацеста Косметик'!A511" display="Крем для лица, 50г" xr:uid="{00000000-0004-0000-0000-000045000000}"/>
    <hyperlink ref="D87" location="'Мацеста Косметик'!A517" display="Тоник для лица, 150г" xr:uid="{00000000-0004-0000-0000-000046000000}"/>
    <hyperlink ref="D88" location="'Мацеста Косметик'!A522" display="Маски для лица САШЕ, 15г" xr:uid="{00000000-0004-0000-0000-000047000000}"/>
    <hyperlink ref="D108" location="'Мацеста Косметик'!A681" display="Шампунь для волос, 250г" xr:uid="{00000000-0004-0000-0000-000048000000}"/>
    <hyperlink ref="D109" location="'Мацеста Косметик'!A686" display="Бальзам для волос, 150г" xr:uid="{00000000-0004-0000-0000-000049000000}"/>
    <hyperlink ref="D110" location="'Мацеста Косметик'!A691" display="Маска для волос, 150г     " xr:uid="{00000000-0004-0000-0000-00004A000000}"/>
    <hyperlink ref="D280" location="'Мацеста Косметик'!A6" display="Вернуться к списку продукции ↑" xr:uid="{00000000-0004-0000-0000-00004B000000}"/>
    <hyperlink ref="D285" location="'Мацеста Косметик'!A6" display="Вернуться к списку продукции ↑" xr:uid="{00000000-0004-0000-0000-00004C000000}"/>
    <hyperlink ref="D290" location="'Мацеста Косметик'!A6" display="Вернуться к списку продукции ↑" xr:uid="{00000000-0004-0000-0000-00004D000000}"/>
    <hyperlink ref="D295" location="'Мацеста Косметик'!A6" display="Вернуться к списку продукции ↑" xr:uid="{00000000-0004-0000-0000-00004E000000}"/>
    <hyperlink ref="D304" location="'Мацеста Косметик'!A6" display="Вернуться к списку продукции ↑" xr:uid="{00000000-0004-0000-0000-00004F000000}"/>
    <hyperlink ref="D309" location="'Мацеста Косметик'!A6" display="Вернуться к списку продукции ↑" xr:uid="{00000000-0004-0000-0000-000050000000}"/>
    <hyperlink ref="D314" location="'Мацеста Косметик'!A6" display="Вернуться к списку продукции ↑" xr:uid="{00000000-0004-0000-0000-000051000000}"/>
    <hyperlink ref="D319" location="'Мацеста Косметик'!A6" display="Вернуться к списку продукции ↑" xr:uid="{00000000-0004-0000-0000-000052000000}"/>
    <hyperlink ref="D324" location="'Мацеста Косметик'!A6" display="Вернуться к списку продукции ↑" xr:uid="{00000000-0004-0000-0000-000053000000}"/>
    <hyperlink ref="D336" location="'Мацеста Косметик'!A6" display="Вернуться к списку продукции ↑" xr:uid="{00000000-0004-0000-0000-000054000000}"/>
    <hyperlink ref="D345" location="'Мацеста Косметик'!A6" display="Вернуться к списку продукции ↑" xr:uid="{00000000-0004-0000-0000-000055000000}"/>
    <hyperlink ref="D41" location="'Мацеста Косметик'!A277" display="Крем для лица, 50г" xr:uid="{00000000-0004-0000-0000-000056000000}"/>
    <hyperlink ref="D42" location="'Мацеста Косметик'!A282" display="Сыворотка для лица, 30г" xr:uid="{00000000-0004-0000-0000-000057000000}"/>
    <hyperlink ref="D43" location="'Мацеста Косметик'!A287" display="Тоник для лица, 150г" xr:uid="{00000000-0004-0000-0000-000058000000}"/>
    <hyperlink ref="D44" location="'Мацеста Косметик'!A292" display="Крем-гели под глаза, 20г" xr:uid="{00000000-0004-0000-0000-000059000000}"/>
    <hyperlink ref="D45" location="'Мацеста Косметик'!A297" display="Маски для лица в САШЕ, 150г" xr:uid="{00000000-0004-0000-0000-00005A000000}"/>
    <hyperlink ref="D46" location="'Мацеста Косметик'!A306" display="Гель для умывания, 150г" xr:uid="{00000000-0004-0000-0000-00005B000000}"/>
    <hyperlink ref="D47" location="'Мацеста Косметик'!A310" display="Грязь Тамбуканского озера, 700г" xr:uid="{00000000-0004-0000-0000-00005C000000}"/>
    <hyperlink ref="D48" location="'Мацеста Косметик'!A316" display="Крем для рук, 75г" xr:uid="{00000000-0004-0000-0000-00005D000000}"/>
    <hyperlink ref="D49" location="'Мацеста Косметик'!A321" display="Крем для тела, 140г" xr:uid="{00000000-0004-0000-0000-00005E000000}"/>
    <hyperlink ref="D50" location="'Мацеста Косметик'!A326" display="Сухой скраб для тела, 250г" xr:uid="{00000000-0004-0000-0000-00005F000000}"/>
    <hyperlink ref="D52" location="'Мацеста Косметик'!A338" display="Мыло натуральное, 100г" xr:uid="{00000000-0004-0000-0000-000060000000}"/>
    <hyperlink ref="D94" location="'Мацеста Косметик'!A563" display="Гидролат, 100г" xr:uid="{00000000-0004-0000-0000-000061000000}"/>
    <hyperlink ref="D435" location="'Мацеста Косметик'!A6" display="Вернуться к списку продукции ↑" xr:uid="{00000000-0004-0000-0000-000062000000}"/>
    <hyperlink ref="D430" location="'Мацеста Косметик'!A6" display="Вернуться к списку продукции ↑" xr:uid="{00000000-0004-0000-0000-000063000000}"/>
    <hyperlink ref="D384" location="'Мацеста Косметик'!A6" display="Вернуться к списку продукции ↑" xr:uid="{00000000-0004-0000-0000-000064000000}"/>
    <hyperlink ref="D389" location="'Мацеста Косметик'!A6" display="Вернуться к списку продукции ↑" xr:uid="{00000000-0004-0000-0000-000065000000}"/>
    <hyperlink ref="D394" location="'Мацеста Косметик'!A6" display="Вернуться к списку продукции ↑" xr:uid="{00000000-0004-0000-0000-000066000000}"/>
    <hyperlink ref="D398" location="'Мацеста Косметик'!A6" display="Вернуться к списку продукции ↑" xr:uid="{00000000-0004-0000-0000-000067000000}"/>
    <hyperlink ref="D407" location="'Мацеста Косметик'!A6" display="Вернуться к списку продукции ↑" xr:uid="{00000000-0004-0000-0000-000068000000}"/>
    <hyperlink ref="D379" location="'Мацеста Косметик'!A6" display="Вернуться к списку продукции ↑" xr:uid="{00000000-0004-0000-0000-000069000000}"/>
    <hyperlink ref="D412" location="'Мацеста Косметик'!A6" display="Вернуться к списку продукции ↑" xr:uid="{00000000-0004-0000-0000-00006A000000}"/>
    <hyperlink ref="D418" location="'Мацеста Косметик'!A6" display="Вернуться к списку продукции ↑" xr:uid="{00000000-0004-0000-0000-00006B000000}"/>
    <hyperlink ref="D424" location="'Мацеста Косметик'!A6" display="Вернуться к списку продукции ↑" xr:uid="{00000000-0004-0000-0000-00006C000000}"/>
    <hyperlink ref="D59" location="'Мацеста Косметик'!A370" display="Крем для лица, 50г                                                                                                                                    " xr:uid="{00000000-0004-0000-0000-00006D000000}"/>
    <hyperlink ref="D60" location="'Мацеста Косметик'!A376" display="Сыворотка для лица, 50г                                                                        " xr:uid="{00000000-0004-0000-0000-00006E000000}"/>
    <hyperlink ref="D61" location="'Мацеста Косметик'!A381" display="Тоник для лица, 150г                                                                            " xr:uid="{00000000-0004-0000-0000-00006F000000}"/>
    <hyperlink ref="D62" location="'Мацеста Косметик'!A386" display="Гель для кожи вокруг глаз, 15г                                                             " xr:uid="{00000000-0004-0000-0000-000070000000}"/>
    <hyperlink ref="D63" location="'Мацеста Косметик'!A391" display="Пенка для умывания с экстрактом зеленого чая, 170г                        " xr:uid="{00000000-0004-0000-0000-000071000000}"/>
    <hyperlink ref="D64" location="'Мацеста Косметик'!A396" display="Скраб с зеленым чаем, 100г                                                               " xr:uid="{00000000-0004-0000-0000-000072000000}"/>
    <hyperlink ref="D65" location="'Мацеста Косметик'!A400" display="Маска для лица туба, 50г                                                               " xr:uid="{00000000-0004-0000-0000-000073000000}"/>
    <hyperlink ref="D66" location="'Мацеста Косметик'!A409" display="Ночная маска для губ, 15г                                                              " xr:uid="{00000000-0004-0000-0000-000074000000}"/>
    <hyperlink ref="D67" location="'Мацеста Косметик'!A414" display="Гидролат зеленого чая,100 г                                                                   " xr:uid="{00000000-0004-0000-0000-000075000000}"/>
    <hyperlink ref="D68" location="'Мацеста Косметик'!A420" display="Убтан с зеленым чаем, 90г                                                                    " xr:uid="{00000000-0004-0000-0000-000076000000}"/>
    <hyperlink ref="D95" location="'Мацеста Косметик'!A578" display="Баттеры &quot;мини&quot;, 15г" xr:uid="{00000000-0004-0000-0000-000077000000}"/>
    <hyperlink ref="D351" location="'Мацеста Косметик'!A6" display="Вернуться к списку продукции ↑" xr:uid="{00000000-0004-0000-0000-000078000000}"/>
    <hyperlink ref="D362" location="'Мацеста Косметик'!A6" display="Вернуться к списку продукции ↑" xr:uid="{00000000-0004-0000-0000-000079000000}"/>
    <hyperlink ref="D367" location="'Мацеста Косметик'!A6" display="Вернуться к списку продукции ↑" xr:uid="{00000000-0004-0000-0000-00007A000000}"/>
    <hyperlink ref="D54" location="'Мацеста Косметик'!A347" display="Шампунь для волос ТГ, 200г" xr:uid="{00000000-0004-0000-0000-00007B000000}"/>
    <hyperlink ref="D55" location="'Мацеста Косметик'!A353" display="Бальзам-кондиционер для волос ТГ, 200г" xr:uid="{00000000-0004-0000-0000-00007C000000}"/>
    <hyperlink ref="D57" location="'Мацеста Косметик'!A364" display="Спрей для волос ТГ, 200г" xr:uid="{00000000-0004-0000-0000-00007D000000}"/>
    <hyperlink ref="D357" location="'Мацеста Косметик'!A6" display="Вернуться к списку продукции ↑" xr:uid="{00000000-0004-0000-0000-00007E000000}"/>
    <hyperlink ref="D329" location="'Мацеста Косметик'!A6" display="Вернуться к списку продукции ↑" xr:uid="{00000000-0004-0000-0000-00007F000000}"/>
    <hyperlink ref="D51" location="'Мацеста Косметик'!A331" display="Дезодорант, 50г" xr:uid="{00000000-0004-0000-0000-000080000000}"/>
    <hyperlink ref="D56" location="'Мацеста Косметик'!A359" display="Маска для волос ТГ, 200г" xr:uid="{00000000-0004-0000-0000-000081000000}"/>
    <hyperlink ref="D12" location="'Мацеста Косметик'!A121" display="Фитокрем для лица, 45г" xr:uid="{00000000-0004-0000-0000-000082000000}"/>
    <hyperlink ref="D13" location="'Мацеста Косметик'!A128" display="Фитосыворотка для лица, 30г" xr:uid="{00000000-0004-0000-0000-000083000000}"/>
    <hyperlink ref="D14" location="'Мацеста Косметик'!A133" display="Фитогель для умывания, 90г" xr:uid="{00000000-0004-0000-0000-000084000000}"/>
    <hyperlink ref="D15" location="'Мацеста Косметик'!A140" display="Убтан, 100г" xr:uid="{00000000-0004-0000-0000-000085000000}"/>
    <hyperlink ref="D16" location="'Мацеста Косметик'!A145" display="Травяная болтушка, 90г" xr:uid="{00000000-0004-0000-0000-000086000000}"/>
    <hyperlink ref="D17" location="'Мацеста Косметик'!A150" display="Травяной сбор, 30г" xr:uid="{00000000-0004-0000-0000-000087000000}"/>
    <hyperlink ref="D18" location="'Мацеста Косметик'!A155" display="Комплекс масел, 45г" xr:uid="{00000000-0004-0000-0000-000088000000}"/>
    <hyperlink ref="D19" location="'Мацеста Косметик'!A164" display="Гидролат, 120г" xr:uid="{00000000-0004-0000-0000-000089000000}"/>
    <hyperlink ref="D20" location="'Мацеста Косметик'!A173" display="Эфирное масло, 10г" xr:uid="{00000000-0004-0000-0000-00008A000000}"/>
    <hyperlink ref="D21" location="'Мацеста Косметик'!A178" display="Минеральная вода для лица и тела, 120г" xr:uid="{00000000-0004-0000-0000-00008B000000}"/>
    <hyperlink ref="D23" location="'Мацеста Косметик'!A190" display="Фитомазь, 40г" xr:uid="{00000000-0004-0000-0000-00008C000000}"/>
    <hyperlink ref="D22" location="'Мацеста Косметик'!A185" display="Фитобальзам для губ, 10г" xr:uid="{00000000-0004-0000-0000-00008D000000}"/>
    <hyperlink ref="D24" location="'Мацеста Косметик'!A195" display="Магниевое масло, 110г" xr:uid="{00000000-0004-0000-0000-00008E000000}"/>
    <hyperlink ref="D25" location="'Мацеста Косметик'!A200" display="Дезодорант-крем, 50г" xr:uid="{00000000-0004-0000-0000-00008F000000}"/>
    <hyperlink ref="D26" location="'Мацеста Косметик'!A207" display="Крем для рук, 50г" xr:uid="{00000000-0004-0000-0000-000090000000}"/>
    <hyperlink ref="D27" location="'Мацеста Косметик'!A212" display="Крем для ног, 50г" xr:uid="{00000000-0004-0000-0000-000091000000}"/>
    <hyperlink ref="D28" location="'Мацеста Косметик'!A218" display="Крем-масло для тела, 50г" xr:uid="{00000000-0004-0000-0000-000092000000}"/>
    <hyperlink ref="D29" location="'Мацеста Косметик'!A223" display="Массажное масло для тела,90г" xr:uid="{00000000-0004-0000-0000-000093000000}"/>
    <hyperlink ref="D30" location="'Мацеста Косметик'!A228" display="Молочко для тела, 115г" xr:uid="{00000000-0004-0000-0000-000094000000}"/>
    <hyperlink ref="D31" location="'Мацеста Косметик'!A235" display="Скраб для тела, 200г" xr:uid="{00000000-0004-0000-0000-000095000000}"/>
    <hyperlink ref="D32" location="'Мацеста Косметик'!A240" display="Соль для ванны, 300г" xr:uid="{00000000-0004-0000-0000-000096000000}"/>
    <hyperlink ref="D33" location="'Мацеста Косметик'!A247" display="Мягкое фитомыло, 180г" xr:uid="{00000000-0004-0000-0000-000097000000}"/>
    <hyperlink ref="D35" location="'Мацеста Косметик'!A261" display="Фитошампунь, 200г" xr:uid="{00000000-0004-0000-0000-000098000000}"/>
    <hyperlink ref="D34" location="'Мацеста Косметик'!A256" display="Мыло, 125г" xr:uid="{00000000-0004-0000-0000-000099000000}"/>
    <hyperlink ref="D36" location="'Мацеста Косметик'!A266" display="Фитобальзам для волос, 150г" xr:uid="{00000000-0004-0000-0000-00009A000000}"/>
    <hyperlink ref="D123" location="'Мацеста Косметик'!A6" display="Вернуться к списку продукции ↑" xr:uid="{00000000-0004-0000-0000-00009B000000}"/>
    <hyperlink ref="D130" location="'Мацеста Косметик'!A6" display="Вернуться к списку продукции ↑" xr:uid="{00000000-0004-0000-0000-00009C000000}"/>
    <hyperlink ref="D135" location="'Мацеста Косметик'!A6" display="Вернуться к списку продукции ↑" xr:uid="{00000000-0004-0000-0000-00009D000000}"/>
    <hyperlink ref="D142" location="'Мацеста Косметик'!A6" display="Вернуться к списку продукции ↑" xr:uid="{00000000-0004-0000-0000-00009E000000}"/>
    <hyperlink ref="D147" location="'Мацеста Косметик'!A6" display="Вернуться к списку продукции ↑" xr:uid="{00000000-0004-0000-0000-00009F000000}"/>
    <hyperlink ref="D152" location="'Мацеста Косметик'!A6" display="Вернуться к списку продукции ↑" xr:uid="{00000000-0004-0000-0000-0000A0000000}"/>
    <hyperlink ref="D157" location="'Мацеста Косметик'!A6" display="Вернуться к списку продукции ↑" xr:uid="{00000000-0004-0000-0000-0000A1000000}"/>
    <hyperlink ref="D166" location="'Мацеста Косметик'!A6" display="Вернуться к списку продукции ↑" xr:uid="{00000000-0004-0000-0000-0000A2000000}"/>
    <hyperlink ref="D175" location="'Мацеста Косметик'!A6" display="Вернуться к списку продукции ↑" xr:uid="{00000000-0004-0000-0000-0000A3000000}"/>
    <hyperlink ref="D180" location="'Мацеста Косметик'!A6" display="Вернуться к списку продукции ↑" xr:uid="{00000000-0004-0000-0000-0000A4000000}"/>
    <hyperlink ref="D187" location="'Мацеста Косметик'!A6" display="Вернуться к списку продукции ↑" xr:uid="{00000000-0004-0000-0000-0000A5000000}"/>
    <hyperlink ref="D192" location="'Мацеста Косметик'!A6" display="Вернуться к списку продукции ↑" xr:uid="{00000000-0004-0000-0000-0000A6000000}"/>
    <hyperlink ref="D197" location="'Мацеста Косметик'!A6" display="Вернуться к списку продукции ↑" xr:uid="{00000000-0004-0000-0000-0000A7000000}"/>
    <hyperlink ref="D202" location="'Мацеста Косметик'!A6" display="Вернуться к списку продукции ↑" xr:uid="{00000000-0004-0000-0000-0000A8000000}"/>
    <hyperlink ref="D209" location="'Мацеста Косметик'!A6" display="Вернуться к списку продукции ↑" xr:uid="{00000000-0004-0000-0000-0000A9000000}"/>
    <hyperlink ref="D214" location="'Мацеста Косметик'!A6" display="Вернуться к списку продукции ↑" xr:uid="{00000000-0004-0000-0000-0000AA000000}"/>
    <hyperlink ref="D220" location="'Мацеста Косметик'!A6" display="Вернуться к списку продукции ↑" xr:uid="{00000000-0004-0000-0000-0000AB000000}"/>
    <hyperlink ref="D225" location="'Мацеста Косметик'!A6" display="Вернуться к списку продукции ↑" xr:uid="{00000000-0004-0000-0000-0000AC000000}"/>
    <hyperlink ref="D230" location="'Мацеста Косметик'!A6" display="Вернуться к списку продукции ↑" xr:uid="{00000000-0004-0000-0000-0000AD000000}"/>
    <hyperlink ref="D237" location="'Мацеста Косметик'!A6" display="Вернуться к списку продукции ↑" xr:uid="{00000000-0004-0000-0000-0000AE000000}"/>
    <hyperlink ref="D242" location="'Мацеста Косметик'!A6" display="Вернуться к списку продукции ↑" xr:uid="{00000000-0004-0000-0000-0000AF000000}"/>
    <hyperlink ref="D249" location="'Мацеста Косметик'!A6" display="Вернуться к списку продукции ↑" xr:uid="{00000000-0004-0000-0000-0000B0000000}"/>
    <hyperlink ref="D258" location="'Мацеста Косметик'!A6" display="Вернуться к списку продукции ↑" xr:uid="{00000000-0004-0000-0000-0000B1000000}"/>
    <hyperlink ref="D263" location="'Мацеста Косметик'!A6" display="Вернуться к списку продукции ↑" xr:uid="{00000000-0004-0000-0000-0000B2000000}"/>
    <hyperlink ref="D268" location="'Мацеста Косметик'!A6" display="Вернуться к списку продукции ↑" xr:uid="{00000000-0004-0000-0000-0000B3000000}"/>
    <hyperlink ref="D273" location="'Мацеста Косметик'!A6" display="Вернуться к списку продукции ↑" xr:uid="{00000000-0004-0000-0000-0000B4000000}"/>
    <hyperlink ref="D679" location="'Мацеста Косметик'!A6" display="Вернуться к списку продукции ↑" xr:uid="{00000000-0004-0000-0000-0000B5000000}"/>
    <hyperlink ref="D37" location="'Мацеста Косметик'!A270" display="Подарочный набор &quot;ЮГА&quot;, 525г" xr:uid="{00000000-0004-0000-0000-0000B6000000}"/>
    <hyperlink ref="D106" location="'Мацеста Косметик'!A677" display="Подарочный набор &quot;Organicum Botanicum&quot;, 485г" xr:uid="{00000000-0004-0000-0000-0000B7000000}"/>
  </hyperlinks>
  <printOptions horizontalCentered="1"/>
  <pageMargins left="0.19685039370078741" right="0.11811023622047245" top="0.19685039370078741" bottom="0.39370078740157483" header="0.11811023622047245" footer="0.11811023622047245"/>
  <pageSetup paperSize="9" scale="10" fitToHeight="50" orientation="portrait" r:id="rId1"/>
  <ignoredErrors>
    <ignoredError sqref="H74" formula="1"/>
    <ignoredError sqref="C511:C513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FK55"/>
  <sheetViews>
    <sheetView showGridLines="0" zoomScale="70" zoomScaleNormal="70" workbookViewId="0">
      <selection activeCell="A2" sqref="A2"/>
    </sheetView>
  </sheetViews>
  <sheetFormatPr defaultColWidth="8.85546875" defaultRowHeight="15" x14ac:dyDescent="0.25"/>
  <cols>
    <col min="1" max="1" width="4" style="35" customWidth="1"/>
    <col min="2" max="2" width="89.28515625" style="34" customWidth="1"/>
    <col min="3" max="3" width="5" style="33" customWidth="1"/>
    <col min="4" max="5" width="5" style="33" hidden="1" customWidth="1"/>
    <col min="6" max="6" width="11" style="32" customWidth="1"/>
    <col min="7" max="7" width="8.85546875" style="30"/>
    <col min="8" max="8" width="10.28515625" style="30" customWidth="1"/>
    <col min="9" max="9" width="12.7109375" style="31" hidden="1" customWidth="1"/>
    <col min="10" max="26" width="8.85546875" style="31" hidden="1" customWidth="1"/>
    <col min="27" max="27" width="18.7109375" style="30" customWidth="1"/>
    <col min="28" max="28" width="18.28515625" style="30" customWidth="1"/>
    <col min="29" max="29" width="21.28515625" style="31" customWidth="1"/>
    <col min="30" max="32" width="8.85546875" style="31"/>
    <col min="33" max="39" width="8.85546875" style="30"/>
    <col min="40" max="16384" width="8.85546875" style="29"/>
  </cols>
  <sheetData>
    <row r="1" spans="1:28" ht="24" thickBot="1" x14ac:dyDescent="0.3">
      <c r="A1" s="385" t="s">
        <v>371</v>
      </c>
      <c r="B1" s="386"/>
      <c r="C1" s="386"/>
      <c r="D1" s="386"/>
      <c r="E1" s="386"/>
      <c r="F1" s="386"/>
      <c r="G1" s="386"/>
      <c r="H1" s="387"/>
    </row>
    <row r="2" spans="1:28" ht="16.5" x14ac:dyDescent="0.25">
      <c r="A2" s="262">
        <v>1</v>
      </c>
      <c r="B2" s="300" t="s">
        <v>468</v>
      </c>
      <c r="C2" s="264" t="s">
        <v>0</v>
      </c>
      <c r="D2" s="264"/>
      <c r="E2" s="264"/>
      <c r="F2" s="265"/>
      <c r="G2" s="266">
        <f>423/2</f>
        <v>211.5</v>
      </c>
      <c r="H2" s="266">
        <f>G2*F2</f>
        <v>0</v>
      </c>
      <c r="AA2" s="46">
        <v>2000930649452</v>
      </c>
      <c r="AB2" s="57">
        <v>32552</v>
      </c>
    </row>
    <row r="3" spans="1:28" ht="16.5" x14ac:dyDescent="0.25">
      <c r="A3" s="76">
        <v>2</v>
      </c>
      <c r="B3" s="301" t="s">
        <v>467</v>
      </c>
      <c r="C3" s="77" t="s">
        <v>0</v>
      </c>
      <c r="D3" s="77"/>
      <c r="E3" s="77"/>
      <c r="F3" s="26"/>
      <c r="G3" s="73">
        <f>447/2</f>
        <v>223.5</v>
      </c>
      <c r="H3" s="73">
        <f t="shared" ref="H3:H6" si="0">G3*F3</f>
        <v>0</v>
      </c>
      <c r="AA3" s="46">
        <v>2000930649490</v>
      </c>
      <c r="AB3" s="57">
        <v>32553</v>
      </c>
    </row>
    <row r="4" spans="1:28" ht="16.5" x14ac:dyDescent="0.25">
      <c r="A4" s="76">
        <v>3</v>
      </c>
      <c r="B4" s="301" t="s">
        <v>466</v>
      </c>
      <c r="C4" s="77" t="s">
        <v>0</v>
      </c>
      <c r="D4" s="77"/>
      <c r="E4" s="77"/>
      <c r="F4" s="26"/>
      <c r="G4" s="73">
        <f>170/2</f>
        <v>85</v>
      </c>
      <c r="H4" s="73">
        <f t="shared" si="0"/>
        <v>0</v>
      </c>
      <c r="AA4" s="46">
        <v>2000930649469</v>
      </c>
      <c r="AB4" s="57">
        <v>32554</v>
      </c>
    </row>
    <row r="5" spans="1:28" ht="16.5" x14ac:dyDescent="0.25">
      <c r="A5" s="76">
        <v>4</v>
      </c>
      <c r="B5" s="301" t="s">
        <v>469</v>
      </c>
      <c r="C5" s="77" t="s">
        <v>0</v>
      </c>
      <c r="D5" s="77"/>
      <c r="E5" s="77"/>
      <c r="F5" s="26"/>
      <c r="G5" s="73">
        <f>217/2</f>
        <v>108.5</v>
      </c>
      <c r="H5" s="73">
        <f t="shared" si="0"/>
        <v>0</v>
      </c>
      <c r="AA5" s="46">
        <v>2000930649476</v>
      </c>
      <c r="AB5" s="57">
        <v>32555</v>
      </c>
    </row>
    <row r="6" spans="1:28" x14ac:dyDescent="0.25">
      <c r="A6" s="76">
        <v>5</v>
      </c>
      <c r="B6" s="365" t="s">
        <v>470</v>
      </c>
      <c r="C6" s="77" t="s">
        <v>0</v>
      </c>
      <c r="D6" s="77"/>
      <c r="E6" s="77"/>
      <c r="F6" s="26"/>
      <c r="G6" s="73">
        <f>259/2</f>
        <v>129.5</v>
      </c>
      <c r="H6" s="73">
        <f t="shared" si="0"/>
        <v>0</v>
      </c>
      <c r="AA6" s="46">
        <v>2000930649483</v>
      </c>
      <c r="AB6" s="57">
        <v>32556</v>
      </c>
    </row>
    <row r="7" spans="1:28" ht="17.25" thickBot="1" x14ac:dyDescent="0.3">
      <c r="A7" s="74"/>
      <c r="B7" s="85" t="s">
        <v>1</v>
      </c>
      <c r="C7" s="75"/>
      <c r="D7" s="75"/>
      <c r="E7" s="75"/>
      <c r="F7" s="75">
        <f>SUM(F2:F6)</f>
        <v>0</v>
      </c>
      <c r="G7" s="75"/>
      <c r="H7" s="78">
        <f>SUM(H2:H6)</f>
        <v>0</v>
      </c>
    </row>
    <row r="8" spans="1:28" hidden="1" x14ac:dyDescent="0.25"/>
    <row r="9" spans="1:28" hidden="1" x14ac:dyDescent="0.25"/>
    <row r="10" spans="1:28" hidden="1" x14ac:dyDescent="0.25"/>
    <row r="11" spans="1:28" hidden="1" x14ac:dyDescent="0.25"/>
    <row r="12" spans="1:28" hidden="1" x14ac:dyDescent="0.25"/>
    <row r="13" spans="1:28" hidden="1" x14ac:dyDescent="0.25"/>
    <row r="14" spans="1:28" hidden="1" x14ac:dyDescent="0.25"/>
    <row r="15" spans="1:28" ht="15.75" thickBot="1" x14ac:dyDescent="0.3"/>
    <row r="16" spans="1:28" ht="24" thickBot="1" x14ac:dyDescent="0.3">
      <c r="A16" s="382" t="s">
        <v>296</v>
      </c>
      <c r="B16" s="383"/>
      <c r="C16" s="383"/>
      <c r="D16" s="383"/>
      <c r="E16" s="383"/>
      <c r="F16" s="383"/>
      <c r="G16" s="383"/>
      <c r="H16" s="384"/>
    </row>
    <row r="17" spans="1:167" ht="33" x14ac:dyDescent="0.25">
      <c r="A17" s="262">
        <v>1</v>
      </c>
      <c r="B17" s="300" t="s">
        <v>343</v>
      </c>
      <c r="C17" s="264" t="s">
        <v>0</v>
      </c>
      <c r="D17" s="264"/>
      <c r="E17" s="264"/>
      <c r="F17" s="265"/>
      <c r="G17" s="266">
        <v>248</v>
      </c>
      <c r="H17" s="266">
        <f>G17*F17</f>
        <v>0</v>
      </c>
      <c r="AA17" s="46">
        <v>2000930617611</v>
      </c>
      <c r="AB17" s="57">
        <v>22500</v>
      </c>
    </row>
    <row r="18" spans="1:167" ht="16.5" x14ac:dyDescent="0.25">
      <c r="A18" s="76">
        <v>2</v>
      </c>
      <c r="B18" s="301" t="s">
        <v>344</v>
      </c>
      <c r="C18" s="77" t="s">
        <v>0</v>
      </c>
      <c r="D18" s="77"/>
      <c r="E18" s="77"/>
      <c r="F18" s="26"/>
      <c r="G18" s="73">
        <v>140</v>
      </c>
      <c r="H18" s="73">
        <f t="shared" ref="H18:H21" si="1">G18*F18</f>
        <v>0</v>
      </c>
      <c r="AA18" s="46">
        <v>2000930617598</v>
      </c>
      <c r="AB18" s="57">
        <v>22501</v>
      </c>
    </row>
    <row r="19" spans="1:167" ht="16.5" x14ac:dyDescent="0.25">
      <c r="A19" s="76">
        <v>3</v>
      </c>
      <c r="B19" s="301" t="s">
        <v>345</v>
      </c>
      <c r="C19" s="77" t="s">
        <v>0</v>
      </c>
      <c r="D19" s="77"/>
      <c r="E19" s="77"/>
      <c r="F19" s="26"/>
      <c r="G19" s="73">
        <v>118</v>
      </c>
      <c r="H19" s="73">
        <f t="shared" si="1"/>
        <v>0</v>
      </c>
      <c r="AA19" s="46">
        <v>2000930617604</v>
      </c>
      <c r="AB19" s="57">
        <v>22502</v>
      </c>
    </row>
    <row r="20" spans="1:167" ht="16.5" x14ac:dyDescent="0.25">
      <c r="A20" s="76">
        <v>4</v>
      </c>
      <c r="B20" s="301" t="s">
        <v>346</v>
      </c>
      <c r="C20" s="77" t="s">
        <v>0</v>
      </c>
      <c r="D20" s="77"/>
      <c r="E20" s="77"/>
      <c r="F20" s="26"/>
      <c r="G20" s="73">
        <v>265</v>
      </c>
      <c r="H20" s="73">
        <f t="shared" si="1"/>
        <v>0</v>
      </c>
      <c r="AA20" s="46">
        <v>2000930617635</v>
      </c>
      <c r="AB20" s="57">
        <v>22503</v>
      </c>
    </row>
    <row r="21" spans="1:167" ht="16.5" x14ac:dyDescent="0.25">
      <c r="A21" s="76">
        <v>5</v>
      </c>
      <c r="B21" s="301" t="s">
        <v>347</v>
      </c>
      <c r="C21" s="77" t="s">
        <v>0</v>
      </c>
      <c r="D21" s="77"/>
      <c r="E21" s="77"/>
      <c r="F21" s="26"/>
      <c r="G21" s="73">
        <v>115</v>
      </c>
      <c r="H21" s="73">
        <f t="shared" si="1"/>
        <v>0</v>
      </c>
      <c r="AA21" s="46">
        <v>2000930617628</v>
      </c>
      <c r="AB21" s="57">
        <v>22504</v>
      </c>
    </row>
    <row r="22" spans="1:167" ht="17.25" thickBot="1" x14ac:dyDescent="0.3">
      <c r="A22" s="74"/>
      <c r="B22" s="85" t="s">
        <v>1</v>
      </c>
      <c r="C22" s="75"/>
      <c r="D22" s="75"/>
      <c r="E22" s="75"/>
      <c r="F22" s="75">
        <f>SUM(F17:F21)</f>
        <v>0</v>
      </c>
      <c r="G22" s="75"/>
      <c r="H22" s="78">
        <f>SUM(H17:H21)</f>
        <v>0</v>
      </c>
    </row>
    <row r="23" spans="1:167" ht="15.75" thickBot="1" x14ac:dyDescent="0.3"/>
    <row r="24" spans="1:167" ht="33.75" customHeight="1" thickBot="1" x14ac:dyDescent="0.3">
      <c r="A24" s="375" t="s">
        <v>225</v>
      </c>
      <c r="B24" s="376"/>
      <c r="C24" s="376"/>
      <c r="D24" s="376"/>
      <c r="E24" s="376"/>
      <c r="F24" s="376"/>
      <c r="G24" s="376"/>
      <c r="H24" s="377"/>
    </row>
    <row r="25" spans="1:167" ht="16.5" x14ac:dyDescent="0.25">
      <c r="A25" s="262">
        <v>1</v>
      </c>
      <c r="B25" s="263" t="s">
        <v>274</v>
      </c>
      <c r="C25" s="264" t="s">
        <v>0</v>
      </c>
      <c r="D25" s="264"/>
      <c r="E25" s="264"/>
      <c r="F25" s="265"/>
      <c r="G25" s="266">
        <v>229</v>
      </c>
      <c r="H25" s="266">
        <f>G25*F25</f>
        <v>0</v>
      </c>
      <c r="AA25" s="46">
        <v>2000930617642</v>
      </c>
      <c r="AB25" s="57">
        <v>22495</v>
      </c>
    </row>
    <row r="26" spans="1:167" ht="33" x14ac:dyDescent="0.25">
      <c r="A26" s="76">
        <v>2</v>
      </c>
      <c r="B26" s="84" t="s">
        <v>275</v>
      </c>
      <c r="C26" s="77" t="s">
        <v>0</v>
      </c>
      <c r="D26" s="77"/>
      <c r="E26" s="77"/>
      <c r="F26" s="26"/>
      <c r="G26" s="73">
        <v>86</v>
      </c>
      <c r="H26" s="73">
        <f t="shared" ref="H26:H29" si="2">G26*F26</f>
        <v>0</v>
      </c>
      <c r="AA26" s="46">
        <v>2000930617659</v>
      </c>
      <c r="AB26" s="57">
        <v>22497</v>
      </c>
    </row>
    <row r="27" spans="1:167" ht="16.5" x14ac:dyDescent="0.25">
      <c r="A27" s="76">
        <v>3</v>
      </c>
      <c r="B27" s="84" t="s">
        <v>276</v>
      </c>
      <c r="C27" s="77" t="s">
        <v>0</v>
      </c>
      <c r="D27" s="77"/>
      <c r="E27" s="77"/>
      <c r="F27" s="26"/>
      <c r="G27" s="73">
        <v>135</v>
      </c>
      <c r="H27" s="73">
        <f t="shared" si="2"/>
        <v>0</v>
      </c>
      <c r="AA27" s="46">
        <v>2000930617666</v>
      </c>
      <c r="AB27" s="57">
        <v>22498</v>
      </c>
    </row>
    <row r="28" spans="1:167" ht="33" x14ac:dyDescent="0.25">
      <c r="A28" s="76">
        <v>4</v>
      </c>
      <c r="B28" s="84" t="s">
        <v>277</v>
      </c>
      <c r="C28" s="77" t="s">
        <v>0</v>
      </c>
      <c r="D28" s="77"/>
      <c r="E28" s="77"/>
      <c r="F28" s="26"/>
      <c r="G28" s="73">
        <v>145</v>
      </c>
      <c r="H28" s="73">
        <f t="shared" si="2"/>
        <v>0</v>
      </c>
      <c r="AA28" s="46">
        <v>2000930617673</v>
      </c>
      <c r="AB28" s="57">
        <v>22496</v>
      </c>
    </row>
    <row r="29" spans="1:167" ht="33" x14ac:dyDescent="0.25">
      <c r="A29" s="76">
        <v>5</v>
      </c>
      <c r="B29" s="84" t="s">
        <v>278</v>
      </c>
      <c r="C29" s="77" t="s">
        <v>0</v>
      </c>
      <c r="D29" s="77"/>
      <c r="E29" s="77"/>
      <c r="F29" s="26"/>
      <c r="G29" s="73">
        <v>235</v>
      </c>
      <c r="H29" s="73">
        <f t="shared" si="2"/>
        <v>0</v>
      </c>
      <c r="AA29" s="46">
        <v>2000930617680</v>
      </c>
      <c r="AB29" s="57">
        <v>22499</v>
      </c>
    </row>
    <row r="30" spans="1:167" ht="17.25" thickBot="1" x14ac:dyDescent="0.3">
      <c r="A30" s="74"/>
      <c r="B30" s="85" t="s">
        <v>1</v>
      </c>
      <c r="C30" s="75"/>
      <c r="D30" s="75"/>
      <c r="E30" s="75"/>
      <c r="F30" s="75">
        <f>SUM(F25:F29)</f>
        <v>0</v>
      </c>
      <c r="G30" s="75"/>
      <c r="H30" s="78">
        <f>SUM(H25:H29)</f>
        <v>0</v>
      </c>
    </row>
    <row r="32" spans="1:167" s="1" customFormat="1" ht="32.25" hidden="1" customHeight="1" thickBot="1" x14ac:dyDescent="0.3">
      <c r="A32" s="378" t="s">
        <v>247</v>
      </c>
      <c r="B32" s="378"/>
      <c r="C32" s="378"/>
      <c r="D32" s="378"/>
      <c r="E32" s="378"/>
      <c r="F32" s="378"/>
      <c r="G32" s="378"/>
      <c r="H32" s="378"/>
      <c r="I32" s="31"/>
      <c r="J32" s="31"/>
      <c r="K32" s="31"/>
      <c r="L32" s="31"/>
      <c r="M32" s="31"/>
      <c r="N32" s="31"/>
      <c r="O32" s="53"/>
      <c r="P32" s="53"/>
      <c r="Q32" s="53"/>
      <c r="R32" s="53"/>
      <c r="S32" s="53"/>
      <c r="T32" s="53"/>
      <c r="U32" s="54"/>
      <c r="V32" s="54"/>
      <c r="W32" s="54"/>
      <c r="X32" s="54"/>
      <c r="Y32" s="52"/>
      <c r="Z32" s="55"/>
      <c r="AA32" s="56"/>
      <c r="AB32" s="9"/>
      <c r="AC32" s="54"/>
      <c r="AD32" s="54"/>
      <c r="AE32" s="54"/>
      <c r="AF32" s="54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</row>
    <row r="33" spans="1:28" ht="21.4" hidden="1" customHeight="1" x14ac:dyDescent="0.25">
      <c r="A33" s="76">
        <v>1</v>
      </c>
      <c r="B33" s="84" t="s">
        <v>279</v>
      </c>
      <c r="C33" s="77" t="s">
        <v>0</v>
      </c>
      <c r="D33" s="77"/>
      <c r="E33" s="77"/>
      <c r="F33" s="26"/>
      <c r="G33" s="73">
        <v>74</v>
      </c>
      <c r="H33" s="73">
        <f>G33*F33</f>
        <v>0</v>
      </c>
      <c r="AA33" s="46">
        <v>2000012810824</v>
      </c>
      <c r="AB33" s="57">
        <v>16067</v>
      </c>
    </row>
    <row r="34" spans="1:28" ht="21.4" hidden="1" customHeight="1" x14ac:dyDescent="0.25">
      <c r="A34" s="76">
        <v>2</v>
      </c>
      <c r="B34" s="84" t="s">
        <v>280</v>
      </c>
      <c r="C34" s="77" t="s">
        <v>0</v>
      </c>
      <c r="D34" s="77"/>
      <c r="E34" s="77"/>
      <c r="F34" s="26"/>
      <c r="G34" s="73">
        <v>81</v>
      </c>
      <c r="H34" s="73">
        <f t="shared" ref="H34:H42" si="3">G34*F34</f>
        <v>0</v>
      </c>
      <c r="AA34" s="46">
        <v>2000012810855</v>
      </c>
      <c r="AB34" s="57">
        <v>16070</v>
      </c>
    </row>
    <row r="35" spans="1:28" ht="21.4" hidden="1" customHeight="1" x14ac:dyDescent="0.25">
      <c r="A35" s="76">
        <v>3</v>
      </c>
      <c r="B35" s="84" t="s">
        <v>281</v>
      </c>
      <c r="C35" s="77" t="s">
        <v>0</v>
      </c>
      <c r="D35" s="77"/>
      <c r="E35" s="77"/>
      <c r="F35" s="26"/>
      <c r="G35" s="73">
        <v>97</v>
      </c>
      <c r="H35" s="73">
        <f t="shared" si="3"/>
        <v>0</v>
      </c>
      <c r="AA35" s="46">
        <v>2000012810862</v>
      </c>
      <c r="AB35" s="57">
        <v>16071</v>
      </c>
    </row>
    <row r="36" spans="1:28" ht="39.75" hidden="1" customHeight="1" x14ac:dyDescent="0.25">
      <c r="A36" s="76">
        <v>4</v>
      </c>
      <c r="B36" s="84" t="s">
        <v>282</v>
      </c>
      <c r="C36" s="77" t="s">
        <v>0</v>
      </c>
      <c r="D36" s="77"/>
      <c r="E36" s="77"/>
      <c r="F36" s="26"/>
      <c r="G36" s="73">
        <v>165</v>
      </c>
      <c r="H36" s="73">
        <f t="shared" si="3"/>
        <v>0</v>
      </c>
      <c r="AA36" s="46">
        <v>2000930616218</v>
      </c>
      <c r="AB36" s="57">
        <v>20635</v>
      </c>
    </row>
    <row r="37" spans="1:28" ht="24.75" hidden="1" customHeight="1" x14ac:dyDescent="0.25">
      <c r="A37" s="76">
        <v>5</v>
      </c>
      <c r="B37" s="84" t="s">
        <v>270</v>
      </c>
      <c r="C37" s="77" t="s">
        <v>0</v>
      </c>
      <c r="D37" s="77"/>
      <c r="E37" s="77"/>
      <c r="F37" s="26"/>
      <c r="G37" s="73">
        <v>59</v>
      </c>
      <c r="H37" s="73">
        <f t="shared" si="3"/>
        <v>0</v>
      </c>
      <c r="AA37" s="46">
        <v>2000930616225</v>
      </c>
      <c r="AB37" s="57">
        <v>20636</v>
      </c>
    </row>
    <row r="38" spans="1:28" ht="24.75" hidden="1" customHeight="1" x14ac:dyDescent="0.25">
      <c r="A38" s="76">
        <v>6</v>
      </c>
      <c r="B38" s="84" t="s">
        <v>271</v>
      </c>
      <c r="C38" s="77" t="s">
        <v>0</v>
      </c>
      <c r="D38" s="77"/>
      <c r="E38" s="77"/>
      <c r="F38" s="26"/>
      <c r="G38" s="73">
        <v>59</v>
      </c>
      <c r="H38" s="73">
        <f t="shared" si="3"/>
        <v>0</v>
      </c>
      <c r="AA38" s="46">
        <v>2000930616256</v>
      </c>
      <c r="AB38" s="57">
        <v>20639</v>
      </c>
    </row>
    <row r="39" spans="1:28" ht="21.75" hidden="1" customHeight="1" x14ac:dyDescent="0.25">
      <c r="A39" s="76">
        <v>7</v>
      </c>
      <c r="B39" s="84" t="s">
        <v>272</v>
      </c>
      <c r="C39" s="77" t="s">
        <v>0</v>
      </c>
      <c r="D39" s="77"/>
      <c r="E39" s="77"/>
      <c r="F39" s="26"/>
      <c r="G39" s="73">
        <v>59</v>
      </c>
      <c r="H39" s="73">
        <f t="shared" si="3"/>
        <v>0</v>
      </c>
      <c r="AA39" s="46">
        <v>2000930616232</v>
      </c>
      <c r="AB39" s="57">
        <v>20637</v>
      </c>
    </row>
    <row r="40" spans="1:28" ht="24.75" hidden="1" customHeight="1" x14ac:dyDescent="0.25">
      <c r="A40" s="76">
        <v>8</v>
      </c>
      <c r="B40" s="84" t="s">
        <v>273</v>
      </c>
      <c r="C40" s="77" t="s">
        <v>0</v>
      </c>
      <c r="D40" s="77"/>
      <c r="E40" s="77"/>
      <c r="F40" s="26"/>
      <c r="G40" s="73">
        <v>59</v>
      </c>
      <c r="H40" s="73">
        <f t="shared" si="3"/>
        <v>0</v>
      </c>
      <c r="AA40" s="46">
        <v>2000930616249</v>
      </c>
      <c r="AB40" s="57">
        <v>20638</v>
      </c>
    </row>
    <row r="41" spans="1:28" ht="21.4" hidden="1" customHeight="1" x14ac:dyDescent="0.25">
      <c r="A41" s="76">
        <v>9</v>
      </c>
      <c r="B41" s="84" t="s">
        <v>147</v>
      </c>
      <c r="C41" s="77" t="s">
        <v>0</v>
      </c>
      <c r="D41" s="77"/>
      <c r="E41" s="77"/>
      <c r="F41" s="26"/>
      <c r="G41" s="73">
        <v>93</v>
      </c>
      <c r="H41" s="73">
        <f t="shared" si="3"/>
        <v>0</v>
      </c>
      <c r="AA41" s="46">
        <v>2000012810893</v>
      </c>
      <c r="AB41" s="57">
        <v>16074</v>
      </c>
    </row>
    <row r="42" spans="1:28" ht="21.4" hidden="1" customHeight="1" x14ac:dyDescent="0.4">
      <c r="A42" s="76">
        <f t="shared" ref="A42" si="4">A41+1</f>
        <v>10</v>
      </c>
      <c r="B42" s="84" t="s">
        <v>283</v>
      </c>
      <c r="C42" s="77" t="s">
        <v>0</v>
      </c>
      <c r="D42" s="77"/>
      <c r="E42" s="77"/>
      <c r="F42" s="26"/>
      <c r="G42" s="73">
        <v>50</v>
      </c>
      <c r="H42" s="73">
        <f t="shared" si="3"/>
        <v>0</v>
      </c>
      <c r="I42" s="253"/>
      <c r="AA42" s="46">
        <v>2000012810909</v>
      </c>
      <c r="AB42" s="57">
        <v>16075</v>
      </c>
    </row>
    <row r="43" spans="1:28" ht="21.4" hidden="1" customHeight="1" thickBot="1" x14ac:dyDescent="0.3">
      <c r="A43" s="74"/>
      <c r="B43" s="85" t="s">
        <v>1</v>
      </c>
      <c r="C43" s="75"/>
      <c r="D43" s="75"/>
      <c r="E43" s="75"/>
      <c r="F43" s="75">
        <f>SUM(F33:F42)</f>
        <v>0</v>
      </c>
      <c r="G43" s="75"/>
      <c r="H43" s="78">
        <f>SUM(H33:H42)</f>
        <v>0</v>
      </c>
      <c r="AA43" s="46"/>
      <c r="AB43" s="57"/>
    </row>
    <row r="44" spans="1:28" ht="21.4" hidden="1" customHeight="1" x14ac:dyDescent="0.25">
      <c r="A44" s="79"/>
      <c r="B44" s="80"/>
      <c r="C44" s="81"/>
      <c r="D44" s="81"/>
      <c r="E44" s="81"/>
      <c r="F44" s="81"/>
      <c r="G44" s="82"/>
      <c r="H44" s="83"/>
    </row>
    <row r="45" spans="1:28" ht="36.4" customHeight="1" x14ac:dyDescent="0.25">
      <c r="A45" s="379" t="s">
        <v>245</v>
      </c>
      <c r="B45" s="380"/>
      <c r="C45" s="380"/>
      <c r="D45" s="380"/>
      <c r="E45" s="380"/>
      <c r="F45" s="380"/>
      <c r="G45" s="380"/>
      <c r="H45" s="381"/>
    </row>
    <row r="46" spans="1:28" ht="21.4" customHeight="1" x14ac:dyDescent="0.25">
      <c r="A46" s="76">
        <v>1</v>
      </c>
      <c r="B46" s="254" t="s">
        <v>284</v>
      </c>
      <c r="C46" s="77" t="s">
        <v>0</v>
      </c>
      <c r="D46" s="77"/>
      <c r="E46" s="77"/>
      <c r="F46" s="26"/>
      <c r="G46" s="73">
        <v>115</v>
      </c>
      <c r="H46" s="73">
        <f>G46*F46</f>
        <v>0</v>
      </c>
      <c r="AA46" s="46">
        <v>2000012810770</v>
      </c>
      <c r="AB46" s="57">
        <v>16060</v>
      </c>
    </row>
    <row r="47" spans="1:28" ht="21.4" customHeight="1" x14ac:dyDescent="0.25">
      <c r="A47" s="76">
        <v>2</v>
      </c>
      <c r="B47" s="84" t="s">
        <v>285</v>
      </c>
      <c r="C47" s="77" t="s">
        <v>0</v>
      </c>
      <c r="D47" s="77"/>
      <c r="E47" s="77"/>
      <c r="F47" s="26"/>
      <c r="G47" s="73">
        <v>202</v>
      </c>
      <c r="H47" s="73">
        <f t="shared" ref="H47:H52" si="5">G47*F47</f>
        <v>0</v>
      </c>
      <c r="AA47" s="46">
        <v>2000012810701</v>
      </c>
      <c r="AB47" s="57">
        <v>16048</v>
      </c>
    </row>
    <row r="48" spans="1:28" ht="21.4" customHeight="1" x14ac:dyDescent="0.25">
      <c r="A48" s="76">
        <v>3</v>
      </c>
      <c r="B48" s="84" t="s">
        <v>286</v>
      </c>
      <c r="C48" s="77" t="s">
        <v>0</v>
      </c>
      <c r="D48" s="77"/>
      <c r="E48" s="77"/>
      <c r="F48" s="26"/>
      <c r="G48" s="73">
        <v>159</v>
      </c>
      <c r="H48" s="73">
        <f t="shared" si="5"/>
        <v>0</v>
      </c>
      <c r="AA48" s="46">
        <v>2000012810725</v>
      </c>
      <c r="AB48" s="57">
        <v>16051</v>
      </c>
    </row>
    <row r="49" spans="1:28" ht="21.4" customHeight="1" x14ac:dyDescent="0.25">
      <c r="A49" s="76">
        <v>4</v>
      </c>
      <c r="B49" s="84" t="s">
        <v>287</v>
      </c>
      <c r="C49" s="77" t="s">
        <v>0</v>
      </c>
      <c r="D49" s="77"/>
      <c r="E49" s="77"/>
      <c r="F49" s="26"/>
      <c r="G49" s="73">
        <v>142</v>
      </c>
      <c r="H49" s="73">
        <f t="shared" si="5"/>
        <v>0</v>
      </c>
      <c r="AA49" s="46">
        <v>2000012810817</v>
      </c>
      <c r="AB49" s="57">
        <v>16065</v>
      </c>
    </row>
    <row r="50" spans="1:28" ht="21.4" customHeight="1" x14ac:dyDescent="0.25">
      <c r="A50" s="76">
        <v>5</v>
      </c>
      <c r="B50" s="84" t="s">
        <v>288</v>
      </c>
      <c r="C50" s="77" t="s">
        <v>0</v>
      </c>
      <c r="D50" s="77"/>
      <c r="E50" s="77"/>
      <c r="F50" s="26"/>
      <c r="G50" s="73">
        <v>230</v>
      </c>
      <c r="H50" s="73">
        <f>G50*F50</f>
        <v>0</v>
      </c>
      <c r="AA50" s="46">
        <v>2000012810718</v>
      </c>
      <c r="AB50" s="57">
        <v>16050</v>
      </c>
    </row>
    <row r="51" spans="1:28" ht="21.4" customHeight="1" x14ac:dyDescent="0.25">
      <c r="A51" s="76">
        <v>6</v>
      </c>
      <c r="B51" s="84" t="s">
        <v>289</v>
      </c>
      <c r="C51" s="77" t="s">
        <v>0</v>
      </c>
      <c r="D51" s="77"/>
      <c r="E51" s="77"/>
      <c r="F51" s="26"/>
      <c r="G51" s="73">
        <v>169</v>
      </c>
      <c r="H51" s="73">
        <f>F51*G51</f>
        <v>0</v>
      </c>
      <c r="AA51" s="46">
        <v>2000930616195</v>
      </c>
      <c r="AB51" s="57">
        <v>20640</v>
      </c>
    </row>
    <row r="52" spans="1:28" ht="21.4" customHeight="1" x14ac:dyDescent="0.25">
      <c r="A52" s="76">
        <v>7</v>
      </c>
      <c r="B52" s="84" t="s">
        <v>290</v>
      </c>
      <c r="C52" s="77" t="s">
        <v>0</v>
      </c>
      <c r="D52" s="77"/>
      <c r="E52" s="77"/>
      <c r="F52" s="26"/>
      <c r="G52" s="73">
        <v>88</v>
      </c>
      <c r="H52" s="73">
        <f t="shared" si="5"/>
        <v>0</v>
      </c>
      <c r="AA52" s="46">
        <v>2000012810787</v>
      </c>
      <c r="AB52" s="57">
        <v>16062</v>
      </c>
    </row>
    <row r="53" spans="1:28" ht="21.4" customHeight="1" x14ac:dyDescent="0.25">
      <c r="A53" s="86"/>
      <c r="B53" s="87" t="s">
        <v>1</v>
      </c>
      <c r="C53" s="88"/>
      <c r="D53" s="88"/>
      <c r="E53" s="88"/>
      <c r="F53" s="88">
        <f>SUM(F46:F52)</f>
        <v>0</v>
      </c>
      <c r="G53" s="89"/>
      <c r="H53" s="89">
        <f>SUM(H46:H52)</f>
        <v>0</v>
      </c>
      <c r="AA53" s="46"/>
      <c r="AB53" s="57"/>
    </row>
    <row r="54" spans="1:28" ht="23.65" customHeight="1" x14ac:dyDescent="0.25">
      <c r="A54" s="90"/>
      <c r="B54" s="90" t="s">
        <v>149</v>
      </c>
      <c r="C54" s="90"/>
      <c r="D54" s="90"/>
      <c r="E54" s="90"/>
      <c r="F54" s="90"/>
      <c r="G54" s="90"/>
      <c r="H54" s="91">
        <f>H43+H53+H30+H22</f>
        <v>0</v>
      </c>
      <c r="AA54" s="46"/>
      <c r="AB54" s="57"/>
    </row>
    <row r="55" spans="1:28" ht="21" x14ac:dyDescent="0.35">
      <c r="A55" s="37"/>
      <c r="B55" s="92" t="s">
        <v>12</v>
      </c>
      <c r="C55" s="37"/>
      <c r="D55" s="37"/>
      <c r="E55" s="37"/>
      <c r="F55" s="37"/>
      <c r="G55" s="37"/>
      <c r="H55" s="36"/>
    </row>
  </sheetData>
  <sheetProtection selectLockedCells="1"/>
  <mergeCells count="5">
    <mergeCell ref="A24:H24"/>
    <mergeCell ref="A32:H32"/>
    <mergeCell ref="A45:H45"/>
    <mergeCell ref="A16:H16"/>
    <mergeCell ref="A1:H1"/>
  </mergeCells>
  <hyperlinks>
    <hyperlink ref="B55" location="Тестеры!A1" display="Вернуться к 1 листу с фасованной продукцией ↑" xr:uid="{00000000-0004-0000-0100-000000000000}"/>
  </hyperlinks>
  <printOptions horizontalCentered="1"/>
  <pageMargins left="0.19685039370078741" right="0.11" top="0.19685039370078741" bottom="0.39370078740157483" header="0.11811023622047245" footer="0.11811023622047245"/>
  <pageSetup paperSize="9" scale="16" orientation="portrait" r:id="rId1"/>
  <ignoredErrors>
    <ignoredError sqref="A4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Мацеста Косметик</vt:lpstr>
      <vt:lpstr>Тестеры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Дмитрий Терентьев</cp:lastModifiedBy>
  <cp:lastPrinted>2020-06-05T10:37:10Z</cp:lastPrinted>
  <dcterms:created xsi:type="dcterms:W3CDTF">2011-02-09T10:37:25Z</dcterms:created>
  <dcterms:modified xsi:type="dcterms:W3CDTF">2023-02-23T14:23:59Z</dcterms:modified>
</cp:coreProperties>
</file>