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lex\Desktop\МОЙ ОТПУСК ИЮНЬ 2016\НОВЫЕ БЛАНКИ\Июнь 2021 распродажа\Остатки\"/>
    </mc:Choice>
  </mc:AlternateContent>
  <bookViews>
    <workbookView xWindow="0" yWindow="0" windowWidth="28800" windowHeight="12435" tabRatio="553"/>
  </bookViews>
  <sheets>
    <sheet name="Одежда" sheetId="1" r:id="rId1"/>
    <sheet name=" " sheetId="3" r:id="rId2"/>
  </sheets>
  <definedNames>
    <definedName name="_xlnm._FilterDatabase" localSheetId="0" hidden="1">Одежда!$B$8:$W$594</definedName>
    <definedName name="Балетки">Одежда!$A$9:$A$203</definedName>
    <definedName name="Велосипедки__лосины__шорты">Одежда!$A$184:$A$253</definedName>
    <definedName name="Купальникикомбинезоны">Одежда!$A$33:$A$121</definedName>
    <definedName name="Купальникиплавание">Одежда!$A$507:$A$539</definedName>
    <definedName name="ПЛАВКИ">Одежда!$A$403:$A$473</definedName>
    <definedName name="Танцодежда">Одежда!$A$362:$A$447</definedName>
    <definedName name="ТРУСЫ__КОЛГОТКИ">Одежда!$A$333:$A$372</definedName>
    <definedName name="Футболкимайки">Одежда!$A$220:$A$294</definedName>
    <definedName name="Шорты__брюки">Одежда!$A$274:$A$344</definedName>
    <definedName name="Юбки">Одежда!$A$136:$A$223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W384" i="1" l="1"/>
  <c r="W382" i="1"/>
  <c r="W377" i="1"/>
  <c r="W375" i="1"/>
  <c r="W374" i="1"/>
  <c r="W370" i="1"/>
  <c r="W369" i="1"/>
  <c r="W368" i="1"/>
  <c r="W367" i="1"/>
  <c r="W316" i="1"/>
  <c r="W228" i="1"/>
  <c r="W225" i="1"/>
  <c r="W183" i="1"/>
  <c r="W180" i="1"/>
  <c r="W176" i="1"/>
  <c r="W175" i="1"/>
  <c r="W171" i="1"/>
  <c r="W170" i="1"/>
  <c r="W166" i="1"/>
  <c r="W165" i="1"/>
  <c r="W151" i="1"/>
  <c r="W149" i="1"/>
  <c r="W143" i="1"/>
  <c r="W141" i="1"/>
  <c r="W93" i="1"/>
  <c r="W31" i="1"/>
  <c r="W29" i="1"/>
  <c r="W25" i="1"/>
  <c r="W24" i="1"/>
  <c r="W23" i="1"/>
  <c r="W20" i="1"/>
  <c r="W19" i="1"/>
  <c r="W18" i="1"/>
  <c r="W14" i="1"/>
  <c r="W13" i="1"/>
  <c r="V359" i="1" l="1"/>
  <c r="W359" i="1" s="1"/>
  <c r="V360" i="1"/>
  <c r="W360" i="1" s="1"/>
  <c r="V361" i="1"/>
  <c r="V358" i="1"/>
  <c r="V357" i="1"/>
  <c r="W357" i="1" s="1"/>
  <c r="V351" i="1"/>
  <c r="V349" i="1"/>
  <c r="W349" i="1" s="1"/>
  <c r="V245" i="1" l="1"/>
  <c r="W245" i="1" s="1"/>
  <c r="W152" i="1" l="1"/>
  <c r="W150" i="1"/>
  <c r="V149" i="1"/>
  <c r="V152" i="1"/>
  <c r="V151" i="1"/>
  <c r="V150" i="1"/>
  <c r="V277" i="1" l="1"/>
  <c r="W277" i="1" s="1"/>
  <c r="V273" i="1"/>
  <c r="W273" i="1" s="1"/>
  <c r="V397" i="1"/>
  <c r="W397" i="1" s="1"/>
  <c r="W351" i="1"/>
  <c r="V46" i="1"/>
  <c r="W46" i="1" s="1"/>
  <c r="V38" i="1" l="1"/>
  <c r="W38" i="1" s="1"/>
  <c r="V37" i="1"/>
  <c r="W37" i="1" s="1"/>
  <c r="V31" i="1"/>
  <c r="V329" i="1"/>
  <c r="W329" i="1" s="1"/>
  <c r="V330" i="1"/>
  <c r="W330" i="1" s="1"/>
  <c r="V331" i="1"/>
  <c r="W331" i="1" s="1"/>
  <c r="V332" i="1"/>
  <c r="W332" i="1" s="1"/>
  <c r="V328" i="1"/>
  <c r="W328" i="1" s="1"/>
  <c r="V389" i="1" l="1"/>
  <c r="W389" i="1" s="1"/>
  <c r="V390" i="1"/>
  <c r="W390" i="1" s="1"/>
  <c r="V388" i="1"/>
  <c r="W388" i="1" s="1"/>
  <c r="V312" i="1" l="1"/>
  <c r="W312" i="1" s="1"/>
  <c r="V439" i="1" l="1"/>
  <c r="W439" i="1" s="1"/>
  <c r="V127" i="1" l="1"/>
  <c r="W127" i="1" s="1"/>
  <c r="V124" i="1"/>
  <c r="W124" i="1" s="1"/>
  <c r="V93" i="1"/>
  <c r="V77" i="1"/>
  <c r="W77" i="1" s="1"/>
  <c r="V80" i="1"/>
  <c r="W80" i="1" s="1"/>
  <c r="V79" i="1"/>
  <c r="W79" i="1" s="1"/>
  <c r="V78" i="1"/>
  <c r="W78" i="1" s="1"/>
  <c r="V73" i="1"/>
  <c r="W73" i="1" s="1"/>
  <c r="V72" i="1"/>
  <c r="W72" i="1" s="1"/>
  <c r="V71" i="1"/>
  <c r="W71" i="1" s="1"/>
  <c r="V70" i="1"/>
  <c r="W70" i="1" s="1"/>
  <c r="V69" i="1"/>
  <c r="W69" i="1" s="1"/>
  <c r="V68" i="1"/>
  <c r="W68" i="1" s="1"/>
  <c r="V505" i="1" l="1"/>
  <c r="W505" i="1" s="1"/>
  <c r="V442" i="1" l="1"/>
  <c r="W442" i="1" s="1"/>
  <c r="V444" i="1"/>
  <c r="W444" i="1" s="1"/>
  <c r="V443" i="1"/>
  <c r="W443" i="1" s="1"/>
  <c r="V441" i="1"/>
  <c r="W441" i="1" s="1"/>
  <c r="V440" i="1"/>
  <c r="W440" i="1" s="1"/>
  <c r="V29" i="1" l="1"/>
  <c r="V30" i="1"/>
  <c r="W30" i="1" s="1"/>
  <c r="V593" i="1" l="1"/>
  <c r="V20" i="1" l="1"/>
  <c r="V19" i="1"/>
  <c r="V18" i="1"/>
  <c r="V14" i="1"/>
  <c r="V13" i="1"/>
  <c r="V156" i="1"/>
  <c r="W156" i="1" s="1"/>
  <c r="V25" i="1"/>
  <c r="V24" i="1"/>
  <c r="V23" i="1"/>
  <c r="V166" i="1" l="1"/>
  <c r="V165" i="1"/>
  <c r="V183" i="1" l="1"/>
  <c r="V180" i="1"/>
  <c r="V176" i="1"/>
  <c r="V175" i="1"/>
  <c r="V171" i="1"/>
  <c r="V170" i="1"/>
  <c r="V579" i="1" l="1"/>
  <c r="W378" i="1" l="1"/>
  <c r="W376" i="1"/>
  <c r="V299" i="1"/>
  <c r="W299" i="1" s="1"/>
  <c r="V398" i="1" l="1"/>
  <c r="W398" i="1" s="1"/>
  <c r="V399" i="1"/>
  <c r="W399" i="1" s="1"/>
  <c r="V51" i="1"/>
  <c r="W51" i="1" s="1"/>
  <c r="V52" i="1"/>
  <c r="W52" i="1" s="1"/>
  <c r="V53" i="1"/>
  <c r="W53" i="1" s="1"/>
  <c r="V54" i="1"/>
  <c r="W54" i="1" s="1"/>
  <c r="V55" i="1"/>
  <c r="V56" i="1"/>
  <c r="V57" i="1"/>
  <c r="V85" i="1"/>
  <c r="W85" i="1" s="1"/>
  <c r="V86" i="1"/>
  <c r="W86" i="1" s="1"/>
  <c r="V84" i="1"/>
  <c r="W84" i="1" s="1"/>
  <c r="V547" i="1" l="1"/>
  <c r="W547" i="1" s="1"/>
  <c r="V548" i="1"/>
  <c r="W548" i="1" s="1"/>
  <c r="V549" i="1"/>
  <c r="W549" i="1" s="1"/>
  <c r="V550" i="1"/>
  <c r="W550" i="1" s="1"/>
  <c r="V567" i="1"/>
  <c r="W567" i="1" s="1"/>
  <c r="V542" i="1"/>
  <c r="W542" i="1" s="1"/>
  <c r="V543" i="1"/>
  <c r="W543" i="1" s="1"/>
  <c r="V161" i="1" l="1"/>
  <c r="V160" i="1"/>
  <c r="W160" i="1" s="1"/>
  <c r="V394" i="1"/>
  <c r="W394" i="1" s="1"/>
  <c r="V382" i="1"/>
  <c r="V375" i="1"/>
  <c r="V376" i="1"/>
  <c r="V377" i="1"/>
  <c r="V378" i="1"/>
  <c r="V374" i="1"/>
  <c r="V367" i="1"/>
  <c r="W579" i="1"/>
  <c r="V574" i="1"/>
  <c r="W574" i="1" s="1"/>
  <c r="V573" i="1"/>
  <c r="W573" i="1" s="1"/>
  <c r="V572" i="1"/>
  <c r="W572" i="1" s="1"/>
  <c r="V571" i="1"/>
  <c r="W571" i="1" s="1"/>
  <c r="V563" i="1"/>
  <c r="W563" i="1" s="1"/>
  <c r="V50" i="1" l="1"/>
  <c r="W50" i="1" s="1"/>
  <c r="V64" i="1"/>
  <c r="W64" i="1" s="1"/>
  <c r="V63" i="1"/>
  <c r="W63" i="1" s="1"/>
  <c r="V62" i="1"/>
  <c r="W62" i="1" s="1"/>
  <c r="V61" i="1"/>
  <c r="W61" i="1" s="1"/>
  <c r="V60" i="1"/>
  <c r="W60" i="1" s="1"/>
  <c r="V89" i="1"/>
  <c r="W89" i="1" s="1"/>
  <c r="V88" i="1"/>
  <c r="W88" i="1" s="1"/>
  <c r="V87" i="1"/>
  <c r="W87" i="1" s="1"/>
  <c r="V42" i="1"/>
  <c r="W42" i="1" s="1"/>
  <c r="V316" i="1" l="1"/>
  <c r="V116" i="1" l="1"/>
  <c r="W116" i="1" s="1"/>
  <c r="V321" i="1" l="1"/>
  <c r="W321" i="1" s="1"/>
  <c r="V320" i="1"/>
  <c r="W320" i="1" s="1"/>
  <c r="V309" i="1"/>
  <c r="W309" i="1" s="1"/>
  <c r="V308" i="1"/>
  <c r="W308" i="1" s="1"/>
  <c r="V307" i="1"/>
  <c r="W307" i="1" s="1"/>
  <c r="V306" i="1"/>
  <c r="W306" i="1" s="1"/>
  <c r="V305" i="1"/>
  <c r="W305" i="1" s="1"/>
  <c r="V304" i="1"/>
  <c r="W304" i="1" s="1"/>
  <c r="V300" i="1"/>
  <c r="W300" i="1" s="1"/>
  <c r="V298" i="1"/>
  <c r="W298" i="1" s="1"/>
  <c r="V297" i="1"/>
  <c r="W297" i="1" s="1"/>
  <c r="V296" i="1"/>
  <c r="W296" i="1" s="1"/>
  <c r="V295" i="1"/>
  <c r="W295" i="1" s="1"/>
  <c r="V294" i="1"/>
  <c r="W294" i="1" s="1"/>
  <c r="V396" i="1" l="1"/>
  <c r="W396" i="1" s="1"/>
  <c r="W230" i="1" l="1"/>
  <c r="V230" i="1"/>
  <c r="V555" i="1"/>
  <c r="V556" i="1"/>
  <c r="V557" i="1"/>
  <c r="V558" i="1"/>
  <c r="V559" i="1"/>
  <c r="V554" i="1"/>
  <c r="V284" i="1" l="1"/>
  <c r="W284" i="1" s="1"/>
  <c r="W55" i="1"/>
  <c r="W56" i="1"/>
  <c r="V226" i="1"/>
  <c r="W226" i="1"/>
  <c r="V227" i="1"/>
  <c r="W227" i="1"/>
  <c r="V228" i="1"/>
  <c r="V229" i="1"/>
  <c r="W229" i="1"/>
  <c r="V210" i="1"/>
  <c r="W210" i="1" s="1"/>
  <c r="V191" i="1"/>
  <c r="W191" i="1" s="1"/>
  <c r="V192" i="1"/>
  <c r="W192" i="1" s="1"/>
  <c r="V193" i="1"/>
  <c r="W193" i="1" s="1"/>
  <c r="V219" i="1" l="1"/>
  <c r="W219" i="1" s="1"/>
  <c r="V218" i="1"/>
  <c r="W218" i="1" s="1"/>
  <c r="V217" i="1"/>
  <c r="W217" i="1" s="1"/>
  <c r="V216" i="1"/>
  <c r="W216" i="1" s="1"/>
  <c r="V215" i="1"/>
  <c r="W215" i="1" s="1"/>
  <c r="V212" i="1"/>
  <c r="W212" i="1" s="1"/>
  <c r="V211" i="1"/>
  <c r="W211" i="1" s="1"/>
  <c r="V209" i="1"/>
  <c r="W209" i="1" s="1"/>
  <c r="V208" i="1"/>
  <c r="W208" i="1" s="1"/>
  <c r="V207" i="1"/>
  <c r="W207" i="1" s="1"/>
  <c r="V203" i="1"/>
  <c r="W203" i="1" s="1"/>
  <c r="V202" i="1"/>
  <c r="W202" i="1" s="1"/>
  <c r="V201" i="1"/>
  <c r="W201" i="1" s="1"/>
  <c r="V200" i="1"/>
  <c r="W200" i="1" s="1"/>
  <c r="V199" i="1"/>
  <c r="W199" i="1" s="1"/>
  <c r="V196" i="1"/>
  <c r="W196" i="1" s="1"/>
  <c r="V195" i="1"/>
  <c r="W195" i="1" s="1"/>
  <c r="V194" i="1"/>
  <c r="W194" i="1" s="1"/>
  <c r="V190" i="1"/>
  <c r="W190" i="1" s="1"/>
  <c r="V189" i="1"/>
  <c r="W189" i="1" s="1"/>
  <c r="V286" i="1"/>
  <c r="W286" i="1" s="1"/>
  <c r="V285" i="1"/>
  <c r="W285" i="1" s="1"/>
  <c r="V283" i="1"/>
  <c r="W283" i="1" s="1"/>
  <c r="W232" i="1"/>
  <c r="V232" i="1"/>
  <c r="W231" i="1"/>
  <c r="V231" i="1"/>
  <c r="V225" i="1"/>
  <c r="W145" i="1"/>
  <c r="V145" i="1"/>
  <c r="W144" i="1"/>
  <c r="V144" i="1"/>
  <c r="V143" i="1"/>
  <c r="W142" i="1"/>
  <c r="V142" i="1"/>
  <c r="V141" i="1"/>
  <c r="V120" i="1"/>
  <c r="W120" i="1" s="1"/>
  <c r="V119" i="1"/>
  <c r="W119" i="1" s="1"/>
  <c r="V118" i="1"/>
  <c r="W118" i="1" s="1"/>
  <c r="V117" i="1"/>
  <c r="W117" i="1" s="1"/>
  <c r="V112" i="1"/>
  <c r="W112" i="1" s="1"/>
  <c r="V111" i="1"/>
  <c r="W111" i="1" s="1"/>
  <c r="V110" i="1"/>
  <c r="W110" i="1" s="1"/>
  <c r="V109" i="1"/>
  <c r="W109" i="1" s="1"/>
  <c r="V108" i="1"/>
  <c r="W108" i="1" s="1"/>
  <c r="V107" i="1"/>
  <c r="W107" i="1" s="1"/>
  <c r="V103" i="1"/>
  <c r="W103" i="1" s="1"/>
  <c r="V102" i="1"/>
  <c r="W102" i="1" s="1"/>
  <c r="V101" i="1"/>
  <c r="W101" i="1" s="1"/>
  <c r="V100" i="1"/>
  <c r="W100" i="1" s="1"/>
  <c r="V99" i="1"/>
  <c r="W99" i="1" s="1"/>
  <c r="V98" i="1"/>
  <c r="W98" i="1" s="1"/>
  <c r="V97" i="1"/>
  <c r="W97" i="1" s="1"/>
  <c r="W57" i="1"/>
  <c r="V344" i="1" l="1"/>
  <c r="W344" i="1" s="1"/>
  <c r="V345" i="1"/>
  <c r="W345" i="1" s="1"/>
  <c r="V343" i="1"/>
  <c r="W343" i="1" s="1"/>
  <c r="V339" i="1"/>
  <c r="W339" i="1" s="1"/>
  <c r="V340" i="1"/>
  <c r="W340" i="1" s="1"/>
  <c r="V338" i="1"/>
  <c r="W338" i="1" s="1"/>
  <c r="V395" i="1"/>
  <c r="W395" i="1" s="1"/>
  <c r="V400" i="1"/>
  <c r="W400" i="1" s="1"/>
  <c r="V401" i="1"/>
  <c r="W401" i="1" s="1"/>
  <c r="W383" i="1"/>
  <c r="V383" i="1"/>
  <c r="V384" i="1"/>
  <c r="V368" i="1"/>
  <c r="V369" i="1"/>
  <c r="V370" i="1"/>
  <c r="W361" i="1"/>
  <c r="W358" i="1"/>
  <c r="V350" i="1"/>
  <c r="W350" i="1" s="1"/>
  <c r="V352" i="1"/>
  <c r="W352" i="1" s="1"/>
  <c r="V353" i="1"/>
  <c r="W353" i="1" s="1"/>
  <c r="W161" i="1"/>
  <c r="V290" i="1"/>
  <c r="W290" i="1" s="1"/>
  <c r="V240" i="1"/>
  <c r="W240" i="1" s="1"/>
  <c r="V241" i="1"/>
  <c r="W241" i="1" s="1"/>
  <c r="V239" i="1"/>
  <c r="W239" i="1" s="1"/>
  <c r="V236" i="1"/>
  <c r="W236" i="1" s="1"/>
  <c r="V522" i="1"/>
  <c r="W522" i="1" s="1"/>
  <c r="V523" i="1"/>
  <c r="W523" i="1" s="1"/>
  <c r="V524" i="1"/>
  <c r="W524" i="1" s="1"/>
  <c r="V515" i="1"/>
  <c r="W515" i="1" s="1"/>
  <c r="V516" i="1"/>
  <c r="W516" i="1" s="1"/>
  <c r="V517" i="1"/>
  <c r="W517" i="1" s="1"/>
  <c r="V518" i="1"/>
  <c r="W518" i="1" s="1"/>
  <c r="V501" i="1"/>
  <c r="W501" i="1" s="1"/>
  <c r="V511" i="1"/>
  <c r="W511" i="1" s="1"/>
  <c r="V497" i="1"/>
  <c r="W497" i="1" s="1"/>
  <c r="V493" i="1"/>
  <c r="W493" i="1" s="1"/>
  <c r="V489" i="1"/>
  <c r="W489" i="1" s="1"/>
  <c r="V485" i="1"/>
  <c r="W485" i="1" s="1"/>
  <c r="V478" i="1"/>
  <c r="W478" i="1" s="1"/>
  <c r="V479" i="1"/>
  <c r="W479" i="1" s="1"/>
  <c r="V480" i="1"/>
  <c r="W480" i="1" s="1"/>
  <c r="V481" i="1"/>
  <c r="W481" i="1" s="1"/>
  <c r="V477" i="1"/>
  <c r="W477" i="1" s="1"/>
  <c r="V471" i="1"/>
  <c r="W471" i="1" s="1"/>
  <c r="V472" i="1"/>
  <c r="W472" i="1" s="1"/>
  <c r="V473" i="1"/>
  <c r="W473" i="1" s="1"/>
  <c r="V470" i="1"/>
  <c r="W470" i="1" s="1"/>
  <c r="V459" i="1"/>
  <c r="W459" i="1" s="1"/>
  <c r="V460" i="1"/>
  <c r="W460" i="1" s="1"/>
  <c r="V461" i="1"/>
  <c r="W461" i="1" s="1"/>
  <c r="V462" i="1"/>
  <c r="W462" i="1" s="1"/>
  <c r="V463" i="1"/>
  <c r="W463" i="1" s="1"/>
  <c r="V464" i="1"/>
  <c r="W464" i="1" s="1"/>
  <c r="V465" i="1"/>
  <c r="W465" i="1" s="1"/>
  <c r="V466" i="1"/>
  <c r="W466" i="1" s="1"/>
  <c r="V458" i="1"/>
  <c r="W458" i="1" s="1"/>
  <c r="V449" i="1"/>
  <c r="W449" i="1" s="1"/>
  <c r="V450" i="1"/>
  <c r="W450" i="1" s="1"/>
  <c r="V451" i="1"/>
  <c r="W451" i="1" s="1"/>
  <c r="V452" i="1"/>
  <c r="W452" i="1" s="1"/>
  <c r="V453" i="1"/>
  <c r="W453" i="1" s="1"/>
  <c r="V454" i="1"/>
  <c r="W454" i="1" s="1"/>
  <c r="V448" i="1"/>
  <c r="W448" i="1" s="1"/>
  <c r="V433" i="1"/>
  <c r="W433" i="1" s="1"/>
  <c r="V434" i="1"/>
  <c r="W434" i="1" s="1"/>
  <c r="V435" i="1"/>
  <c r="W435" i="1" s="1"/>
  <c r="V432" i="1"/>
  <c r="W432" i="1" s="1"/>
  <c r="V426" i="1"/>
  <c r="W426" i="1" s="1"/>
  <c r="V427" i="1"/>
  <c r="W427" i="1" s="1"/>
  <c r="V428" i="1"/>
  <c r="W428" i="1" s="1"/>
  <c r="V425" i="1"/>
  <c r="W425" i="1" s="1"/>
  <c r="V414" i="1"/>
  <c r="W414" i="1" s="1"/>
  <c r="V415" i="1"/>
  <c r="W415" i="1" s="1"/>
  <c r="V416" i="1"/>
  <c r="W416" i="1" s="1"/>
  <c r="V417" i="1"/>
  <c r="W417" i="1" s="1"/>
  <c r="V418" i="1"/>
  <c r="W418" i="1" s="1"/>
  <c r="V419" i="1"/>
  <c r="W419" i="1" s="1"/>
  <c r="V420" i="1"/>
  <c r="W420" i="1" s="1"/>
  <c r="V421" i="1"/>
  <c r="W421" i="1" s="1"/>
  <c r="V408" i="1"/>
  <c r="W408" i="1" s="1"/>
  <c r="V409" i="1"/>
  <c r="W409" i="1" s="1"/>
  <c r="V407" i="1"/>
  <c r="W407" i="1" s="1"/>
  <c r="V413" i="1"/>
  <c r="W413" i="1" s="1"/>
  <c r="V264" i="1"/>
  <c r="W264" i="1" s="1"/>
  <c r="V265" i="1"/>
  <c r="W265" i="1" s="1"/>
  <c r="V266" i="1"/>
  <c r="W266" i="1" s="1"/>
  <c r="V267" i="1"/>
  <c r="W267" i="1" s="1"/>
  <c r="V268" i="1"/>
  <c r="W268" i="1" s="1"/>
  <c r="V269" i="1"/>
  <c r="W269" i="1" s="1"/>
  <c r="V263" i="1"/>
  <c r="W263" i="1" s="1"/>
  <c r="V254" i="1"/>
  <c r="W254" i="1" s="1"/>
  <c r="V255" i="1"/>
  <c r="W255" i="1" s="1"/>
  <c r="V256" i="1"/>
  <c r="W256" i="1" s="1"/>
  <c r="V257" i="1"/>
  <c r="W257" i="1" s="1"/>
  <c r="V258" i="1"/>
  <c r="W258" i="1" s="1"/>
  <c r="V259" i="1"/>
  <c r="W259" i="1" s="1"/>
  <c r="V253" i="1"/>
  <c r="W253" i="1" s="1"/>
  <c r="V249" i="1"/>
  <c r="W249" i="1" s="1"/>
  <c r="W593" i="1"/>
  <c r="V589" i="1"/>
  <c r="W589" i="1" s="1"/>
  <c r="V588" i="1"/>
  <c r="W588" i="1" s="1"/>
  <c r="V584" i="1"/>
  <c r="W584" i="1" s="1"/>
  <c r="V580" i="1"/>
  <c r="W580" i="1" s="1"/>
  <c r="V578" i="1"/>
  <c r="W578" i="1" s="1"/>
  <c r="W559" i="1"/>
  <c r="W558" i="1"/>
  <c r="W557" i="1"/>
  <c r="W556" i="1"/>
  <c r="W555" i="1"/>
  <c r="W554" i="1"/>
  <c r="V538" i="1"/>
  <c r="W538" i="1" s="1"/>
  <c r="V534" i="1"/>
  <c r="W534" i="1" s="1"/>
  <c r="V530" i="1"/>
  <c r="W530" i="1" s="1"/>
  <c r="V529" i="1"/>
  <c r="W529" i="1" s="1"/>
  <c r="V528" i="1"/>
  <c r="W528" i="1" s="1"/>
  <c r="A1" i="3" l="1"/>
  <c r="V135" i="1"/>
  <c r="W135" i="1" s="1"/>
  <c r="V131" i="1"/>
  <c r="W131" i="1" s="1"/>
  <c r="V324" i="1" l="1"/>
  <c r="W324" i="1" s="1"/>
  <c r="V323" i="1"/>
  <c r="W323" i="1" s="1"/>
  <c r="V322" i="1"/>
  <c r="W322" i="1" s="1"/>
  <c r="V4" i="1" s="1"/>
  <c r="T4" i="1" l="1"/>
</calcChain>
</file>

<file path=xl/sharedStrings.xml><?xml version="1.0" encoding="utf-8"?>
<sst xmlns="http://schemas.openxmlformats.org/spreadsheetml/2006/main" count="840" uniqueCount="332">
  <si>
    <t>Сумма, руб.</t>
  </si>
  <si>
    <t>Черный</t>
  </si>
  <si>
    <t>Белый</t>
  </si>
  <si>
    <t>Полиамид  80%,  эластан 20%</t>
  </si>
  <si>
    <t>Брюки с лампасом</t>
  </si>
  <si>
    <t>88% хлопок 
12% эластан</t>
  </si>
  <si>
    <t>Цвет</t>
  </si>
  <si>
    <t>Майка спортивная с декоративной отстрочкой,          спина борцовкой</t>
  </si>
  <si>
    <t>88% хлопок
12% эластан</t>
  </si>
  <si>
    <t>80% полиамид
20% эластан</t>
  </si>
  <si>
    <t>88% хлопок, 12% эластан</t>
  </si>
  <si>
    <t>Топ спортивный,                    спина борцовкой</t>
  </si>
  <si>
    <t>Кол-во, шт.</t>
  </si>
  <si>
    <t xml:space="preserve"> </t>
  </si>
  <si>
    <t>Эскиз</t>
  </si>
  <si>
    <t>Наименование</t>
  </si>
  <si>
    <t>Артикул</t>
  </si>
  <si>
    <t>Состав</t>
  </si>
  <si>
    <t>в ассорт</t>
  </si>
  <si>
    <t>6046 eolie</t>
  </si>
  <si>
    <t>Купальник раздельный</t>
  </si>
  <si>
    <t>6024 martinica</t>
  </si>
  <si>
    <t>4197 psycho red</t>
  </si>
  <si>
    <t>ассорти</t>
  </si>
  <si>
    <t>черный</t>
  </si>
  <si>
    <t xml:space="preserve">Б 33-302          </t>
  </si>
  <si>
    <t>28</t>
  </si>
  <si>
    <t>30</t>
  </si>
  <si>
    <t>32</t>
  </si>
  <si>
    <t>34</t>
  </si>
  <si>
    <t>36</t>
  </si>
  <si>
    <t>38</t>
  </si>
  <si>
    <t>40</t>
  </si>
  <si>
    <t>42</t>
  </si>
  <si>
    <t>44</t>
  </si>
  <si>
    <t>46</t>
  </si>
  <si>
    <t>48</t>
  </si>
  <si>
    <t>Хлопок  88%,
эластан 12%</t>
  </si>
  <si>
    <t>0970 Розовый</t>
  </si>
  <si>
    <t>1969 Оранжевый</t>
  </si>
  <si>
    <t>3292 Сиреневый</t>
  </si>
  <si>
    <t>3461 Морская волна</t>
  </si>
  <si>
    <t>Б 63-302</t>
  </si>
  <si>
    <t>Бриджи 
с шир. пояс</t>
  </si>
  <si>
    <t>Б 83-302</t>
  </si>
  <si>
    <t>Брюки с широким поясом и лампасами</t>
  </si>
  <si>
    <t>Комбинезон гимнастический с надстрочным кантом</t>
  </si>
  <si>
    <t>Г 01-332</t>
  </si>
  <si>
    <t>Комбинезон гимнастический укороченный, унисекс, длина велосипедки</t>
  </si>
  <si>
    <t>Г 04-301</t>
  </si>
  <si>
    <t>88 % хлопок, 12% эластан</t>
  </si>
  <si>
    <t>26</t>
  </si>
  <si>
    <t>Купальник совместный</t>
  </si>
  <si>
    <t>К 21-014</t>
  </si>
  <si>
    <t>цвет 1</t>
  </si>
  <si>
    <t>цвет 2</t>
  </si>
  <si>
    <t>цвет 3</t>
  </si>
  <si>
    <t>К 22-014</t>
  </si>
  <si>
    <t xml:space="preserve">Купальник раздельный </t>
  </si>
  <si>
    <t>цвет 4</t>
  </si>
  <si>
    <t>К 32-013</t>
  </si>
  <si>
    <t>Купальник совместный из пестрой ткани; 
спинка фигурная-цельная, верхняя часть в форме "борцовки"</t>
  </si>
  <si>
    <t>Полиамид  80%,
эластан 20%</t>
  </si>
  <si>
    <t>цвет 5</t>
  </si>
  <si>
    <t>цвет 6</t>
  </si>
  <si>
    <t>К 40-014</t>
  </si>
  <si>
    <t>60043 admiral</t>
  </si>
  <si>
    <t>60069 yale</t>
  </si>
  <si>
    <t>К 41-012</t>
  </si>
  <si>
    <t>К 42-011</t>
  </si>
  <si>
    <t>Купальник совместный из ткани с пестрым рисунком, спинка цельная-фигурная</t>
  </si>
  <si>
    <t>К 42-013</t>
  </si>
  <si>
    <t>22</t>
  </si>
  <si>
    <t>24</t>
  </si>
  <si>
    <t>Купальник совместный, перед выполнен из ткани с пестрым рисунком, спинка - однотонная, цельная-фигурная</t>
  </si>
  <si>
    <t>К 42-014</t>
  </si>
  <si>
    <t>К 44-013</t>
  </si>
  <si>
    <t>К 50-014</t>
  </si>
  <si>
    <t>К 52-014</t>
  </si>
  <si>
    <t>К 53-014</t>
  </si>
  <si>
    <t>Футболка с лампасами</t>
  </si>
  <si>
    <t>М 33-302</t>
  </si>
  <si>
    <t xml:space="preserve">М 73-301  </t>
  </si>
  <si>
    <t>2628 Красный</t>
  </si>
  <si>
    <t>3018 Голубой</t>
  </si>
  <si>
    <t>Майка спортивная с настрочным кантом</t>
  </si>
  <si>
    <t xml:space="preserve"> М 83-301</t>
  </si>
  <si>
    <t>П 13-012</t>
  </si>
  <si>
    <t>Плавки однотонные с боковыми отделочными деталями через цветной кант</t>
  </si>
  <si>
    <t>П 18-012</t>
  </si>
  <si>
    <t>9223 balena</t>
  </si>
  <si>
    <t>9240 nero</t>
  </si>
  <si>
    <t>Плавки однотонные с боковыми вставками из пестрой ткани через кант</t>
  </si>
  <si>
    <t>П 18-014</t>
  </si>
  <si>
    <t>цвет 7</t>
  </si>
  <si>
    <t>Плавки 
"классические" 
однотонные
 (детские, подростковые)</t>
  </si>
  <si>
    <t>П 22-011</t>
  </si>
  <si>
    <t>9221 vulcano</t>
  </si>
  <si>
    <t>Плавки 
"классические" 
пёстрые
 (детские, подростковые)</t>
  </si>
  <si>
    <t>П 22-013</t>
  </si>
  <si>
    <t>18</t>
  </si>
  <si>
    <t>20</t>
  </si>
  <si>
    <t>цвет 9</t>
  </si>
  <si>
    <t>цвет 10</t>
  </si>
  <si>
    <t>цвет 11</t>
  </si>
  <si>
    <t>Плавки 
"классические" 
комбинированные. Перед пёстрая такнь, задняя часть - однотонная ткань.
 (детские, подростковые)</t>
  </si>
  <si>
    <t>П 22-014</t>
  </si>
  <si>
    <t>цвет 8</t>
  </si>
  <si>
    <t>50</t>
  </si>
  <si>
    <t>52</t>
  </si>
  <si>
    <t>54</t>
  </si>
  <si>
    <t>56</t>
  </si>
  <si>
    <t>Плавки "классические" однотонные , с одной боковой вставкой из пестрой ткани</t>
  </si>
  <si>
    <t>П 24-014</t>
  </si>
  <si>
    <t>ОСКАР
Плавки  дет. ПА</t>
  </si>
  <si>
    <t>РОМЕО
Плавки  дет. ПА</t>
  </si>
  <si>
    <t>ЧАРЛИ
Плавки  дет. ПА</t>
  </si>
  <si>
    <t>П 50-014</t>
  </si>
  <si>
    <t>Плавки купальные  дет. ПА  д/дев.</t>
  </si>
  <si>
    <t>Плавки  дет. ПА</t>
  </si>
  <si>
    <t>П 54-014</t>
  </si>
  <si>
    <t>Плавки для девочек из ткани с пестрым рисунком, верхний срез окантован отделочной тканью, завязки по бокам</t>
  </si>
  <si>
    <t>П 93-014</t>
  </si>
  <si>
    <t>Плавки для девочек из ткани с пестрым рисунком, форма "классическая"</t>
  </si>
  <si>
    <t>П 96-013</t>
  </si>
  <si>
    <t xml:space="preserve">  Т 53-302      </t>
  </si>
  <si>
    <t>Футболка спортивная                  с лампасами</t>
  </si>
  <si>
    <t xml:space="preserve">Ф 63-302             </t>
  </si>
  <si>
    <t>Красный (2628)</t>
  </si>
  <si>
    <t>Голубой (3018)</t>
  </si>
  <si>
    <t>Ф 63-302</t>
  </si>
  <si>
    <t>Черные шорты
 с белым лампасом</t>
  </si>
  <si>
    <t xml:space="preserve">Ш 83-302  </t>
  </si>
  <si>
    <t>Юбка (сетка) на кокетке с фигурным низом</t>
  </si>
  <si>
    <t xml:space="preserve">Ю 17-551 </t>
  </si>
  <si>
    <t>100% полиамид</t>
  </si>
  <si>
    <t>КШ 01-301</t>
  </si>
  <si>
    <t>колготки школьные "однотонные"</t>
  </si>
  <si>
    <t>бордо 2157</t>
  </si>
  <si>
    <t>серый 1198</t>
  </si>
  <si>
    <t>Тёмно-синий 1340</t>
  </si>
  <si>
    <t>104-116</t>
  </si>
  <si>
    <t>116-128</t>
  </si>
  <si>
    <t>колготки школьные "меланж"</t>
  </si>
  <si>
    <t>КШ 02-302</t>
  </si>
  <si>
    <t>бежевый 1077</t>
  </si>
  <si>
    <t>джинс 1067</t>
  </si>
  <si>
    <t>Средне-серый 1007</t>
  </si>
  <si>
    <t>Тёмно-серый 1033</t>
  </si>
  <si>
    <t>Тёмно-синий 1040</t>
  </si>
  <si>
    <t>Рейтинговое платье - длинный рукав; юбка солнце  (бесшовная);  застежка на спинке - молния</t>
  </si>
  <si>
    <t>Р 22-011</t>
  </si>
  <si>
    <t>Малиновый (3149)</t>
  </si>
  <si>
    <t>Персиковый (3236)</t>
  </si>
  <si>
    <t>Красный (4150)</t>
  </si>
  <si>
    <t>Сиреневый (5267)</t>
  </si>
  <si>
    <t>ТАНЦЕВАЛЬНАЯ ОДЕЖДА</t>
  </si>
  <si>
    <t>Рейтинговое платье - длинный рукав; юбка расклешенная с боковыми швами;  застежка на спинке - "капелька" на крючок</t>
  </si>
  <si>
    <t>Р 29-011</t>
  </si>
  <si>
    <t>Синий (60080)</t>
  </si>
  <si>
    <t>Мятный (60111)</t>
  </si>
  <si>
    <t>Рейтинговое платье - короткий рукав; юбка - солнце (бесшовная);  застежка на спинке -молния</t>
  </si>
  <si>
    <t>Р 30-011</t>
  </si>
  <si>
    <t>3181 jazz</t>
  </si>
  <si>
    <t>7159 madagascar</t>
  </si>
  <si>
    <t>Р 33-051</t>
  </si>
  <si>
    <t>Рейтинговое платье - длинный рукав, юбка (2 солнца) - длиной чуть ниже линии колен; застежка на спинке - молния; воротник - стойка</t>
  </si>
  <si>
    <t>Р 41-011</t>
  </si>
  <si>
    <t>Трусы - невидимки
 (склейка)</t>
  </si>
  <si>
    <t xml:space="preserve">Т 12-091 </t>
  </si>
  <si>
    <t>Телесный</t>
  </si>
  <si>
    <t xml:space="preserve">Т 23-391 </t>
  </si>
  <si>
    <t>Черный 1540</t>
  </si>
  <si>
    <t>Купальник 
совместный</t>
  </si>
  <si>
    <t>88% хлопок, 
12% эластан</t>
  </si>
  <si>
    <t>Итого</t>
  </si>
  <si>
    <t>78% хлопок,    20% полиамид, 2% эластан</t>
  </si>
  <si>
    <t>75% хлопок,    22% полиамид, 3% эластан</t>
  </si>
  <si>
    <t xml:space="preserve">Рейтинговое платье. Короткий рукав. 
Юбка «солнце» 
ниже линии колен.
Потайная молния на спинке. Горловина обработана окантовкой. </t>
  </si>
  <si>
    <t>Плавки  ПА с диагональной 
вставкой</t>
  </si>
  <si>
    <t>Балерина</t>
  </si>
  <si>
    <t xml:space="preserve"> Г 23-301    </t>
  </si>
  <si>
    <t>Красный</t>
  </si>
  <si>
    <t>Морская волна</t>
  </si>
  <si>
    <t>Голубой</t>
  </si>
  <si>
    <t>Желтый</t>
  </si>
  <si>
    <t xml:space="preserve">Г 21-011   </t>
  </si>
  <si>
    <t>Голубой (6005)</t>
  </si>
  <si>
    <t>Розовый (3015)</t>
  </si>
  <si>
    <t>Сиреневый (5255)</t>
  </si>
  <si>
    <t>Красный (4197)</t>
  </si>
  <si>
    <t>Зелёный (70001)</t>
  </si>
  <si>
    <t xml:space="preserve"> Г 20-011  </t>
  </si>
  <si>
    <t>Г 26-014</t>
  </si>
  <si>
    <t>Цвет 1</t>
  </si>
  <si>
    <t>Цвет 2</t>
  </si>
  <si>
    <t>Цвет 3</t>
  </si>
  <si>
    <t>Цвет 4</t>
  </si>
  <si>
    <t>Цвет 5</t>
  </si>
  <si>
    <t>Цвет 6</t>
  </si>
  <si>
    <t>Цвет 7</t>
  </si>
  <si>
    <t>Г 27-014</t>
  </si>
  <si>
    <t>Г 27-011</t>
  </si>
  <si>
    <t>(6005)</t>
  </si>
  <si>
    <t>Юбка расклешенная с боковыми швами</t>
  </si>
  <si>
    <t xml:space="preserve">Ю 11-011    </t>
  </si>
  <si>
    <t>(3015)</t>
  </si>
  <si>
    <t>(4197)</t>
  </si>
  <si>
    <t>Зеленый (70001)</t>
  </si>
  <si>
    <t>Футболка спортивная прямая</t>
  </si>
  <si>
    <t xml:space="preserve">  Ф 23-301 </t>
  </si>
  <si>
    <t>Красный (2180)</t>
  </si>
  <si>
    <t>Сирень (3374)</t>
  </si>
  <si>
    <t>Морская волна (3461)</t>
  </si>
  <si>
    <t>Шорты хлопковые</t>
  </si>
  <si>
    <t>Ш 23-301</t>
  </si>
  <si>
    <t>Зелёный (3436)</t>
  </si>
  <si>
    <t>Велосипедки</t>
  </si>
  <si>
    <t xml:space="preserve"> В 23-301   </t>
  </si>
  <si>
    <t>Сирень</t>
  </si>
  <si>
    <t>Зелёный</t>
  </si>
  <si>
    <t xml:space="preserve"> В 22-011    </t>
  </si>
  <si>
    <t>Лосины</t>
  </si>
  <si>
    <t xml:space="preserve"> Л 23-301       </t>
  </si>
  <si>
    <t xml:space="preserve"> Л 22-011  </t>
  </si>
  <si>
    <t>Розовый</t>
  </si>
  <si>
    <t>Шорты с настрочным кантом</t>
  </si>
  <si>
    <t xml:space="preserve">  Ш 63-301 </t>
  </si>
  <si>
    <t>Сиреневый</t>
  </si>
  <si>
    <t>Синий</t>
  </si>
  <si>
    <t>Шорты с декоративной отстрочкой</t>
  </si>
  <si>
    <t xml:space="preserve">Ш 53-301 </t>
  </si>
  <si>
    <t>Купальник 
гимнастический 
"Пируэт" с юбкой, 
рукав 3/4</t>
  </si>
  <si>
    <t>Купальник 
гимнастический
 "Аллегро", 
укороченная юбка</t>
  </si>
  <si>
    <t>Купальник 
гимнастический "Браво"</t>
  </si>
  <si>
    <t>Купальник 
гимнастический "Браво" (юбка и костюм одногоцвета)</t>
  </si>
  <si>
    <t>П 49-012 ОСКАР</t>
  </si>
  <si>
    <t>П 49-012 РОМЕО</t>
  </si>
  <si>
    <t>П 49-012 ЧАРЛИ</t>
  </si>
  <si>
    <t xml:space="preserve">Розовый (0970) </t>
  </si>
  <si>
    <t>Голубой (3252)</t>
  </si>
  <si>
    <t>Сиреневый (3292)</t>
  </si>
  <si>
    <t>Зелёный (3436 )</t>
  </si>
  <si>
    <t>Желтый (3694)</t>
  </si>
  <si>
    <t>Купальники, комбинезоны гимнастические</t>
  </si>
  <si>
    <t>Юбки</t>
  </si>
  <si>
    <t>Велосипедки, лосины, шорты</t>
  </si>
  <si>
    <t>Футболки, майки</t>
  </si>
  <si>
    <t>Шорты, брюки</t>
  </si>
  <si>
    <t>ТРУСЫ, КОЛГОТКИ</t>
  </si>
  <si>
    <t>ПЛАВКИ</t>
  </si>
  <si>
    <t>КУПАЛЬНИКИ,ПЛАВКИ ДЛЯ ДЕВОЧЕК</t>
  </si>
  <si>
    <t>Купальник
гимнастический "Репетиция"</t>
  </si>
  <si>
    <t xml:space="preserve"> Г 13-301      </t>
  </si>
  <si>
    <t>Купальник совместный, перед из петсрой ткани; спинка однотонная, фигурная-цельная, верхняя часть в форме "борцовки"</t>
  </si>
  <si>
    <t>К 32-014</t>
  </si>
  <si>
    <t>Голубой (6024)</t>
  </si>
  <si>
    <t>Granatina (4202)</t>
  </si>
  <si>
    <t>Clemantis (3149)</t>
  </si>
  <si>
    <t xml:space="preserve">Юбка-солнце из шифона бесшовная на резинке. 
Длина 32 см  </t>
  </si>
  <si>
    <t>28-30</t>
  </si>
  <si>
    <t>32-34</t>
  </si>
  <si>
    <t>36-38</t>
  </si>
  <si>
    <t>40-42</t>
  </si>
  <si>
    <t xml:space="preserve">Юбка-солнце из шифона 
бесшовная на резинке. 
Длина 40 см  </t>
  </si>
  <si>
    <t xml:space="preserve">Юбка-солнце из шифона 
бесшовная на резинке. 
Длина 49 см  </t>
  </si>
  <si>
    <t>44-46</t>
  </si>
  <si>
    <t>50 см</t>
  </si>
  <si>
    <t>60 см</t>
  </si>
  <si>
    <t>Юбка из шифона 
на завязках.
Разные длины</t>
  </si>
  <si>
    <t>30 см</t>
  </si>
  <si>
    <t>35 см</t>
  </si>
  <si>
    <t>40 см</t>
  </si>
  <si>
    <t>45 см</t>
  </si>
  <si>
    <t>55 см</t>
  </si>
  <si>
    <t>ЮЛ 30</t>
  </si>
  <si>
    <t>ЮЛ 31</t>
  </si>
  <si>
    <t>ЮЛ 32</t>
  </si>
  <si>
    <t>ЮЛ 20</t>
  </si>
  <si>
    <t>Балетка  
с усиленным мысом  
тренировочная</t>
  </si>
  <si>
    <t>Текстиль/Кожа</t>
  </si>
  <si>
    <t>БАЛ 4</t>
  </si>
  <si>
    <t>Текстиль/Замша</t>
  </si>
  <si>
    <t>БАЛ 2</t>
  </si>
  <si>
    <t>Персиковый</t>
  </si>
  <si>
    <t>Балетка 
текстильная
концертная</t>
  </si>
  <si>
    <t>БАЛ 10</t>
  </si>
  <si>
    <t>ТЕКСТИЛЬ, 
резинка на подошве, с 37 р-ра балетка без резинки для регулировки полноты</t>
  </si>
  <si>
    <t>Бежевый</t>
  </si>
  <si>
    <t xml:space="preserve">Юбка-сетка на резинке </t>
  </si>
  <si>
    <t>Ю 12-551</t>
  </si>
  <si>
    <t>Сиреневый (1027)</t>
  </si>
  <si>
    <t>Балетка  
концертная без усиленного мыса. На стопе резинка между пяткой и носковой частью</t>
  </si>
  <si>
    <t>Балетки, Чешки</t>
  </si>
  <si>
    <t>Плавки  
"классические"
однотонные
(мужчины)</t>
  </si>
  <si>
    <t>П 71-011</t>
  </si>
  <si>
    <t>Плавки-шорты из однотонной ткани с боковыми отделочными деталями через цветной кант</t>
  </si>
  <si>
    <t>П 57-012</t>
  </si>
  <si>
    <t xml:space="preserve"> Г 51-015  </t>
  </si>
  <si>
    <t xml:space="preserve"> Г 51-017 </t>
  </si>
  <si>
    <t>Купальник 
гимнастический 
с юбкой, 
рукав 3/4</t>
  </si>
  <si>
    <t>Платье гимнастическое комбинированное, полный рукав, юбка солнце без швов</t>
  </si>
  <si>
    <t>верх 88% хлопок, 12% эластан
низ 80% полиамид
20% эластан</t>
  </si>
  <si>
    <t>Черно-белый (black&amp;white)</t>
  </si>
  <si>
    <t>Г 35-302</t>
  </si>
  <si>
    <t>Г 36-302</t>
  </si>
  <si>
    <t>Купальник гимнастический "Пируэт", рукав 3/4,
с юбкой-сеткой</t>
  </si>
  <si>
    <t xml:space="preserve">Г 33-302  </t>
  </si>
  <si>
    <t>2140 coralmania</t>
  </si>
  <si>
    <t>3169 hollywood</t>
  </si>
  <si>
    <t>Купальник 
гимнастический "Классика", рукав 3/4</t>
  </si>
  <si>
    <t>Купальник
 совместный с боковыми пёстрыми вставками, 
спинка цельная-фигурная. 
Подкладка под грудь.</t>
  </si>
  <si>
    <t>Оранжевый</t>
  </si>
  <si>
    <t xml:space="preserve"> Г 43-301  </t>
  </si>
  <si>
    <t>Купальник  
гимнастический 
"Адажио"</t>
  </si>
  <si>
    <t>3022 Балерина</t>
  </si>
  <si>
    <t>3252 Голубой</t>
  </si>
  <si>
    <t>Купальник 
гимнастический 
"Мастер Класс"
рукав-футболка</t>
  </si>
  <si>
    <t xml:space="preserve">Г 83-301   </t>
  </si>
  <si>
    <t>3436 Зелёный</t>
  </si>
  <si>
    <t>128-140</t>
  </si>
  <si>
    <t>140-152</t>
  </si>
  <si>
    <t>белый 1001</t>
  </si>
  <si>
    <t>152-158</t>
  </si>
  <si>
    <t>5136 rododendro</t>
  </si>
  <si>
    <t>Топ спортивный,                      для разогрева
 с длинным рукавом</t>
  </si>
  <si>
    <t xml:space="preserve"> Т 93-301  </t>
  </si>
  <si>
    <t xml:space="preserve">Ю 11-017    </t>
  </si>
  <si>
    <t>Юбка расклешенная с боковыми швами. Ткани с блексом</t>
  </si>
  <si>
    <t>Ф 01-201</t>
  </si>
  <si>
    <t>Футболка</t>
  </si>
  <si>
    <t>Предложение действительно с 01.06.2021 до 25.06.2021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</si>
</sst>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(* #,##0.00_);_(* \(#,##0.00\);_(* &quot;-&quot;??_);_(@_)"/>
    <numFmt numFmtId="165" formatCode="#,##0.00_р_."/>
    <numFmt numFmtId="166" formatCode="#,##0\ &quot;₽&quot;"/>
    <numFmt numFmtId="167" formatCode="_-* #,##0\ _₽_-;\-* #,##0\ _₽_-;_-* &quot;-&quot;??\ _₽_-;_-@_-"/>
    <numFmt numFmtId="168" formatCode="#,##0.000_р_."/>
    <numFmt numFmtId="169" formatCode="#,##0.00\ &quot;₽&quot;"/>
    <numFmt numFmtId="170" formatCode="#,##0_ ;[Red]\-#,##0\ "/>
    <numFmt numFmtId="171" formatCode="0&quot; руб.&quot;"/>
    <numFmt numFmtId="172" formatCode="0.00&quot; руб.&quot;"/>
  </numFmts>
  <fonts count="65" x14ac:knownFonts="1">
    <font>
      <sz val="11"/>
      <color theme="1"/>
      <name val="Times New Roman"/>
      <family val="2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0"/>
      <name val="Arial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22"/>
      <color rgb="FFFF6600"/>
      <name val="Times New Roman"/>
      <family val="1"/>
      <charset val="204"/>
    </font>
    <font>
      <b/>
      <sz val="24"/>
      <color rgb="FFFF6600"/>
      <name val="Times New Roman"/>
      <family val="1"/>
      <charset val="204"/>
    </font>
    <font>
      <b/>
      <i/>
      <sz val="11"/>
      <color theme="9" tint="-0.249977111117893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color theme="1"/>
      <name val="Times New Roman"/>
      <family val="2"/>
      <charset val="204"/>
    </font>
    <font>
      <sz val="11"/>
      <color indexed="8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sz val="14"/>
      <name val="Calibri"/>
      <family val="2"/>
      <charset val="204"/>
    </font>
    <font>
      <sz val="14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4"/>
      <color theme="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20"/>
      <color theme="9" tint="-0.499984740745262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sz val="14"/>
      <color indexed="8"/>
      <name val="Calibri"/>
      <family val="2"/>
      <charset val="204"/>
      <scheme val="minor"/>
    </font>
    <font>
      <b/>
      <sz val="8"/>
      <name val="Times New Roman"/>
      <family val="1"/>
      <charset val="204"/>
    </font>
    <font>
      <sz val="11"/>
      <color rgb="FF92D05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color theme="9" tint="-0.499984740745262"/>
      <name val="Calibri"/>
      <family val="2"/>
      <charset val="204"/>
      <scheme val="minor"/>
    </font>
    <font>
      <sz val="14"/>
      <color rgb="FFD56509"/>
      <name val="Calibri"/>
      <family val="2"/>
      <charset val="204"/>
      <scheme val="minor"/>
    </font>
    <font>
      <b/>
      <i/>
      <sz val="14"/>
      <color rgb="FFD56509"/>
      <name val="Calibri"/>
      <family val="2"/>
      <charset val="204"/>
      <scheme val="minor"/>
    </font>
    <font>
      <sz val="12"/>
      <color theme="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rgb="FFFF33CC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indexed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b/>
      <strike/>
      <sz val="14"/>
      <name val="Times New Roman"/>
      <family val="1"/>
      <charset val="204"/>
    </font>
    <font>
      <b/>
      <sz val="15"/>
      <color rgb="FFFF0000"/>
      <name val="Times New Roman"/>
      <family val="1"/>
      <charset val="204"/>
    </font>
    <font>
      <b/>
      <sz val="16"/>
      <color rgb="FFFF0000"/>
      <name val="Calibri"/>
      <family val="2"/>
      <charset val="204"/>
      <scheme val="minor"/>
    </font>
  </fonts>
  <fills count="9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gray0625">
        <bgColor theme="0"/>
      </patternFill>
    </fill>
    <fill>
      <patternFill patternType="solid">
        <fgColor rgb="FFFF0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B7"/>
        <bgColor indexed="64"/>
      </patternFill>
    </fill>
    <fill>
      <patternFill patternType="gray0625"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E1A9F3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7BDBF9"/>
        <bgColor indexed="64"/>
      </patternFill>
    </fill>
    <fill>
      <patternFill patternType="solid">
        <fgColor rgb="FFFFA7A7"/>
        <bgColor indexed="64"/>
      </patternFill>
    </fill>
    <fill>
      <patternFill patternType="solid">
        <fgColor rgb="FFDE0000"/>
        <bgColor indexed="64"/>
      </patternFill>
    </fill>
    <fill>
      <patternFill patternType="solid">
        <fgColor rgb="FFC9A4D4"/>
        <bgColor indexed="64"/>
      </patternFill>
    </fill>
    <fill>
      <patternFill patternType="solid">
        <fgColor rgb="FF2211FF"/>
        <bgColor indexed="64"/>
      </patternFill>
    </fill>
    <fill>
      <patternFill patternType="solid">
        <fgColor rgb="FFBDFFDB"/>
        <bgColor indexed="64"/>
      </patternFill>
    </fill>
    <fill>
      <patternFill patternType="solid">
        <fgColor rgb="FFFC3636"/>
        <bgColor indexed="64"/>
      </patternFill>
    </fill>
    <fill>
      <patternFill patternType="solid">
        <fgColor rgb="FFF6E0C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0625">
        <bgColor theme="6" tint="0.59999389629810485"/>
      </patternFill>
    </fill>
    <fill>
      <patternFill patternType="solid">
        <fgColor rgb="FF3BA0BB"/>
        <bgColor indexed="64"/>
      </patternFill>
    </fill>
    <fill>
      <patternFill patternType="solid">
        <fgColor rgb="FFF5E901"/>
        <bgColor indexed="64"/>
      </patternFill>
    </fill>
    <fill>
      <patternFill patternType="solid">
        <fgColor rgb="FF53ADEB"/>
        <bgColor indexed="64"/>
      </patternFill>
    </fill>
    <fill>
      <patternFill patternType="solid">
        <fgColor rgb="FFFB3BC4"/>
        <bgColor indexed="64"/>
      </patternFill>
    </fill>
    <fill>
      <patternFill patternType="solid">
        <fgColor rgb="FF8A5195"/>
        <bgColor indexed="64"/>
      </patternFill>
    </fill>
    <fill>
      <patternFill patternType="solid">
        <fgColor rgb="FFFE0202"/>
        <bgColor indexed="64"/>
      </patternFill>
    </fill>
    <fill>
      <patternFill patternType="solid">
        <fgColor rgb="FF02A673"/>
        <bgColor indexed="64"/>
      </patternFill>
    </fill>
    <fill>
      <patternFill patternType="solid">
        <fgColor rgb="FFD16309"/>
        <bgColor indexed="64"/>
      </patternFill>
    </fill>
    <fill>
      <patternFill patternType="solid">
        <fgColor rgb="FFF9072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91C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C427C"/>
        <bgColor indexed="64"/>
      </patternFill>
    </fill>
    <fill>
      <patternFill patternType="solid">
        <fgColor rgb="FFA793BF"/>
        <bgColor indexed="64"/>
      </patternFill>
    </fill>
    <fill>
      <patternFill patternType="solid">
        <fgColor rgb="FF348EA6"/>
        <bgColor indexed="64"/>
      </patternFill>
    </fill>
    <fill>
      <patternFill patternType="solid">
        <fgColor rgb="FF82C836"/>
        <bgColor indexed="64"/>
      </patternFill>
    </fill>
    <fill>
      <patternFill patternType="solid">
        <fgColor rgb="FF8DCD47"/>
        <bgColor indexed="64"/>
      </patternFill>
    </fill>
    <fill>
      <patternFill patternType="solid">
        <fgColor rgb="FFFF71D0"/>
        <bgColor indexed="64"/>
      </patternFill>
    </fill>
    <fill>
      <patternFill patternType="solid">
        <fgColor rgb="FFCFBCDE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gray0625"/>
    </fill>
    <fill>
      <patternFill patternType="gray0625">
        <bgColor theme="0" tint="-0.14999847407452621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gray0625">
        <bgColor theme="0" tint="-4.9989318521683403E-2"/>
      </patternFill>
    </fill>
    <fill>
      <patternFill patternType="solid">
        <fgColor indexed="65"/>
        <bgColor indexed="64"/>
      </patternFill>
    </fill>
    <fill>
      <patternFill patternType="solid">
        <fgColor rgb="FFCC0099"/>
        <bgColor indexed="64"/>
      </patternFill>
    </fill>
  </fills>
  <borders count="7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 style="dashDotDot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otted">
        <color indexed="64"/>
      </left>
      <right style="dashed">
        <color indexed="64"/>
      </right>
      <top style="dotted">
        <color indexed="64"/>
      </top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dash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ashed">
        <color indexed="64"/>
      </top>
      <bottom/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hair">
        <color indexed="64"/>
      </left>
      <right style="thin">
        <color theme="1" tint="0.499984740745262"/>
      </right>
      <top style="thin">
        <color theme="1" tint="0.499984740745262"/>
      </top>
      <bottom style="hair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hair">
        <color indexed="64"/>
      </bottom>
      <diagonal/>
    </border>
    <border>
      <left style="thin">
        <color theme="1" tint="0.499984740745262"/>
      </left>
      <right style="hair">
        <color indexed="64"/>
      </right>
      <top style="thin">
        <color theme="1" tint="0.499984740745262"/>
      </top>
      <bottom style="hair">
        <color indexed="64"/>
      </bottom>
      <diagonal/>
    </border>
    <border>
      <left style="hair">
        <color indexed="64"/>
      </left>
      <right style="thin">
        <color theme="1" tint="0.499984740745262"/>
      </right>
      <top style="hair">
        <color indexed="64"/>
      </top>
      <bottom style="hair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hair">
        <color indexed="64"/>
      </top>
      <bottom style="hair">
        <color indexed="64"/>
      </bottom>
      <diagonal/>
    </border>
    <border>
      <left style="thin">
        <color theme="1" tint="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1" tint="0.499984740745262"/>
      </bottom>
      <diagonal/>
    </border>
    <border>
      <left/>
      <right/>
      <top style="hair">
        <color indexed="64"/>
      </top>
      <bottom style="thin">
        <color theme="1" tint="0.499984740745262"/>
      </bottom>
      <diagonal/>
    </border>
    <border>
      <left/>
      <right style="hair">
        <color indexed="64"/>
      </right>
      <top style="hair">
        <color indexed="64"/>
      </top>
      <bottom style="thin">
        <color theme="1" tint="0.499984740745262"/>
      </bottom>
      <diagonal/>
    </border>
    <border>
      <left/>
      <right/>
      <top style="dashed">
        <color indexed="64"/>
      </top>
      <bottom/>
      <diagonal/>
    </border>
    <border>
      <left style="dashed">
        <color auto="1"/>
      </left>
      <right style="double">
        <color indexed="64"/>
      </right>
      <top style="dashed">
        <color indexed="64"/>
      </top>
      <bottom style="dashed">
        <color auto="1"/>
      </bottom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ashDotDot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dotted">
        <color indexed="64"/>
      </right>
      <top style="dashed">
        <color indexed="64"/>
      </top>
      <bottom style="dotted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ashed">
        <color indexed="64"/>
      </left>
      <right style="dashDotDot">
        <color indexed="64"/>
      </right>
      <top style="dashed">
        <color indexed="64"/>
      </top>
      <bottom/>
      <diagonal/>
    </border>
    <border>
      <left style="dashed">
        <color indexed="64"/>
      </left>
      <right style="dashDotDot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ashed">
        <color indexed="64"/>
      </top>
      <bottom style="dotted">
        <color indexed="64"/>
      </bottom>
      <diagonal/>
    </border>
    <border>
      <left style="dashed">
        <color indexed="64"/>
      </left>
      <right/>
      <top style="hair">
        <color indexed="64"/>
      </top>
      <bottom style="dashed">
        <color indexed="64"/>
      </bottom>
      <diagonal/>
    </border>
    <border>
      <left/>
      <right/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hair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dotted">
        <color indexed="64"/>
      </right>
      <top style="dashed">
        <color indexed="64"/>
      </top>
      <bottom/>
      <diagonal/>
    </border>
    <border>
      <left style="dott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ashed">
        <color indexed="64"/>
      </right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double">
        <color indexed="64"/>
      </right>
      <top style="dashed">
        <color indexed="64"/>
      </top>
      <bottom style="dashed">
        <color auto="1"/>
      </bottom>
      <diagonal/>
    </border>
    <border>
      <left/>
      <right style="dotted">
        <color indexed="64"/>
      </right>
      <top style="dashed">
        <color indexed="64"/>
      </top>
      <bottom/>
      <diagonal/>
    </border>
    <border>
      <left style="dott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otted">
        <color indexed="64"/>
      </right>
      <top/>
      <bottom style="dashed">
        <color indexed="64"/>
      </bottom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indexed="64"/>
      </right>
      <top style="dotted">
        <color indexed="64"/>
      </top>
      <bottom/>
      <diagonal/>
    </border>
  </borders>
  <cellStyleXfs count="49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2" fillId="21" borderId="7" applyNumberFormat="0" applyAlignment="0" applyProtection="0"/>
    <xf numFmtId="0" fontId="13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1" fillId="0" borderId="0"/>
    <xf numFmtId="0" fontId="1" fillId="0" borderId="0"/>
    <xf numFmtId="0" fontId="23" fillId="0" borderId="0">
      <alignment horizontal="left"/>
    </xf>
    <xf numFmtId="0" fontId="1" fillId="0" borderId="0"/>
    <xf numFmtId="0" fontId="15" fillId="3" borderId="0" applyNumberFormat="0" applyBorder="0" applyAlignment="0" applyProtection="0"/>
    <xf numFmtId="0" fontId="16" fillId="0" borderId="0" applyNumberFormat="0" applyFill="0" applyBorder="0" applyAlignment="0" applyProtection="0"/>
    <xf numFmtId="0" fontId="7" fillId="23" borderId="8" applyNumberFormat="0" applyFont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164" fontId="30" fillId="0" borderId="0" applyFont="0" applyFill="0" applyBorder="0" applyAlignment="0" applyProtection="0"/>
    <xf numFmtId="164" fontId="30" fillId="0" borderId="0" applyFont="0" applyFill="0" applyBorder="0" applyAlignment="0" applyProtection="0"/>
    <xf numFmtId="0" fontId="1" fillId="0" borderId="0"/>
  </cellStyleXfs>
  <cellXfs count="482">
    <xf numFmtId="0" fontId="0" fillId="0" borderId="0" xfId="0"/>
    <xf numFmtId="0" fontId="25" fillId="0" borderId="0" xfId="0" applyFont="1" applyFill="1" applyProtection="1">
      <protection hidden="1"/>
    </xf>
    <xf numFmtId="0" fontId="25" fillId="25" borderId="0" xfId="0" applyFont="1" applyFill="1" applyProtection="1">
      <protection hidden="1"/>
    </xf>
    <xf numFmtId="3" fontId="22" fillId="26" borderId="29" xfId="38" applyNumberFormat="1" applyFont="1" applyFill="1" applyBorder="1" applyAlignment="1" applyProtection="1">
      <alignment horizontal="center"/>
      <protection hidden="1"/>
    </xf>
    <xf numFmtId="3" fontId="22" fillId="26" borderId="24" xfId="38" applyNumberFormat="1" applyFont="1" applyFill="1" applyBorder="1" applyAlignment="1" applyProtection="1">
      <alignment horizontal="center"/>
      <protection hidden="1"/>
    </xf>
    <xf numFmtId="0" fontId="21" fillId="25" borderId="0" xfId="0" applyFont="1" applyFill="1" applyProtection="1">
      <protection hidden="1"/>
    </xf>
    <xf numFmtId="0" fontId="26" fillId="25" borderId="0" xfId="0" applyFont="1" applyFill="1" applyBorder="1" applyAlignment="1" applyProtection="1">
      <alignment vertical="top"/>
      <protection hidden="1"/>
    </xf>
    <xf numFmtId="0" fontId="26" fillId="25" borderId="0" xfId="0" applyFont="1" applyFill="1" applyBorder="1" applyAlignment="1" applyProtection="1">
      <protection hidden="1"/>
    </xf>
    <xf numFmtId="0" fontId="28" fillId="25" borderId="0" xfId="39" applyFont="1" applyFill="1" applyAlignment="1" applyProtection="1">
      <alignment wrapText="1"/>
      <protection hidden="1"/>
    </xf>
    <xf numFmtId="0" fontId="24" fillId="25" borderId="0" xfId="0" applyFont="1" applyFill="1" applyBorder="1" applyAlignment="1" applyProtection="1">
      <alignment vertical="center"/>
      <protection hidden="1"/>
    </xf>
    <xf numFmtId="0" fontId="27" fillId="25" borderId="0" xfId="0" applyFont="1" applyFill="1" applyBorder="1" applyAlignment="1" applyProtection="1">
      <alignment vertical="top"/>
      <protection hidden="1"/>
    </xf>
    <xf numFmtId="0" fontId="25" fillId="25" borderId="0" xfId="0" applyFont="1" applyFill="1" applyAlignment="1" applyProtection="1">
      <alignment horizontal="center"/>
      <protection hidden="1"/>
    </xf>
    <xf numFmtId="0" fontId="21" fillId="0" borderId="0" xfId="0" applyFont="1" applyFill="1" applyProtection="1">
      <protection hidden="1"/>
    </xf>
    <xf numFmtId="3" fontId="22" fillId="32" borderId="29" xfId="38" applyNumberFormat="1" applyFont="1" applyFill="1" applyBorder="1" applyAlignment="1" applyProtection="1">
      <alignment horizontal="center"/>
      <protection hidden="1"/>
    </xf>
    <xf numFmtId="1" fontId="22" fillId="26" borderId="31" xfId="38" applyNumberFormat="1" applyFont="1" applyFill="1" applyBorder="1" applyAlignment="1" applyProtection="1">
      <protection hidden="1"/>
    </xf>
    <xf numFmtId="1" fontId="22" fillId="26" borderId="32" xfId="38" applyNumberFormat="1" applyFont="1" applyFill="1" applyBorder="1" applyAlignment="1" applyProtection="1">
      <protection hidden="1"/>
    </xf>
    <xf numFmtId="1" fontId="22" fillId="26" borderId="27" xfId="38" applyNumberFormat="1" applyFont="1" applyFill="1" applyBorder="1" applyAlignment="1" applyProtection="1">
      <protection hidden="1"/>
    </xf>
    <xf numFmtId="14" fontId="21" fillId="25" borderId="0" xfId="0" applyNumberFormat="1" applyFont="1" applyFill="1" applyProtection="1">
      <protection hidden="1"/>
    </xf>
    <xf numFmtId="14" fontId="32" fillId="25" borderId="0" xfId="0" applyNumberFormat="1" applyFont="1" applyFill="1" applyProtection="1">
      <protection hidden="1"/>
    </xf>
    <xf numFmtId="169" fontId="25" fillId="25" borderId="0" xfId="0" applyNumberFormat="1" applyFont="1" applyFill="1" applyProtection="1">
      <protection hidden="1"/>
    </xf>
    <xf numFmtId="3" fontId="22" fillId="26" borderId="0" xfId="38" applyNumberFormat="1" applyFont="1" applyFill="1" applyBorder="1" applyAlignment="1" applyProtection="1">
      <alignment horizontal="center"/>
      <protection hidden="1"/>
    </xf>
    <xf numFmtId="3" fontId="22" fillId="26" borderId="0" xfId="38" applyNumberFormat="1" applyFont="1" applyFill="1" applyBorder="1" applyAlignment="1" applyProtection="1">
      <alignment horizontal="center"/>
      <protection hidden="1"/>
    </xf>
    <xf numFmtId="3" fontId="22" fillId="26" borderId="0" xfId="38" applyNumberFormat="1" applyFont="1" applyFill="1" applyAlignment="1" applyProtection="1">
      <protection hidden="1"/>
    </xf>
    <xf numFmtId="3" fontId="22" fillId="26" borderId="0" xfId="38" applyNumberFormat="1" applyFont="1" applyFill="1" applyAlignment="1" applyProtection="1">
      <alignment horizontal="center"/>
      <protection hidden="1"/>
    </xf>
    <xf numFmtId="167" fontId="34" fillId="33" borderId="18" xfId="46" applyNumberFormat="1" applyFont="1" applyFill="1" applyBorder="1" applyAlignment="1" applyProtection="1">
      <alignment horizontal="center" vertical="center"/>
      <protection hidden="1"/>
    </xf>
    <xf numFmtId="0" fontId="39" fillId="28" borderId="33" xfId="0" applyFont="1" applyFill="1" applyBorder="1" applyAlignment="1" applyProtection="1">
      <alignment horizontal="center" vertical="center"/>
      <protection hidden="1"/>
    </xf>
    <xf numFmtId="0" fontId="40" fillId="36" borderId="19" xfId="0" applyFont="1" applyFill="1" applyBorder="1" applyAlignment="1" applyProtection="1">
      <alignment horizontal="center" vertical="center" wrapText="1"/>
      <protection hidden="1"/>
    </xf>
    <xf numFmtId="0" fontId="40" fillId="37" borderId="33" xfId="0" applyFont="1" applyFill="1" applyBorder="1" applyAlignment="1" applyProtection="1">
      <alignment horizontal="center" vertical="center" wrapText="1"/>
      <protection hidden="1"/>
    </xf>
    <xf numFmtId="0" fontId="39" fillId="38" borderId="19" xfId="0" applyFont="1" applyFill="1" applyBorder="1" applyAlignment="1" applyProtection="1">
      <alignment horizontal="center" vertical="center" wrapText="1"/>
      <protection hidden="1"/>
    </xf>
    <xf numFmtId="0" fontId="37" fillId="39" borderId="33" xfId="0" applyFont="1" applyFill="1" applyBorder="1" applyAlignment="1" applyProtection="1">
      <alignment horizontal="center" vertical="center"/>
      <protection hidden="1"/>
    </xf>
    <xf numFmtId="0" fontId="29" fillId="25" borderId="0" xfId="0" applyFont="1" applyFill="1" applyBorder="1" applyAlignment="1" applyProtection="1">
      <alignment vertical="center"/>
      <protection hidden="1"/>
    </xf>
    <xf numFmtId="169" fontId="33" fillId="25" borderId="0" xfId="0" applyNumberFormat="1" applyFont="1" applyFill="1" applyBorder="1" applyAlignment="1" applyProtection="1">
      <protection hidden="1"/>
    </xf>
    <xf numFmtId="0" fontId="33" fillId="25" borderId="0" xfId="0" applyFont="1" applyFill="1" applyBorder="1" applyAlignment="1" applyProtection="1">
      <protection hidden="1"/>
    </xf>
    <xf numFmtId="3" fontId="22" fillId="0" borderId="42" xfId="38" applyNumberFormat="1" applyFont="1" applyFill="1" applyBorder="1" applyAlignment="1" applyProtection="1">
      <alignment horizontal="center"/>
      <protection hidden="1"/>
    </xf>
    <xf numFmtId="168" fontId="25" fillId="25" borderId="0" xfId="0" applyNumberFormat="1" applyFont="1" applyFill="1" applyProtection="1">
      <protection hidden="1"/>
    </xf>
    <xf numFmtId="165" fontId="25" fillId="25" borderId="0" xfId="0" applyNumberFormat="1" applyFont="1" applyFill="1" applyProtection="1">
      <protection hidden="1"/>
    </xf>
    <xf numFmtId="0" fontId="37" fillId="0" borderId="33" xfId="0" applyFont="1" applyBorder="1" applyAlignment="1" applyProtection="1">
      <alignment horizontal="center" vertical="center"/>
      <protection hidden="1"/>
    </xf>
    <xf numFmtId="0" fontId="40" fillId="25" borderId="10" xfId="0" applyFont="1" applyFill="1" applyBorder="1" applyAlignment="1" applyProtection="1">
      <alignment horizontal="center" vertical="center" wrapText="1"/>
      <protection hidden="1"/>
    </xf>
    <xf numFmtId="0" fontId="40" fillId="25" borderId="33" xfId="0" applyFont="1" applyFill="1" applyBorder="1" applyAlignment="1" applyProtection="1">
      <alignment horizontal="center" vertical="center" wrapText="1"/>
      <protection hidden="1"/>
    </xf>
    <xf numFmtId="3" fontId="22" fillId="32" borderId="0" xfId="38" applyNumberFormat="1" applyFont="1" applyFill="1" applyAlignment="1" applyProtection="1">
      <protection hidden="1"/>
    </xf>
    <xf numFmtId="0" fontId="24" fillId="26" borderId="0" xfId="0" applyFont="1" applyFill="1" applyAlignment="1">
      <alignment horizontal="center"/>
    </xf>
    <xf numFmtId="0" fontId="44" fillId="35" borderId="12" xfId="0" applyFont="1" applyFill="1" applyBorder="1" applyAlignment="1" applyProtection="1">
      <alignment horizontal="center" vertical="center"/>
      <protection hidden="1"/>
    </xf>
    <xf numFmtId="0" fontId="44" fillId="34" borderId="12" xfId="0" applyFont="1" applyFill="1" applyBorder="1" applyAlignment="1" applyProtection="1">
      <alignment horizontal="center"/>
      <protection hidden="1"/>
    </xf>
    <xf numFmtId="0" fontId="39" fillId="41" borderId="19" xfId="0" applyFont="1" applyFill="1" applyBorder="1" applyAlignment="1">
      <alignment horizontal="center" vertical="center"/>
    </xf>
    <xf numFmtId="0" fontId="40" fillId="0" borderId="33" xfId="0" applyFont="1" applyFill="1" applyBorder="1" applyAlignment="1" applyProtection="1">
      <alignment horizontal="center" vertical="center"/>
      <protection hidden="1"/>
    </xf>
    <xf numFmtId="0" fontId="40" fillId="27" borderId="33" xfId="0" applyFont="1" applyFill="1" applyBorder="1" applyAlignment="1" applyProtection="1">
      <alignment horizontal="center" vertical="center"/>
      <protection hidden="1"/>
    </xf>
    <xf numFmtId="0" fontId="37" fillId="42" borderId="33" xfId="0" applyFont="1" applyFill="1" applyBorder="1" applyAlignment="1" applyProtection="1">
      <alignment horizontal="center"/>
      <protection hidden="1"/>
    </xf>
    <xf numFmtId="0" fontId="40" fillId="29" borderId="33" xfId="0" applyFont="1" applyFill="1" applyBorder="1" applyAlignment="1" applyProtection="1">
      <alignment horizontal="center" vertical="center" wrapText="1"/>
      <protection hidden="1"/>
    </xf>
    <xf numFmtId="0" fontId="40" fillId="43" borderId="33" xfId="0" applyFont="1" applyFill="1" applyBorder="1" applyAlignment="1" applyProtection="1">
      <alignment horizontal="center" vertical="center"/>
      <protection hidden="1"/>
    </xf>
    <xf numFmtId="0" fontId="40" fillId="44" borderId="33" xfId="0" applyFont="1" applyFill="1" applyBorder="1" applyAlignment="1" applyProtection="1">
      <alignment horizontal="center" vertical="center" wrapText="1"/>
      <protection hidden="1"/>
    </xf>
    <xf numFmtId="0" fontId="40" fillId="45" borderId="33" xfId="0" applyFont="1" applyFill="1" applyBorder="1" applyAlignment="1" applyProtection="1">
      <alignment horizontal="center" vertical="center"/>
      <protection hidden="1"/>
    </xf>
    <xf numFmtId="0" fontId="40" fillId="0" borderId="33" xfId="0" applyFont="1" applyFill="1" applyBorder="1" applyAlignment="1" applyProtection="1">
      <alignment horizontal="center" vertical="center" wrapText="1"/>
      <protection hidden="1"/>
    </xf>
    <xf numFmtId="0" fontId="39" fillId="46" borderId="33" xfId="0" applyFont="1" applyFill="1" applyBorder="1" applyAlignment="1" applyProtection="1">
      <alignment horizontal="center" vertical="center"/>
      <protection hidden="1"/>
    </xf>
    <xf numFmtId="0" fontId="40" fillId="47" borderId="33" xfId="0" applyFont="1" applyFill="1" applyBorder="1" applyAlignment="1" applyProtection="1">
      <alignment horizontal="center" vertical="center"/>
      <protection hidden="1"/>
    </xf>
    <xf numFmtId="0" fontId="40" fillId="48" borderId="33" xfId="0" applyFont="1" applyFill="1" applyBorder="1" applyAlignment="1" applyProtection="1">
      <alignment horizontal="center" vertical="center" wrapText="1"/>
      <protection hidden="1"/>
    </xf>
    <xf numFmtId="0" fontId="37" fillId="49" borderId="33" xfId="0" applyFont="1" applyFill="1" applyBorder="1" applyAlignment="1" applyProtection="1">
      <alignment horizontal="center" vertical="center" wrapText="1"/>
      <protection hidden="1"/>
    </xf>
    <xf numFmtId="0" fontId="0" fillId="25" borderId="0" xfId="0" applyFill="1"/>
    <xf numFmtId="0" fontId="43" fillId="30" borderId="42" xfId="0" applyFont="1" applyFill="1" applyBorder="1" applyAlignment="1" applyProtection="1">
      <alignment horizontal="centerContinuous" vertical="center"/>
      <protection hidden="1"/>
    </xf>
    <xf numFmtId="0" fontId="46" fillId="25" borderId="0" xfId="0" applyFont="1" applyFill="1" applyBorder="1" applyAlignment="1" applyProtection="1">
      <alignment vertical="center"/>
      <protection hidden="1"/>
    </xf>
    <xf numFmtId="167" fontId="25" fillId="25" borderId="0" xfId="0" applyNumberFormat="1" applyFont="1" applyFill="1" applyAlignment="1" applyProtection="1">
      <alignment horizontal="center"/>
      <protection hidden="1"/>
    </xf>
    <xf numFmtId="167" fontId="47" fillId="50" borderId="0" xfId="0" applyNumberFormat="1" applyFont="1" applyFill="1" applyAlignment="1" applyProtection="1">
      <alignment horizontal="center"/>
      <protection hidden="1"/>
    </xf>
    <xf numFmtId="0" fontId="39" fillId="27" borderId="33" xfId="0" applyFont="1" applyFill="1" applyBorder="1" applyAlignment="1" applyProtection="1">
      <alignment horizontal="center" vertical="center"/>
      <protection hidden="1"/>
    </xf>
    <xf numFmtId="0" fontId="37" fillId="34" borderId="33" xfId="0" applyFont="1" applyFill="1" applyBorder="1" applyAlignment="1" applyProtection="1">
      <alignment horizontal="center" vertical="center"/>
      <protection hidden="1"/>
    </xf>
    <xf numFmtId="0" fontId="38" fillId="30" borderId="33" xfId="0" applyFont="1" applyFill="1" applyBorder="1" applyAlignment="1" applyProtection="1">
      <alignment horizontal="center" vertical="center"/>
      <protection hidden="1"/>
    </xf>
    <xf numFmtId="0" fontId="42" fillId="30" borderId="40" xfId="0" applyFont="1" applyFill="1" applyBorder="1" applyAlignment="1">
      <alignment horizontal="center" vertical="center"/>
    </xf>
    <xf numFmtId="0" fontId="42" fillId="30" borderId="40" xfId="0" applyFont="1" applyFill="1" applyBorder="1" applyAlignment="1">
      <alignment horizontal="center" vertical="center" wrapText="1"/>
    </xf>
    <xf numFmtId="0" fontId="40" fillId="52" borderId="10" xfId="0" applyFont="1" applyFill="1" applyBorder="1" applyAlignment="1" applyProtection="1">
      <alignment horizontal="center" vertical="center" wrapText="1"/>
      <protection hidden="1"/>
    </xf>
    <xf numFmtId="0" fontId="39" fillId="55" borderId="10" xfId="0" applyFont="1" applyFill="1" applyBorder="1" applyAlignment="1" applyProtection="1">
      <alignment horizontal="center" vertical="center" wrapText="1"/>
      <protection hidden="1"/>
    </xf>
    <xf numFmtId="0" fontId="39" fillId="41" borderId="10" xfId="0" applyFont="1" applyFill="1" applyBorder="1" applyAlignment="1" applyProtection="1">
      <alignment horizontal="center" vertical="center" wrapText="1"/>
      <protection hidden="1"/>
    </xf>
    <xf numFmtId="0" fontId="39" fillId="53" borderId="10" xfId="0" applyFont="1" applyFill="1" applyBorder="1" applyAlignment="1" applyProtection="1">
      <alignment horizontal="center" vertical="center" wrapText="1"/>
      <protection hidden="1"/>
    </xf>
    <xf numFmtId="0" fontId="40" fillId="56" borderId="10" xfId="0" applyFont="1" applyFill="1" applyBorder="1" applyAlignment="1" applyProtection="1">
      <alignment horizontal="center" vertical="center" wrapText="1"/>
      <protection hidden="1"/>
    </xf>
    <xf numFmtId="0" fontId="40" fillId="51" borderId="33" xfId="0" applyFont="1" applyFill="1" applyBorder="1" applyAlignment="1" applyProtection="1">
      <alignment horizontal="center" vertical="center" wrapText="1"/>
      <protection hidden="1"/>
    </xf>
    <xf numFmtId="0" fontId="39" fillId="54" borderId="10" xfId="0" applyFont="1" applyFill="1" applyBorder="1" applyAlignment="1" applyProtection="1">
      <alignment horizontal="center" vertical="center" wrapText="1"/>
      <protection hidden="1"/>
    </xf>
    <xf numFmtId="0" fontId="37" fillId="25" borderId="33" xfId="0" applyFont="1" applyFill="1" applyBorder="1" applyAlignment="1" applyProtection="1">
      <alignment horizontal="center" vertical="center" wrapText="1"/>
      <protection hidden="1"/>
    </xf>
    <xf numFmtId="0" fontId="36" fillId="26" borderId="0" xfId="0" applyFont="1" applyFill="1" applyBorder="1" applyAlignment="1" applyProtection="1">
      <alignment horizontal="center" vertical="center"/>
    </xf>
    <xf numFmtId="3" fontId="22" fillId="26" borderId="0" xfId="38" applyNumberFormat="1" applyFont="1" applyFill="1" applyBorder="1" applyAlignment="1" applyProtection="1">
      <protection hidden="1"/>
    </xf>
    <xf numFmtId="0" fontId="24" fillId="26" borderId="0" xfId="0" applyFont="1" applyFill="1" applyBorder="1" applyAlignment="1" applyProtection="1">
      <alignment horizontal="center"/>
    </xf>
    <xf numFmtId="0" fontId="0" fillId="57" borderId="0" xfId="0" applyFill="1"/>
    <xf numFmtId="3" fontId="22" fillId="32" borderId="0" xfId="38" applyNumberFormat="1" applyFont="1" applyFill="1" applyBorder="1" applyAlignment="1" applyProtection="1">
      <protection hidden="1"/>
    </xf>
    <xf numFmtId="0" fontId="25" fillId="25" borderId="0" xfId="0" applyFont="1" applyFill="1" applyBorder="1" applyProtection="1">
      <protection hidden="1"/>
    </xf>
    <xf numFmtId="0" fontId="25" fillId="58" borderId="0" xfId="0" applyFont="1" applyFill="1" applyProtection="1">
      <protection hidden="1"/>
    </xf>
    <xf numFmtId="3" fontId="22" fillId="59" borderId="48" xfId="38" applyNumberFormat="1" applyFont="1" applyFill="1" applyBorder="1" applyAlignment="1" applyProtection="1">
      <alignment horizontal="center"/>
      <protection hidden="1"/>
    </xf>
    <xf numFmtId="3" fontId="22" fillId="59" borderId="17" xfId="38" applyNumberFormat="1" applyFont="1" applyFill="1" applyBorder="1" applyAlignment="1" applyProtection="1">
      <alignment horizontal="center"/>
      <protection hidden="1"/>
    </xf>
    <xf numFmtId="0" fontId="48" fillId="31" borderId="33" xfId="0" applyNumberFormat="1" applyFont="1" applyFill="1" applyBorder="1" applyAlignment="1" applyProtection="1">
      <alignment horizontal="center" vertical="center"/>
      <protection hidden="1"/>
    </xf>
    <xf numFmtId="0" fontId="48" fillId="31" borderId="16" xfId="0" applyNumberFormat="1" applyFont="1" applyFill="1" applyBorder="1" applyAlignment="1" applyProtection="1">
      <alignment horizontal="center" vertical="center"/>
      <protection hidden="1"/>
    </xf>
    <xf numFmtId="165" fontId="25" fillId="25" borderId="0" xfId="0" applyNumberFormat="1" applyFont="1" applyFill="1" applyBorder="1" applyProtection="1">
      <protection hidden="1"/>
    </xf>
    <xf numFmtId="3" fontId="22" fillId="26" borderId="29" xfId="38" applyNumberFormat="1" applyFont="1" applyFill="1" applyBorder="1" applyAlignment="1" applyProtection="1">
      <protection hidden="1"/>
    </xf>
    <xf numFmtId="3" fontId="22" fillId="26" borderId="30" xfId="38" applyNumberFormat="1" applyFont="1" applyFill="1" applyBorder="1" applyAlignment="1" applyProtection="1">
      <protection hidden="1"/>
    </xf>
    <xf numFmtId="165" fontId="25" fillId="0" borderId="0" xfId="0" applyNumberFormat="1" applyFont="1" applyFill="1" applyBorder="1" applyProtection="1">
      <protection hidden="1"/>
    </xf>
    <xf numFmtId="0" fontId="25" fillId="0" borderId="0" xfId="0" applyFont="1" applyFill="1" applyBorder="1" applyProtection="1">
      <protection hidden="1"/>
    </xf>
    <xf numFmtId="3" fontId="22" fillId="26" borderId="49" xfId="38" applyNumberFormat="1" applyFont="1" applyFill="1" applyBorder="1" applyAlignment="1" applyProtection="1">
      <protection hidden="1"/>
    </xf>
    <xf numFmtId="0" fontId="25" fillId="57" borderId="0" xfId="0" applyFont="1" applyFill="1" applyProtection="1">
      <protection hidden="1"/>
    </xf>
    <xf numFmtId="0" fontId="25" fillId="0" borderId="0" xfId="0" applyFont="1" applyFill="1" applyAlignment="1" applyProtection="1">
      <alignment horizontal="center" vertical="center"/>
      <protection hidden="1"/>
    </xf>
    <xf numFmtId="1" fontId="21" fillId="0" borderId="0" xfId="0" applyNumberFormat="1" applyFont="1" applyFill="1" applyAlignment="1" applyProtection="1">
      <alignment horizontal="center"/>
      <protection hidden="1"/>
    </xf>
    <xf numFmtId="4" fontId="21" fillId="0" borderId="0" xfId="0" applyNumberFormat="1" applyFont="1" applyFill="1" applyAlignment="1" applyProtection="1">
      <alignment horizontal="center"/>
      <protection hidden="1"/>
    </xf>
    <xf numFmtId="0" fontId="42" fillId="30" borderId="41" xfId="0" applyFont="1" applyFill="1" applyBorder="1" applyAlignment="1">
      <alignment horizontal="center" vertical="center" wrapText="1"/>
    </xf>
    <xf numFmtId="166" fontId="34" fillId="31" borderId="20" xfId="0" applyNumberFormat="1" applyFont="1" applyFill="1" applyBorder="1" applyAlignment="1" applyProtection="1">
      <alignment horizontal="center" vertical="center"/>
      <protection hidden="1"/>
    </xf>
    <xf numFmtId="1" fontId="22" fillId="26" borderId="47" xfId="38" applyNumberFormat="1" applyFont="1" applyFill="1" applyBorder="1" applyAlignment="1" applyProtection="1">
      <protection hidden="1"/>
    </xf>
    <xf numFmtId="1" fontId="22" fillId="26" borderId="24" xfId="38" applyNumberFormat="1" applyFont="1" applyFill="1" applyBorder="1" applyAlignment="1" applyProtection="1">
      <protection hidden="1"/>
    </xf>
    <xf numFmtId="1" fontId="22" fillId="26" borderId="15" xfId="38" applyNumberFormat="1" applyFont="1" applyFill="1" applyBorder="1" applyAlignment="1" applyProtection="1">
      <protection hidden="1"/>
    </xf>
    <xf numFmtId="166" fontId="24" fillId="31" borderId="27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Fill="1" applyBorder="1"/>
    <xf numFmtId="0" fontId="31" fillId="0" borderId="0" xfId="0" applyFont="1" applyFill="1" applyBorder="1" applyProtection="1">
      <protection hidden="1"/>
    </xf>
    <xf numFmtId="3" fontId="39" fillId="63" borderId="20" xfId="48" applyNumberFormat="1" applyFont="1" applyFill="1" applyBorder="1" applyAlignment="1" applyProtection="1">
      <alignment horizontal="center" vertical="center"/>
      <protection hidden="1"/>
    </xf>
    <xf numFmtId="49" fontId="39" fillId="34" borderId="20" xfId="0" applyNumberFormat="1" applyFont="1" applyFill="1" applyBorder="1" applyAlignment="1" applyProtection="1">
      <alignment horizontal="center" vertical="center"/>
      <protection hidden="1"/>
    </xf>
    <xf numFmtId="0" fontId="39" fillId="64" borderId="20" xfId="0" applyFont="1" applyFill="1" applyBorder="1" applyAlignment="1" applyProtection="1">
      <alignment horizontal="center"/>
      <protection hidden="1"/>
    </xf>
    <xf numFmtId="3" fontId="39" fillId="66" borderId="20" xfId="48" applyNumberFormat="1" applyFont="1" applyFill="1" applyBorder="1" applyAlignment="1" applyProtection="1">
      <alignment horizontal="center" vertical="center"/>
      <protection hidden="1"/>
    </xf>
    <xf numFmtId="3" fontId="39" fillId="27" borderId="20" xfId="0" applyNumberFormat="1" applyFont="1" applyFill="1" applyBorder="1" applyAlignment="1" applyProtection="1">
      <alignment horizontal="center" vertical="center"/>
      <protection hidden="1"/>
    </xf>
    <xf numFmtId="0" fontId="49" fillId="30" borderId="42" xfId="0" applyFont="1" applyFill="1" applyBorder="1" applyAlignment="1" applyProtection="1">
      <alignment horizontal="centerContinuous" vertical="center"/>
      <protection hidden="1"/>
    </xf>
    <xf numFmtId="0" fontId="37" fillId="56" borderId="33" xfId="0" applyFont="1" applyFill="1" applyBorder="1" applyAlignment="1" applyProtection="1">
      <alignment horizontal="center"/>
      <protection hidden="1"/>
    </xf>
    <xf numFmtId="3" fontId="40" fillId="59" borderId="17" xfId="38" applyNumberFormat="1" applyFont="1" applyFill="1" applyBorder="1" applyAlignment="1" applyProtection="1">
      <alignment horizontal="center"/>
      <protection hidden="1"/>
    </xf>
    <xf numFmtId="0" fontId="37" fillId="27" borderId="33" xfId="0" applyFont="1" applyFill="1" applyBorder="1" applyAlignment="1" applyProtection="1">
      <alignment horizontal="center"/>
      <protection hidden="1"/>
    </xf>
    <xf numFmtId="0" fontId="37" fillId="60" borderId="33" xfId="0" applyFont="1" applyFill="1" applyBorder="1" applyAlignment="1" applyProtection="1">
      <alignment horizontal="center" vertical="center"/>
      <protection hidden="1"/>
    </xf>
    <xf numFmtId="0" fontId="37" fillId="61" borderId="33" xfId="0" applyFont="1" applyFill="1" applyBorder="1" applyAlignment="1" applyProtection="1">
      <alignment horizontal="center" vertical="center"/>
      <protection hidden="1"/>
    </xf>
    <xf numFmtId="0" fontId="39" fillId="62" borderId="33" xfId="0" applyFont="1" applyFill="1" applyBorder="1" applyAlignment="1" applyProtection="1">
      <alignment horizontal="center" vertical="center"/>
      <protection hidden="1"/>
    </xf>
    <xf numFmtId="3" fontId="39" fillId="63" borderId="33" xfId="48" applyNumberFormat="1" applyFont="1" applyFill="1" applyBorder="1" applyAlignment="1" applyProtection="1">
      <alignment horizontal="center" vertical="center"/>
      <protection hidden="1"/>
    </xf>
    <xf numFmtId="0" fontId="39" fillId="64" borderId="33" xfId="0" applyFont="1" applyFill="1" applyBorder="1" applyAlignment="1" applyProtection="1">
      <alignment horizontal="center"/>
      <protection hidden="1"/>
    </xf>
    <xf numFmtId="0" fontId="39" fillId="65" borderId="33" xfId="0" applyFont="1" applyFill="1" applyBorder="1" applyAlignment="1" applyProtection="1">
      <alignment horizontal="center"/>
      <protection hidden="1"/>
    </xf>
    <xf numFmtId="3" fontId="39" fillId="66" borderId="33" xfId="48" applyNumberFormat="1" applyFont="1" applyFill="1" applyBorder="1" applyAlignment="1" applyProtection="1">
      <alignment horizontal="center" vertical="center"/>
      <protection hidden="1"/>
    </xf>
    <xf numFmtId="3" fontId="39" fillId="28" borderId="20" xfId="48" applyNumberFormat="1" applyFont="1" applyFill="1" applyBorder="1" applyAlignment="1" applyProtection="1">
      <alignment horizontal="center" vertical="center"/>
      <protection hidden="1"/>
    </xf>
    <xf numFmtId="0" fontId="39" fillId="28" borderId="20" xfId="0" applyFont="1" applyFill="1" applyBorder="1" applyAlignment="1" applyProtection="1">
      <alignment horizontal="center"/>
      <protection hidden="1"/>
    </xf>
    <xf numFmtId="3" fontId="39" fillId="67" borderId="20" xfId="0" applyNumberFormat="1" applyFont="1" applyFill="1" applyBorder="1" applyAlignment="1" applyProtection="1">
      <alignment horizontal="center" vertical="center"/>
      <protection hidden="1"/>
    </xf>
    <xf numFmtId="3" fontId="39" fillId="68" borderId="20" xfId="0" applyNumberFormat="1" applyFont="1" applyFill="1" applyBorder="1" applyAlignment="1" applyProtection="1">
      <alignment horizontal="center" vertical="center"/>
      <protection hidden="1"/>
    </xf>
    <xf numFmtId="0" fontId="39" fillId="55" borderId="20" xfId="0" applyFont="1" applyFill="1" applyBorder="1" applyAlignment="1" applyProtection="1">
      <alignment horizontal="center"/>
      <protection hidden="1"/>
    </xf>
    <xf numFmtId="3" fontId="40" fillId="69" borderId="20" xfId="48" applyNumberFormat="1" applyFont="1" applyFill="1" applyBorder="1" applyAlignment="1" applyProtection="1">
      <alignment horizontal="center" vertical="center"/>
      <protection hidden="1"/>
    </xf>
    <xf numFmtId="3" fontId="39" fillId="34" borderId="20" xfId="0" applyNumberFormat="1" applyFont="1" applyFill="1" applyBorder="1" applyAlignment="1" applyProtection="1">
      <alignment horizontal="center" vertical="center"/>
      <protection hidden="1"/>
    </xf>
    <xf numFmtId="3" fontId="40" fillId="70" borderId="33" xfId="48" applyNumberFormat="1" applyFont="1" applyFill="1" applyBorder="1" applyAlignment="1" applyProtection="1">
      <alignment horizontal="center" vertical="center"/>
      <protection hidden="1"/>
    </xf>
    <xf numFmtId="0" fontId="40" fillId="71" borderId="33" xfId="0" applyFont="1" applyFill="1" applyBorder="1" applyAlignment="1" applyProtection="1">
      <alignment horizontal="center"/>
      <protection hidden="1"/>
    </xf>
    <xf numFmtId="3" fontId="40" fillId="72" borderId="33" xfId="0" applyNumberFormat="1" applyFont="1" applyFill="1" applyBorder="1" applyAlignment="1" applyProtection="1">
      <alignment horizontal="center" vertical="center"/>
      <protection hidden="1"/>
    </xf>
    <xf numFmtId="3" fontId="40" fillId="73" borderId="33" xfId="0" applyNumberFormat="1" applyFont="1" applyFill="1" applyBorder="1" applyAlignment="1" applyProtection="1">
      <alignment horizontal="center" vertical="center"/>
      <protection hidden="1"/>
    </xf>
    <xf numFmtId="0" fontId="40" fillId="74" borderId="33" xfId="0" applyFont="1" applyFill="1" applyBorder="1" applyAlignment="1" applyProtection="1">
      <alignment horizontal="center"/>
      <protection hidden="1"/>
    </xf>
    <xf numFmtId="3" fontId="40" fillId="0" borderId="33" xfId="48" applyNumberFormat="1" applyFont="1" applyFill="1" applyBorder="1" applyAlignment="1" applyProtection="1">
      <alignment horizontal="center" vertical="center"/>
      <protection hidden="1"/>
    </xf>
    <xf numFmtId="3" fontId="40" fillId="0" borderId="42" xfId="38" applyNumberFormat="1" applyFont="1" applyFill="1" applyBorder="1" applyAlignment="1" applyProtection="1">
      <alignment horizontal="center"/>
      <protection hidden="1"/>
    </xf>
    <xf numFmtId="49" fontId="39" fillId="64" borderId="20" xfId="0" applyNumberFormat="1" applyFont="1" applyFill="1" applyBorder="1" applyAlignment="1" applyProtection="1">
      <alignment horizontal="center" vertical="center"/>
      <protection hidden="1"/>
    </xf>
    <xf numFmtId="49" fontId="39" fillId="63" borderId="20" xfId="48" applyNumberFormat="1" applyFont="1" applyFill="1" applyBorder="1" applyAlignment="1" applyProtection="1">
      <alignment horizontal="center" vertical="center"/>
      <protection hidden="1"/>
    </xf>
    <xf numFmtId="49" fontId="39" fillId="27" borderId="20" xfId="0" applyNumberFormat="1" applyFont="1" applyFill="1" applyBorder="1" applyAlignment="1" applyProtection="1">
      <alignment horizontal="center" vertical="center"/>
      <protection hidden="1"/>
    </xf>
    <xf numFmtId="49" fontId="39" fillId="66" borderId="20" xfId="0" applyNumberFormat="1" applyFont="1" applyFill="1" applyBorder="1" applyAlignment="1" applyProtection="1">
      <alignment horizontal="center"/>
      <protection hidden="1"/>
    </xf>
    <xf numFmtId="0" fontId="37" fillId="75" borderId="33" xfId="0" applyFont="1" applyFill="1" applyBorder="1" applyAlignment="1" applyProtection="1">
      <alignment horizontal="center" vertical="center"/>
      <protection hidden="1"/>
    </xf>
    <xf numFmtId="0" fontId="37" fillId="76" borderId="33" xfId="0" applyFont="1" applyFill="1" applyBorder="1" applyAlignment="1" applyProtection="1">
      <alignment horizontal="center" vertical="center"/>
      <protection hidden="1"/>
    </xf>
    <xf numFmtId="0" fontId="37" fillId="77" borderId="33" xfId="0" applyFont="1" applyFill="1" applyBorder="1" applyAlignment="1" applyProtection="1">
      <alignment horizontal="center" vertical="center"/>
      <protection hidden="1"/>
    </xf>
    <xf numFmtId="0" fontId="37" fillId="27" borderId="33" xfId="0" applyFont="1" applyFill="1" applyBorder="1" applyAlignment="1" applyProtection="1">
      <alignment horizontal="center" vertical="center"/>
      <protection hidden="1"/>
    </xf>
    <xf numFmtId="0" fontId="37" fillId="78" borderId="33" xfId="0" applyFont="1" applyFill="1" applyBorder="1" applyAlignment="1" applyProtection="1">
      <alignment horizontal="center" vertical="center"/>
      <protection hidden="1"/>
    </xf>
    <xf numFmtId="3" fontId="44" fillId="63" borderId="33" xfId="48" applyNumberFormat="1" applyFont="1" applyFill="1" applyBorder="1" applyAlignment="1" applyProtection="1">
      <alignment horizontal="center" vertical="center"/>
      <protection hidden="1"/>
    </xf>
    <xf numFmtId="3" fontId="39" fillId="27" borderId="33" xfId="0" applyNumberFormat="1" applyFont="1" applyFill="1" applyBorder="1" applyAlignment="1" applyProtection="1">
      <alignment horizontal="center" vertical="center"/>
      <protection hidden="1"/>
    </xf>
    <xf numFmtId="3" fontId="39" fillId="34" borderId="33" xfId="0" applyNumberFormat="1" applyFont="1" applyFill="1" applyBorder="1" applyAlignment="1" applyProtection="1">
      <alignment horizontal="center" vertical="center"/>
      <protection hidden="1"/>
    </xf>
    <xf numFmtId="3" fontId="44" fillId="64" borderId="33" xfId="48" applyNumberFormat="1" applyFont="1" applyFill="1" applyBorder="1" applyAlignment="1" applyProtection="1">
      <alignment horizontal="center" vertical="center"/>
      <protection hidden="1"/>
    </xf>
    <xf numFmtId="0" fontId="40" fillId="66" borderId="33" xfId="0" applyFont="1" applyFill="1" applyBorder="1" applyAlignment="1" applyProtection="1">
      <alignment horizontal="center"/>
      <protection hidden="1"/>
    </xf>
    <xf numFmtId="0" fontId="37" fillId="79" borderId="33" xfId="0" applyFont="1" applyFill="1" applyBorder="1" applyAlignment="1" applyProtection="1">
      <alignment horizontal="center" vertical="center"/>
      <protection hidden="1"/>
    </xf>
    <xf numFmtId="0" fontId="37" fillId="80" borderId="33" xfId="0" applyFont="1" applyFill="1" applyBorder="1" applyAlignment="1" applyProtection="1">
      <alignment horizontal="center" vertical="center"/>
      <protection hidden="1"/>
    </xf>
    <xf numFmtId="0" fontId="39" fillId="81" borderId="33" xfId="0" applyFont="1" applyFill="1" applyBorder="1" applyAlignment="1" applyProtection="1">
      <alignment horizontal="center" vertical="center"/>
      <protection hidden="1"/>
    </xf>
    <xf numFmtId="0" fontId="20" fillId="26" borderId="0" xfId="0" applyFont="1" applyFill="1" applyBorder="1" applyAlignment="1" applyProtection="1">
      <alignment horizontal="center" vertical="center"/>
    </xf>
    <xf numFmtId="0" fontId="37" fillId="75" borderId="62" xfId="0" applyFont="1" applyFill="1" applyBorder="1" applyAlignment="1" applyProtection="1">
      <alignment horizontal="center" vertical="center"/>
      <protection hidden="1"/>
    </xf>
    <xf numFmtId="0" fontId="37" fillId="82" borderId="62" xfId="0" applyFont="1" applyFill="1" applyBorder="1" applyAlignment="1" applyProtection="1">
      <alignment horizontal="center" vertical="center"/>
      <protection hidden="1"/>
    </xf>
    <xf numFmtId="0" fontId="37" fillId="83" borderId="62" xfId="0" applyFont="1" applyFill="1" applyBorder="1" applyAlignment="1" applyProtection="1">
      <alignment horizontal="center" vertical="center"/>
      <protection hidden="1"/>
    </xf>
    <xf numFmtId="0" fontId="39" fillId="44" borderId="33" xfId="0" applyFont="1" applyFill="1" applyBorder="1" applyAlignment="1" applyProtection="1">
      <alignment horizontal="center" vertical="center" wrapText="1"/>
      <protection hidden="1"/>
    </xf>
    <xf numFmtId="0" fontId="39" fillId="48" borderId="33" xfId="0" applyFont="1" applyFill="1" applyBorder="1" applyAlignment="1" applyProtection="1">
      <alignment horizontal="center" vertical="center" wrapText="1"/>
      <protection hidden="1"/>
    </xf>
    <xf numFmtId="0" fontId="39" fillId="27" borderId="33" xfId="0" applyFont="1" applyFill="1" applyBorder="1" applyAlignment="1" applyProtection="1">
      <alignment horizontal="center"/>
      <protection hidden="1"/>
    </xf>
    <xf numFmtId="0" fontId="20" fillId="26" borderId="0" xfId="0" applyFont="1" applyFill="1" applyBorder="1" applyAlignment="1" applyProtection="1">
      <alignment horizontal="center"/>
    </xf>
    <xf numFmtId="0" fontId="51" fillId="25" borderId="0" xfId="39" applyFont="1" applyFill="1" applyAlignment="1" applyProtection="1">
      <alignment horizontal="center" vertical="center" wrapText="1"/>
      <protection hidden="1"/>
    </xf>
    <xf numFmtId="0" fontId="37" fillId="25" borderId="0" xfId="0" applyFont="1" applyFill="1" applyProtection="1">
      <protection hidden="1"/>
    </xf>
    <xf numFmtId="0" fontId="51" fillId="25" borderId="0" xfId="39" applyFont="1" applyFill="1" applyAlignment="1" applyProtection="1">
      <alignment vertical="center" wrapText="1"/>
      <protection hidden="1"/>
    </xf>
    <xf numFmtId="3" fontId="40" fillId="25" borderId="42" xfId="38" applyNumberFormat="1" applyFont="1" applyFill="1" applyBorder="1" applyAlignment="1" applyProtection="1">
      <alignment horizontal="center"/>
      <protection hidden="1"/>
    </xf>
    <xf numFmtId="0" fontId="37" fillId="0" borderId="0" xfId="0" applyFont="1" applyFill="1" applyAlignment="1" applyProtection="1">
      <alignment horizontal="center" vertical="center" wrapText="1"/>
      <protection hidden="1"/>
    </xf>
    <xf numFmtId="0" fontId="38" fillId="31" borderId="33" xfId="0" applyNumberFormat="1" applyFont="1" applyFill="1" applyBorder="1" applyAlignment="1" applyProtection="1">
      <alignment horizontal="center" vertical="center"/>
      <protection hidden="1"/>
    </xf>
    <xf numFmtId="0" fontId="38" fillId="31" borderId="16" xfId="0" applyNumberFormat="1" applyFont="1" applyFill="1" applyBorder="1" applyAlignment="1" applyProtection="1">
      <alignment horizontal="center" vertical="center"/>
      <protection hidden="1"/>
    </xf>
    <xf numFmtId="0" fontId="38" fillId="31" borderId="51" xfId="0" applyNumberFormat="1" applyFont="1" applyFill="1" applyBorder="1" applyAlignment="1" applyProtection="1">
      <alignment horizontal="center" vertical="center"/>
      <protection hidden="1"/>
    </xf>
    <xf numFmtId="0" fontId="38" fillId="31" borderId="55" xfId="0" applyNumberFormat="1" applyFont="1" applyFill="1" applyBorder="1" applyAlignment="1" applyProtection="1">
      <alignment horizontal="center" vertical="center"/>
      <protection hidden="1"/>
    </xf>
    <xf numFmtId="0" fontId="38" fillId="31" borderId="18" xfId="0" applyNumberFormat="1" applyFont="1" applyFill="1" applyBorder="1" applyAlignment="1" applyProtection="1">
      <alignment horizontal="center" vertical="center"/>
      <protection hidden="1"/>
    </xf>
    <xf numFmtId="0" fontId="38" fillId="31" borderId="19" xfId="0" applyNumberFormat="1" applyFont="1" applyFill="1" applyBorder="1" applyAlignment="1" applyProtection="1">
      <alignment horizontal="center" vertical="center"/>
      <protection hidden="1"/>
    </xf>
    <xf numFmtId="0" fontId="38" fillId="31" borderId="56" xfId="0" applyNumberFormat="1" applyFont="1" applyFill="1" applyBorder="1" applyAlignment="1" applyProtection="1">
      <alignment horizontal="center" vertical="center"/>
      <protection hidden="1"/>
    </xf>
    <xf numFmtId="165" fontId="37" fillId="25" borderId="12" xfId="0" applyNumberFormat="1" applyFont="1" applyFill="1" applyBorder="1" applyAlignment="1" applyProtection="1">
      <alignment horizontal="center" vertical="center"/>
      <protection hidden="1"/>
    </xf>
    <xf numFmtId="0" fontId="38" fillId="31" borderId="64" xfId="0" applyNumberFormat="1" applyFont="1" applyFill="1" applyBorder="1" applyAlignment="1" applyProtection="1">
      <alignment horizontal="center" vertical="center"/>
      <protection hidden="1"/>
    </xf>
    <xf numFmtId="0" fontId="37" fillId="56" borderId="64" xfId="0" applyFont="1" applyFill="1" applyBorder="1" applyAlignment="1" applyProtection="1">
      <alignment horizontal="center"/>
      <protection hidden="1"/>
    </xf>
    <xf numFmtId="0" fontId="38" fillId="30" borderId="64" xfId="0" applyFont="1" applyFill="1" applyBorder="1" applyAlignment="1" applyProtection="1">
      <alignment horizontal="center" vertical="center"/>
      <protection hidden="1"/>
    </xf>
    <xf numFmtId="0" fontId="40" fillId="25" borderId="64" xfId="0" applyFont="1" applyFill="1" applyBorder="1" applyAlignment="1" applyProtection="1">
      <alignment horizontal="center" vertical="center" wrapText="1"/>
      <protection hidden="1"/>
    </xf>
    <xf numFmtId="3" fontId="20" fillId="26" borderId="0" xfId="38" applyNumberFormat="1" applyFont="1" applyFill="1" applyBorder="1" applyAlignment="1" applyProtection="1">
      <alignment horizontal="center"/>
      <protection hidden="1"/>
    </xf>
    <xf numFmtId="0" fontId="21" fillId="84" borderId="0" xfId="0" applyFont="1" applyFill="1" applyBorder="1" applyProtection="1">
      <protection hidden="1"/>
    </xf>
    <xf numFmtId="0" fontId="37" fillId="60" borderId="64" xfId="0" applyFont="1" applyFill="1" applyBorder="1" applyAlignment="1" applyProtection="1">
      <alignment horizontal="center" vertical="center"/>
      <protection hidden="1"/>
    </xf>
    <xf numFmtId="0" fontId="37" fillId="73" borderId="64" xfId="0" applyFont="1" applyFill="1" applyBorder="1" applyAlignment="1" applyProtection="1">
      <alignment horizontal="center" vertical="center"/>
      <protection hidden="1"/>
    </xf>
    <xf numFmtId="0" fontId="40" fillId="25" borderId="64" xfId="0" applyFont="1" applyFill="1" applyBorder="1" applyAlignment="1" applyProtection="1">
      <alignment horizontal="center" vertical="center"/>
      <protection hidden="1"/>
    </xf>
    <xf numFmtId="166" fontId="35" fillId="31" borderId="20" xfId="0" applyNumberFormat="1" applyFont="1" applyFill="1" applyBorder="1" applyAlignment="1" applyProtection="1">
      <alignment horizontal="center" vertical="center"/>
      <protection hidden="1"/>
    </xf>
    <xf numFmtId="0" fontId="52" fillId="25" borderId="49" xfId="38" applyFont="1" applyFill="1" applyBorder="1" applyAlignment="1" applyProtection="1">
      <alignment vertical="center" wrapText="1"/>
      <protection hidden="1"/>
    </xf>
    <xf numFmtId="3" fontId="22" fillId="85" borderId="71" xfId="38" applyNumberFormat="1" applyFont="1" applyFill="1" applyBorder="1" applyAlignment="1" applyProtection="1">
      <alignment horizontal="center"/>
      <protection hidden="1"/>
    </xf>
    <xf numFmtId="3" fontId="22" fillId="85" borderId="17" xfId="38" applyNumberFormat="1" applyFont="1" applyFill="1" applyBorder="1" applyAlignment="1" applyProtection="1">
      <alignment horizontal="center"/>
      <protection hidden="1"/>
    </xf>
    <xf numFmtId="3" fontId="22" fillId="85" borderId="11" xfId="38" applyNumberFormat="1" applyFont="1" applyFill="1" applyBorder="1" applyAlignment="1" applyProtection="1">
      <alignment horizontal="center"/>
      <protection hidden="1"/>
    </xf>
    <xf numFmtId="1" fontId="22" fillId="26" borderId="72" xfId="38" applyNumberFormat="1" applyFont="1" applyFill="1" applyBorder="1" applyAlignment="1" applyProtection="1">
      <protection hidden="1"/>
    </xf>
    <xf numFmtId="165" fontId="25" fillId="0" borderId="0" xfId="0" applyNumberFormat="1" applyFont="1" applyFill="1" applyProtection="1">
      <protection hidden="1"/>
    </xf>
    <xf numFmtId="165" fontId="25" fillId="0" borderId="0" xfId="0" applyNumberFormat="1" applyFont="1" applyProtection="1">
      <protection hidden="1"/>
    </xf>
    <xf numFmtId="1" fontId="22" fillId="26" borderId="22" xfId="38" applyNumberFormat="1" applyFont="1" applyFill="1" applyBorder="1" applyAlignment="1" applyProtection="1">
      <protection hidden="1"/>
    </xf>
    <xf numFmtId="0" fontId="25" fillId="0" borderId="0" xfId="0" applyFont="1" applyProtection="1">
      <protection hidden="1"/>
    </xf>
    <xf numFmtId="0" fontId="54" fillId="28" borderId="70" xfId="0" applyFont="1" applyFill="1" applyBorder="1" applyAlignment="1" applyProtection="1">
      <alignment horizontal="center" vertical="center"/>
      <protection hidden="1"/>
    </xf>
    <xf numFmtId="0" fontId="25" fillId="0" borderId="70" xfId="0" applyFont="1" applyFill="1" applyBorder="1" applyAlignment="1" applyProtection="1">
      <alignment horizontal="center" vertical="center"/>
      <protection hidden="1"/>
    </xf>
    <xf numFmtId="3" fontId="22" fillId="26" borderId="67" xfId="38" applyNumberFormat="1" applyFont="1" applyFill="1" applyBorder="1" applyAlignment="1" applyProtection="1">
      <protection hidden="1"/>
    </xf>
    <xf numFmtId="0" fontId="31" fillId="0" borderId="0" xfId="0" applyFont="1" applyFill="1" applyProtection="1">
      <protection hidden="1"/>
    </xf>
    <xf numFmtId="0" fontId="52" fillId="57" borderId="49" xfId="38" applyFont="1" applyFill="1" applyBorder="1" applyAlignment="1" applyProtection="1">
      <alignment vertical="center" wrapText="1"/>
      <protection hidden="1"/>
    </xf>
    <xf numFmtId="0" fontId="57" fillId="28" borderId="70" xfId="0" applyFont="1" applyFill="1" applyBorder="1" applyAlignment="1" applyProtection="1">
      <alignment horizontal="center" vertical="center"/>
      <protection hidden="1"/>
    </xf>
    <xf numFmtId="0" fontId="21" fillId="25" borderId="70" xfId="38" applyFont="1" applyFill="1" applyBorder="1" applyAlignment="1" applyProtection="1">
      <alignment horizontal="center" vertical="center"/>
      <protection hidden="1"/>
    </xf>
    <xf numFmtId="0" fontId="48" fillId="30" borderId="70" xfId="0" applyNumberFormat="1" applyFont="1" applyFill="1" applyBorder="1" applyAlignment="1" applyProtection="1">
      <alignment horizontal="center" vertical="center" wrapText="1"/>
      <protection hidden="1"/>
    </xf>
    <xf numFmtId="167" fontId="24" fillId="30" borderId="18" xfId="46" applyNumberFormat="1" applyFont="1" applyFill="1" applyBorder="1" applyAlignment="1" applyProtection="1">
      <alignment horizontal="center" vertical="center"/>
      <protection hidden="1"/>
    </xf>
    <xf numFmtId="166" fontId="24" fillId="30" borderId="70" xfId="0" applyNumberFormat="1" applyFont="1" applyFill="1" applyBorder="1" applyAlignment="1" applyProtection="1">
      <alignment horizontal="center" vertical="center"/>
      <protection hidden="1"/>
    </xf>
    <xf numFmtId="0" fontId="57" fillId="27" borderId="70" xfId="0" applyFont="1" applyFill="1" applyBorder="1" applyAlignment="1" applyProtection="1">
      <alignment horizontal="center" vertical="center"/>
      <protection hidden="1"/>
    </xf>
    <xf numFmtId="0" fontId="21" fillId="87" borderId="70" xfId="0" applyFont="1" applyFill="1" applyBorder="1" applyAlignment="1" applyProtection="1">
      <alignment horizontal="center" vertical="center"/>
      <protection hidden="1"/>
    </xf>
    <xf numFmtId="0" fontId="21" fillId="86" borderId="70" xfId="38" applyFont="1" applyFill="1" applyBorder="1" applyAlignment="1" applyProtection="1">
      <alignment horizontal="center" vertical="center"/>
      <protection hidden="1"/>
    </xf>
    <xf numFmtId="1" fontId="22" fillId="26" borderId="54" xfId="38" applyNumberFormat="1" applyFont="1" applyFill="1" applyBorder="1" applyAlignment="1" applyProtection="1">
      <protection hidden="1"/>
    </xf>
    <xf numFmtId="1" fontId="22" fillId="26" borderId="13" xfId="38" applyNumberFormat="1" applyFont="1" applyFill="1" applyBorder="1" applyAlignment="1" applyProtection="1">
      <protection hidden="1"/>
    </xf>
    <xf numFmtId="1" fontId="22" fillId="26" borderId="75" xfId="38" applyNumberFormat="1" applyFont="1" applyFill="1" applyBorder="1" applyAlignment="1" applyProtection="1">
      <protection hidden="1"/>
    </xf>
    <xf numFmtId="0" fontId="48" fillId="30" borderId="70" xfId="0" applyNumberFormat="1" applyFont="1" applyFill="1" applyBorder="1" applyAlignment="1" applyProtection="1">
      <alignment horizontal="center" vertical="center"/>
      <protection hidden="1"/>
    </xf>
    <xf numFmtId="0" fontId="48" fillId="30" borderId="16" xfId="0" applyNumberFormat="1" applyFont="1" applyFill="1" applyBorder="1" applyAlignment="1" applyProtection="1">
      <alignment horizontal="center" vertical="center"/>
      <protection hidden="1"/>
    </xf>
    <xf numFmtId="166" fontId="24" fillId="30" borderId="25" xfId="0" applyNumberFormat="1" applyFont="1" applyFill="1" applyBorder="1" applyAlignment="1" applyProtection="1">
      <alignment horizontal="center" vertical="center"/>
      <protection hidden="1"/>
    </xf>
    <xf numFmtId="3" fontId="22" fillId="88" borderId="0" xfId="38" applyNumberFormat="1" applyFont="1" applyFill="1" applyBorder="1" applyAlignment="1" applyProtection="1">
      <protection hidden="1"/>
    </xf>
    <xf numFmtId="0" fontId="48" fillId="30" borderId="76" xfId="0" applyNumberFormat="1" applyFont="1" applyFill="1" applyBorder="1" applyAlignment="1" applyProtection="1">
      <alignment horizontal="center" vertical="center"/>
      <protection hidden="1"/>
    </xf>
    <xf numFmtId="0" fontId="25" fillId="0" borderId="55" xfId="0" applyFont="1" applyBorder="1" applyAlignment="1">
      <alignment horizontal="center" vertical="center"/>
    </xf>
    <xf numFmtId="0" fontId="25" fillId="0" borderId="76" xfId="0" applyFont="1" applyFill="1" applyBorder="1" applyAlignment="1" applyProtection="1">
      <alignment horizontal="center" vertical="center"/>
      <protection hidden="1"/>
    </xf>
    <xf numFmtId="0" fontId="52" fillId="25" borderId="0" xfId="38" applyFont="1" applyFill="1" applyBorder="1" applyAlignment="1" applyProtection="1">
      <alignment vertical="center" wrapText="1"/>
      <protection hidden="1"/>
    </xf>
    <xf numFmtId="0" fontId="40" fillId="25" borderId="33" xfId="0" applyFont="1" applyFill="1" applyBorder="1" applyAlignment="1" applyProtection="1">
      <alignment horizontal="center" vertical="center"/>
      <protection hidden="1"/>
    </xf>
    <xf numFmtId="3" fontId="40" fillId="25" borderId="33" xfId="48" applyNumberFormat="1" applyFont="1" applyFill="1" applyBorder="1" applyAlignment="1" applyProtection="1">
      <alignment horizontal="center" vertical="center"/>
      <protection hidden="1"/>
    </xf>
    <xf numFmtId="0" fontId="40" fillId="25" borderId="33" xfId="0" applyFont="1" applyFill="1" applyBorder="1" applyAlignment="1" applyProtection="1">
      <alignment horizontal="center"/>
      <protection hidden="1"/>
    </xf>
    <xf numFmtId="3" fontId="22" fillId="59" borderId="11" xfId="38" applyNumberFormat="1" applyFont="1" applyFill="1" applyBorder="1" applyAlignment="1" applyProtection="1">
      <alignment horizontal="center"/>
      <protection hidden="1"/>
    </xf>
    <xf numFmtId="0" fontId="52" fillId="57" borderId="0" xfId="38" applyFont="1" applyFill="1" applyBorder="1" applyAlignment="1" applyProtection="1">
      <alignment vertical="center" wrapText="1"/>
      <protection hidden="1"/>
    </xf>
    <xf numFmtId="0" fontId="24" fillId="26" borderId="0" xfId="0" applyFont="1" applyFill="1" applyBorder="1" applyAlignment="1" applyProtection="1">
      <alignment horizontal="center" vertical="center"/>
    </xf>
    <xf numFmtId="0" fontId="20" fillId="25" borderId="77" xfId="0" applyFont="1" applyFill="1" applyBorder="1" applyAlignment="1" applyProtection="1">
      <alignment horizontal="center"/>
      <protection locked="0"/>
    </xf>
    <xf numFmtId="0" fontId="20" fillId="25" borderId="77" xfId="0" applyFont="1" applyFill="1" applyBorder="1" applyAlignment="1" applyProtection="1">
      <alignment horizontal="center" vertical="center"/>
      <protection locked="0"/>
    </xf>
    <xf numFmtId="3" fontId="20" fillId="25" borderId="77" xfId="38" applyNumberFormat="1" applyFont="1" applyFill="1" applyBorder="1" applyAlignment="1" applyProtection="1">
      <alignment horizontal="center"/>
      <protection locked="0" hidden="1"/>
    </xf>
    <xf numFmtId="0" fontId="24" fillId="25" borderId="77" xfId="0" applyFont="1" applyFill="1" applyBorder="1" applyAlignment="1" applyProtection="1">
      <alignment horizontal="center"/>
      <protection locked="0"/>
    </xf>
    <xf numFmtId="0" fontId="24" fillId="25" borderId="77" xfId="0" applyFont="1" applyFill="1" applyBorder="1" applyAlignment="1" applyProtection="1">
      <alignment horizontal="center" vertical="center"/>
      <protection locked="0"/>
    </xf>
    <xf numFmtId="0" fontId="24" fillId="89" borderId="77" xfId="0" applyFont="1" applyFill="1" applyBorder="1" applyAlignment="1" applyProtection="1">
      <alignment horizontal="center" vertical="center"/>
      <protection locked="0" hidden="1"/>
    </xf>
    <xf numFmtId="3" fontId="20" fillId="24" borderId="77" xfId="38" applyNumberFormat="1" applyFont="1" applyFill="1" applyBorder="1" applyAlignment="1" applyProtection="1">
      <alignment horizontal="center"/>
      <protection locked="0" hidden="1"/>
    </xf>
    <xf numFmtId="166" fontId="35" fillId="31" borderId="59" xfId="0" applyNumberFormat="1" applyFont="1" applyFill="1" applyBorder="1" applyAlignment="1" applyProtection="1">
      <alignment vertical="center"/>
      <protection hidden="1"/>
    </xf>
    <xf numFmtId="169" fontId="0" fillId="0" borderId="0" xfId="0" applyNumberFormat="1" applyFill="1" applyBorder="1"/>
    <xf numFmtId="1" fontId="22" fillId="26" borderId="27" xfId="38" applyNumberFormat="1" applyFont="1" applyFill="1" applyBorder="1" applyAlignment="1" applyProtection="1">
      <alignment horizontal="center"/>
      <protection hidden="1"/>
    </xf>
    <xf numFmtId="1" fontId="22" fillId="26" borderId="26" xfId="38" applyNumberFormat="1" applyFont="1" applyFill="1" applyBorder="1" applyAlignment="1" applyProtection="1">
      <alignment horizontal="center"/>
      <protection hidden="1"/>
    </xf>
    <xf numFmtId="0" fontId="39" fillId="36" borderId="19" xfId="0" applyFont="1" applyFill="1" applyBorder="1" applyAlignment="1" applyProtection="1">
      <alignment horizontal="center" vertical="center" wrapText="1"/>
      <protection hidden="1"/>
    </xf>
    <xf numFmtId="0" fontId="39" fillId="39" borderId="33" xfId="0" applyFont="1" applyFill="1" applyBorder="1" applyAlignment="1" applyProtection="1">
      <alignment horizontal="center" vertical="center"/>
      <protection hidden="1"/>
    </xf>
    <xf numFmtId="3" fontId="22" fillId="26" borderId="78" xfId="38" applyNumberFormat="1" applyFont="1" applyFill="1" applyBorder="1" applyAlignment="1" applyProtection="1">
      <protection hidden="1"/>
    </xf>
    <xf numFmtId="1" fontId="22" fillId="26" borderId="52" xfId="38" applyNumberFormat="1" applyFont="1" applyFill="1" applyBorder="1" applyAlignment="1" applyProtection="1">
      <protection hidden="1"/>
    </xf>
    <xf numFmtId="168" fontId="25" fillId="0" borderId="0" xfId="0" applyNumberFormat="1" applyFont="1" applyFill="1" applyProtection="1">
      <protection hidden="1"/>
    </xf>
    <xf numFmtId="1" fontId="22" fillId="26" borderId="14" xfId="38" applyNumberFormat="1" applyFont="1" applyFill="1" applyBorder="1" applyAlignment="1" applyProtection="1">
      <protection hidden="1"/>
    </xf>
    <xf numFmtId="4" fontId="22" fillId="26" borderId="23" xfId="38" applyNumberFormat="1" applyFont="1" applyFill="1" applyBorder="1" applyAlignment="1" applyProtection="1">
      <alignment horizontal="center"/>
      <protection hidden="1"/>
    </xf>
    <xf numFmtId="3" fontId="22" fillId="26" borderId="23" xfId="38" applyNumberFormat="1" applyFont="1" applyFill="1" applyBorder="1" applyAlignment="1" applyProtection="1">
      <alignment horizontal="center"/>
      <protection hidden="1"/>
    </xf>
    <xf numFmtId="4" fontId="22" fillId="26" borderId="22" xfId="38" applyNumberFormat="1" applyFont="1" applyFill="1" applyBorder="1" applyAlignment="1" applyProtection="1">
      <alignment horizontal="center"/>
      <protection hidden="1"/>
    </xf>
    <xf numFmtId="0" fontId="40" fillId="25" borderId="77" xfId="0" applyFont="1" applyFill="1" applyBorder="1" applyAlignment="1" applyProtection="1">
      <alignment horizontal="center" vertical="center" wrapText="1"/>
      <protection hidden="1"/>
    </xf>
    <xf numFmtId="0" fontId="61" fillId="90" borderId="77" xfId="0" applyFont="1" applyFill="1" applyBorder="1" applyAlignment="1" applyProtection="1">
      <alignment horizontal="center" vertical="center"/>
      <protection hidden="1"/>
    </xf>
    <xf numFmtId="49" fontId="40" fillId="25" borderId="20" xfId="0" applyNumberFormat="1" applyFont="1" applyFill="1" applyBorder="1" applyAlignment="1" applyProtection="1">
      <alignment horizontal="center" vertical="center"/>
      <protection hidden="1"/>
    </xf>
    <xf numFmtId="0" fontId="48" fillId="33" borderId="77" xfId="0" applyNumberFormat="1" applyFont="1" applyFill="1" applyBorder="1" applyAlignment="1" applyProtection="1">
      <alignment horizontal="center" vertical="center"/>
      <protection hidden="1"/>
    </xf>
    <xf numFmtId="165" fontId="54" fillId="41" borderId="14" xfId="0" applyNumberFormat="1" applyFont="1" applyFill="1" applyBorder="1" applyAlignment="1" applyProtection="1">
      <alignment horizontal="center" vertical="center"/>
      <protection hidden="1"/>
    </xf>
    <xf numFmtId="0" fontId="48" fillId="31" borderId="77" xfId="0" applyNumberFormat="1" applyFont="1" applyFill="1" applyBorder="1" applyAlignment="1" applyProtection="1">
      <alignment horizontal="center" vertical="center"/>
      <protection hidden="1"/>
    </xf>
    <xf numFmtId="0" fontId="38" fillId="30" borderId="33" xfId="0" applyNumberFormat="1" applyFont="1" applyFill="1" applyBorder="1" applyAlignment="1" applyProtection="1">
      <alignment horizontal="center" vertical="center"/>
      <protection hidden="1"/>
    </xf>
    <xf numFmtId="0" fontId="38" fillId="30" borderId="16" xfId="0" applyNumberFormat="1" applyFont="1" applyFill="1" applyBorder="1" applyAlignment="1" applyProtection="1">
      <alignment horizontal="center" vertical="center"/>
      <protection hidden="1"/>
    </xf>
    <xf numFmtId="166" fontId="35" fillId="31" borderId="17" xfId="0" applyNumberFormat="1" applyFont="1" applyFill="1" applyBorder="1" applyAlignment="1" applyProtection="1">
      <alignment vertical="center"/>
      <protection hidden="1"/>
    </xf>
    <xf numFmtId="166" fontId="63" fillId="30" borderId="20" xfId="0" applyNumberFormat="1" applyFont="1" applyFill="1" applyBorder="1" applyAlignment="1" applyProtection="1">
      <alignment horizontal="center" vertical="center"/>
      <protection hidden="1"/>
    </xf>
    <xf numFmtId="166" fontId="62" fillId="30" borderId="17" xfId="0" applyNumberFormat="1" applyFont="1" applyFill="1" applyBorder="1" applyAlignment="1" applyProtection="1">
      <alignment horizontal="center" vertical="center"/>
      <protection hidden="1"/>
    </xf>
    <xf numFmtId="166" fontId="64" fillId="30" borderId="20" xfId="0" applyNumberFormat="1" applyFont="1" applyFill="1" applyBorder="1" applyAlignment="1" applyProtection="1">
      <alignment vertical="center"/>
      <protection hidden="1"/>
    </xf>
    <xf numFmtId="0" fontId="37" fillId="25" borderId="19" xfId="0" applyFont="1" applyFill="1" applyBorder="1" applyAlignment="1" applyProtection="1">
      <alignment horizontal="center" vertical="center" wrapText="1"/>
      <protection hidden="1"/>
    </xf>
    <xf numFmtId="0" fontId="37" fillId="25" borderId="21" xfId="0" applyFont="1" applyFill="1" applyBorder="1" applyAlignment="1" applyProtection="1">
      <alignment horizontal="center" vertical="center" wrapText="1"/>
      <protection hidden="1"/>
    </xf>
    <xf numFmtId="0" fontId="37" fillId="25" borderId="12" xfId="0" applyFont="1" applyFill="1" applyBorder="1" applyAlignment="1" applyProtection="1">
      <alignment horizontal="center" vertical="center" wrapText="1"/>
      <protection hidden="1"/>
    </xf>
    <xf numFmtId="0" fontId="37" fillId="0" borderId="19" xfId="0" applyFont="1" applyBorder="1" applyAlignment="1" applyProtection="1">
      <alignment horizontal="center" vertical="center" wrapText="1"/>
      <protection hidden="1"/>
    </xf>
    <xf numFmtId="0" fontId="37" fillId="0" borderId="21" xfId="0" applyFont="1" applyBorder="1" applyAlignment="1" applyProtection="1">
      <alignment horizontal="center" vertical="center" wrapText="1"/>
      <protection hidden="1"/>
    </xf>
    <xf numFmtId="0" fontId="37" fillId="0" borderId="12" xfId="0" applyFont="1" applyBorder="1" applyAlignment="1" applyProtection="1">
      <alignment horizontal="center" vertical="center" wrapText="1"/>
      <protection hidden="1"/>
    </xf>
    <xf numFmtId="0" fontId="25" fillId="0" borderId="33" xfId="0" applyFont="1" applyBorder="1" applyProtection="1">
      <protection hidden="1"/>
    </xf>
    <xf numFmtId="0" fontId="25" fillId="0" borderId="33" xfId="0" applyFont="1" applyFill="1" applyBorder="1" applyAlignment="1" applyProtection="1">
      <alignment horizontal="center"/>
      <protection hidden="1"/>
    </xf>
    <xf numFmtId="0" fontId="25" fillId="0" borderId="62" xfId="0" applyFont="1" applyFill="1" applyBorder="1" applyAlignment="1" applyProtection="1">
      <alignment horizontal="center"/>
      <protection hidden="1"/>
    </xf>
    <xf numFmtId="0" fontId="25" fillId="0" borderId="33" xfId="0" applyFont="1" applyBorder="1" applyAlignment="1" applyProtection="1">
      <alignment horizontal="center"/>
      <protection hidden="1"/>
    </xf>
    <xf numFmtId="0" fontId="25" fillId="0" borderId="19" xfId="0" applyFont="1" applyFill="1" applyBorder="1" applyAlignment="1" applyProtection="1">
      <alignment horizontal="center"/>
      <protection hidden="1"/>
    </xf>
    <xf numFmtId="0" fontId="25" fillId="0" borderId="21" xfId="0" applyFont="1" applyFill="1" applyBorder="1" applyAlignment="1" applyProtection="1">
      <alignment horizontal="center"/>
      <protection hidden="1"/>
    </xf>
    <xf numFmtId="0" fontId="25" fillId="0" borderId="12" xfId="0" applyFont="1" applyFill="1" applyBorder="1" applyAlignment="1" applyProtection="1">
      <alignment horizontal="center"/>
      <protection hidden="1"/>
    </xf>
    <xf numFmtId="0" fontId="25" fillId="0" borderId="11" xfId="0" applyFont="1" applyFill="1" applyBorder="1" applyAlignment="1" applyProtection="1">
      <protection hidden="1"/>
    </xf>
    <xf numFmtId="0" fontId="25" fillId="0" borderId="11" xfId="0" applyFont="1" applyBorder="1" applyAlignment="1" applyProtection="1">
      <protection hidden="1"/>
    </xf>
    <xf numFmtId="0" fontId="53" fillId="0" borderId="77" xfId="0" applyFont="1" applyFill="1" applyBorder="1" applyAlignment="1" applyProtection="1">
      <alignment horizontal="center" vertical="center" wrapText="1"/>
      <protection hidden="1"/>
    </xf>
    <xf numFmtId="0" fontId="25" fillId="25" borderId="47" xfId="0" applyFont="1" applyFill="1" applyBorder="1" applyAlignment="1" applyProtection="1">
      <alignment horizontal="center"/>
      <protection hidden="1"/>
    </xf>
    <xf numFmtId="0" fontId="25" fillId="25" borderId="0" xfId="0" applyFont="1" applyFill="1" applyBorder="1" applyAlignment="1" applyProtection="1">
      <alignment horizontal="center"/>
      <protection hidden="1"/>
    </xf>
    <xf numFmtId="0" fontId="25" fillId="25" borderId="15" xfId="0" applyFont="1" applyFill="1" applyBorder="1" applyAlignment="1" applyProtection="1">
      <alignment horizontal="center"/>
      <protection hidden="1"/>
    </xf>
    <xf numFmtId="0" fontId="25" fillId="0" borderId="19" xfId="0" applyFont="1" applyBorder="1" applyProtection="1">
      <protection hidden="1"/>
    </xf>
    <xf numFmtId="0" fontId="25" fillId="0" borderId="21" xfId="0" applyFont="1" applyBorder="1" applyProtection="1">
      <protection hidden="1"/>
    </xf>
    <xf numFmtId="0" fontId="25" fillId="0" borderId="12" xfId="0" applyFont="1" applyBorder="1" applyProtection="1">
      <protection hidden="1"/>
    </xf>
    <xf numFmtId="0" fontId="40" fillId="25" borderId="33" xfId="38" applyFont="1" applyFill="1" applyBorder="1" applyAlignment="1" applyProtection="1">
      <alignment horizontal="center" vertical="center" wrapText="1"/>
      <protection hidden="1"/>
    </xf>
    <xf numFmtId="0" fontId="37" fillId="25" borderId="33" xfId="0" applyFont="1" applyFill="1" applyBorder="1" applyAlignment="1" applyProtection="1">
      <alignment horizontal="center" vertical="center" wrapText="1"/>
      <protection hidden="1"/>
    </xf>
    <xf numFmtId="0" fontId="37" fillId="25" borderId="62" xfId="0" applyFont="1" applyFill="1" applyBorder="1" applyAlignment="1" applyProtection="1">
      <alignment horizontal="center" vertical="center" wrapText="1"/>
      <protection hidden="1"/>
    </xf>
    <xf numFmtId="0" fontId="25" fillId="0" borderId="77" xfId="0" applyFont="1" applyFill="1" applyBorder="1" applyAlignment="1" applyProtection="1">
      <alignment horizontal="center" vertical="center" wrapText="1"/>
      <protection hidden="1"/>
    </xf>
    <xf numFmtId="165" fontId="25" fillId="25" borderId="19" xfId="0" applyNumberFormat="1" applyFont="1" applyFill="1" applyBorder="1" applyAlignment="1" applyProtection="1">
      <alignment horizontal="center" vertical="center"/>
      <protection hidden="1"/>
    </xf>
    <xf numFmtId="165" fontId="25" fillId="25" borderId="12" xfId="0" applyNumberFormat="1" applyFont="1" applyFill="1" applyBorder="1" applyAlignment="1" applyProtection="1">
      <alignment horizontal="center" vertical="center"/>
      <protection hidden="1"/>
    </xf>
    <xf numFmtId="0" fontId="37" fillId="25" borderId="10" xfId="0" applyFont="1" applyFill="1" applyBorder="1" applyAlignment="1" applyProtection="1">
      <alignment horizontal="center" vertical="center" wrapText="1"/>
      <protection hidden="1"/>
    </xf>
    <xf numFmtId="165" fontId="37" fillId="25" borderId="19" xfId="0" applyNumberFormat="1" applyFont="1" applyFill="1" applyBorder="1" applyAlignment="1" applyProtection="1">
      <alignment horizontal="center" vertical="center"/>
      <protection hidden="1"/>
    </xf>
    <xf numFmtId="165" fontId="37" fillId="25" borderId="12" xfId="0" applyNumberFormat="1" applyFont="1" applyFill="1" applyBorder="1" applyAlignment="1" applyProtection="1">
      <alignment horizontal="center" vertical="center"/>
      <protection hidden="1"/>
    </xf>
    <xf numFmtId="165" fontId="37" fillId="25" borderId="21" xfId="0" applyNumberFormat="1" applyFont="1" applyFill="1" applyBorder="1" applyAlignment="1" applyProtection="1">
      <alignment horizontal="center" vertical="center"/>
      <protection hidden="1"/>
    </xf>
    <xf numFmtId="0" fontId="25" fillId="0" borderId="19" xfId="0" applyFont="1" applyFill="1" applyBorder="1" applyAlignment="1" applyProtection="1">
      <alignment horizontal="center" vertical="center" wrapText="1"/>
      <protection hidden="1"/>
    </xf>
    <xf numFmtId="0" fontId="25" fillId="0" borderId="21" xfId="0" applyFont="1" applyFill="1" applyBorder="1" applyAlignment="1" applyProtection="1">
      <alignment horizontal="center" vertical="center" wrapText="1"/>
      <protection hidden="1"/>
    </xf>
    <xf numFmtId="0" fontId="43" fillId="30" borderId="42" xfId="0" applyFont="1" applyFill="1" applyBorder="1" applyAlignment="1" applyProtection="1">
      <alignment horizontal="center" vertical="center"/>
      <protection hidden="1"/>
    </xf>
    <xf numFmtId="0" fontId="40" fillId="0" borderId="33" xfId="38" applyFont="1" applyFill="1" applyBorder="1" applyAlignment="1" applyProtection="1">
      <alignment horizontal="center" vertical="center" wrapText="1"/>
      <protection hidden="1"/>
    </xf>
    <xf numFmtId="0" fontId="37" fillId="0" borderId="33" xfId="0" applyFont="1" applyFill="1" applyBorder="1" applyAlignment="1" applyProtection="1">
      <alignment horizontal="center" vertical="center" wrapText="1"/>
      <protection hidden="1"/>
    </xf>
    <xf numFmtId="0" fontId="37" fillId="0" borderId="62" xfId="0" applyFont="1" applyFill="1" applyBorder="1" applyAlignment="1" applyProtection="1">
      <alignment horizontal="center" vertical="center" wrapText="1"/>
      <protection hidden="1"/>
    </xf>
    <xf numFmtId="0" fontId="40" fillId="25" borderId="62" xfId="38" applyFont="1" applyFill="1" applyBorder="1" applyAlignment="1" applyProtection="1">
      <alignment horizontal="center" vertical="center" wrapText="1"/>
      <protection hidden="1"/>
    </xf>
    <xf numFmtId="0" fontId="40" fillId="0" borderId="62" xfId="38" applyFont="1" applyFill="1" applyBorder="1" applyAlignment="1" applyProtection="1">
      <alignment horizontal="center" vertical="center" wrapText="1"/>
      <protection hidden="1"/>
    </xf>
    <xf numFmtId="0" fontId="25" fillId="25" borderId="33" xfId="0" applyFont="1" applyFill="1" applyBorder="1" applyAlignment="1" applyProtection="1">
      <alignment horizontal="center"/>
      <protection hidden="1"/>
    </xf>
    <xf numFmtId="0" fontId="37" fillId="0" borderId="33" xfId="0" applyFont="1" applyBorder="1" applyAlignment="1" applyProtection="1">
      <alignment horizontal="center" vertical="center" wrapText="1"/>
      <protection hidden="1"/>
    </xf>
    <xf numFmtId="0" fontId="40" fillId="25" borderId="33" xfId="37" applyFont="1" applyFill="1" applyBorder="1" applyAlignment="1" applyProtection="1">
      <alignment horizontal="center" vertical="center" wrapText="1"/>
      <protection hidden="1"/>
    </xf>
    <xf numFmtId="166" fontId="62" fillId="30" borderId="17" xfId="0" applyNumberFormat="1" applyFont="1" applyFill="1" applyBorder="1" applyAlignment="1" applyProtection="1">
      <alignment horizontal="center" vertical="center"/>
      <protection hidden="1"/>
    </xf>
    <xf numFmtId="166" fontId="63" fillId="30" borderId="20" xfId="0" applyNumberFormat="1" applyFont="1" applyFill="1" applyBorder="1" applyAlignment="1" applyProtection="1">
      <alignment horizontal="center" vertical="center"/>
      <protection hidden="1"/>
    </xf>
    <xf numFmtId="166" fontId="63" fillId="30" borderId="17" xfId="0" applyNumberFormat="1" applyFont="1" applyFill="1" applyBorder="1" applyAlignment="1" applyProtection="1">
      <alignment horizontal="center" vertical="center"/>
      <protection hidden="1"/>
    </xf>
    <xf numFmtId="166" fontId="35" fillId="31" borderId="13" xfId="0" applyNumberFormat="1" applyFont="1" applyFill="1" applyBorder="1" applyAlignment="1" applyProtection="1">
      <alignment horizontal="center" vertical="center"/>
      <protection hidden="1"/>
    </xf>
    <xf numFmtId="166" fontId="35" fillId="31" borderId="15" xfId="0" applyNumberFormat="1" applyFont="1" applyFill="1" applyBorder="1" applyAlignment="1" applyProtection="1">
      <alignment horizontal="center" vertical="center"/>
      <protection hidden="1"/>
    </xf>
    <xf numFmtId="0" fontId="37" fillId="0" borderId="19" xfId="0" applyFont="1" applyBorder="1" applyAlignment="1" applyProtection="1">
      <alignment horizontal="center" vertical="center"/>
      <protection hidden="1"/>
    </xf>
    <xf numFmtId="0" fontId="37" fillId="0" borderId="12" xfId="0" applyFont="1" applyBorder="1" applyAlignment="1" applyProtection="1">
      <alignment horizontal="center" vertical="center"/>
      <protection hidden="1"/>
    </xf>
    <xf numFmtId="166" fontId="35" fillId="31" borderId="20" xfId="0" applyNumberFormat="1" applyFont="1" applyFill="1" applyBorder="1" applyAlignment="1" applyProtection="1">
      <alignment horizontal="center" vertical="center"/>
      <protection hidden="1"/>
    </xf>
    <xf numFmtId="166" fontId="35" fillId="31" borderId="17" xfId="0" applyNumberFormat="1" applyFont="1" applyFill="1" applyBorder="1" applyAlignment="1" applyProtection="1">
      <alignment horizontal="center" vertical="center"/>
      <protection hidden="1"/>
    </xf>
    <xf numFmtId="166" fontId="56" fillId="30" borderId="13" xfId="0" applyNumberFormat="1" applyFont="1" applyFill="1" applyBorder="1" applyAlignment="1" applyProtection="1">
      <alignment horizontal="center" vertical="center"/>
      <protection hidden="1"/>
    </xf>
    <xf numFmtId="166" fontId="56" fillId="30" borderId="15" xfId="0" applyNumberFormat="1" applyFont="1" applyFill="1" applyBorder="1" applyAlignment="1" applyProtection="1">
      <alignment horizontal="center" vertical="center"/>
      <protection hidden="1"/>
    </xf>
    <xf numFmtId="166" fontId="35" fillId="31" borderId="59" xfId="0" applyNumberFormat="1" applyFont="1" applyFill="1" applyBorder="1" applyAlignment="1" applyProtection="1">
      <alignment horizontal="center" vertical="center"/>
      <protection hidden="1"/>
    </xf>
    <xf numFmtId="166" fontId="35" fillId="31" borderId="60" xfId="0" applyNumberFormat="1" applyFont="1" applyFill="1" applyBorder="1" applyAlignment="1" applyProtection="1">
      <alignment horizontal="center" vertical="center"/>
      <protection hidden="1"/>
    </xf>
    <xf numFmtId="0" fontId="41" fillId="25" borderId="33" xfId="0" applyFont="1" applyFill="1" applyBorder="1" applyAlignment="1" applyProtection="1">
      <alignment horizontal="center" vertical="center"/>
      <protection hidden="1"/>
    </xf>
    <xf numFmtId="0" fontId="53" fillId="0" borderId="19" xfId="0" applyFont="1" applyFill="1" applyBorder="1" applyAlignment="1" applyProtection="1">
      <alignment horizontal="center" vertical="center" wrapText="1"/>
      <protection hidden="1"/>
    </xf>
    <xf numFmtId="0" fontId="53" fillId="0" borderId="21" xfId="0" applyFont="1" applyFill="1" applyBorder="1" applyAlignment="1" applyProtection="1">
      <alignment horizontal="center" vertical="center" wrapText="1"/>
      <protection hidden="1"/>
    </xf>
    <xf numFmtId="0" fontId="25" fillId="0" borderId="19" xfId="0" applyFont="1" applyBorder="1" applyAlignment="1" applyProtection="1">
      <alignment horizontal="center" vertical="center" wrapText="1"/>
      <protection hidden="1"/>
    </xf>
    <xf numFmtId="0" fontId="25" fillId="0" borderId="21" xfId="0" applyFont="1" applyBorder="1" applyAlignment="1" applyProtection="1">
      <alignment horizontal="center" vertical="center" wrapText="1"/>
      <protection hidden="1"/>
    </xf>
    <xf numFmtId="0" fontId="37" fillId="0" borderId="19" xfId="0" applyFont="1" applyFill="1" applyBorder="1" applyAlignment="1" applyProtection="1">
      <alignment horizontal="center" vertical="center" wrapText="1"/>
      <protection hidden="1"/>
    </xf>
    <xf numFmtId="0" fontId="37" fillId="0" borderId="21" xfId="0" applyFont="1" applyFill="1" applyBorder="1" applyAlignment="1" applyProtection="1">
      <alignment horizontal="center" vertical="center" wrapText="1"/>
      <protection hidden="1"/>
    </xf>
    <xf numFmtId="0" fontId="37" fillId="0" borderId="12" xfId="0" applyFont="1" applyFill="1" applyBorder="1" applyAlignment="1" applyProtection="1">
      <alignment horizontal="center" vertical="center" wrapText="1"/>
      <protection hidden="1"/>
    </xf>
    <xf numFmtId="0" fontId="25" fillId="0" borderId="52" xfId="0" applyFont="1" applyFill="1" applyBorder="1" applyAlignment="1" applyProtection="1">
      <alignment horizontal="center"/>
      <protection hidden="1"/>
    </xf>
    <xf numFmtId="0" fontId="25" fillId="0" borderId="49" xfId="0" applyFont="1" applyFill="1" applyBorder="1" applyAlignment="1" applyProtection="1">
      <alignment horizontal="center"/>
      <protection hidden="1"/>
    </xf>
    <xf numFmtId="0" fontId="37" fillId="0" borderId="10" xfId="0" applyFont="1" applyFill="1" applyBorder="1" applyAlignment="1" applyProtection="1">
      <alignment horizontal="center" vertical="center" wrapText="1"/>
      <protection hidden="1"/>
    </xf>
    <xf numFmtId="0" fontId="37" fillId="0" borderId="77" xfId="0" applyFont="1" applyFill="1" applyBorder="1" applyAlignment="1" applyProtection="1">
      <alignment horizontal="center" vertical="center" wrapText="1"/>
      <protection hidden="1"/>
    </xf>
    <xf numFmtId="0" fontId="40" fillId="0" borderId="33" xfId="37" applyFont="1" applyBorder="1" applyAlignment="1" applyProtection="1">
      <alignment horizontal="center" vertical="center" wrapText="1"/>
      <protection hidden="1"/>
    </xf>
    <xf numFmtId="1" fontId="22" fillId="26" borderId="28" xfId="38" applyNumberFormat="1" applyFont="1" applyFill="1" applyBorder="1" applyAlignment="1" applyProtection="1">
      <alignment horizontal="center"/>
      <protection hidden="1"/>
    </xf>
    <xf numFmtId="1" fontId="22" fillId="26" borderId="30" xfId="38" applyNumberFormat="1" applyFont="1" applyFill="1" applyBorder="1" applyAlignment="1" applyProtection="1">
      <alignment horizontal="center"/>
      <protection hidden="1"/>
    </xf>
    <xf numFmtId="1" fontId="22" fillId="26" borderId="27" xfId="38" applyNumberFormat="1" applyFont="1" applyFill="1" applyBorder="1" applyAlignment="1" applyProtection="1">
      <alignment horizontal="center"/>
      <protection hidden="1"/>
    </xf>
    <xf numFmtId="1" fontId="22" fillId="26" borderId="22" xfId="38" applyNumberFormat="1" applyFont="1" applyFill="1" applyBorder="1" applyAlignment="1" applyProtection="1">
      <alignment horizontal="center"/>
      <protection hidden="1"/>
    </xf>
    <xf numFmtId="0" fontId="21" fillId="25" borderId="47" xfId="38" applyFont="1" applyFill="1" applyBorder="1" applyAlignment="1" applyProtection="1">
      <alignment horizontal="center" vertical="center" wrapText="1"/>
      <protection hidden="1"/>
    </xf>
    <xf numFmtId="0" fontId="21" fillId="25" borderId="0" xfId="38" applyFont="1" applyFill="1" applyBorder="1" applyAlignment="1" applyProtection="1">
      <alignment horizontal="center" vertical="center" wrapText="1"/>
      <protection hidden="1"/>
    </xf>
    <xf numFmtId="0" fontId="21" fillId="25" borderId="15" xfId="38" applyFont="1" applyFill="1" applyBorder="1" applyAlignment="1" applyProtection="1">
      <alignment horizontal="center" vertical="center" wrapText="1"/>
      <protection hidden="1"/>
    </xf>
    <xf numFmtId="166" fontId="35" fillId="31" borderId="12" xfId="0" applyNumberFormat="1" applyFont="1" applyFill="1" applyBorder="1" applyAlignment="1" applyProtection="1">
      <alignment horizontal="center" vertical="center"/>
      <protection hidden="1"/>
    </xf>
    <xf numFmtId="166" fontId="35" fillId="31" borderId="57" xfId="0" applyNumberFormat="1" applyFont="1" applyFill="1" applyBorder="1" applyAlignment="1" applyProtection="1">
      <alignment horizontal="center" vertical="center"/>
      <protection hidden="1"/>
    </xf>
    <xf numFmtId="0" fontId="37" fillId="0" borderId="21" xfId="0" applyFont="1" applyBorder="1" applyAlignment="1" applyProtection="1">
      <alignment horizontal="center" vertical="center"/>
      <protection hidden="1"/>
    </xf>
    <xf numFmtId="0" fontId="21" fillId="25" borderId="76" xfId="38" applyFont="1" applyFill="1" applyBorder="1" applyAlignment="1" applyProtection="1">
      <alignment horizontal="center" vertical="center" wrapText="1"/>
      <protection hidden="1"/>
    </xf>
    <xf numFmtId="172" fontId="25" fillId="25" borderId="19" xfId="0" applyNumberFormat="1" applyFont="1" applyFill="1" applyBorder="1" applyAlignment="1" applyProtection="1">
      <alignment horizontal="center" vertical="center" wrapText="1"/>
      <protection hidden="1"/>
    </xf>
    <xf numFmtId="172" fontId="25" fillId="25" borderId="12" xfId="0" applyNumberFormat="1" applyFont="1" applyFill="1" applyBorder="1" applyAlignment="1" applyProtection="1">
      <alignment horizontal="center" vertical="center" wrapText="1"/>
      <protection hidden="1"/>
    </xf>
    <xf numFmtId="165" fontId="37" fillId="25" borderId="13" xfId="0" applyNumberFormat="1" applyFont="1" applyFill="1" applyBorder="1" applyAlignment="1" applyProtection="1">
      <alignment horizontal="center" vertical="center"/>
      <protection hidden="1"/>
    </xf>
    <xf numFmtId="0" fontId="34" fillId="25" borderId="34" xfId="0" applyFont="1" applyFill="1" applyBorder="1" applyAlignment="1" applyProtection="1">
      <alignment horizontal="center" vertical="center" wrapText="1"/>
      <protection hidden="1"/>
    </xf>
    <xf numFmtId="0" fontId="34" fillId="25" borderId="35" xfId="0" applyFont="1" applyFill="1" applyBorder="1" applyAlignment="1" applyProtection="1">
      <alignment horizontal="center" vertical="center" wrapText="1"/>
      <protection hidden="1"/>
    </xf>
    <xf numFmtId="0" fontId="42" fillId="30" borderId="41" xfId="0" applyFont="1" applyFill="1" applyBorder="1" applyAlignment="1">
      <alignment horizontal="center" vertical="center"/>
    </xf>
    <xf numFmtId="0" fontId="42" fillId="30" borderId="42" xfId="0" applyFont="1" applyFill="1" applyBorder="1" applyAlignment="1">
      <alignment horizontal="center" vertical="center"/>
    </xf>
    <xf numFmtId="0" fontId="42" fillId="30" borderId="43" xfId="0" applyFont="1" applyFill="1" applyBorder="1" applyAlignment="1">
      <alignment horizontal="center" vertical="center"/>
    </xf>
    <xf numFmtId="0" fontId="25" fillId="0" borderId="65" xfId="0" applyFont="1" applyFill="1" applyBorder="1" applyAlignment="1" applyProtection="1">
      <alignment horizontal="center"/>
      <protection hidden="1"/>
    </xf>
    <xf numFmtId="0" fontId="25" fillId="0" borderId="68" xfId="0" applyFont="1" applyFill="1" applyBorder="1" applyAlignment="1" applyProtection="1">
      <alignment horizontal="center"/>
      <protection hidden="1"/>
    </xf>
    <xf numFmtId="0" fontId="25" fillId="0" borderId="33" xfId="0" applyFont="1" applyFill="1" applyBorder="1" applyAlignment="1" applyProtection="1">
      <protection hidden="1"/>
    </xf>
    <xf numFmtId="0" fontId="25" fillId="0" borderId="33" xfId="0" applyFont="1" applyBorder="1" applyAlignment="1" applyProtection="1">
      <protection hidden="1"/>
    </xf>
    <xf numFmtId="0" fontId="25" fillId="0" borderId="64" xfId="0" applyFont="1" applyBorder="1" applyAlignment="1" applyProtection="1">
      <protection hidden="1"/>
    </xf>
    <xf numFmtId="1" fontId="22" fillId="26" borderId="26" xfId="38" applyNumberFormat="1" applyFont="1" applyFill="1" applyBorder="1" applyAlignment="1" applyProtection="1">
      <alignment horizontal="center"/>
      <protection hidden="1"/>
    </xf>
    <xf numFmtId="1" fontId="22" fillId="26" borderId="23" xfId="38" applyNumberFormat="1" applyFont="1" applyFill="1" applyBorder="1" applyAlignment="1" applyProtection="1">
      <alignment horizontal="center"/>
      <protection hidden="1"/>
    </xf>
    <xf numFmtId="0" fontId="37" fillId="25" borderId="64" xfId="0" applyFont="1" applyFill="1" applyBorder="1" applyAlignment="1" applyProtection="1">
      <alignment horizontal="center" vertical="center" wrapText="1"/>
      <protection hidden="1"/>
    </xf>
    <xf numFmtId="0" fontId="40" fillId="25" borderId="64" xfId="38" applyFont="1" applyFill="1" applyBorder="1" applyAlignment="1" applyProtection="1">
      <alignment horizontal="center" vertical="center" wrapText="1"/>
      <protection hidden="1"/>
    </xf>
    <xf numFmtId="0" fontId="40" fillId="0" borderId="19" xfId="38" applyFont="1" applyFill="1" applyBorder="1" applyAlignment="1" applyProtection="1">
      <alignment horizontal="center" vertical="center" wrapText="1"/>
      <protection hidden="1"/>
    </xf>
    <xf numFmtId="0" fontId="40" fillId="0" borderId="21" xfId="38" applyFont="1" applyFill="1" applyBorder="1" applyAlignment="1" applyProtection="1">
      <alignment horizontal="center" vertical="center" wrapText="1"/>
      <protection hidden="1"/>
    </xf>
    <xf numFmtId="0" fontId="40" fillId="0" borderId="12" xfId="38" applyFont="1" applyFill="1" applyBorder="1" applyAlignment="1" applyProtection="1">
      <alignment horizontal="center" vertical="center" wrapText="1"/>
      <protection hidden="1"/>
    </xf>
    <xf numFmtId="166" fontId="35" fillId="31" borderId="61" xfId="0" applyNumberFormat="1" applyFont="1" applyFill="1" applyBorder="1" applyAlignment="1" applyProtection="1">
      <alignment horizontal="center" vertical="center"/>
      <protection hidden="1"/>
    </xf>
    <xf numFmtId="166" fontId="35" fillId="31" borderId="11" xfId="0" applyNumberFormat="1" applyFont="1" applyFill="1" applyBorder="1" applyAlignment="1" applyProtection="1">
      <alignment horizontal="center" vertical="center"/>
      <protection hidden="1"/>
    </xf>
    <xf numFmtId="1" fontId="22" fillId="26" borderId="67" xfId="38" applyNumberFormat="1" applyFont="1" applyFill="1" applyBorder="1" applyAlignment="1" applyProtection="1">
      <alignment horizontal="center"/>
      <protection hidden="1"/>
    </xf>
    <xf numFmtId="1" fontId="22" fillId="26" borderId="49" xfId="38" applyNumberFormat="1" applyFont="1" applyFill="1" applyBorder="1" applyAlignment="1" applyProtection="1">
      <alignment horizontal="center"/>
      <protection hidden="1"/>
    </xf>
    <xf numFmtId="0" fontId="40" fillId="24" borderId="33" xfId="38" applyFont="1" applyFill="1" applyBorder="1" applyAlignment="1" applyProtection="1">
      <alignment horizontal="center" vertical="center" wrapText="1"/>
      <protection hidden="1"/>
    </xf>
    <xf numFmtId="165" fontId="37" fillId="25" borderId="54" xfId="0" applyNumberFormat="1" applyFont="1" applyFill="1" applyBorder="1" applyAlignment="1" applyProtection="1">
      <alignment horizontal="center" vertical="center"/>
      <protection hidden="1"/>
    </xf>
    <xf numFmtId="0" fontId="37" fillId="0" borderId="62" xfId="0" applyFont="1" applyBorder="1" applyAlignment="1" applyProtection="1">
      <alignment horizontal="center" vertical="center" wrapText="1"/>
      <protection hidden="1"/>
    </xf>
    <xf numFmtId="1" fontId="22" fillId="26" borderId="29" xfId="38" applyNumberFormat="1" applyFont="1" applyFill="1" applyBorder="1" applyAlignment="1" applyProtection="1">
      <alignment horizontal="center"/>
      <protection hidden="1"/>
    </xf>
    <xf numFmtId="0" fontId="29" fillId="25" borderId="44" xfId="0" applyFont="1" applyFill="1" applyBorder="1" applyAlignment="1" applyProtection="1">
      <alignment horizontal="center" vertical="center"/>
      <protection hidden="1"/>
    </xf>
    <xf numFmtId="0" fontId="29" fillId="25" borderId="45" xfId="0" applyFont="1" applyFill="1" applyBorder="1" applyAlignment="1" applyProtection="1">
      <alignment horizontal="center" vertical="center"/>
      <protection hidden="1"/>
    </xf>
    <xf numFmtId="0" fontId="29" fillId="25" borderId="46" xfId="0" applyFont="1" applyFill="1" applyBorder="1" applyAlignment="1" applyProtection="1">
      <alignment horizontal="center" vertical="center"/>
      <protection hidden="1"/>
    </xf>
    <xf numFmtId="0" fontId="34" fillId="25" borderId="36" xfId="0" applyFont="1" applyFill="1" applyBorder="1" applyAlignment="1" applyProtection="1">
      <alignment horizontal="center" vertical="center"/>
      <protection hidden="1"/>
    </xf>
    <xf numFmtId="0" fontId="50" fillId="25" borderId="0" xfId="0" applyFont="1" applyFill="1" applyAlignment="1" applyProtection="1">
      <alignment horizontal="center" vertical="center" wrapText="1"/>
      <protection hidden="1"/>
    </xf>
    <xf numFmtId="166" fontId="35" fillId="30" borderId="38" xfId="0" applyNumberFormat="1" applyFont="1" applyFill="1" applyBorder="1" applyAlignment="1" applyProtection="1">
      <alignment horizontal="center" vertical="center"/>
      <protection hidden="1"/>
    </xf>
    <xf numFmtId="166" fontId="35" fillId="30" borderId="39" xfId="0" applyNumberFormat="1" applyFont="1" applyFill="1" applyBorder="1" applyAlignment="1" applyProtection="1">
      <alignment horizontal="center" vertical="center"/>
      <protection hidden="1"/>
    </xf>
    <xf numFmtId="170" fontId="35" fillId="30" borderId="37" xfId="0" applyNumberFormat="1" applyFont="1" applyFill="1" applyBorder="1" applyAlignment="1" applyProtection="1">
      <alignment horizontal="center" vertical="center"/>
      <protection hidden="1"/>
    </xf>
    <xf numFmtId="170" fontId="35" fillId="30" borderId="38" xfId="0" applyNumberFormat="1" applyFont="1" applyFill="1" applyBorder="1" applyAlignment="1" applyProtection="1">
      <alignment horizontal="center" vertical="center"/>
      <protection hidden="1"/>
    </xf>
    <xf numFmtId="0" fontId="37" fillId="0" borderId="47" xfId="0" applyFont="1" applyFill="1" applyBorder="1" applyAlignment="1" applyProtection="1">
      <alignment horizontal="center" vertical="center" wrapText="1"/>
      <protection hidden="1"/>
    </xf>
    <xf numFmtId="0" fontId="37" fillId="0" borderId="0" xfId="0" applyFont="1" applyFill="1" applyBorder="1" applyAlignment="1" applyProtection="1">
      <alignment horizontal="center" vertical="center" wrapText="1"/>
      <protection hidden="1"/>
    </xf>
    <xf numFmtId="0" fontId="37" fillId="0" borderId="15" xfId="0" applyFont="1" applyFill="1" applyBorder="1" applyAlignment="1" applyProtection="1">
      <alignment horizontal="center" vertical="center" wrapText="1"/>
      <protection hidden="1"/>
    </xf>
    <xf numFmtId="0" fontId="40" fillId="0" borderId="64" xfId="38" applyFont="1" applyFill="1" applyBorder="1" applyAlignment="1" applyProtection="1">
      <alignment horizontal="center" vertical="center" wrapText="1"/>
      <protection hidden="1"/>
    </xf>
    <xf numFmtId="0" fontId="25" fillId="0" borderId="47" xfId="0" applyFont="1" applyFill="1" applyBorder="1" applyAlignment="1" applyProtection="1">
      <alignment horizontal="center"/>
      <protection hidden="1"/>
    </xf>
    <xf numFmtId="0" fontId="25" fillId="0" borderId="0" xfId="0" applyFont="1" applyFill="1" applyBorder="1" applyAlignment="1" applyProtection="1">
      <alignment horizontal="center"/>
      <protection hidden="1"/>
    </xf>
    <xf numFmtId="0" fontId="25" fillId="0" borderId="15" xfId="0" applyFont="1" applyFill="1" applyBorder="1" applyAlignment="1" applyProtection="1">
      <alignment horizontal="center"/>
      <protection hidden="1"/>
    </xf>
    <xf numFmtId="165" fontId="45" fillId="0" borderId="19" xfId="0" applyNumberFormat="1" applyFont="1" applyBorder="1" applyAlignment="1" applyProtection="1">
      <alignment horizontal="right" vertical="center"/>
      <protection hidden="1"/>
    </xf>
    <xf numFmtId="165" fontId="45" fillId="0" borderId="12" xfId="0" applyNumberFormat="1" applyFont="1" applyBorder="1" applyAlignment="1" applyProtection="1">
      <alignment horizontal="right" vertical="center"/>
      <protection hidden="1"/>
    </xf>
    <xf numFmtId="0" fontId="25" fillId="0" borderId="10" xfId="0" applyFont="1" applyFill="1" applyBorder="1" applyAlignment="1" applyProtection="1">
      <alignment horizontal="center"/>
      <protection hidden="1"/>
    </xf>
    <xf numFmtId="0" fontId="31" fillId="0" borderId="33" xfId="0" applyFont="1" applyBorder="1" applyAlignment="1" applyProtection="1">
      <alignment horizontal="center"/>
      <protection hidden="1"/>
    </xf>
    <xf numFmtId="0" fontId="37" fillId="0" borderId="64" xfId="0" applyFont="1" applyFill="1" applyBorder="1" applyAlignment="1" applyProtection="1">
      <alignment horizontal="center" vertical="center" wrapText="1"/>
      <protection hidden="1"/>
    </xf>
    <xf numFmtId="0" fontId="25" fillId="25" borderId="10" xfId="0" applyFont="1" applyFill="1" applyBorder="1" applyAlignment="1" applyProtection="1">
      <alignment horizontal="center"/>
      <protection hidden="1"/>
    </xf>
    <xf numFmtId="0" fontId="37" fillId="0" borderId="77" xfId="0" applyFont="1" applyBorder="1" applyAlignment="1" applyProtection="1">
      <alignment horizontal="center" vertical="center" wrapText="1"/>
      <protection hidden="1"/>
    </xf>
    <xf numFmtId="0" fontId="37" fillId="0" borderId="64" xfId="0" applyFont="1" applyBorder="1" applyAlignment="1" applyProtection="1">
      <alignment horizontal="center" vertical="center" wrapText="1"/>
      <protection hidden="1"/>
    </xf>
    <xf numFmtId="0" fontId="25" fillId="40" borderId="19" xfId="0" applyFont="1" applyFill="1" applyBorder="1" applyProtection="1">
      <protection hidden="1"/>
    </xf>
    <xf numFmtId="0" fontId="25" fillId="40" borderId="21" xfId="0" applyFont="1" applyFill="1" applyBorder="1" applyProtection="1">
      <protection hidden="1"/>
    </xf>
    <xf numFmtId="0" fontId="25" fillId="40" borderId="12" xfId="0" applyFont="1" applyFill="1" applyBorder="1" applyProtection="1">
      <protection hidden="1"/>
    </xf>
    <xf numFmtId="0" fontId="31" fillId="0" borderId="52" xfId="0" applyFont="1" applyFill="1" applyBorder="1" applyAlignment="1" applyProtection="1">
      <alignment horizontal="center"/>
      <protection hidden="1"/>
    </xf>
    <xf numFmtId="0" fontId="31" fillId="0" borderId="49" xfId="0" applyFont="1" applyFill="1" applyBorder="1" applyAlignment="1" applyProtection="1">
      <alignment horizontal="center"/>
      <protection hidden="1"/>
    </xf>
    <xf numFmtId="0" fontId="59" fillId="0" borderId="19" xfId="0" applyFont="1" applyFill="1" applyBorder="1" applyAlignment="1" applyProtection="1">
      <alignment horizontal="center" vertical="center" wrapText="1"/>
      <protection hidden="1"/>
    </xf>
    <xf numFmtId="0" fontId="59" fillId="0" borderId="21" xfId="0" applyFont="1" applyFill="1" applyBorder="1" applyAlignment="1" applyProtection="1">
      <alignment horizontal="center" vertical="center" wrapText="1"/>
      <protection hidden="1"/>
    </xf>
    <xf numFmtId="0" fontId="60" fillId="25" borderId="19" xfId="0" applyFont="1" applyFill="1" applyBorder="1" applyAlignment="1" applyProtection="1">
      <alignment horizontal="center" vertical="center" wrapText="1"/>
      <protection hidden="1"/>
    </xf>
    <xf numFmtId="0" fontId="60" fillId="25" borderId="21" xfId="0" applyFont="1" applyFill="1" applyBorder="1" applyAlignment="1" applyProtection="1">
      <alignment horizontal="center" vertical="center" wrapText="1"/>
      <protection hidden="1"/>
    </xf>
    <xf numFmtId="0" fontId="22" fillId="0" borderId="19" xfId="37" applyFont="1" applyFill="1" applyBorder="1" applyAlignment="1" applyProtection="1">
      <alignment horizontal="center" vertical="center" wrapText="1"/>
      <protection hidden="1"/>
    </xf>
    <xf numFmtId="0" fontId="22" fillId="0" borderId="21" xfId="37" applyFont="1" applyFill="1" applyBorder="1" applyAlignment="1" applyProtection="1">
      <alignment horizontal="center" vertical="center" wrapText="1"/>
      <protection hidden="1"/>
    </xf>
    <xf numFmtId="165" fontId="31" fillId="24" borderId="19" xfId="0" applyNumberFormat="1" applyFont="1" applyFill="1" applyBorder="1" applyAlignment="1" applyProtection="1">
      <alignment horizontal="center" vertical="center"/>
      <protection hidden="1"/>
    </xf>
    <xf numFmtId="165" fontId="31" fillId="24" borderId="12" xfId="0" applyNumberFormat="1" applyFont="1" applyFill="1" applyBorder="1" applyAlignment="1" applyProtection="1">
      <alignment horizontal="center" vertical="center"/>
      <protection hidden="1"/>
    </xf>
    <xf numFmtId="0" fontId="25" fillId="25" borderId="19" xfId="0" applyFont="1" applyFill="1" applyBorder="1" applyProtection="1">
      <protection hidden="1"/>
    </xf>
    <xf numFmtId="0" fontId="25" fillId="25" borderId="21" xfId="0" applyFont="1" applyFill="1" applyBorder="1" applyProtection="1">
      <protection hidden="1"/>
    </xf>
    <xf numFmtId="0" fontId="25" fillId="25" borderId="12" xfId="0" applyFont="1" applyFill="1" applyBorder="1" applyProtection="1">
      <protection hidden="1"/>
    </xf>
    <xf numFmtId="0" fontId="25" fillId="0" borderId="19" xfId="0" applyFont="1" applyFill="1" applyBorder="1" applyProtection="1">
      <protection hidden="1"/>
    </xf>
    <xf numFmtId="0" fontId="25" fillId="0" borderId="21" xfId="0" applyFont="1" applyFill="1" applyBorder="1" applyProtection="1">
      <protection hidden="1"/>
    </xf>
    <xf numFmtId="0" fontId="25" fillId="0" borderId="12" xfId="0" applyFont="1" applyFill="1" applyBorder="1" applyProtection="1">
      <protection hidden="1"/>
    </xf>
    <xf numFmtId="0" fontId="25" fillId="25" borderId="64" xfId="0" applyFont="1" applyFill="1" applyBorder="1" applyAlignment="1" applyProtection="1">
      <alignment horizontal="center"/>
      <protection hidden="1"/>
    </xf>
    <xf numFmtId="0" fontId="31" fillId="0" borderId="11" xfId="0" applyFont="1" applyFill="1" applyBorder="1" applyAlignment="1" applyProtection="1">
      <alignment horizontal="center"/>
      <protection hidden="1"/>
    </xf>
    <xf numFmtId="0" fontId="59" fillId="0" borderId="76" xfId="0" applyFont="1" applyFill="1" applyBorder="1" applyAlignment="1" applyProtection="1">
      <alignment horizontal="center" vertical="center" wrapText="1"/>
      <protection hidden="1"/>
    </xf>
    <xf numFmtId="0" fontId="60" fillId="25" borderId="76" xfId="0" applyFont="1" applyFill="1" applyBorder="1" applyAlignment="1" applyProtection="1">
      <alignment horizontal="center" vertical="center" wrapText="1"/>
      <protection hidden="1"/>
    </xf>
    <xf numFmtId="0" fontId="22" fillId="0" borderId="76" xfId="37" applyFont="1" applyFill="1" applyBorder="1" applyAlignment="1" applyProtection="1">
      <alignment horizontal="center" vertical="center" wrapText="1"/>
      <protection hidden="1"/>
    </xf>
    <xf numFmtId="0" fontId="45" fillId="0" borderId="33" xfId="0" applyFont="1" applyBorder="1" applyAlignment="1" applyProtection="1">
      <alignment horizontal="center" vertical="center" wrapText="1"/>
      <protection hidden="1"/>
    </xf>
    <xf numFmtId="0" fontId="45" fillId="25" borderId="33" xfId="0" applyFont="1" applyFill="1" applyBorder="1" applyAlignment="1" applyProtection="1">
      <alignment horizontal="center" vertical="center" wrapText="1"/>
      <protection hidden="1"/>
    </xf>
    <xf numFmtId="0" fontId="25" fillId="0" borderId="19" xfId="0" applyFont="1" applyBorder="1" applyAlignment="1" applyProtection="1">
      <alignment horizontal="center"/>
      <protection hidden="1"/>
    </xf>
    <xf numFmtId="0" fontId="25" fillId="0" borderId="21" xfId="0" applyFont="1" applyBorder="1" applyAlignment="1" applyProtection="1">
      <alignment horizontal="center"/>
      <protection hidden="1"/>
    </xf>
    <xf numFmtId="0" fontId="25" fillId="0" borderId="12" xfId="0" applyFont="1" applyBorder="1" applyAlignment="1" applyProtection="1">
      <alignment horizontal="center"/>
      <protection hidden="1"/>
    </xf>
    <xf numFmtId="0" fontId="25" fillId="0" borderId="77" xfId="0" applyFont="1" applyBorder="1" applyAlignment="1" applyProtection="1">
      <alignment horizontal="center"/>
      <protection hidden="1"/>
    </xf>
    <xf numFmtId="0" fontId="25" fillId="0" borderId="64" xfId="0" applyFont="1" applyBorder="1" applyAlignment="1" applyProtection="1">
      <alignment horizontal="center"/>
      <protection hidden="1"/>
    </xf>
    <xf numFmtId="0" fontId="37" fillId="25" borderId="77" xfId="0" applyFont="1" applyFill="1" applyBorder="1" applyAlignment="1" applyProtection="1">
      <alignment horizontal="center" vertical="center" wrapText="1"/>
      <protection hidden="1"/>
    </xf>
    <xf numFmtId="0" fontId="40" fillId="0" borderId="77" xfId="37" applyFont="1" applyBorder="1" applyAlignment="1" applyProtection="1">
      <alignment horizontal="center" vertical="center" wrapText="1"/>
      <protection hidden="1"/>
    </xf>
    <xf numFmtId="0" fontId="40" fillId="0" borderId="64" xfId="37" applyFont="1" applyBorder="1" applyAlignment="1" applyProtection="1">
      <alignment horizontal="center" vertical="center" wrapText="1"/>
      <protection hidden="1"/>
    </xf>
    <xf numFmtId="0" fontId="40" fillId="0" borderId="58" xfId="38" applyFont="1" applyFill="1" applyBorder="1" applyAlignment="1" applyProtection="1">
      <alignment horizontal="center" vertical="center" wrapText="1"/>
      <protection hidden="1"/>
    </xf>
    <xf numFmtId="0" fontId="40" fillId="0" borderId="55" xfId="38" applyFont="1" applyFill="1" applyBorder="1" applyAlignment="1" applyProtection="1">
      <alignment horizontal="center" vertical="center" wrapText="1"/>
      <protection hidden="1"/>
    </xf>
    <xf numFmtId="0" fontId="40" fillId="25" borderId="55" xfId="38" applyFont="1" applyFill="1" applyBorder="1" applyAlignment="1" applyProtection="1">
      <alignment horizontal="center" vertical="center" wrapText="1"/>
      <protection hidden="1"/>
    </xf>
    <xf numFmtId="0" fontId="40" fillId="24" borderId="52" xfId="38" applyFont="1" applyFill="1" applyBorder="1" applyAlignment="1" applyProtection="1">
      <alignment horizontal="center" vertical="center" wrapText="1"/>
      <protection hidden="1"/>
    </xf>
    <xf numFmtId="0" fontId="40" fillId="24" borderId="49" xfId="38" applyFont="1" applyFill="1" applyBorder="1" applyAlignment="1" applyProtection="1">
      <alignment horizontal="center" vertical="center" wrapText="1"/>
      <protection hidden="1"/>
    </xf>
    <xf numFmtId="0" fontId="25" fillId="0" borderId="12" xfId="0" applyFont="1" applyBorder="1" applyAlignment="1" applyProtection="1">
      <alignment horizontal="center" vertical="center" wrapText="1"/>
      <protection hidden="1"/>
    </xf>
    <xf numFmtId="0" fontId="40" fillId="25" borderId="58" xfId="38" applyFont="1" applyFill="1" applyBorder="1" applyAlignment="1" applyProtection="1">
      <alignment horizontal="center" vertical="center" wrapText="1"/>
      <protection hidden="1"/>
    </xf>
    <xf numFmtId="0" fontId="40" fillId="24" borderId="11" xfId="38" applyFont="1" applyFill="1" applyBorder="1" applyAlignment="1" applyProtection="1">
      <alignment horizontal="center" vertical="center" wrapText="1"/>
      <protection hidden="1"/>
    </xf>
    <xf numFmtId="0" fontId="53" fillId="0" borderId="12" xfId="0" applyFont="1" applyFill="1" applyBorder="1" applyAlignment="1" applyProtection="1">
      <alignment horizontal="center" vertical="center" wrapText="1"/>
      <protection hidden="1"/>
    </xf>
    <xf numFmtId="0" fontId="53" fillId="0" borderId="54" xfId="0" applyFont="1" applyFill="1" applyBorder="1" applyAlignment="1" applyProtection="1">
      <alignment horizontal="center" vertical="center" wrapText="1"/>
      <protection hidden="1"/>
    </xf>
    <xf numFmtId="0" fontId="53" fillId="0" borderId="67" xfId="0" applyFont="1" applyFill="1" applyBorder="1" applyAlignment="1" applyProtection="1">
      <alignment horizontal="center" vertical="center" wrapText="1"/>
      <protection hidden="1"/>
    </xf>
    <xf numFmtId="0" fontId="53" fillId="0" borderId="13" xfId="0" applyFont="1" applyFill="1" applyBorder="1" applyAlignment="1" applyProtection="1">
      <alignment horizontal="center" vertical="center" wrapText="1"/>
      <protection hidden="1"/>
    </xf>
    <xf numFmtId="0" fontId="21" fillId="0" borderId="19" xfId="0" applyFont="1" applyFill="1" applyBorder="1" applyAlignment="1" applyProtection="1">
      <alignment horizontal="center" vertical="center" wrapText="1"/>
      <protection hidden="1"/>
    </xf>
    <xf numFmtId="0" fontId="21" fillId="0" borderId="21" xfId="0" applyFont="1" applyFill="1" applyBorder="1" applyAlignment="1" applyProtection="1">
      <alignment horizontal="center" vertical="center" wrapText="1"/>
      <protection hidden="1"/>
    </xf>
    <xf numFmtId="0" fontId="21" fillId="0" borderId="12" xfId="0" applyFont="1" applyFill="1" applyBorder="1" applyAlignment="1" applyProtection="1">
      <alignment horizontal="center" vertical="center" wrapText="1"/>
      <protection hidden="1"/>
    </xf>
    <xf numFmtId="0" fontId="58" fillId="0" borderId="52" xfId="0" applyFont="1" applyFill="1" applyBorder="1" applyAlignment="1" applyProtection="1">
      <alignment horizontal="center" vertical="center" wrapText="1"/>
      <protection hidden="1"/>
    </xf>
    <xf numFmtId="0" fontId="58" fillId="0" borderId="49" xfId="0" applyFont="1" applyFill="1" applyBorder="1" applyAlignment="1" applyProtection="1">
      <alignment horizontal="center" vertical="center" wrapText="1"/>
      <protection hidden="1"/>
    </xf>
    <xf numFmtId="0" fontId="58" fillId="0" borderId="14" xfId="0" applyFont="1" applyFill="1" applyBorder="1" applyAlignment="1" applyProtection="1">
      <alignment horizontal="center" vertical="center" wrapText="1"/>
      <protection hidden="1"/>
    </xf>
    <xf numFmtId="0" fontId="25" fillId="0" borderId="64" xfId="0" applyFont="1" applyFill="1" applyBorder="1" applyAlignment="1" applyProtection="1">
      <alignment horizontal="center"/>
      <protection hidden="1"/>
    </xf>
    <xf numFmtId="171" fontId="40" fillId="0" borderId="33" xfId="38" applyNumberFormat="1" applyFont="1" applyFill="1" applyBorder="1" applyAlignment="1" applyProtection="1">
      <alignment horizontal="center" vertical="center" wrapText="1"/>
      <protection hidden="1"/>
    </xf>
    <xf numFmtId="171" fontId="40" fillId="0" borderId="64" xfId="38" applyNumberFormat="1" applyFont="1" applyFill="1" applyBorder="1" applyAlignment="1" applyProtection="1">
      <alignment horizontal="center" vertical="center" wrapText="1"/>
      <protection hidden="1"/>
    </xf>
    <xf numFmtId="171" fontId="40" fillId="0" borderId="62" xfId="38" applyNumberFormat="1" applyFont="1" applyFill="1" applyBorder="1" applyAlignment="1" applyProtection="1">
      <alignment horizontal="center" vertical="center" wrapText="1"/>
      <protection hidden="1"/>
    </xf>
    <xf numFmtId="0" fontId="40" fillId="0" borderId="66" xfId="38" applyFont="1" applyFill="1" applyBorder="1" applyAlignment="1" applyProtection="1">
      <alignment horizontal="center" vertical="center" wrapText="1"/>
      <protection hidden="1"/>
    </xf>
    <xf numFmtId="0" fontId="40" fillId="0" borderId="69" xfId="38" applyFont="1" applyFill="1" applyBorder="1" applyAlignment="1" applyProtection="1">
      <alignment horizontal="center" vertical="center" wrapText="1"/>
      <protection hidden="1"/>
    </xf>
    <xf numFmtId="0" fontId="40" fillId="25" borderId="12" xfId="38" applyFont="1" applyFill="1" applyBorder="1" applyAlignment="1" applyProtection="1">
      <alignment horizontal="center" vertical="center" wrapText="1"/>
      <protection hidden="1"/>
    </xf>
    <xf numFmtId="0" fontId="40" fillId="24" borderId="12" xfId="38" applyFont="1" applyFill="1" applyBorder="1" applyAlignment="1" applyProtection="1">
      <alignment horizontal="center" vertical="center" wrapText="1"/>
      <protection hidden="1"/>
    </xf>
    <xf numFmtId="0" fontId="40" fillId="24" borderId="64" xfId="38" applyFont="1" applyFill="1" applyBorder="1" applyAlignment="1" applyProtection="1">
      <alignment horizontal="center" vertical="center" wrapText="1"/>
      <protection hidden="1"/>
    </xf>
    <xf numFmtId="0" fontId="53" fillId="0" borderId="18" xfId="0" applyFont="1" applyFill="1" applyBorder="1" applyAlignment="1" applyProtection="1">
      <alignment horizontal="center" vertical="center" wrapText="1"/>
      <protection hidden="1"/>
    </xf>
    <xf numFmtId="0" fontId="53" fillId="25" borderId="66" xfId="0" applyFont="1" applyFill="1" applyBorder="1" applyAlignment="1" applyProtection="1">
      <alignment horizontal="center" vertical="center" wrapText="1"/>
      <protection hidden="1"/>
    </xf>
    <xf numFmtId="0" fontId="53" fillId="25" borderId="69" xfId="0" applyFont="1" applyFill="1" applyBorder="1" applyAlignment="1" applyProtection="1">
      <alignment horizontal="center" vertical="center" wrapText="1"/>
      <protection hidden="1"/>
    </xf>
    <xf numFmtId="0" fontId="53" fillId="25" borderId="73" xfId="0" applyFont="1" applyFill="1" applyBorder="1" applyAlignment="1" applyProtection="1">
      <alignment horizontal="center" vertical="center" wrapText="1"/>
      <protection hidden="1"/>
    </xf>
    <xf numFmtId="0" fontId="21" fillId="25" borderId="19" xfId="0" applyFont="1" applyFill="1" applyBorder="1" applyAlignment="1" applyProtection="1">
      <alignment horizontal="center" vertical="center" wrapText="1"/>
      <protection hidden="1"/>
    </xf>
    <xf numFmtId="0" fontId="21" fillId="25" borderId="21" xfId="0" applyFont="1" applyFill="1" applyBorder="1" applyAlignment="1" applyProtection="1">
      <alignment horizontal="center" vertical="center" wrapText="1"/>
      <protection hidden="1"/>
    </xf>
    <xf numFmtId="0" fontId="21" fillId="25" borderId="12" xfId="0" applyFont="1" applyFill="1" applyBorder="1" applyAlignment="1" applyProtection="1">
      <alignment horizontal="center" vertical="center" wrapText="1"/>
      <protection hidden="1"/>
    </xf>
    <xf numFmtId="0" fontId="55" fillId="25" borderId="65" xfId="0" applyFont="1" applyFill="1" applyBorder="1" applyAlignment="1" applyProtection="1">
      <alignment horizontal="center"/>
      <protection hidden="1"/>
    </xf>
    <xf numFmtId="0" fontId="55" fillId="25" borderId="68" xfId="0" applyFont="1" applyFill="1" applyBorder="1" applyAlignment="1" applyProtection="1">
      <alignment horizontal="center"/>
      <protection hidden="1"/>
    </xf>
    <xf numFmtId="0" fontId="55" fillId="25" borderId="74" xfId="0" applyFont="1" applyFill="1" applyBorder="1" applyAlignment="1" applyProtection="1">
      <alignment horizontal="center"/>
      <protection hidden="1"/>
    </xf>
    <xf numFmtId="0" fontId="55" fillId="25" borderId="47" xfId="0" applyFont="1" applyFill="1" applyBorder="1" applyAlignment="1" applyProtection="1">
      <alignment horizontal="center"/>
      <protection hidden="1"/>
    </xf>
    <xf numFmtId="0" fontId="55" fillId="25" borderId="0" xfId="0" applyFont="1" applyFill="1" applyBorder="1" applyAlignment="1" applyProtection="1">
      <alignment horizontal="center"/>
      <protection hidden="1"/>
    </xf>
    <xf numFmtId="0" fontId="21" fillId="25" borderId="52" xfId="0" applyFont="1" applyFill="1" applyBorder="1" applyAlignment="1" applyProtection="1">
      <alignment horizontal="center" vertical="center" wrapText="1"/>
      <protection hidden="1"/>
    </xf>
    <xf numFmtId="0" fontId="21" fillId="25" borderId="49" xfId="0" applyFont="1" applyFill="1" applyBorder="1" applyAlignment="1" applyProtection="1">
      <alignment horizontal="center" vertical="center" wrapText="1"/>
      <protection hidden="1"/>
    </xf>
    <xf numFmtId="0" fontId="43" fillId="30" borderId="63" xfId="0" applyFont="1" applyFill="1" applyBorder="1" applyAlignment="1" applyProtection="1">
      <alignment horizontal="center" vertical="center"/>
      <protection hidden="1"/>
    </xf>
    <xf numFmtId="0" fontId="25" fillId="0" borderId="76" xfId="0" applyFont="1" applyFill="1" applyBorder="1" applyAlignment="1" applyProtection="1">
      <alignment horizontal="center" vertical="center" wrapText="1"/>
      <protection hidden="1"/>
    </xf>
    <xf numFmtId="0" fontId="37" fillId="25" borderId="76" xfId="0" applyFont="1" applyFill="1" applyBorder="1" applyAlignment="1" applyProtection="1">
      <alignment horizontal="center" vertical="center" wrapText="1"/>
      <protection hidden="1"/>
    </xf>
    <xf numFmtId="0" fontId="37" fillId="0" borderId="76" xfId="0" applyFont="1" applyBorder="1" applyAlignment="1" applyProtection="1">
      <alignment horizontal="center" vertical="center" wrapText="1"/>
      <protection hidden="1"/>
    </xf>
    <xf numFmtId="0" fontId="25" fillId="25" borderId="11" xfId="0" applyFont="1" applyFill="1" applyBorder="1" applyAlignment="1" applyProtection="1">
      <alignment horizontal="center"/>
      <protection hidden="1"/>
    </xf>
    <xf numFmtId="0" fontId="25" fillId="25" borderId="54" xfId="0" applyFont="1" applyFill="1" applyBorder="1" applyAlignment="1" applyProtection="1">
      <alignment horizontal="center"/>
      <protection hidden="1"/>
    </xf>
    <xf numFmtId="0" fontId="25" fillId="25" borderId="67" xfId="0" applyFont="1" applyFill="1" applyBorder="1" applyAlignment="1" applyProtection="1">
      <alignment horizontal="center"/>
      <protection hidden="1"/>
    </xf>
    <xf numFmtId="0" fontId="25" fillId="25" borderId="13" xfId="0" applyFont="1" applyFill="1" applyBorder="1" applyAlignment="1" applyProtection="1">
      <alignment horizontal="center"/>
      <protection hidden="1"/>
    </xf>
    <xf numFmtId="0" fontId="20" fillId="25" borderId="47" xfId="38" applyFont="1" applyFill="1" applyBorder="1" applyAlignment="1" applyProtection="1">
      <alignment horizontal="center" vertical="center" wrapText="1"/>
      <protection hidden="1"/>
    </xf>
    <xf numFmtId="0" fontId="20" fillId="25" borderId="0" xfId="38" applyFont="1" applyFill="1" applyBorder="1" applyAlignment="1" applyProtection="1">
      <alignment horizontal="center" vertical="center" wrapText="1"/>
      <protection hidden="1"/>
    </xf>
    <xf numFmtId="0" fontId="20" fillId="25" borderId="15" xfId="38" applyFont="1" applyFill="1" applyBorder="1" applyAlignment="1" applyProtection="1">
      <alignment horizontal="center" vertical="center" wrapText="1"/>
      <protection hidden="1"/>
    </xf>
    <xf numFmtId="0" fontId="25" fillId="25" borderId="77" xfId="0" applyFont="1" applyFill="1" applyBorder="1" applyAlignment="1" applyProtection="1">
      <alignment horizontal="center" vertical="center" wrapText="1"/>
      <protection hidden="1"/>
    </xf>
    <xf numFmtId="0" fontId="25" fillId="25" borderId="76" xfId="0" applyFont="1" applyFill="1" applyBorder="1" applyAlignment="1" applyProtection="1">
      <alignment horizontal="center" vertical="center" wrapText="1"/>
      <protection hidden="1"/>
    </xf>
    <xf numFmtId="0" fontId="25" fillId="0" borderId="53" xfId="0" applyFont="1" applyFill="1" applyBorder="1" applyAlignment="1" applyProtection="1">
      <alignment horizontal="center"/>
      <protection hidden="1"/>
    </xf>
    <xf numFmtId="0" fontId="25" fillId="0" borderId="50" xfId="0" applyFont="1" applyFill="1" applyBorder="1" applyAlignment="1" applyProtection="1">
      <alignment horizontal="center"/>
      <protection hidden="1"/>
    </xf>
    <xf numFmtId="0" fontId="53" fillId="25" borderId="19" xfId="0" applyFont="1" applyFill="1" applyBorder="1" applyAlignment="1" applyProtection="1">
      <alignment horizontal="center" vertical="center" wrapText="1"/>
      <protection hidden="1"/>
    </xf>
    <xf numFmtId="0" fontId="53" fillId="25" borderId="21" xfId="0" applyFont="1" applyFill="1" applyBorder="1" applyAlignment="1" applyProtection="1">
      <alignment horizontal="center" vertical="center" wrapText="1"/>
      <protection hidden="1"/>
    </xf>
    <xf numFmtId="0" fontId="25" fillId="25" borderId="19" xfId="0" applyFont="1" applyFill="1" applyBorder="1" applyAlignment="1" applyProtection="1">
      <alignment horizontal="center" vertical="center" wrapText="1"/>
      <protection hidden="1"/>
    </xf>
    <xf numFmtId="0" fontId="25" fillId="25" borderId="21" xfId="0" applyFont="1" applyFill="1" applyBorder="1" applyAlignment="1" applyProtection="1">
      <alignment horizontal="center" vertical="center" wrapText="1"/>
      <protection hidden="1"/>
    </xf>
    <xf numFmtId="165" fontId="25" fillId="25" borderId="52" xfId="0" applyNumberFormat="1" applyFont="1" applyFill="1" applyBorder="1" applyAlignment="1" applyProtection="1">
      <alignment horizontal="center" vertical="center"/>
      <protection hidden="1"/>
    </xf>
    <xf numFmtId="165" fontId="25" fillId="25" borderId="14" xfId="0" applyNumberFormat="1" applyFont="1" applyFill="1" applyBorder="1" applyAlignment="1" applyProtection="1">
      <alignment horizontal="center" vertical="center"/>
      <protection hidden="1"/>
    </xf>
    <xf numFmtId="166" fontId="56" fillId="73" borderId="20" xfId="0" applyNumberFormat="1" applyFont="1" applyFill="1" applyBorder="1" applyAlignment="1" applyProtection="1">
      <alignment horizontal="center" vertical="center"/>
      <protection hidden="1"/>
    </xf>
    <xf numFmtId="166" fontId="56" fillId="73" borderId="17" xfId="0" applyNumberFormat="1" applyFont="1" applyFill="1" applyBorder="1" applyAlignment="1" applyProtection="1">
      <alignment horizontal="center" vertical="center"/>
      <protection hidden="1"/>
    </xf>
  </cellXfs>
  <cellStyles count="49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ГимнБаза" xfId="37"/>
    <cellStyle name="Обычный_Лист1" xfId="38"/>
    <cellStyle name="Обычный_ЛистОсень07г" xfId="39"/>
    <cellStyle name="Обычный_ПрайсКуПлПечать07" xfId="48"/>
    <cellStyle name="Плохой 2" xfId="40"/>
    <cellStyle name="Пояснение 2" xfId="41"/>
    <cellStyle name="Примечание 2" xfId="42"/>
    <cellStyle name="Связанная ячейка 2" xfId="43"/>
    <cellStyle name="Текст предупреждения 2" xfId="44"/>
    <cellStyle name="Финансовый" xfId="46" builtinId="3"/>
    <cellStyle name="Финансовый 2" xfId="47"/>
    <cellStyle name="Хороший 2" xfId="45"/>
  </cellStyles>
  <dxfs count="1">
    <dxf>
      <font>
        <color theme="9" tint="-0.24994659260841701"/>
      </font>
      <fill>
        <patternFill>
          <bgColor theme="9" tint="-0.24994659260841701"/>
        </patternFill>
      </fill>
    </dxf>
  </dxfs>
  <tableStyles count="0" defaultTableStyle="TableStyleMedium9" defaultPivotStyle="PivotStyleLight16"/>
  <colors>
    <mruColors>
      <color rgb="FFFFFF99"/>
      <color rgb="FFFFFF66"/>
      <color rgb="FFFFCC66"/>
      <color rgb="FFFF7415"/>
      <color rgb="FFB85808"/>
      <color rgb="FFE65D00"/>
      <color rgb="FFFF2121"/>
      <color rgb="FFE7396F"/>
      <color rgb="FFF5351B"/>
      <color rgb="FFCD200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2.gif"/><Relationship Id="rId18" Type="http://schemas.openxmlformats.org/officeDocument/2006/relationships/image" Target="../media/image17.gif"/><Relationship Id="rId26" Type="http://schemas.openxmlformats.org/officeDocument/2006/relationships/image" Target="../media/image25.gif"/><Relationship Id="rId39" Type="http://schemas.openxmlformats.org/officeDocument/2006/relationships/image" Target="../media/image38.jpeg"/><Relationship Id="rId21" Type="http://schemas.openxmlformats.org/officeDocument/2006/relationships/image" Target="../media/image20.gif"/><Relationship Id="rId34" Type="http://schemas.openxmlformats.org/officeDocument/2006/relationships/image" Target="../media/image33.png"/><Relationship Id="rId42" Type="http://schemas.openxmlformats.org/officeDocument/2006/relationships/image" Target="../media/image41.gif"/><Relationship Id="rId47" Type="http://schemas.openxmlformats.org/officeDocument/2006/relationships/hyperlink" Target="#&#1060;&#1091;&#1090;&#1073;&#1086;&#1083;&#1082;&#1080;&#1084;&#1072;&#1081;&#1082;&#1080;"/><Relationship Id="rId50" Type="http://schemas.openxmlformats.org/officeDocument/2006/relationships/hyperlink" Target="#&#1058;&#1072;&#1085;&#1094;&#1086;&#1076;&#1077;&#1078;&#1076;&#1072;"/><Relationship Id="rId55" Type="http://schemas.openxmlformats.org/officeDocument/2006/relationships/image" Target="../media/image46.gif"/><Relationship Id="rId63" Type="http://schemas.openxmlformats.org/officeDocument/2006/relationships/image" Target="../media/image54.gif"/><Relationship Id="rId68" Type="http://schemas.openxmlformats.org/officeDocument/2006/relationships/hyperlink" Target="#&#1041;&#1072;&#1083;&#1077;&#1090;&#1082;&#1080;"/><Relationship Id="rId76" Type="http://schemas.microsoft.com/office/2007/relationships/hdphoto" Target="../media/hdphoto1.wdp"/><Relationship Id="rId7" Type="http://schemas.openxmlformats.org/officeDocument/2006/relationships/image" Target="../media/image6.gif"/><Relationship Id="rId71" Type="http://schemas.openxmlformats.org/officeDocument/2006/relationships/image" Target="../media/image61.gif"/><Relationship Id="rId2" Type="http://schemas.openxmlformats.org/officeDocument/2006/relationships/image" Target="../media/image1.png"/><Relationship Id="rId16" Type="http://schemas.openxmlformats.org/officeDocument/2006/relationships/image" Target="../media/image15.gif"/><Relationship Id="rId29" Type="http://schemas.openxmlformats.org/officeDocument/2006/relationships/image" Target="../media/image28.gif"/><Relationship Id="rId11" Type="http://schemas.openxmlformats.org/officeDocument/2006/relationships/image" Target="../media/image10.gif"/><Relationship Id="rId24" Type="http://schemas.openxmlformats.org/officeDocument/2006/relationships/image" Target="../media/image23.gif"/><Relationship Id="rId32" Type="http://schemas.openxmlformats.org/officeDocument/2006/relationships/image" Target="../media/image31.gif"/><Relationship Id="rId37" Type="http://schemas.openxmlformats.org/officeDocument/2006/relationships/image" Target="../media/image36.gif"/><Relationship Id="rId40" Type="http://schemas.openxmlformats.org/officeDocument/2006/relationships/image" Target="../media/image39.gif"/><Relationship Id="rId45" Type="http://schemas.openxmlformats.org/officeDocument/2006/relationships/hyperlink" Target="#&#1070;&#1073;&#1082;&#1080;"/><Relationship Id="rId53" Type="http://schemas.openxmlformats.org/officeDocument/2006/relationships/image" Target="../media/image44.png"/><Relationship Id="rId58" Type="http://schemas.openxmlformats.org/officeDocument/2006/relationships/image" Target="../media/image49.gif"/><Relationship Id="rId66" Type="http://schemas.openxmlformats.org/officeDocument/2006/relationships/image" Target="../media/image57.gif"/><Relationship Id="rId74" Type="http://schemas.openxmlformats.org/officeDocument/2006/relationships/image" Target="../media/image64.gif"/><Relationship Id="rId79" Type="http://schemas.openxmlformats.org/officeDocument/2006/relationships/image" Target="../media/image68.gif"/><Relationship Id="rId5" Type="http://schemas.openxmlformats.org/officeDocument/2006/relationships/image" Target="../media/image4.gif"/><Relationship Id="rId61" Type="http://schemas.openxmlformats.org/officeDocument/2006/relationships/image" Target="../media/image52.gif"/><Relationship Id="rId10" Type="http://schemas.openxmlformats.org/officeDocument/2006/relationships/image" Target="../media/image9.gif"/><Relationship Id="rId19" Type="http://schemas.openxmlformats.org/officeDocument/2006/relationships/image" Target="../media/image18.gif"/><Relationship Id="rId31" Type="http://schemas.openxmlformats.org/officeDocument/2006/relationships/image" Target="../media/image30.gif"/><Relationship Id="rId44" Type="http://schemas.openxmlformats.org/officeDocument/2006/relationships/image" Target="../media/image43.gif"/><Relationship Id="rId52" Type="http://schemas.openxmlformats.org/officeDocument/2006/relationships/hyperlink" Target="#&#1050;&#1091;&#1087;&#1072;&#1083;&#1100;&#1085;&#1080;&#1082;&#1080;&#1087;&#1083;&#1072;&#1074;&#1072;&#1085;&#1080;&#1077;"/><Relationship Id="rId60" Type="http://schemas.openxmlformats.org/officeDocument/2006/relationships/image" Target="../media/image51.gif"/><Relationship Id="rId65" Type="http://schemas.openxmlformats.org/officeDocument/2006/relationships/image" Target="../media/image56.png"/><Relationship Id="rId73" Type="http://schemas.openxmlformats.org/officeDocument/2006/relationships/image" Target="../media/image63.gif"/><Relationship Id="rId78" Type="http://schemas.openxmlformats.org/officeDocument/2006/relationships/image" Target="../media/image67.gif"/><Relationship Id="rId4" Type="http://schemas.openxmlformats.org/officeDocument/2006/relationships/image" Target="../media/image3.gif"/><Relationship Id="rId9" Type="http://schemas.openxmlformats.org/officeDocument/2006/relationships/image" Target="../media/image8.jpeg"/><Relationship Id="rId14" Type="http://schemas.openxmlformats.org/officeDocument/2006/relationships/image" Target="../media/image13.gif"/><Relationship Id="rId22" Type="http://schemas.openxmlformats.org/officeDocument/2006/relationships/image" Target="../media/image21.gif"/><Relationship Id="rId27" Type="http://schemas.openxmlformats.org/officeDocument/2006/relationships/image" Target="../media/image26.gif"/><Relationship Id="rId30" Type="http://schemas.openxmlformats.org/officeDocument/2006/relationships/image" Target="../media/image29.gif"/><Relationship Id="rId35" Type="http://schemas.openxmlformats.org/officeDocument/2006/relationships/image" Target="../media/image34.gif"/><Relationship Id="rId43" Type="http://schemas.openxmlformats.org/officeDocument/2006/relationships/image" Target="../media/image42.gif"/><Relationship Id="rId48" Type="http://schemas.openxmlformats.org/officeDocument/2006/relationships/hyperlink" Target="#&#1064;&#1086;&#1088;&#1090;&#1099;__&#1073;&#1088;&#1102;&#1082;&#1080;"/><Relationship Id="rId56" Type="http://schemas.openxmlformats.org/officeDocument/2006/relationships/image" Target="../media/image47.gif"/><Relationship Id="rId64" Type="http://schemas.openxmlformats.org/officeDocument/2006/relationships/image" Target="../media/image55.jpeg"/><Relationship Id="rId69" Type="http://schemas.openxmlformats.org/officeDocument/2006/relationships/image" Target="../media/image59.gif"/><Relationship Id="rId77" Type="http://schemas.openxmlformats.org/officeDocument/2006/relationships/image" Target="../media/image66.gif"/><Relationship Id="rId8" Type="http://schemas.openxmlformats.org/officeDocument/2006/relationships/image" Target="../media/image7.gif"/><Relationship Id="rId51" Type="http://schemas.openxmlformats.org/officeDocument/2006/relationships/hyperlink" Target="#&#1055;&#1051;&#1040;&#1042;&#1050;&#1048;"/><Relationship Id="rId72" Type="http://schemas.openxmlformats.org/officeDocument/2006/relationships/image" Target="../media/image62.gif"/><Relationship Id="rId80" Type="http://schemas.openxmlformats.org/officeDocument/2006/relationships/image" Target="../media/image69.png"/><Relationship Id="rId3" Type="http://schemas.openxmlformats.org/officeDocument/2006/relationships/image" Target="../media/image2.gif"/><Relationship Id="rId12" Type="http://schemas.openxmlformats.org/officeDocument/2006/relationships/image" Target="../media/image11.gif"/><Relationship Id="rId17" Type="http://schemas.openxmlformats.org/officeDocument/2006/relationships/image" Target="../media/image16.gif"/><Relationship Id="rId25" Type="http://schemas.openxmlformats.org/officeDocument/2006/relationships/image" Target="../media/image24.gif"/><Relationship Id="rId33" Type="http://schemas.openxmlformats.org/officeDocument/2006/relationships/image" Target="../media/image32.gif"/><Relationship Id="rId38" Type="http://schemas.openxmlformats.org/officeDocument/2006/relationships/image" Target="../media/image37.gif"/><Relationship Id="rId46" Type="http://schemas.openxmlformats.org/officeDocument/2006/relationships/hyperlink" Target="#&#1042;&#1077;&#1083;&#1086;&#1089;&#1080;&#1087;&#1077;&#1076;&#1082;&#1080;__&#1083;&#1086;&#1089;&#1080;&#1085;&#1099;__&#1096;&#1086;&#1088;&#1090;&#1099;"/><Relationship Id="rId59" Type="http://schemas.openxmlformats.org/officeDocument/2006/relationships/image" Target="../media/image50.gif"/><Relationship Id="rId67" Type="http://schemas.openxmlformats.org/officeDocument/2006/relationships/image" Target="../media/image58.gif"/><Relationship Id="rId20" Type="http://schemas.openxmlformats.org/officeDocument/2006/relationships/image" Target="../media/image19.gif"/><Relationship Id="rId41" Type="http://schemas.openxmlformats.org/officeDocument/2006/relationships/image" Target="../media/image40.gif"/><Relationship Id="rId54" Type="http://schemas.openxmlformats.org/officeDocument/2006/relationships/image" Target="../media/image45.gif"/><Relationship Id="rId62" Type="http://schemas.openxmlformats.org/officeDocument/2006/relationships/image" Target="../media/image53.gif"/><Relationship Id="rId70" Type="http://schemas.openxmlformats.org/officeDocument/2006/relationships/image" Target="../media/image60.gif"/><Relationship Id="rId75" Type="http://schemas.openxmlformats.org/officeDocument/2006/relationships/image" Target="../media/image65.png"/><Relationship Id="rId1" Type="http://schemas.openxmlformats.org/officeDocument/2006/relationships/hyperlink" Target="#&#1050;&#1091;&#1087;&#1072;&#1083;&#1100;&#1085;&#1080;&#1082;&#1080;&#1082;&#1086;&#1084;&#1073;&#1080;&#1085;&#1077;&#1079;&#1086;&#1085;&#1099;"/><Relationship Id="rId6" Type="http://schemas.openxmlformats.org/officeDocument/2006/relationships/image" Target="../media/image5.gif"/><Relationship Id="rId15" Type="http://schemas.openxmlformats.org/officeDocument/2006/relationships/image" Target="../media/image14.gif"/><Relationship Id="rId23" Type="http://schemas.openxmlformats.org/officeDocument/2006/relationships/image" Target="../media/image22.gif"/><Relationship Id="rId28" Type="http://schemas.openxmlformats.org/officeDocument/2006/relationships/image" Target="../media/image27.gif"/><Relationship Id="rId36" Type="http://schemas.openxmlformats.org/officeDocument/2006/relationships/image" Target="../media/image35.gif"/><Relationship Id="rId49" Type="http://schemas.openxmlformats.org/officeDocument/2006/relationships/hyperlink" Target="#&#1058;&#1056;&#1059;&#1057;&#1067;__&#1050;&#1054;&#1051;&#1043;&#1054;&#1058;&#1050;&#1048;"/><Relationship Id="rId57" Type="http://schemas.openxmlformats.org/officeDocument/2006/relationships/image" Target="../media/image48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315195</xdr:colOff>
      <xdr:row>0</xdr:row>
      <xdr:rowOff>218111</xdr:rowOff>
    </xdr:from>
    <xdr:to>
      <xdr:col>2</xdr:col>
      <xdr:colOff>273708</xdr:colOff>
      <xdr:row>3</xdr:row>
      <xdr:rowOff>67248</xdr:rowOff>
    </xdr:to>
    <xdr:grpSp>
      <xdr:nvGrpSpPr>
        <xdr:cNvPr id="306" name="Group 518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GrpSpPr>
          <a:grpSpLocks noChangeAspect="1"/>
        </xdr:cNvGrpSpPr>
      </xdr:nvGrpSpPr>
      <xdr:grpSpPr bwMode="auto">
        <a:xfrm>
          <a:off x="392724" y="218111"/>
          <a:ext cx="1863513" cy="679806"/>
          <a:chOff x="31" y="21"/>
          <a:chExt cx="256" cy="91"/>
        </a:xfrm>
      </xdr:grpSpPr>
      <xdr:sp macro="" textlink="">
        <xdr:nvSpPr>
          <xdr:cNvPr id="308" name="AutoShape 5184">
            <a:extLst>
              <a:ext uri="{FF2B5EF4-FFF2-40B4-BE49-F238E27FC236}">
                <a16:creationId xmlns="" xmlns:a16="http://schemas.microsoft.com/office/drawing/2014/main" id="{00000000-0008-0000-0000-00003401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31" y="21"/>
            <a:ext cx="256" cy="9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09" name="Freeform 5186">
            <a:extLst>
              <a:ext uri="{FF2B5EF4-FFF2-40B4-BE49-F238E27FC236}">
                <a16:creationId xmlns="" xmlns:a16="http://schemas.microsoft.com/office/drawing/2014/main" id="{00000000-0008-0000-0000-000035010000}"/>
              </a:ext>
            </a:extLst>
          </xdr:cNvPr>
          <xdr:cNvSpPr>
            <a:spLocks noEditPoints="1"/>
          </xdr:cNvSpPr>
        </xdr:nvSpPr>
        <xdr:spPr bwMode="auto">
          <a:xfrm>
            <a:off x="31" y="21"/>
            <a:ext cx="251" cy="91"/>
          </a:xfrm>
          <a:custGeom>
            <a:avLst/>
            <a:gdLst>
              <a:gd name="T0" fmla="*/ 0 w 15835"/>
              <a:gd name="T1" fmla="*/ 0 h 5733"/>
              <a:gd name="T2" fmla="*/ 0 w 15835"/>
              <a:gd name="T3" fmla="*/ 0 h 5733"/>
              <a:gd name="T4" fmla="*/ 0 w 15835"/>
              <a:gd name="T5" fmla="*/ 0 h 5733"/>
              <a:gd name="T6" fmla="*/ 0 w 15835"/>
              <a:gd name="T7" fmla="*/ 0 h 5733"/>
              <a:gd name="T8" fmla="*/ 0 w 15835"/>
              <a:gd name="T9" fmla="*/ 0 h 5733"/>
              <a:gd name="T10" fmla="*/ 0 w 15835"/>
              <a:gd name="T11" fmla="*/ 0 h 5733"/>
              <a:gd name="T12" fmla="*/ 0 w 15835"/>
              <a:gd name="T13" fmla="*/ 0 h 5733"/>
              <a:gd name="T14" fmla="*/ 0 w 15835"/>
              <a:gd name="T15" fmla="*/ 0 h 5733"/>
              <a:gd name="T16" fmla="*/ 0 w 15835"/>
              <a:gd name="T17" fmla="*/ 0 h 5733"/>
              <a:gd name="T18" fmla="*/ 0 w 15835"/>
              <a:gd name="T19" fmla="*/ 0 h 5733"/>
              <a:gd name="T20" fmla="*/ 0 w 15835"/>
              <a:gd name="T21" fmla="*/ 0 h 5733"/>
              <a:gd name="T22" fmla="*/ 0 w 15835"/>
              <a:gd name="T23" fmla="*/ 0 h 5733"/>
              <a:gd name="T24" fmla="*/ 0 w 15835"/>
              <a:gd name="T25" fmla="*/ 0 h 5733"/>
              <a:gd name="T26" fmla="*/ 0 w 15835"/>
              <a:gd name="T27" fmla="*/ 0 h 5733"/>
              <a:gd name="T28" fmla="*/ 0 w 15835"/>
              <a:gd name="T29" fmla="*/ 0 h 5733"/>
              <a:gd name="T30" fmla="*/ 0 w 15835"/>
              <a:gd name="T31" fmla="*/ 0 h 5733"/>
              <a:gd name="T32" fmla="*/ 0 w 15835"/>
              <a:gd name="T33" fmla="*/ 0 h 5733"/>
              <a:gd name="T34" fmla="*/ 0 w 15835"/>
              <a:gd name="T35" fmla="*/ 0 h 5733"/>
              <a:gd name="T36" fmla="*/ 0 w 15835"/>
              <a:gd name="T37" fmla="*/ 0 h 5733"/>
              <a:gd name="T38" fmla="*/ 0 w 15835"/>
              <a:gd name="T39" fmla="*/ 0 h 5733"/>
              <a:gd name="T40" fmla="*/ 0 w 15835"/>
              <a:gd name="T41" fmla="*/ 0 h 5733"/>
              <a:gd name="T42" fmla="*/ 0 w 15835"/>
              <a:gd name="T43" fmla="*/ 0 h 5733"/>
              <a:gd name="T44" fmla="*/ 0 w 15835"/>
              <a:gd name="T45" fmla="*/ 0 h 5733"/>
              <a:gd name="T46" fmla="*/ 0 w 15835"/>
              <a:gd name="T47" fmla="*/ 0 h 5733"/>
              <a:gd name="T48" fmla="*/ 0 w 15835"/>
              <a:gd name="T49" fmla="*/ 0 h 5733"/>
              <a:gd name="T50" fmla="*/ 0 w 15835"/>
              <a:gd name="T51" fmla="*/ 0 h 5733"/>
              <a:gd name="T52" fmla="*/ 0 w 15835"/>
              <a:gd name="T53" fmla="*/ 0 h 5733"/>
              <a:gd name="T54" fmla="*/ 0 w 15835"/>
              <a:gd name="T55" fmla="*/ 0 h 5733"/>
              <a:gd name="T56" fmla="*/ 0 w 15835"/>
              <a:gd name="T57" fmla="*/ 0 h 5733"/>
              <a:gd name="T58" fmla="*/ 0 w 15835"/>
              <a:gd name="T59" fmla="*/ 0 h 5733"/>
              <a:gd name="T60" fmla="*/ 0 w 15835"/>
              <a:gd name="T61" fmla="*/ 0 h 5733"/>
              <a:gd name="T62" fmla="*/ 0 w 15835"/>
              <a:gd name="T63" fmla="*/ 0 h 5733"/>
              <a:gd name="T64" fmla="*/ 0 w 15835"/>
              <a:gd name="T65" fmla="*/ 0 h 5733"/>
              <a:gd name="T66" fmla="*/ 0 w 15835"/>
              <a:gd name="T67" fmla="*/ 0 h 5733"/>
              <a:gd name="T68" fmla="*/ 0 w 15835"/>
              <a:gd name="T69" fmla="*/ 0 h 5733"/>
              <a:gd name="T70" fmla="*/ 0 w 15835"/>
              <a:gd name="T71" fmla="*/ 0 h 5733"/>
              <a:gd name="T72" fmla="*/ 0 w 15835"/>
              <a:gd name="T73" fmla="*/ 0 h 5733"/>
              <a:gd name="T74" fmla="*/ 0 w 15835"/>
              <a:gd name="T75" fmla="*/ 0 h 5733"/>
              <a:gd name="T76" fmla="*/ 0 w 15835"/>
              <a:gd name="T77" fmla="*/ 0 h 5733"/>
              <a:gd name="T78" fmla="*/ 0 w 15835"/>
              <a:gd name="T79" fmla="*/ 0 h 5733"/>
              <a:gd name="T80" fmla="*/ 0 w 15835"/>
              <a:gd name="T81" fmla="*/ 0 h 5733"/>
              <a:gd name="T82" fmla="*/ 0 w 15835"/>
              <a:gd name="T83" fmla="*/ 0 h 5733"/>
              <a:gd name="T84" fmla="*/ 0 w 15835"/>
              <a:gd name="T85" fmla="*/ 0 h 5733"/>
              <a:gd name="T86" fmla="*/ 0 w 15835"/>
              <a:gd name="T87" fmla="*/ 0 h 5733"/>
              <a:gd name="T88" fmla="*/ 0 w 15835"/>
              <a:gd name="T89" fmla="*/ 0 h 5733"/>
              <a:gd name="T90" fmla="*/ 0 w 15835"/>
              <a:gd name="T91" fmla="*/ 0 h 5733"/>
              <a:gd name="T92" fmla="*/ 0 w 15835"/>
              <a:gd name="T93" fmla="*/ 0 h 5733"/>
              <a:gd name="T94" fmla="*/ 0 w 15835"/>
              <a:gd name="T95" fmla="*/ 0 h 5733"/>
              <a:gd name="T96" fmla="*/ 0 w 15835"/>
              <a:gd name="T97" fmla="*/ 0 h 5733"/>
              <a:gd name="T98" fmla="*/ 0 w 15835"/>
              <a:gd name="T99" fmla="*/ 0 h 5733"/>
              <a:gd name="T100" fmla="*/ 0 w 15835"/>
              <a:gd name="T101" fmla="*/ 0 h 5733"/>
              <a:gd name="T102" fmla="*/ 0 w 15835"/>
              <a:gd name="T103" fmla="*/ 0 h 5733"/>
              <a:gd name="T104" fmla="*/ 0 w 15835"/>
              <a:gd name="T105" fmla="*/ 0 h 5733"/>
              <a:gd name="T106" fmla="*/ 0 w 15835"/>
              <a:gd name="T107" fmla="*/ 0 h 5733"/>
              <a:gd name="T108" fmla="*/ 0 w 15835"/>
              <a:gd name="T109" fmla="*/ 0 h 5733"/>
              <a:gd name="T110" fmla="*/ 0 w 15835"/>
              <a:gd name="T111" fmla="*/ 0 h 5733"/>
              <a:gd name="T112" fmla="*/ 0 w 15835"/>
              <a:gd name="T113" fmla="*/ 0 h 5733"/>
              <a:gd name="T114" fmla="*/ 0 w 15835"/>
              <a:gd name="T115" fmla="*/ 0 h 5733"/>
              <a:gd name="T116" fmla="*/ 0 w 15835"/>
              <a:gd name="T117" fmla="*/ 0 h 5733"/>
              <a:gd name="T118" fmla="*/ 0 w 15835"/>
              <a:gd name="T119" fmla="*/ 0 h 5733"/>
              <a:gd name="T120" fmla="*/ 0 w 15835"/>
              <a:gd name="T121" fmla="*/ 0 h 5733"/>
              <a:gd name="T122" fmla="*/ 0 w 15835"/>
              <a:gd name="T123" fmla="*/ 0 h 5733"/>
              <a:gd name="T124" fmla="*/ 0 w 15835"/>
              <a:gd name="T125" fmla="*/ 0 h 5733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60000 65536"/>
              <a:gd name="T166" fmla="*/ 0 60000 65536"/>
              <a:gd name="T167" fmla="*/ 0 60000 65536"/>
              <a:gd name="T168" fmla="*/ 0 60000 65536"/>
              <a:gd name="T169" fmla="*/ 0 60000 65536"/>
              <a:gd name="T170" fmla="*/ 0 60000 65536"/>
              <a:gd name="T171" fmla="*/ 0 60000 65536"/>
              <a:gd name="T172" fmla="*/ 0 60000 65536"/>
              <a:gd name="T173" fmla="*/ 0 60000 65536"/>
              <a:gd name="T174" fmla="*/ 0 60000 65536"/>
              <a:gd name="T175" fmla="*/ 0 60000 65536"/>
              <a:gd name="T176" fmla="*/ 0 60000 65536"/>
              <a:gd name="T177" fmla="*/ 0 60000 65536"/>
              <a:gd name="T178" fmla="*/ 0 60000 65536"/>
              <a:gd name="T179" fmla="*/ 0 60000 65536"/>
              <a:gd name="T180" fmla="*/ 0 60000 65536"/>
              <a:gd name="T181" fmla="*/ 0 60000 65536"/>
              <a:gd name="T182" fmla="*/ 0 60000 65536"/>
              <a:gd name="T183" fmla="*/ 0 60000 65536"/>
              <a:gd name="T184" fmla="*/ 0 60000 65536"/>
              <a:gd name="T185" fmla="*/ 0 60000 65536"/>
              <a:gd name="T186" fmla="*/ 0 60000 65536"/>
              <a:gd name="T187" fmla="*/ 0 60000 65536"/>
              <a:gd name="T188" fmla="*/ 0 60000 65536"/>
              <a:gd name="T189" fmla="*/ 0 w 15835"/>
              <a:gd name="T190" fmla="*/ 0 h 5733"/>
              <a:gd name="T191" fmla="*/ 15835 w 15835"/>
              <a:gd name="T192" fmla="*/ 5733 h 5733"/>
            </a:gdLst>
            <a:ahLst/>
            <a:cxnLst>
              <a:cxn ang="T126">
                <a:pos x="T0" y="T1"/>
              </a:cxn>
              <a:cxn ang="T127">
                <a:pos x="T2" y="T3"/>
              </a:cxn>
              <a:cxn ang="T128">
                <a:pos x="T4" y="T5"/>
              </a:cxn>
              <a:cxn ang="T129">
                <a:pos x="T6" y="T7"/>
              </a:cxn>
              <a:cxn ang="T130">
                <a:pos x="T8" y="T9"/>
              </a:cxn>
              <a:cxn ang="T131">
                <a:pos x="T10" y="T11"/>
              </a:cxn>
              <a:cxn ang="T132">
                <a:pos x="T12" y="T13"/>
              </a:cxn>
              <a:cxn ang="T133">
                <a:pos x="T14" y="T15"/>
              </a:cxn>
              <a:cxn ang="T134">
                <a:pos x="T16" y="T17"/>
              </a:cxn>
              <a:cxn ang="T135">
                <a:pos x="T18" y="T19"/>
              </a:cxn>
              <a:cxn ang="T136">
                <a:pos x="T20" y="T21"/>
              </a:cxn>
              <a:cxn ang="T137">
                <a:pos x="T22" y="T23"/>
              </a:cxn>
              <a:cxn ang="T138">
                <a:pos x="T24" y="T25"/>
              </a:cxn>
              <a:cxn ang="T139">
                <a:pos x="T26" y="T27"/>
              </a:cxn>
              <a:cxn ang="T140">
                <a:pos x="T28" y="T29"/>
              </a:cxn>
              <a:cxn ang="T141">
                <a:pos x="T30" y="T31"/>
              </a:cxn>
              <a:cxn ang="T142">
                <a:pos x="T32" y="T33"/>
              </a:cxn>
              <a:cxn ang="T143">
                <a:pos x="T34" y="T35"/>
              </a:cxn>
              <a:cxn ang="T144">
                <a:pos x="T36" y="T37"/>
              </a:cxn>
              <a:cxn ang="T145">
                <a:pos x="T38" y="T39"/>
              </a:cxn>
              <a:cxn ang="T146">
                <a:pos x="T40" y="T41"/>
              </a:cxn>
              <a:cxn ang="T147">
                <a:pos x="T42" y="T43"/>
              </a:cxn>
              <a:cxn ang="T148">
                <a:pos x="T44" y="T45"/>
              </a:cxn>
              <a:cxn ang="T149">
                <a:pos x="T46" y="T47"/>
              </a:cxn>
              <a:cxn ang="T150">
                <a:pos x="T48" y="T49"/>
              </a:cxn>
              <a:cxn ang="T151">
                <a:pos x="T50" y="T51"/>
              </a:cxn>
              <a:cxn ang="T152">
                <a:pos x="T52" y="T53"/>
              </a:cxn>
              <a:cxn ang="T153">
                <a:pos x="T54" y="T55"/>
              </a:cxn>
              <a:cxn ang="T154">
                <a:pos x="T56" y="T57"/>
              </a:cxn>
              <a:cxn ang="T155">
                <a:pos x="T58" y="T59"/>
              </a:cxn>
              <a:cxn ang="T156">
                <a:pos x="T60" y="T61"/>
              </a:cxn>
              <a:cxn ang="T157">
                <a:pos x="T62" y="T63"/>
              </a:cxn>
              <a:cxn ang="T158">
                <a:pos x="T64" y="T65"/>
              </a:cxn>
              <a:cxn ang="T159">
                <a:pos x="T66" y="T67"/>
              </a:cxn>
              <a:cxn ang="T160">
                <a:pos x="T68" y="T69"/>
              </a:cxn>
              <a:cxn ang="T161">
                <a:pos x="T70" y="T71"/>
              </a:cxn>
              <a:cxn ang="T162">
                <a:pos x="T72" y="T73"/>
              </a:cxn>
              <a:cxn ang="T163">
                <a:pos x="T74" y="T75"/>
              </a:cxn>
              <a:cxn ang="T164">
                <a:pos x="T76" y="T77"/>
              </a:cxn>
              <a:cxn ang="T165">
                <a:pos x="T78" y="T79"/>
              </a:cxn>
              <a:cxn ang="T166">
                <a:pos x="T80" y="T81"/>
              </a:cxn>
              <a:cxn ang="T167">
                <a:pos x="T82" y="T83"/>
              </a:cxn>
              <a:cxn ang="T168">
                <a:pos x="T84" y="T85"/>
              </a:cxn>
              <a:cxn ang="T169">
                <a:pos x="T86" y="T87"/>
              </a:cxn>
              <a:cxn ang="T170">
                <a:pos x="T88" y="T89"/>
              </a:cxn>
              <a:cxn ang="T171">
                <a:pos x="T90" y="T91"/>
              </a:cxn>
              <a:cxn ang="T172">
                <a:pos x="T92" y="T93"/>
              </a:cxn>
              <a:cxn ang="T173">
                <a:pos x="T94" y="T95"/>
              </a:cxn>
              <a:cxn ang="T174">
                <a:pos x="T96" y="T97"/>
              </a:cxn>
              <a:cxn ang="T175">
                <a:pos x="T98" y="T99"/>
              </a:cxn>
              <a:cxn ang="T176">
                <a:pos x="T100" y="T101"/>
              </a:cxn>
              <a:cxn ang="T177">
                <a:pos x="T102" y="T103"/>
              </a:cxn>
              <a:cxn ang="T178">
                <a:pos x="T104" y="T105"/>
              </a:cxn>
              <a:cxn ang="T179">
                <a:pos x="T106" y="T107"/>
              </a:cxn>
              <a:cxn ang="T180">
                <a:pos x="T108" y="T109"/>
              </a:cxn>
              <a:cxn ang="T181">
                <a:pos x="T110" y="T111"/>
              </a:cxn>
              <a:cxn ang="T182">
                <a:pos x="T112" y="T113"/>
              </a:cxn>
              <a:cxn ang="T183">
                <a:pos x="T114" y="T115"/>
              </a:cxn>
              <a:cxn ang="T184">
                <a:pos x="T116" y="T117"/>
              </a:cxn>
              <a:cxn ang="T185">
                <a:pos x="T118" y="T119"/>
              </a:cxn>
              <a:cxn ang="T186">
                <a:pos x="T120" y="T121"/>
              </a:cxn>
              <a:cxn ang="T187">
                <a:pos x="T122" y="T123"/>
              </a:cxn>
              <a:cxn ang="T188">
                <a:pos x="T124" y="T125"/>
              </a:cxn>
            </a:cxnLst>
            <a:rect l="T189" t="T190" r="T191" b="T192"/>
            <a:pathLst>
              <a:path w="15835" h="5733">
                <a:moveTo>
                  <a:pt x="176" y="5495"/>
                </a:moveTo>
                <a:lnTo>
                  <a:pt x="107" y="5537"/>
                </a:lnTo>
                <a:lnTo>
                  <a:pt x="31" y="5493"/>
                </a:lnTo>
                <a:lnTo>
                  <a:pt x="0" y="5378"/>
                </a:lnTo>
                <a:lnTo>
                  <a:pt x="49" y="4983"/>
                </a:lnTo>
                <a:lnTo>
                  <a:pt x="30" y="4903"/>
                </a:lnTo>
                <a:lnTo>
                  <a:pt x="118" y="4251"/>
                </a:lnTo>
                <a:lnTo>
                  <a:pt x="163" y="4164"/>
                </a:lnTo>
                <a:lnTo>
                  <a:pt x="147" y="4050"/>
                </a:lnTo>
                <a:lnTo>
                  <a:pt x="251" y="3399"/>
                </a:lnTo>
                <a:lnTo>
                  <a:pt x="360" y="3207"/>
                </a:lnTo>
                <a:lnTo>
                  <a:pt x="356" y="3145"/>
                </a:lnTo>
                <a:lnTo>
                  <a:pt x="333" y="3022"/>
                </a:lnTo>
                <a:lnTo>
                  <a:pt x="339" y="2983"/>
                </a:lnTo>
                <a:lnTo>
                  <a:pt x="345" y="2944"/>
                </a:lnTo>
                <a:lnTo>
                  <a:pt x="351" y="2901"/>
                </a:lnTo>
                <a:lnTo>
                  <a:pt x="358" y="2858"/>
                </a:lnTo>
                <a:lnTo>
                  <a:pt x="365" y="2811"/>
                </a:lnTo>
                <a:lnTo>
                  <a:pt x="373" y="2764"/>
                </a:lnTo>
                <a:lnTo>
                  <a:pt x="382" y="2715"/>
                </a:lnTo>
                <a:lnTo>
                  <a:pt x="391" y="2663"/>
                </a:lnTo>
                <a:lnTo>
                  <a:pt x="400" y="2609"/>
                </a:lnTo>
                <a:lnTo>
                  <a:pt x="410" y="2555"/>
                </a:lnTo>
                <a:lnTo>
                  <a:pt x="421" y="2497"/>
                </a:lnTo>
                <a:lnTo>
                  <a:pt x="432" y="2439"/>
                </a:lnTo>
                <a:lnTo>
                  <a:pt x="444" y="2377"/>
                </a:lnTo>
                <a:lnTo>
                  <a:pt x="456" y="2315"/>
                </a:lnTo>
                <a:lnTo>
                  <a:pt x="469" y="2250"/>
                </a:lnTo>
                <a:lnTo>
                  <a:pt x="482" y="2183"/>
                </a:lnTo>
                <a:lnTo>
                  <a:pt x="495" y="2117"/>
                </a:lnTo>
                <a:lnTo>
                  <a:pt x="507" y="2053"/>
                </a:lnTo>
                <a:lnTo>
                  <a:pt x="519" y="1991"/>
                </a:lnTo>
                <a:lnTo>
                  <a:pt x="531" y="1932"/>
                </a:lnTo>
                <a:lnTo>
                  <a:pt x="541" y="1874"/>
                </a:lnTo>
                <a:lnTo>
                  <a:pt x="552" y="1820"/>
                </a:lnTo>
                <a:lnTo>
                  <a:pt x="561" y="1767"/>
                </a:lnTo>
                <a:lnTo>
                  <a:pt x="572" y="1717"/>
                </a:lnTo>
                <a:lnTo>
                  <a:pt x="580" y="1669"/>
                </a:lnTo>
                <a:lnTo>
                  <a:pt x="589" y="1624"/>
                </a:lnTo>
                <a:lnTo>
                  <a:pt x="596" y="1580"/>
                </a:lnTo>
                <a:lnTo>
                  <a:pt x="603" y="1539"/>
                </a:lnTo>
                <a:lnTo>
                  <a:pt x="610" y="1501"/>
                </a:lnTo>
                <a:lnTo>
                  <a:pt x="616" y="1464"/>
                </a:lnTo>
                <a:lnTo>
                  <a:pt x="621" y="1431"/>
                </a:lnTo>
                <a:lnTo>
                  <a:pt x="626" y="1399"/>
                </a:lnTo>
                <a:lnTo>
                  <a:pt x="688" y="1278"/>
                </a:lnTo>
                <a:lnTo>
                  <a:pt x="666" y="1140"/>
                </a:lnTo>
                <a:lnTo>
                  <a:pt x="755" y="727"/>
                </a:lnTo>
                <a:lnTo>
                  <a:pt x="736" y="656"/>
                </a:lnTo>
                <a:lnTo>
                  <a:pt x="757" y="636"/>
                </a:lnTo>
                <a:lnTo>
                  <a:pt x="779" y="616"/>
                </a:lnTo>
                <a:lnTo>
                  <a:pt x="801" y="597"/>
                </a:lnTo>
                <a:lnTo>
                  <a:pt x="826" y="578"/>
                </a:lnTo>
                <a:lnTo>
                  <a:pt x="850" y="557"/>
                </a:lnTo>
                <a:lnTo>
                  <a:pt x="875" y="538"/>
                </a:lnTo>
                <a:lnTo>
                  <a:pt x="900" y="520"/>
                </a:lnTo>
                <a:lnTo>
                  <a:pt x="926" y="501"/>
                </a:lnTo>
                <a:lnTo>
                  <a:pt x="954" y="482"/>
                </a:lnTo>
                <a:lnTo>
                  <a:pt x="982" y="464"/>
                </a:lnTo>
                <a:lnTo>
                  <a:pt x="1011" y="446"/>
                </a:lnTo>
                <a:lnTo>
                  <a:pt x="1040" y="429"/>
                </a:lnTo>
                <a:lnTo>
                  <a:pt x="1070" y="412"/>
                </a:lnTo>
                <a:lnTo>
                  <a:pt x="1101" y="395"/>
                </a:lnTo>
                <a:lnTo>
                  <a:pt x="1132" y="379"/>
                </a:lnTo>
                <a:lnTo>
                  <a:pt x="1164" y="363"/>
                </a:lnTo>
                <a:lnTo>
                  <a:pt x="1290" y="355"/>
                </a:lnTo>
                <a:lnTo>
                  <a:pt x="1298" y="340"/>
                </a:lnTo>
                <a:lnTo>
                  <a:pt x="1307" y="326"/>
                </a:lnTo>
                <a:lnTo>
                  <a:pt x="1315" y="314"/>
                </a:lnTo>
                <a:lnTo>
                  <a:pt x="1325" y="302"/>
                </a:lnTo>
                <a:lnTo>
                  <a:pt x="1333" y="292"/>
                </a:lnTo>
                <a:lnTo>
                  <a:pt x="1341" y="283"/>
                </a:lnTo>
                <a:lnTo>
                  <a:pt x="1350" y="276"/>
                </a:lnTo>
                <a:lnTo>
                  <a:pt x="1358" y="270"/>
                </a:lnTo>
                <a:lnTo>
                  <a:pt x="1366" y="265"/>
                </a:lnTo>
                <a:lnTo>
                  <a:pt x="1376" y="261"/>
                </a:lnTo>
                <a:lnTo>
                  <a:pt x="1387" y="258"/>
                </a:lnTo>
                <a:lnTo>
                  <a:pt x="1398" y="255"/>
                </a:lnTo>
                <a:lnTo>
                  <a:pt x="1411" y="253"/>
                </a:lnTo>
                <a:lnTo>
                  <a:pt x="1425" y="252"/>
                </a:lnTo>
                <a:lnTo>
                  <a:pt x="1440" y="252"/>
                </a:lnTo>
                <a:lnTo>
                  <a:pt x="1456" y="253"/>
                </a:lnTo>
                <a:lnTo>
                  <a:pt x="1510" y="257"/>
                </a:lnTo>
                <a:lnTo>
                  <a:pt x="1516" y="271"/>
                </a:lnTo>
                <a:lnTo>
                  <a:pt x="1523" y="288"/>
                </a:lnTo>
                <a:lnTo>
                  <a:pt x="1531" y="305"/>
                </a:lnTo>
                <a:lnTo>
                  <a:pt x="1540" y="325"/>
                </a:lnTo>
                <a:lnTo>
                  <a:pt x="1550" y="346"/>
                </a:lnTo>
                <a:lnTo>
                  <a:pt x="1562" y="369"/>
                </a:lnTo>
                <a:lnTo>
                  <a:pt x="1576" y="393"/>
                </a:lnTo>
                <a:lnTo>
                  <a:pt x="1590" y="419"/>
                </a:lnTo>
                <a:lnTo>
                  <a:pt x="1603" y="445"/>
                </a:lnTo>
                <a:lnTo>
                  <a:pt x="1615" y="471"/>
                </a:lnTo>
                <a:lnTo>
                  <a:pt x="1625" y="495"/>
                </a:lnTo>
                <a:lnTo>
                  <a:pt x="1633" y="518"/>
                </a:lnTo>
                <a:lnTo>
                  <a:pt x="1639" y="541"/>
                </a:lnTo>
                <a:lnTo>
                  <a:pt x="1643" y="562"/>
                </a:lnTo>
                <a:lnTo>
                  <a:pt x="1644" y="573"/>
                </a:lnTo>
                <a:lnTo>
                  <a:pt x="1644" y="582"/>
                </a:lnTo>
                <a:lnTo>
                  <a:pt x="1645" y="592"/>
                </a:lnTo>
                <a:lnTo>
                  <a:pt x="1644" y="601"/>
                </a:lnTo>
                <a:lnTo>
                  <a:pt x="1643" y="610"/>
                </a:lnTo>
                <a:lnTo>
                  <a:pt x="1641" y="621"/>
                </a:lnTo>
                <a:lnTo>
                  <a:pt x="1639" y="634"/>
                </a:lnTo>
                <a:lnTo>
                  <a:pt x="1635" y="648"/>
                </a:lnTo>
                <a:lnTo>
                  <a:pt x="1626" y="681"/>
                </a:lnTo>
                <a:lnTo>
                  <a:pt x="1613" y="720"/>
                </a:lnTo>
                <a:lnTo>
                  <a:pt x="1609" y="732"/>
                </a:lnTo>
                <a:lnTo>
                  <a:pt x="1607" y="743"/>
                </a:lnTo>
                <a:lnTo>
                  <a:pt x="1605" y="751"/>
                </a:lnTo>
                <a:lnTo>
                  <a:pt x="1604" y="758"/>
                </a:lnTo>
                <a:lnTo>
                  <a:pt x="1591" y="795"/>
                </a:lnTo>
                <a:lnTo>
                  <a:pt x="1578" y="832"/>
                </a:lnTo>
                <a:lnTo>
                  <a:pt x="1564" y="869"/>
                </a:lnTo>
                <a:lnTo>
                  <a:pt x="1552" y="907"/>
                </a:lnTo>
                <a:lnTo>
                  <a:pt x="1540" y="945"/>
                </a:lnTo>
                <a:lnTo>
                  <a:pt x="1528" y="984"/>
                </a:lnTo>
                <a:lnTo>
                  <a:pt x="1516" y="1023"/>
                </a:lnTo>
                <a:lnTo>
                  <a:pt x="1505" y="1062"/>
                </a:lnTo>
                <a:lnTo>
                  <a:pt x="1493" y="1103"/>
                </a:lnTo>
                <a:lnTo>
                  <a:pt x="1481" y="1144"/>
                </a:lnTo>
                <a:lnTo>
                  <a:pt x="1468" y="1187"/>
                </a:lnTo>
                <a:lnTo>
                  <a:pt x="1456" y="1230"/>
                </a:lnTo>
                <a:lnTo>
                  <a:pt x="1443" y="1274"/>
                </a:lnTo>
                <a:lnTo>
                  <a:pt x="1430" y="1320"/>
                </a:lnTo>
                <a:lnTo>
                  <a:pt x="1418" y="1366"/>
                </a:lnTo>
                <a:lnTo>
                  <a:pt x="1405" y="1414"/>
                </a:lnTo>
                <a:lnTo>
                  <a:pt x="1344" y="1519"/>
                </a:lnTo>
                <a:lnTo>
                  <a:pt x="1357" y="1574"/>
                </a:lnTo>
                <a:lnTo>
                  <a:pt x="1227" y="2016"/>
                </a:lnTo>
                <a:lnTo>
                  <a:pt x="1230" y="2110"/>
                </a:lnTo>
                <a:lnTo>
                  <a:pt x="1147" y="2226"/>
                </a:lnTo>
                <a:lnTo>
                  <a:pt x="1126" y="2443"/>
                </a:lnTo>
                <a:lnTo>
                  <a:pt x="1118" y="2466"/>
                </a:lnTo>
                <a:lnTo>
                  <a:pt x="1110" y="2491"/>
                </a:lnTo>
                <a:lnTo>
                  <a:pt x="1101" y="2517"/>
                </a:lnTo>
                <a:lnTo>
                  <a:pt x="1093" y="2544"/>
                </a:lnTo>
                <a:lnTo>
                  <a:pt x="1085" y="2572"/>
                </a:lnTo>
                <a:lnTo>
                  <a:pt x="1077" y="2601"/>
                </a:lnTo>
                <a:lnTo>
                  <a:pt x="1067" y="2632"/>
                </a:lnTo>
                <a:lnTo>
                  <a:pt x="1059" y="2664"/>
                </a:lnTo>
                <a:lnTo>
                  <a:pt x="1051" y="2697"/>
                </a:lnTo>
                <a:lnTo>
                  <a:pt x="1042" y="2734"/>
                </a:lnTo>
                <a:lnTo>
                  <a:pt x="1032" y="2773"/>
                </a:lnTo>
                <a:lnTo>
                  <a:pt x="1023" y="2817"/>
                </a:lnTo>
                <a:lnTo>
                  <a:pt x="1013" y="2862"/>
                </a:lnTo>
                <a:lnTo>
                  <a:pt x="1002" y="2910"/>
                </a:lnTo>
                <a:lnTo>
                  <a:pt x="991" y="2962"/>
                </a:lnTo>
                <a:lnTo>
                  <a:pt x="980" y="3016"/>
                </a:lnTo>
                <a:lnTo>
                  <a:pt x="1041" y="2969"/>
                </a:lnTo>
                <a:lnTo>
                  <a:pt x="1104" y="2921"/>
                </a:lnTo>
                <a:lnTo>
                  <a:pt x="1167" y="2869"/>
                </a:lnTo>
                <a:lnTo>
                  <a:pt x="1231" y="2817"/>
                </a:lnTo>
                <a:lnTo>
                  <a:pt x="1295" y="2762"/>
                </a:lnTo>
                <a:lnTo>
                  <a:pt x="1361" y="2705"/>
                </a:lnTo>
                <a:lnTo>
                  <a:pt x="1426" y="2647"/>
                </a:lnTo>
                <a:lnTo>
                  <a:pt x="1493" y="2586"/>
                </a:lnTo>
                <a:lnTo>
                  <a:pt x="1560" y="2524"/>
                </a:lnTo>
                <a:lnTo>
                  <a:pt x="1629" y="2459"/>
                </a:lnTo>
                <a:lnTo>
                  <a:pt x="1697" y="2392"/>
                </a:lnTo>
                <a:lnTo>
                  <a:pt x="1767" y="2324"/>
                </a:lnTo>
                <a:lnTo>
                  <a:pt x="1839" y="2253"/>
                </a:lnTo>
                <a:lnTo>
                  <a:pt x="1910" y="2180"/>
                </a:lnTo>
                <a:lnTo>
                  <a:pt x="1983" y="2107"/>
                </a:lnTo>
                <a:lnTo>
                  <a:pt x="2056" y="2030"/>
                </a:lnTo>
                <a:lnTo>
                  <a:pt x="2161" y="1978"/>
                </a:lnTo>
                <a:lnTo>
                  <a:pt x="2238" y="1815"/>
                </a:lnTo>
                <a:lnTo>
                  <a:pt x="2336" y="1750"/>
                </a:lnTo>
                <a:lnTo>
                  <a:pt x="2366" y="1647"/>
                </a:lnTo>
                <a:lnTo>
                  <a:pt x="2404" y="1606"/>
                </a:lnTo>
                <a:lnTo>
                  <a:pt x="2442" y="1565"/>
                </a:lnTo>
                <a:lnTo>
                  <a:pt x="2479" y="1525"/>
                </a:lnTo>
                <a:lnTo>
                  <a:pt x="2515" y="1483"/>
                </a:lnTo>
                <a:lnTo>
                  <a:pt x="2550" y="1443"/>
                </a:lnTo>
                <a:lnTo>
                  <a:pt x="2586" y="1403"/>
                </a:lnTo>
                <a:lnTo>
                  <a:pt x="2619" y="1362"/>
                </a:lnTo>
                <a:lnTo>
                  <a:pt x="2652" y="1322"/>
                </a:lnTo>
                <a:lnTo>
                  <a:pt x="2683" y="1282"/>
                </a:lnTo>
                <a:lnTo>
                  <a:pt x="2715" y="1242"/>
                </a:lnTo>
                <a:lnTo>
                  <a:pt x="2745" y="1202"/>
                </a:lnTo>
                <a:lnTo>
                  <a:pt x="2775" y="1161"/>
                </a:lnTo>
                <a:lnTo>
                  <a:pt x="2803" y="1122"/>
                </a:lnTo>
                <a:lnTo>
                  <a:pt x="2831" y="1082"/>
                </a:lnTo>
                <a:lnTo>
                  <a:pt x="2858" y="1042"/>
                </a:lnTo>
                <a:lnTo>
                  <a:pt x="2884" y="1003"/>
                </a:lnTo>
                <a:lnTo>
                  <a:pt x="2909" y="963"/>
                </a:lnTo>
                <a:lnTo>
                  <a:pt x="2932" y="926"/>
                </a:lnTo>
                <a:lnTo>
                  <a:pt x="2954" y="890"/>
                </a:lnTo>
                <a:lnTo>
                  <a:pt x="2975" y="854"/>
                </a:lnTo>
                <a:lnTo>
                  <a:pt x="2994" y="821"/>
                </a:lnTo>
                <a:lnTo>
                  <a:pt x="3011" y="789"/>
                </a:lnTo>
                <a:lnTo>
                  <a:pt x="3027" y="757"/>
                </a:lnTo>
                <a:lnTo>
                  <a:pt x="3041" y="728"/>
                </a:lnTo>
                <a:lnTo>
                  <a:pt x="3053" y="700"/>
                </a:lnTo>
                <a:lnTo>
                  <a:pt x="3064" y="673"/>
                </a:lnTo>
                <a:lnTo>
                  <a:pt x="3073" y="647"/>
                </a:lnTo>
                <a:lnTo>
                  <a:pt x="3081" y="623"/>
                </a:lnTo>
                <a:lnTo>
                  <a:pt x="3089" y="601"/>
                </a:lnTo>
                <a:lnTo>
                  <a:pt x="3094" y="579"/>
                </a:lnTo>
                <a:lnTo>
                  <a:pt x="3097" y="559"/>
                </a:lnTo>
                <a:lnTo>
                  <a:pt x="3099" y="540"/>
                </a:lnTo>
                <a:lnTo>
                  <a:pt x="3100" y="527"/>
                </a:lnTo>
                <a:lnTo>
                  <a:pt x="3100" y="519"/>
                </a:lnTo>
                <a:lnTo>
                  <a:pt x="3100" y="516"/>
                </a:lnTo>
                <a:lnTo>
                  <a:pt x="3099" y="514"/>
                </a:lnTo>
                <a:lnTo>
                  <a:pt x="3096" y="511"/>
                </a:lnTo>
                <a:lnTo>
                  <a:pt x="3093" y="509"/>
                </a:lnTo>
                <a:lnTo>
                  <a:pt x="2978" y="342"/>
                </a:lnTo>
                <a:lnTo>
                  <a:pt x="2986" y="327"/>
                </a:lnTo>
                <a:lnTo>
                  <a:pt x="2996" y="312"/>
                </a:lnTo>
                <a:lnTo>
                  <a:pt x="3008" y="297"/>
                </a:lnTo>
                <a:lnTo>
                  <a:pt x="3022" y="283"/>
                </a:lnTo>
                <a:lnTo>
                  <a:pt x="3037" y="269"/>
                </a:lnTo>
                <a:lnTo>
                  <a:pt x="3055" y="254"/>
                </a:lnTo>
                <a:lnTo>
                  <a:pt x="3074" y="240"/>
                </a:lnTo>
                <a:lnTo>
                  <a:pt x="3097" y="227"/>
                </a:lnTo>
                <a:lnTo>
                  <a:pt x="3120" y="214"/>
                </a:lnTo>
                <a:lnTo>
                  <a:pt x="3145" y="201"/>
                </a:lnTo>
                <a:lnTo>
                  <a:pt x="3172" y="188"/>
                </a:lnTo>
                <a:lnTo>
                  <a:pt x="3202" y="175"/>
                </a:lnTo>
                <a:lnTo>
                  <a:pt x="3234" y="163"/>
                </a:lnTo>
                <a:lnTo>
                  <a:pt x="3267" y="150"/>
                </a:lnTo>
                <a:lnTo>
                  <a:pt x="3302" y="138"/>
                </a:lnTo>
                <a:lnTo>
                  <a:pt x="3340" y="126"/>
                </a:lnTo>
                <a:lnTo>
                  <a:pt x="3372" y="117"/>
                </a:lnTo>
                <a:lnTo>
                  <a:pt x="3403" y="108"/>
                </a:lnTo>
                <a:lnTo>
                  <a:pt x="3433" y="99"/>
                </a:lnTo>
                <a:lnTo>
                  <a:pt x="3460" y="90"/>
                </a:lnTo>
                <a:lnTo>
                  <a:pt x="3487" y="82"/>
                </a:lnTo>
                <a:lnTo>
                  <a:pt x="3511" y="74"/>
                </a:lnTo>
                <a:lnTo>
                  <a:pt x="3533" y="66"/>
                </a:lnTo>
                <a:lnTo>
                  <a:pt x="3554" y="59"/>
                </a:lnTo>
                <a:lnTo>
                  <a:pt x="3786" y="33"/>
                </a:lnTo>
                <a:lnTo>
                  <a:pt x="3871" y="0"/>
                </a:lnTo>
                <a:lnTo>
                  <a:pt x="4009" y="80"/>
                </a:lnTo>
                <a:lnTo>
                  <a:pt x="4017" y="208"/>
                </a:lnTo>
                <a:lnTo>
                  <a:pt x="3984" y="253"/>
                </a:lnTo>
                <a:lnTo>
                  <a:pt x="4001" y="336"/>
                </a:lnTo>
                <a:lnTo>
                  <a:pt x="3995" y="367"/>
                </a:lnTo>
                <a:lnTo>
                  <a:pt x="3989" y="397"/>
                </a:lnTo>
                <a:lnTo>
                  <a:pt x="3982" y="426"/>
                </a:lnTo>
                <a:lnTo>
                  <a:pt x="3973" y="456"/>
                </a:lnTo>
                <a:lnTo>
                  <a:pt x="3963" y="487"/>
                </a:lnTo>
                <a:lnTo>
                  <a:pt x="3953" y="516"/>
                </a:lnTo>
                <a:lnTo>
                  <a:pt x="3942" y="546"/>
                </a:lnTo>
                <a:lnTo>
                  <a:pt x="3929" y="576"/>
                </a:lnTo>
                <a:lnTo>
                  <a:pt x="3915" y="606"/>
                </a:lnTo>
                <a:lnTo>
                  <a:pt x="3900" y="636"/>
                </a:lnTo>
                <a:lnTo>
                  <a:pt x="3884" y="668"/>
                </a:lnTo>
                <a:lnTo>
                  <a:pt x="3867" y="699"/>
                </a:lnTo>
                <a:lnTo>
                  <a:pt x="3849" y="730"/>
                </a:lnTo>
                <a:lnTo>
                  <a:pt x="3828" y="762"/>
                </a:lnTo>
                <a:lnTo>
                  <a:pt x="3808" y="794"/>
                </a:lnTo>
                <a:lnTo>
                  <a:pt x="3786" y="827"/>
                </a:lnTo>
                <a:lnTo>
                  <a:pt x="3692" y="900"/>
                </a:lnTo>
                <a:lnTo>
                  <a:pt x="3610" y="1085"/>
                </a:lnTo>
                <a:lnTo>
                  <a:pt x="3570" y="1133"/>
                </a:lnTo>
                <a:lnTo>
                  <a:pt x="3533" y="1179"/>
                </a:lnTo>
                <a:lnTo>
                  <a:pt x="3497" y="1223"/>
                </a:lnTo>
                <a:lnTo>
                  <a:pt x="3462" y="1263"/>
                </a:lnTo>
                <a:lnTo>
                  <a:pt x="3430" y="1303"/>
                </a:lnTo>
                <a:lnTo>
                  <a:pt x="3400" y="1339"/>
                </a:lnTo>
                <a:lnTo>
                  <a:pt x="3372" y="1374"/>
                </a:lnTo>
                <a:lnTo>
                  <a:pt x="3345" y="1407"/>
                </a:lnTo>
                <a:lnTo>
                  <a:pt x="3318" y="1437"/>
                </a:lnTo>
                <a:lnTo>
                  <a:pt x="3292" y="1467"/>
                </a:lnTo>
                <a:lnTo>
                  <a:pt x="3265" y="1498"/>
                </a:lnTo>
                <a:lnTo>
                  <a:pt x="3239" y="1527"/>
                </a:lnTo>
                <a:lnTo>
                  <a:pt x="3212" y="1556"/>
                </a:lnTo>
                <a:lnTo>
                  <a:pt x="3186" y="1584"/>
                </a:lnTo>
                <a:lnTo>
                  <a:pt x="3160" y="1613"/>
                </a:lnTo>
                <a:lnTo>
                  <a:pt x="3134" y="1641"/>
                </a:lnTo>
                <a:lnTo>
                  <a:pt x="3009" y="1704"/>
                </a:lnTo>
                <a:lnTo>
                  <a:pt x="2889" y="1879"/>
                </a:lnTo>
                <a:lnTo>
                  <a:pt x="2802" y="1964"/>
                </a:lnTo>
                <a:lnTo>
                  <a:pt x="2344" y="2415"/>
                </a:lnTo>
                <a:lnTo>
                  <a:pt x="2234" y="2486"/>
                </a:lnTo>
                <a:lnTo>
                  <a:pt x="2134" y="2663"/>
                </a:lnTo>
                <a:lnTo>
                  <a:pt x="2072" y="2704"/>
                </a:lnTo>
                <a:lnTo>
                  <a:pt x="2016" y="2745"/>
                </a:lnTo>
                <a:lnTo>
                  <a:pt x="1964" y="2782"/>
                </a:lnTo>
                <a:lnTo>
                  <a:pt x="1916" y="2819"/>
                </a:lnTo>
                <a:lnTo>
                  <a:pt x="1873" y="2852"/>
                </a:lnTo>
                <a:lnTo>
                  <a:pt x="1834" y="2883"/>
                </a:lnTo>
                <a:lnTo>
                  <a:pt x="1799" y="2912"/>
                </a:lnTo>
                <a:lnTo>
                  <a:pt x="1769" y="2940"/>
                </a:lnTo>
                <a:lnTo>
                  <a:pt x="1743" y="2965"/>
                </a:lnTo>
                <a:lnTo>
                  <a:pt x="1720" y="2989"/>
                </a:lnTo>
                <a:lnTo>
                  <a:pt x="1710" y="3001"/>
                </a:lnTo>
                <a:lnTo>
                  <a:pt x="1699" y="3012"/>
                </a:lnTo>
                <a:lnTo>
                  <a:pt x="1691" y="3024"/>
                </a:lnTo>
                <a:lnTo>
                  <a:pt x="1683" y="3035"/>
                </a:lnTo>
                <a:lnTo>
                  <a:pt x="1677" y="3046"/>
                </a:lnTo>
                <a:lnTo>
                  <a:pt x="1671" y="3056"/>
                </a:lnTo>
                <a:lnTo>
                  <a:pt x="1666" y="3067"/>
                </a:lnTo>
                <a:lnTo>
                  <a:pt x="1661" y="3076"/>
                </a:lnTo>
                <a:lnTo>
                  <a:pt x="1658" y="3086"/>
                </a:lnTo>
                <a:lnTo>
                  <a:pt x="1655" y="3095"/>
                </a:lnTo>
                <a:lnTo>
                  <a:pt x="1653" y="3104"/>
                </a:lnTo>
                <a:lnTo>
                  <a:pt x="1653" y="3113"/>
                </a:lnTo>
                <a:lnTo>
                  <a:pt x="1652" y="3120"/>
                </a:lnTo>
                <a:lnTo>
                  <a:pt x="1653" y="3129"/>
                </a:lnTo>
                <a:lnTo>
                  <a:pt x="1654" y="3138"/>
                </a:lnTo>
                <a:lnTo>
                  <a:pt x="1655" y="3147"/>
                </a:lnTo>
                <a:lnTo>
                  <a:pt x="1660" y="3169"/>
                </a:lnTo>
                <a:lnTo>
                  <a:pt x="1667" y="3193"/>
                </a:lnTo>
                <a:lnTo>
                  <a:pt x="1670" y="3204"/>
                </a:lnTo>
                <a:lnTo>
                  <a:pt x="1673" y="3213"/>
                </a:lnTo>
                <a:lnTo>
                  <a:pt x="1675" y="3221"/>
                </a:lnTo>
                <a:lnTo>
                  <a:pt x="1676" y="3229"/>
                </a:lnTo>
                <a:lnTo>
                  <a:pt x="1723" y="3368"/>
                </a:lnTo>
                <a:lnTo>
                  <a:pt x="2041" y="3994"/>
                </a:lnTo>
                <a:lnTo>
                  <a:pt x="2243" y="4511"/>
                </a:lnTo>
                <a:lnTo>
                  <a:pt x="2255" y="4531"/>
                </a:lnTo>
                <a:lnTo>
                  <a:pt x="2269" y="4554"/>
                </a:lnTo>
                <a:lnTo>
                  <a:pt x="2286" y="4582"/>
                </a:lnTo>
                <a:lnTo>
                  <a:pt x="2306" y="4613"/>
                </a:lnTo>
                <a:lnTo>
                  <a:pt x="2342" y="4665"/>
                </a:lnTo>
                <a:lnTo>
                  <a:pt x="2376" y="4714"/>
                </a:lnTo>
                <a:lnTo>
                  <a:pt x="2408" y="4759"/>
                </a:lnTo>
                <a:lnTo>
                  <a:pt x="2440" y="4802"/>
                </a:lnTo>
                <a:lnTo>
                  <a:pt x="2471" y="4841"/>
                </a:lnTo>
                <a:lnTo>
                  <a:pt x="2500" y="4878"/>
                </a:lnTo>
                <a:lnTo>
                  <a:pt x="2528" y="4910"/>
                </a:lnTo>
                <a:lnTo>
                  <a:pt x="2555" y="4939"/>
                </a:lnTo>
                <a:lnTo>
                  <a:pt x="2581" y="4966"/>
                </a:lnTo>
                <a:lnTo>
                  <a:pt x="2607" y="4988"/>
                </a:lnTo>
                <a:lnTo>
                  <a:pt x="2619" y="4998"/>
                </a:lnTo>
                <a:lnTo>
                  <a:pt x="2631" y="5007"/>
                </a:lnTo>
                <a:lnTo>
                  <a:pt x="2642" y="5016"/>
                </a:lnTo>
                <a:lnTo>
                  <a:pt x="2653" y="5023"/>
                </a:lnTo>
                <a:lnTo>
                  <a:pt x="2664" y="5030"/>
                </a:lnTo>
                <a:lnTo>
                  <a:pt x="2675" y="5036"/>
                </a:lnTo>
                <a:lnTo>
                  <a:pt x="2685" y="5041"/>
                </a:lnTo>
                <a:lnTo>
                  <a:pt x="2695" y="5045"/>
                </a:lnTo>
                <a:lnTo>
                  <a:pt x="2705" y="5049"/>
                </a:lnTo>
                <a:lnTo>
                  <a:pt x="2716" y="5051"/>
                </a:lnTo>
                <a:lnTo>
                  <a:pt x="2725" y="5053"/>
                </a:lnTo>
                <a:lnTo>
                  <a:pt x="2734" y="5054"/>
                </a:lnTo>
                <a:lnTo>
                  <a:pt x="2750" y="5054"/>
                </a:lnTo>
                <a:lnTo>
                  <a:pt x="2766" y="5054"/>
                </a:lnTo>
                <a:lnTo>
                  <a:pt x="2783" y="5052"/>
                </a:lnTo>
                <a:lnTo>
                  <a:pt x="2802" y="5049"/>
                </a:lnTo>
                <a:lnTo>
                  <a:pt x="2822" y="5044"/>
                </a:lnTo>
                <a:lnTo>
                  <a:pt x="2844" y="5039"/>
                </a:lnTo>
                <a:lnTo>
                  <a:pt x="2866" y="5032"/>
                </a:lnTo>
                <a:lnTo>
                  <a:pt x="2889" y="5024"/>
                </a:lnTo>
                <a:lnTo>
                  <a:pt x="2913" y="5016"/>
                </a:lnTo>
                <a:lnTo>
                  <a:pt x="2939" y="5006"/>
                </a:lnTo>
                <a:lnTo>
                  <a:pt x="2966" y="4994"/>
                </a:lnTo>
                <a:lnTo>
                  <a:pt x="2994" y="4982"/>
                </a:lnTo>
                <a:lnTo>
                  <a:pt x="3023" y="4968"/>
                </a:lnTo>
                <a:lnTo>
                  <a:pt x="3053" y="4951"/>
                </a:lnTo>
                <a:lnTo>
                  <a:pt x="3084" y="4935"/>
                </a:lnTo>
                <a:lnTo>
                  <a:pt x="3118" y="4918"/>
                </a:lnTo>
                <a:lnTo>
                  <a:pt x="3212" y="4830"/>
                </a:lnTo>
                <a:lnTo>
                  <a:pt x="3325" y="4775"/>
                </a:lnTo>
                <a:lnTo>
                  <a:pt x="3373" y="4697"/>
                </a:lnTo>
                <a:lnTo>
                  <a:pt x="3499" y="4689"/>
                </a:lnTo>
                <a:lnTo>
                  <a:pt x="3585" y="4623"/>
                </a:lnTo>
                <a:lnTo>
                  <a:pt x="3687" y="4662"/>
                </a:lnTo>
                <a:lnTo>
                  <a:pt x="3645" y="4890"/>
                </a:lnTo>
                <a:lnTo>
                  <a:pt x="3467" y="5062"/>
                </a:lnTo>
                <a:lnTo>
                  <a:pt x="3342" y="5086"/>
                </a:lnTo>
                <a:lnTo>
                  <a:pt x="3098" y="5368"/>
                </a:lnTo>
                <a:lnTo>
                  <a:pt x="3020" y="5476"/>
                </a:lnTo>
                <a:lnTo>
                  <a:pt x="2995" y="5490"/>
                </a:lnTo>
                <a:lnTo>
                  <a:pt x="2944" y="5517"/>
                </a:lnTo>
                <a:lnTo>
                  <a:pt x="2896" y="5543"/>
                </a:lnTo>
                <a:lnTo>
                  <a:pt x="2850" y="5566"/>
                </a:lnTo>
                <a:lnTo>
                  <a:pt x="2804" y="5589"/>
                </a:lnTo>
                <a:lnTo>
                  <a:pt x="2762" y="5609"/>
                </a:lnTo>
                <a:lnTo>
                  <a:pt x="2721" y="5627"/>
                </a:lnTo>
                <a:lnTo>
                  <a:pt x="2682" y="5644"/>
                </a:lnTo>
                <a:lnTo>
                  <a:pt x="2645" y="5658"/>
                </a:lnTo>
                <a:lnTo>
                  <a:pt x="2611" y="5671"/>
                </a:lnTo>
                <a:lnTo>
                  <a:pt x="2577" y="5681"/>
                </a:lnTo>
                <a:lnTo>
                  <a:pt x="2546" y="5691"/>
                </a:lnTo>
                <a:lnTo>
                  <a:pt x="2517" y="5698"/>
                </a:lnTo>
                <a:lnTo>
                  <a:pt x="2490" y="5703"/>
                </a:lnTo>
                <a:lnTo>
                  <a:pt x="2465" y="5707"/>
                </a:lnTo>
                <a:lnTo>
                  <a:pt x="2441" y="5708"/>
                </a:lnTo>
                <a:lnTo>
                  <a:pt x="2420" y="5708"/>
                </a:lnTo>
                <a:lnTo>
                  <a:pt x="2410" y="5707"/>
                </a:lnTo>
                <a:lnTo>
                  <a:pt x="2399" y="5706"/>
                </a:lnTo>
                <a:lnTo>
                  <a:pt x="2388" y="5704"/>
                </a:lnTo>
                <a:lnTo>
                  <a:pt x="2376" y="5701"/>
                </a:lnTo>
                <a:lnTo>
                  <a:pt x="2363" y="5698"/>
                </a:lnTo>
                <a:lnTo>
                  <a:pt x="2349" y="5695"/>
                </a:lnTo>
                <a:lnTo>
                  <a:pt x="2333" y="5690"/>
                </a:lnTo>
                <a:lnTo>
                  <a:pt x="2316" y="5686"/>
                </a:lnTo>
                <a:lnTo>
                  <a:pt x="2298" y="5679"/>
                </a:lnTo>
                <a:lnTo>
                  <a:pt x="2280" y="5673"/>
                </a:lnTo>
                <a:lnTo>
                  <a:pt x="2263" y="5666"/>
                </a:lnTo>
                <a:lnTo>
                  <a:pt x="2247" y="5659"/>
                </a:lnTo>
                <a:lnTo>
                  <a:pt x="2230" y="5652"/>
                </a:lnTo>
                <a:lnTo>
                  <a:pt x="2214" y="5644"/>
                </a:lnTo>
                <a:lnTo>
                  <a:pt x="2198" y="5635"/>
                </a:lnTo>
                <a:lnTo>
                  <a:pt x="2182" y="5626"/>
                </a:lnTo>
                <a:lnTo>
                  <a:pt x="2168" y="5617"/>
                </a:lnTo>
                <a:lnTo>
                  <a:pt x="2153" y="5607"/>
                </a:lnTo>
                <a:lnTo>
                  <a:pt x="2139" y="5597"/>
                </a:lnTo>
                <a:lnTo>
                  <a:pt x="2125" y="5586"/>
                </a:lnTo>
                <a:lnTo>
                  <a:pt x="2112" y="5574"/>
                </a:lnTo>
                <a:lnTo>
                  <a:pt x="2098" y="5562"/>
                </a:lnTo>
                <a:lnTo>
                  <a:pt x="2086" y="5550"/>
                </a:lnTo>
                <a:lnTo>
                  <a:pt x="2072" y="5538"/>
                </a:lnTo>
                <a:lnTo>
                  <a:pt x="2060" y="5524"/>
                </a:lnTo>
                <a:lnTo>
                  <a:pt x="2047" y="5509"/>
                </a:lnTo>
                <a:lnTo>
                  <a:pt x="2034" y="5493"/>
                </a:lnTo>
                <a:lnTo>
                  <a:pt x="2021" y="5474"/>
                </a:lnTo>
                <a:lnTo>
                  <a:pt x="2008" y="5455"/>
                </a:lnTo>
                <a:lnTo>
                  <a:pt x="1994" y="5434"/>
                </a:lnTo>
                <a:lnTo>
                  <a:pt x="1980" y="5412"/>
                </a:lnTo>
                <a:lnTo>
                  <a:pt x="1966" y="5389"/>
                </a:lnTo>
                <a:lnTo>
                  <a:pt x="1936" y="5338"/>
                </a:lnTo>
                <a:lnTo>
                  <a:pt x="1906" y="5282"/>
                </a:lnTo>
                <a:lnTo>
                  <a:pt x="1875" y="5219"/>
                </a:lnTo>
                <a:lnTo>
                  <a:pt x="1843" y="5151"/>
                </a:lnTo>
                <a:lnTo>
                  <a:pt x="1671" y="4988"/>
                </a:lnTo>
                <a:lnTo>
                  <a:pt x="1522" y="4693"/>
                </a:lnTo>
                <a:lnTo>
                  <a:pt x="1432" y="4429"/>
                </a:lnTo>
                <a:lnTo>
                  <a:pt x="1325" y="4368"/>
                </a:lnTo>
                <a:lnTo>
                  <a:pt x="1019" y="3769"/>
                </a:lnTo>
                <a:lnTo>
                  <a:pt x="899" y="3491"/>
                </a:lnTo>
                <a:lnTo>
                  <a:pt x="766" y="3753"/>
                </a:lnTo>
                <a:lnTo>
                  <a:pt x="754" y="3809"/>
                </a:lnTo>
                <a:lnTo>
                  <a:pt x="743" y="3864"/>
                </a:lnTo>
                <a:lnTo>
                  <a:pt x="733" y="3915"/>
                </a:lnTo>
                <a:lnTo>
                  <a:pt x="723" y="3965"/>
                </a:lnTo>
                <a:lnTo>
                  <a:pt x="713" y="4011"/>
                </a:lnTo>
                <a:lnTo>
                  <a:pt x="703" y="4057"/>
                </a:lnTo>
                <a:lnTo>
                  <a:pt x="694" y="4099"/>
                </a:lnTo>
                <a:lnTo>
                  <a:pt x="685" y="4138"/>
                </a:lnTo>
                <a:lnTo>
                  <a:pt x="676" y="4177"/>
                </a:lnTo>
                <a:lnTo>
                  <a:pt x="668" y="4213"/>
                </a:lnTo>
                <a:lnTo>
                  <a:pt x="659" y="4248"/>
                </a:lnTo>
                <a:lnTo>
                  <a:pt x="651" y="4283"/>
                </a:lnTo>
                <a:lnTo>
                  <a:pt x="643" y="4316"/>
                </a:lnTo>
                <a:lnTo>
                  <a:pt x="635" y="4347"/>
                </a:lnTo>
                <a:lnTo>
                  <a:pt x="627" y="4379"/>
                </a:lnTo>
                <a:lnTo>
                  <a:pt x="619" y="4408"/>
                </a:lnTo>
                <a:lnTo>
                  <a:pt x="616" y="4584"/>
                </a:lnTo>
                <a:lnTo>
                  <a:pt x="546" y="5076"/>
                </a:lnTo>
                <a:lnTo>
                  <a:pt x="461" y="5497"/>
                </a:lnTo>
                <a:lnTo>
                  <a:pt x="437" y="5506"/>
                </a:lnTo>
                <a:lnTo>
                  <a:pt x="415" y="5515"/>
                </a:lnTo>
                <a:lnTo>
                  <a:pt x="395" y="5522"/>
                </a:lnTo>
                <a:lnTo>
                  <a:pt x="376" y="5527"/>
                </a:lnTo>
                <a:lnTo>
                  <a:pt x="360" y="5531"/>
                </a:lnTo>
                <a:lnTo>
                  <a:pt x="345" y="5533"/>
                </a:lnTo>
                <a:lnTo>
                  <a:pt x="330" y="5534"/>
                </a:lnTo>
                <a:lnTo>
                  <a:pt x="318" y="5534"/>
                </a:lnTo>
                <a:lnTo>
                  <a:pt x="301" y="5532"/>
                </a:lnTo>
                <a:lnTo>
                  <a:pt x="280" y="5527"/>
                </a:lnTo>
                <a:lnTo>
                  <a:pt x="254" y="5520"/>
                </a:lnTo>
                <a:lnTo>
                  <a:pt x="222" y="5509"/>
                </a:lnTo>
                <a:lnTo>
                  <a:pt x="208" y="5505"/>
                </a:lnTo>
                <a:lnTo>
                  <a:pt x="196" y="5501"/>
                </a:lnTo>
                <a:lnTo>
                  <a:pt x="184" y="5497"/>
                </a:lnTo>
                <a:lnTo>
                  <a:pt x="176" y="5495"/>
                </a:lnTo>
                <a:close/>
                <a:moveTo>
                  <a:pt x="14096" y="2348"/>
                </a:moveTo>
                <a:lnTo>
                  <a:pt x="14020" y="2374"/>
                </a:lnTo>
                <a:lnTo>
                  <a:pt x="14005" y="2368"/>
                </a:lnTo>
                <a:lnTo>
                  <a:pt x="13990" y="2362"/>
                </a:lnTo>
                <a:lnTo>
                  <a:pt x="13977" y="2354"/>
                </a:lnTo>
                <a:lnTo>
                  <a:pt x="13963" y="2345"/>
                </a:lnTo>
                <a:lnTo>
                  <a:pt x="13957" y="2340"/>
                </a:lnTo>
                <a:lnTo>
                  <a:pt x="13951" y="2335"/>
                </a:lnTo>
                <a:lnTo>
                  <a:pt x="13946" y="2330"/>
                </a:lnTo>
                <a:lnTo>
                  <a:pt x="13941" y="2324"/>
                </a:lnTo>
                <a:lnTo>
                  <a:pt x="13932" y="2311"/>
                </a:lnTo>
                <a:lnTo>
                  <a:pt x="13924" y="2297"/>
                </a:lnTo>
                <a:lnTo>
                  <a:pt x="13896" y="2226"/>
                </a:lnTo>
                <a:lnTo>
                  <a:pt x="13888" y="2208"/>
                </a:lnTo>
                <a:lnTo>
                  <a:pt x="13881" y="2190"/>
                </a:lnTo>
                <a:lnTo>
                  <a:pt x="13875" y="2172"/>
                </a:lnTo>
                <a:lnTo>
                  <a:pt x="13870" y="2154"/>
                </a:lnTo>
                <a:lnTo>
                  <a:pt x="13866" y="2136"/>
                </a:lnTo>
                <a:lnTo>
                  <a:pt x="13863" y="2120"/>
                </a:lnTo>
                <a:lnTo>
                  <a:pt x="13862" y="2105"/>
                </a:lnTo>
                <a:lnTo>
                  <a:pt x="13862" y="2090"/>
                </a:lnTo>
                <a:lnTo>
                  <a:pt x="13864" y="2074"/>
                </a:lnTo>
                <a:lnTo>
                  <a:pt x="13865" y="2058"/>
                </a:lnTo>
                <a:lnTo>
                  <a:pt x="13868" y="2042"/>
                </a:lnTo>
                <a:lnTo>
                  <a:pt x="13871" y="2026"/>
                </a:lnTo>
                <a:lnTo>
                  <a:pt x="13875" y="2011"/>
                </a:lnTo>
                <a:lnTo>
                  <a:pt x="13879" y="1994"/>
                </a:lnTo>
                <a:lnTo>
                  <a:pt x="13884" y="1978"/>
                </a:lnTo>
                <a:lnTo>
                  <a:pt x="13889" y="1963"/>
                </a:lnTo>
                <a:lnTo>
                  <a:pt x="13895" y="1948"/>
                </a:lnTo>
                <a:lnTo>
                  <a:pt x="13901" y="1933"/>
                </a:lnTo>
                <a:lnTo>
                  <a:pt x="13909" y="1918"/>
                </a:lnTo>
                <a:lnTo>
                  <a:pt x="13916" y="1903"/>
                </a:lnTo>
                <a:lnTo>
                  <a:pt x="13926" y="1887"/>
                </a:lnTo>
                <a:lnTo>
                  <a:pt x="13934" y="1872"/>
                </a:lnTo>
                <a:lnTo>
                  <a:pt x="13944" y="1858"/>
                </a:lnTo>
                <a:lnTo>
                  <a:pt x="13954" y="1843"/>
                </a:lnTo>
                <a:lnTo>
                  <a:pt x="13976" y="1814"/>
                </a:lnTo>
                <a:lnTo>
                  <a:pt x="14002" y="1783"/>
                </a:lnTo>
                <a:lnTo>
                  <a:pt x="14031" y="1752"/>
                </a:lnTo>
                <a:lnTo>
                  <a:pt x="14065" y="1720"/>
                </a:lnTo>
                <a:lnTo>
                  <a:pt x="14101" y="1686"/>
                </a:lnTo>
                <a:lnTo>
                  <a:pt x="14140" y="1651"/>
                </a:lnTo>
                <a:lnTo>
                  <a:pt x="14184" y="1616"/>
                </a:lnTo>
                <a:lnTo>
                  <a:pt x="14230" y="1579"/>
                </a:lnTo>
                <a:lnTo>
                  <a:pt x="14273" y="1567"/>
                </a:lnTo>
                <a:lnTo>
                  <a:pt x="14335" y="1579"/>
                </a:lnTo>
                <a:lnTo>
                  <a:pt x="14347" y="1518"/>
                </a:lnTo>
                <a:lnTo>
                  <a:pt x="14507" y="1384"/>
                </a:lnTo>
                <a:lnTo>
                  <a:pt x="14603" y="1366"/>
                </a:lnTo>
                <a:lnTo>
                  <a:pt x="14620" y="1354"/>
                </a:lnTo>
                <a:lnTo>
                  <a:pt x="14638" y="1345"/>
                </a:lnTo>
                <a:lnTo>
                  <a:pt x="14655" y="1337"/>
                </a:lnTo>
                <a:lnTo>
                  <a:pt x="14672" y="1332"/>
                </a:lnTo>
                <a:lnTo>
                  <a:pt x="14691" y="1328"/>
                </a:lnTo>
                <a:lnTo>
                  <a:pt x="14711" y="1325"/>
                </a:lnTo>
                <a:lnTo>
                  <a:pt x="14733" y="1324"/>
                </a:lnTo>
                <a:lnTo>
                  <a:pt x="14757" y="1325"/>
                </a:lnTo>
                <a:lnTo>
                  <a:pt x="14776" y="1327"/>
                </a:lnTo>
                <a:lnTo>
                  <a:pt x="14794" y="1330"/>
                </a:lnTo>
                <a:lnTo>
                  <a:pt x="14811" y="1334"/>
                </a:lnTo>
                <a:lnTo>
                  <a:pt x="14827" y="1339"/>
                </a:lnTo>
                <a:lnTo>
                  <a:pt x="14842" y="1346"/>
                </a:lnTo>
                <a:lnTo>
                  <a:pt x="14856" y="1353"/>
                </a:lnTo>
                <a:lnTo>
                  <a:pt x="14869" y="1361"/>
                </a:lnTo>
                <a:lnTo>
                  <a:pt x="14880" y="1371"/>
                </a:lnTo>
                <a:lnTo>
                  <a:pt x="14891" y="1383"/>
                </a:lnTo>
                <a:lnTo>
                  <a:pt x="14901" y="1394"/>
                </a:lnTo>
                <a:lnTo>
                  <a:pt x="14908" y="1406"/>
                </a:lnTo>
                <a:lnTo>
                  <a:pt x="14914" y="1418"/>
                </a:lnTo>
                <a:lnTo>
                  <a:pt x="14919" y="1431"/>
                </a:lnTo>
                <a:lnTo>
                  <a:pt x="14922" y="1444"/>
                </a:lnTo>
                <a:lnTo>
                  <a:pt x="14923" y="1457"/>
                </a:lnTo>
                <a:lnTo>
                  <a:pt x="14923" y="1471"/>
                </a:lnTo>
                <a:lnTo>
                  <a:pt x="14922" y="1488"/>
                </a:lnTo>
                <a:lnTo>
                  <a:pt x="14861" y="1725"/>
                </a:lnTo>
                <a:lnTo>
                  <a:pt x="14796" y="1880"/>
                </a:lnTo>
                <a:lnTo>
                  <a:pt x="14755" y="1911"/>
                </a:lnTo>
                <a:lnTo>
                  <a:pt x="14750" y="1979"/>
                </a:lnTo>
                <a:lnTo>
                  <a:pt x="14685" y="2096"/>
                </a:lnTo>
                <a:lnTo>
                  <a:pt x="14676" y="2109"/>
                </a:lnTo>
                <a:lnTo>
                  <a:pt x="14667" y="2121"/>
                </a:lnTo>
                <a:lnTo>
                  <a:pt x="14657" y="2133"/>
                </a:lnTo>
                <a:lnTo>
                  <a:pt x="14646" y="2146"/>
                </a:lnTo>
                <a:lnTo>
                  <a:pt x="14634" y="2159"/>
                </a:lnTo>
                <a:lnTo>
                  <a:pt x="14621" y="2172"/>
                </a:lnTo>
                <a:lnTo>
                  <a:pt x="14608" y="2185"/>
                </a:lnTo>
                <a:lnTo>
                  <a:pt x="14593" y="2198"/>
                </a:lnTo>
                <a:lnTo>
                  <a:pt x="14565" y="2223"/>
                </a:lnTo>
                <a:lnTo>
                  <a:pt x="14542" y="2242"/>
                </a:lnTo>
                <a:lnTo>
                  <a:pt x="14525" y="2258"/>
                </a:lnTo>
                <a:lnTo>
                  <a:pt x="14513" y="2269"/>
                </a:lnTo>
                <a:lnTo>
                  <a:pt x="14459" y="2272"/>
                </a:lnTo>
                <a:lnTo>
                  <a:pt x="14435" y="2304"/>
                </a:lnTo>
                <a:lnTo>
                  <a:pt x="14407" y="2316"/>
                </a:lnTo>
                <a:lnTo>
                  <a:pt x="14381" y="2327"/>
                </a:lnTo>
                <a:lnTo>
                  <a:pt x="14358" y="2337"/>
                </a:lnTo>
                <a:lnTo>
                  <a:pt x="14336" y="2346"/>
                </a:lnTo>
                <a:lnTo>
                  <a:pt x="14316" y="2353"/>
                </a:lnTo>
                <a:lnTo>
                  <a:pt x="14297" y="2360"/>
                </a:lnTo>
                <a:lnTo>
                  <a:pt x="14281" y="2365"/>
                </a:lnTo>
                <a:lnTo>
                  <a:pt x="14267" y="2370"/>
                </a:lnTo>
                <a:lnTo>
                  <a:pt x="14254" y="2373"/>
                </a:lnTo>
                <a:lnTo>
                  <a:pt x="14242" y="2377"/>
                </a:lnTo>
                <a:lnTo>
                  <a:pt x="14229" y="2379"/>
                </a:lnTo>
                <a:lnTo>
                  <a:pt x="14217" y="2381"/>
                </a:lnTo>
                <a:lnTo>
                  <a:pt x="14205" y="2383"/>
                </a:lnTo>
                <a:lnTo>
                  <a:pt x="14194" y="2384"/>
                </a:lnTo>
                <a:lnTo>
                  <a:pt x="14182" y="2384"/>
                </a:lnTo>
                <a:lnTo>
                  <a:pt x="14170" y="2383"/>
                </a:lnTo>
                <a:lnTo>
                  <a:pt x="14140" y="2381"/>
                </a:lnTo>
                <a:lnTo>
                  <a:pt x="14096" y="2348"/>
                </a:lnTo>
                <a:close/>
                <a:moveTo>
                  <a:pt x="14664" y="5430"/>
                </a:moveTo>
                <a:lnTo>
                  <a:pt x="14616" y="5466"/>
                </a:lnTo>
                <a:lnTo>
                  <a:pt x="14467" y="5531"/>
                </a:lnTo>
                <a:lnTo>
                  <a:pt x="14339" y="5530"/>
                </a:lnTo>
                <a:lnTo>
                  <a:pt x="14329" y="5532"/>
                </a:lnTo>
                <a:lnTo>
                  <a:pt x="14318" y="5533"/>
                </a:lnTo>
                <a:lnTo>
                  <a:pt x="14306" y="5534"/>
                </a:lnTo>
                <a:lnTo>
                  <a:pt x="14293" y="5534"/>
                </a:lnTo>
                <a:lnTo>
                  <a:pt x="14279" y="5534"/>
                </a:lnTo>
                <a:lnTo>
                  <a:pt x="14262" y="5533"/>
                </a:lnTo>
                <a:lnTo>
                  <a:pt x="14243" y="5532"/>
                </a:lnTo>
                <a:lnTo>
                  <a:pt x="14222" y="5531"/>
                </a:lnTo>
                <a:lnTo>
                  <a:pt x="14197" y="5529"/>
                </a:lnTo>
                <a:lnTo>
                  <a:pt x="14172" y="5526"/>
                </a:lnTo>
                <a:lnTo>
                  <a:pt x="14150" y="5521"/>
                </a:lnTo>
                <a:lnTo>
                  <a:pt x="14128" y="5516"/>
                </a:lnTo>
                <a:lnTo>
                  <a:pt x="14108" y="5510"/>
                </a:lnTo>
                <a:lnTo>
                  <a:pt x="14088" y="5503"/>
                </a:lnTo>
                <a:lnTo>
                  <a:pt x="14069" y="5495"/>
                </a:lnTo>
                <a:lnTo>
                  <a:pt x="14051" y="5486"/>
                </a:lnTo>
                <a:lnTo>
                  <a:pt x="14033" y="5474"/>
                </a:lnTo>
                <a:lnTo>
                  <a:pt x="14016" y="5463"/>
                </a:lnTo>
                <a:lnTo>
                  <a:pt x="14001" y="5450"/>
                </a:lnTo>
                <a:lnTo>
                  <a:pt x="13985" y="5436"/>
                </a:lnTo>
                <a:lnTo>
                  <a:pt x="13970" y="5421"/>
                </a:lnTo>
                <a:lnTo>
                  <a:pt x="13956" y="5405"/>
                </a:lnTo>
                <a:lnTo>
                  <a:pt x="13941" y="5387"/>
                </a:lnTo>
                <a:lnTo>
                  <a:pt x="13928" y="5368"/>
                </a:lnTo>
                <a:lnTo>
                  <a:pt x="13901" y="5296"/>
                </a:lnTo>
                <a:lnTo>
                  <a:pt x="13846" y="5241"/>
                </a:lnTo>
                <a:lnTo>
                  <a:pt x="13849" y="5203"/>
                </a:lnTo>
                <a:lnTo>
                  <a:pt x="13835" y="5171"/>
                </a:lnTo>
                <a:lnTo>
                  <a:pt x="13789" y="5145"/>
                </a:lnTo>
                <a:lnTo>
                  <a:pt x="13715" y="4956"/>
                </a:lnTo>
                <a:lnTo>
                  <a:pt x="13720" y="4883"/>
                </a:lnTo>
                <a:lnTo>
                  <a:pt x="13672" y="4840"/>
                </a:lnTo>
                <a:lnTo>
                  <a:pt x="13597" y="4683"/>
                </a:lnTo>
                <a:lnTo>
                  <a:pt x="13585" y="4669"/>
                </a:lnTo>
                <a:lnTo>
                  <a:pt x="13573" y="4651"/>
                </a:lnTo>
                <a:lnTo>
                  <a:pt x="13560" y="4631"/>
                </a:lnTo>
                <a:lnTo>
                  <a:pt x="13547" y="4611"/>
                </a:lnTo>
                <a:lnTo>
                  <a:pt x="13535" y="4593"/>
                </a:lnTo>
                <a:lnTo>
                  <a:pt x="13524" y="4577"/>
                </a:lnTo>
                <a:lnTo>
                  <a:pt x="13514" y="4564"/>
                </a:lnTo>
                <a:lnTo>
                  <a:pt x="13504" y="4552"/>
                </a:lnTo>
                <a:lnTo>
                  <a:pt x="13495" y="4543"/>
                </a:lnTo>
                <a:lnTo>
                  <a:pt x="13486" y="4537"/>
                </a:lnTo>
                <a:lnTo>
                  <a:pt x="13482" y="4534"/>
                </a:lnTo>
                <a:lnTo>
                  <a:pt x="13477" y="4532"/>
                </a:lnTo>
                <a:lnTo>
                  <a:pt x="13473" y="4531"/>
                </a:lnTo>
                <a:lnTo>
                  <a:pt x="13469" y="4531"/>
                </a:lnTo>
                <a:lnTo>
                  <a:pt x="13459" y="4531"/>
                </a:lnTo>
                <a:lnTo>
                  <a:pt x="13449" y="4533"/>
                </a:lnTo>
                <a:lnTo>
                  <a:pt x="13439" y="4536"/>
                </a:lnTo>
                <a:lnTo>
                  <a:pt x="13428" y="4540"/>
                </a:lnTo>
                <a:lnTo>
                  <a:pt x="13416" y="4545"/>
                </a:lnTo>
                <a:lnTo>
                  <a:pt x="13405" y="4551"/>
                </a:lnTo>
                <a:lnTo>
                  <a:pt x="13395" y="4558"/>
                </a:lnTo>
                <a:lnTo>
                  <a:pt x="13384" y="4565"/>
                </a:lnTo>
                <a:lnTo>
                  <a:pt x="13322" y="4569"/>
                </a:lnTo>
                <a:lnTo>
                  <a:pt x="13288" y="4617"/>
                </a:lnTo>
                <a:lnTo>
                  <a:pt x="13209" y="4691"/>
                </a:lnTo>
                <a:lnTo>
                  <a:pt x="13154" y="4695"/>
                </a:lnTo>
                <a:lnTo>
                  <a:pt x="13114" y="4722"/>
                </a:lnTo>
                <a:lnTo>
                  <a:pt x="13105" y="4732"/>
                </a:lnTo>
                <a:lnTo>
                  <a:pt x="13096" y="4741"/>
                </a:lnTo>
                <a:lnTo>
                  <a:pt x="13086" y="4752"/>
                </a:lnTo>
                <a:lnTo>
                  <a:pt x="13077" y="4763"/>
                </a:lnTo>
                <a:lnTo>
                  <a:pt x="13071" y="4771"/>
                </a:lnTo>
                <a:lnTo>
                  <a:pt x="13033" y="4815"/>
                </a:lnTo>
                <a:lnTo>
                  <a:pt x="13020" y="4823"/>
                </a:lnTo>
                <a:lnTo>
                  <a:pt x="13007" y="4837"/>
                </a:lnTo>
                <a:lnTo>
                  <a:pt x="12995" y="4848"/>
                </a:lnTo>
                <a:lnTo>
                  <a:pt x="12984" y="4858"/>
                </a:lnTo>
                <a:lnTo>
                  <a:pt x="12974" y="4867"/>
                </a:lnTo>
                <a:lnTo>
                  <a:pt x="12932" y="4922"/>
                </a:lnTo>
                <a:lnTo>
                  <a:pt x="12841" y="4948"/>
                </a:lnTo>
                <a:lnTo>
                  <a:pt x="12832" y="4971"/>
                </a:lnTo>
                <a:lnTo>
                  <a:pt x="12782" y="5014"/>
                </a:lnTo>
                <a:lnTo>
                  <a:pt x="12702" y="5053"/>
                </a:lnTo>
                <a:lnTo>
                  <a:pt x="12606" y="5148"/>
                </a:lnTo>
                <a:lnTo>
                  <a:pt x="12562" y="5219"/>
                </a:lnTo>
                <a:lnTo>
                  <a:pt x="12448" y="5235"/>
                </a:lnTo>
                <a:lnTo>
                  <a:pt x="12423" y="5281"/>
                </a:lnTo>
                <a:lnTo>
                  <a:pt x="12392" y="5306"/>
                </a:lnTo>
                <a:lnTo>
                  <a:pt x="12361" y="5330"/>
                </a:lnTo>
                <a:lnTo>
                  <a:pt x="12328" y="5353"/>
                </a:lnTo>
                <a:lnTo>
                  <a:pt x="12293" y="5377"/>
                </a:lnTo>
                <a:lnTo>
                  <a:pt x="12274" y="5387"/>
                </a:lnTo>
                <a:lnTo>
                  <a:pt x="12256" y="5398"/>
                </a:lnTo>
                <a:lnTo>
                  <a:pt x="12238" y="5408"/>
                </a:lnTo>
                <a:lnTo>
                  <a:pt x="12219" y="5418"/>
                </a:lnTo>
                <a:lnTo>
                  <a:pt x="12200" y="5427"/>
                </a:lnTo>
                <a:lnTo>
                  <a:pt x="12180" y="5436"/>
                </a:lnTo>
                <a:lnTo>
                  <a:pt x="12160" y="5445"/>
                </a:lnTo>
                <a:lnTo>
                  <a:pt x="12138" y="5454"/>
                </a:lnTo>
                <a:lnTo>
                  <a:pt x="12048" y="5515"/>
                </a:lnTo>
                <a:lnTo>
                  <a:pt x="12024" y="5515"/>
                </a:lnTo>
                <a:lnTo>
                  <a:pt x="12003" y="5516"/>
                </a:lnTo>
                <a:lnTo>
                  <a:pt x="11994" y="5517"/>
                </a:lnTo>
                <a:lnTo>
                  <a:pt x="11985" y="5519"/>
                </a:lnTo>
                <a:lnTo>
                  <a:pt x="11977" y="5521"/>
                </a:lnTo>
                <a:lnTo>
                  <a:pt x="11970" y="5524"/>
                </a:lnTo>
                <a:lnTo>
                  <a:pt x="11963" y="5527"/>
                </a:lnTo>
                <a:lnTo>
                  <a:pt x="11956" y="5531"/>
                </a:lnTo>
                <a:lnTo>
                  <a:pt x="11950" y="5536"/>
                </a:lnTo>
                <a:lnTo>
                  <a:pt x="11943" y="5541"/>
                </a:lnTo>
                <a:lnTo>
                  <a:pt x="11936" y="5547"/>
                </a:lnTo>
                <a:lnTo>
                  <a:pt x="11930" y="5554"/>
                </a:lnTo>
                <a:lnTo>
                  <a:pt x="11923" y="5561"/>
                </a:lnTo>
                <a:lnTo>
                  <a:pt x="11917" y="5569"/>
                </a:lnTo>
                <a:lnTo>
                  <a:pt x="11790" y="5666"/>
                </a:lnTo>
                <a:lnTo>
                  <a:pt x="11728" y="5655"/>
                </a:lnTo>
                <a:lnTo>
                  <a:pt x="11719" y="5659"/>
                </a:lnTo>
                <a:lnTo>
                  <a:pt x="11707" y="5665"/>
                </a:lnTo>
                <a:lnTo>
                  <a:pt x="11696" y="5672"/>
                </a:lnTo>
                <a:lnTo>
                  <a:pt x="11685" y="5679"/>
                </a:lnTo>
                <a:lnTo>
                  <a:pt x="11676" y="5687"/>
                </a:lnTo>
                <a:lnTo>
                  <a:pt x="11667" y="5693"/>
                </a:lnTo>
                <a:lnTo>
                  <a:pt x="11659" y="5700"/>
                </a:lnTo>
                <a:lnTo>
                  <a:pt x="11652" y="5707"/>
                </a:lnTo>
                <a:lnTo>
                  <a:pt x="11646" y="5714"/>
                </a:lnTo>
                <a:lnTo>
                  <a:pt x="11641" y="5720"/>
                </a:lnTo>
                <a:lnTo>
                  <a:pt x="11363" y="5733"/>
                </a:lnTo>
                <a:lnTo>
                  <a:pt x="11308" y="5706"/>
                </a:lnTo>
                <a:lnTo>
                  <a:pt x="11267" y="5711"/>
                </a:lnTo>
                <a:lnTo>
                  <a:pt x="11254" y="5707"/>
                </a:lnTo>
                <a:lnTo>
                  <a:pt x="11241" y="5702"/>
                </a:lnTo>
                <a:lnTo>
                  <a:pt x="11230" y="5697"/>
                </a:lnTo>
                <a:lnTo>
                  <a:pt x="11219" y="5691"/>
                </a:lnTo>
                <a:lnTo>
                  <a:pt x="11210" y="5685"/>
                </a:lnTo>
                <a:lnTo>
                  <a:pt x="11201" y="5677"/>
                </a:lnTo>
                <a:lnTo>
                  <a:pt x="11194" y="5670"/>
                </a:lnTo>
                <a:lnTo>
                  <a:pt x="11187" y="5662"/>
                </a:lnTo>
                <a:lnTo>
                  <a:pt x="11182" y="5652"/>
                </a:lnTo>
                <a:lnTo>
                  <a:pt x="11178" y="5642"/>
                </a:lnTo>
                <a:lnTo>
                  <a:pt x="11174" y="5631"/>
                </a:lnTo>
                <a:lnTo>
                  <a:pt x="11172" y="5619"/>
                </a:lnTo>
                <a:lnTo>
                  <a:pt x="11170" y="5606"/>
                </a:lnTo>
                <a:lnTo>
                  <a:pt x="11168" y="5592"/>
                </a:lnTo>
                <a:lnTo>
                  <a:pt x="11168" y="5576"/>
                </a:lnTo>
                <a:lnTo>
                  <a:pt x="11169" y="5560"/>
                </a:lnTo>
                <a:lnTo>
                  <a:pt x="11170" y="5545"/>
                </a:lnTo>
                <a:lnTo>
                  <a:pt x="11172" y="5530"/>
                </a:lnTo>
                <a:lnTo>
                  <a:pt x="11174" y="5514"/>
                </a:lnTo>
                <a:lnTo>
                  <a:pt x="11178" y="5497"/>
                </a:lnTo>
                <a:lnTo>
                  <a:pt x="11181" y="5480"/>
                </a:lnTo>
                <a:lnTo>
                  <a:pt x="11186" y="5462"/>
                </a:lnTo>
                <a:lnTo>
                  <a:pt x="11191" y="5444"/>
                </a:lnTo>
                <a:lnTo>
                  <a:pt x="11197" y="5425"/>
                </a:lnTo>
                <a:lnTo>
                  <a:pt x="11204" y="5406"/>
                </a:lnTo>
                <a:lnTo>
                  <a:pt x="11211" y="5386"/>
                </a:lnTo>
                <a:lnTo>
                  <a:pt x="11219" y="5364"/>
                </a:lnTo>
                <a:lnTo>
                  <a:pt x="11228" y="5342"/>
                </a:lnTo>
                <a:lnTo>
                  <a:pt x="11238" y="5320"/>
                </a:lnTo>
                <a:lnTo>
                  <a:pt x="11249" y="5297"/>
                </a:lnTo>
                <a:lnTo>
                  <a:pt x="11261" y="5273"/>
                </a:lnTo>
                <a:lnTo>
                  <a:pt x="11274" y="5247"/>
                </a:lnTo>
                <a:lnTo>
                  <a:pt x="11293" y="5186"/>
                </a:lnTo>
                <a:lnTo>
                  <a:pt x="11346" y="5107"/>
                </a:lnTo>
                <a:lnTo>
                  <a:pt x="11356" y="5052"/>
                </a:lnTo>
                <a:lnTo>
                  <a:pt x="11511" y="4639"/>
                </a:lnTo>
                <a:lnTo>
                  <a:pt x="11531" y="4598"/>
                </a:lnTo>
                <a:lnTo>
                  <a:pt x="11535" y="4536"/>
                </a:lnTo>
                <a:lnTo>
                  <a:pt x="11539" y="4511"/>
                </a:lnTo>
                <a:lnTo>
                  <a:pt x="11543" y="4488"/>
                </a:lnTo>
                <a:lnTo>
                  <a:pt x="11547" y="4465"/>
                </a:lnTo>
                <a:lnTo>
                  <a:pt x="11550" y="4442"/>
                </a:lnTo>
                <a:lnTo>
                  <a:pt x="11554" y="4422"/>
                </a:lnTo>
                <a:lnTo>
                  <a:pt x="11557" y="4402"/>
                </a:lnTo>
                <a:lnTo>
                  <a:pt x="11560" y="4383"/>
                </a:lnTo>
                <a:lnTo>
                  <a:pt x="11562" y="4365"/>
                </a:lnTo>
                <a:lnTo>
                  <a:pt x="11567" y="4330"/>
                </a:lnTo>
                <a:lnTo>
                  <a:pt x="11571" y="4298"/>
                </a:lnTo>
                <a:lnTo>
                  <a:pt x="11573" y="4269"/>
                </a:lnTo>
                <a:lnTo>
                  <a:pt x="11575" y="4242"/>
                </a:lnTo>
                <a:lnTo>
                  <a:pt x="11577" y="4214"/>
                </a:lnTo>
                <a:lnTo>
                  <a:pt x="11577" y="4186"/>
                </a:lnTo>
                <a:lnTo>
                  <a:pt x="11576" y="4160"/>
                </a:lnTo>
                <a:lnTo>
                  <a:pt x="11574" y="4134"/>
                </a:lnTo>
                <a:lnTo>
                  <a:pt x="11571" y="4110"/>
                </a:lnTo>
                <a:lnTo>
                  <a:pt x="11566" y="4087"/>
                </a:lnTo>
                <a:lnTo>
                  <a:pt x="11560" y="4066"/>
                </a:lnTo>
                <a:lnTo>
                  <a:pt x="11553" y="4046"/>
                </a:lnTo>
                <a:lnTo>
                  <a:pt x="11545" y="4025"/>
                </a:lnTo>
                <a:lnTo>
                  <a:pt x="11535" y="4005"/>
                </a:lnTo>
                <a:lnTo>
                  <a:pt x="11523" y="3986"/>
                </a:lnTo>
                <a:lnTo>
                  <a:pt x="11510" y="3967"/>
                </a:lnTo>
                <a:lnTo>
                  <a:pt x="11495" y="3947"/>
                </a:lnTo>
                <a:lnTo>
                  <a:pt x="11479" y="3928"/>
                </a:lnTo>
                <a:lnTo>
                  <a:pt x="11461" y="3909"/>
                </a:lnTo>
                <a:lnTo>
                  <a:pt x="11442" y="3890"/>
                </a:lnTo>
                <a:lnTo>
                  <a:pt x="11428" y="3826"/>
                </a:lnTo>
                <a:lnTo>
                  <a:pt x="11411" y="3822"/>
                </a:lnTo>
                <a:lnTo>
                  <a:pt x="11394" y="3817"/>
                </a:lnTo>
                <a:lnTo>
                  <a:pt x="11378" y="3811"/>
                </a:lnTo>
                <a:lnTo>
                  <a:pt x="11363" y="3805"/>
                </a:lnTo>
                <a:lnTo>
                  <a:pt x="11348" y="3798"/>
                </a:lnTo>
                <a:lnTo>
                  <a:pt x="11333" y="3791"/>
                </a:lnTo>
                <a:lnTo>
                  <a:pt x="11318" y="3783"/>
                </a:lnTo>
                <a:lnTo>
                  <a:pt x="11303" y="3775"/>
                </a:lnTo>
                <a:lnTo>
                  <a:pt x="11289" y="3766"/>
                </a:lnTo>
                <a:lnTo>
                  <a:pt x="11273" y="3755"/>
                </a:lnTo>
                <a:lnTo>
                  <a:pt x="11257" y="3743"/>
                </a:lnTo>
                <a:lnTo>
                  <a:pt x="11242" y="3729"/>
                </a:lnTo>
                <a:lnTo>
                  <a:pt x="11226" y="3715"/>
                </a:lnTo>
                <a:lnTo>
                  <a:pt x="11209" y="3700"/>
                </a:lnTo>
                <a:lnTo>
                  <a:pt x="11193" y="3683"/>
                </a:lnTo>
                <a:lnTo>
                  <a:pt x="11176" y="3665"/>
                </a:lnTo>
                <a:lnTo>
                  <a:pt x="11095" y="3646"/>
                </a:lnTo>
                <a:lnTo>
                  <a:pt x="11036" y="3734"/>
                </a:lnTo>
                <a:lnTo>
                  <a:pt x="10846" y="3828"/>
                </a:lnTo>
                <a:lnTo>
                  <a:pt x="10778" y="3913"/>
                </a:lnTo>
                <a:lnTo>
                  <a:pt x="10724" y="3958"/>
                </a:lnTo>
                <a:lnTo>
                  <a:pt x="10633" y="4054"/>
                </a:lnTo>
                <a:lnTo>
                  <a:pt x="10560" y="4162"/>
                </a:lnTo>
                <a:lnTo>
                  <a:pt x="10373" y="4334"/>
                </a:lnTo>
                <a:lnTo>
                  <a:pt x="10331" y="4390"/>
                </a:lnTo>
                <a:lnTo>
                  <a:pt x="10242" y="4415"/>
                </a:lnTo>
                <a:lnTo>
                  <a:pt x="10214" y="4451"/>
                </a:lnTo>
                <a:lnTo>
                  <a:pt x="10113" y="4567"/>
                </a:lnTo>
                <a:lnTo>
                  <a:pt x="10107" y="4577"/>
                </a:lnTo>
                <a:lnTo>
                  <a:pt x="10101" y="4587"/>
                </a:lnTo>
                <a:lnTo>
                  <a:pt x="10095" y="4596"/>
                </a:lnTo>
                <a:lnTo>
                  <a:pt x="10089" y="4604"/>
                </a:lnTo>
                <a:lnTo>
                  <a:pt x="10082" y="4611"/>
                </a:lnTo>
                <a:lnTo>
                  <a:pt x="10075" y="4618"/>
                </a:lnTo>
                <a:lnTo>
                  <a:pt x="10068" y="4624"/>
                </a:lnTo>
                <a:lnTo>
                  <a:pt x="10060" y="4630"/>
                </a:lnTo>
                <a:lnTo>
                  <a:pt x="10047" y="4638"/>
                </a:lnTo>
                <a:lnTo>
                  <a:pt x="10033" y="4645"/>
                </a:lnTo>
                <a:lnTo>
                  <a:pt x="10018" y="4649"/>
                </a:lnTo>
                <a:lnTo>
                  <a:pt x="10002" y="4652"/>
                </a:lnTo>
                <a:lnTo>
                  <a:pt x="9988" y="4666"/>
                </a:lnTo>
                <a:lnTo>
                  <a:pt x="9976" y="4676"/>
                </a:lnTo>
                <a:lnTo>
                  <a:pt x="9934" y="4731"/>
                </a:lnTo>
                <a:lnTo>
                  <a:pt x="9843" y="4757"/>
                </a:lnTo>
                <a:lnTo>
                  <a:pt x="9834" y="4780"/>
                </a:lnTo>
                <a:lnTo>
                  <a:pt x="9785" y="4823"/>
                </a:lnTo>
                <a:lnTo>
                  <a:pt x="9703" y="4862"/>
                </a:lnTo>
                <a:lnTo>
                  <a:pt x="9608" y="4957"/>
                </a:lnTo>
                <a:lnTo>
                  <a:pt x="9564" y="5028"/>
                </a:lnTo>
                <a:lnTo>
                  <a:pt x="9450" y="5044"/>
                </a:lnTo>
                <a:lnTo>
                  <a:pt x="9424" y="5090"/>
                </a:lnTo>
                <a:lnTo>
                  <a:pt x="9395" y="5115"/>
                </a:lnTo>
                <a:lnTo>
                  <a:pt x="9362" y="5139"/>
                </a:lnTo>
                <a:lnTo>
                  <a:pt x="9330" y="5162"/>
                </a:lnTo>
                <a:lnTo>
                  <a:pt x="9295" y="5186"/>
                </a:lnTo>
                <a:lnTo>
                  <a:pt x="9277" y="5196"/>
                </a:lnTo>
                <a:lnTo>
                  <a:pt x="9258" y="5207"/>
                </a:lnTo>
                <a:lnTo>
                  <a:pt x="9239" y="5217"/>
                </a:lnTo>
                <a:lnTo>
                  <a:pt x="9221" y="5227"/>
                </a:lnTo>
                <a:lnTo>
                  <a:pt x="9201" y="5236"/>
                </a:lnTo>
                <a:lnTo>
                  <a:pt x="9182" y="5245"/>
                </a:lnTo>
                <a:lnTo>
                  <a:pt x="9161" y="5254"/>
                </a:lnTo>
                <a:lnTo>
                  <a:pt x="9141" y="5263"/>
                </a:lnTo>
                <a:lnTo>
                  <a:pt x="9050" y="5325"/>
                </a:lnTo>
                <a:lnTo>
                  <a:pt x="9027" y="5324"/>
                </a:lnTo>
                <a:lnTo>
                  <a:pt x="9005" y="5325"/>
                </a:lnTo>
                <a:lnTo>
                  <a:pt x="8996" y="5326"/>
                </a:lnTo>
                <a:lnTo>
                  <a:pt x="8987" y="5328"/>
                </a:lnTo>
                <a:lnTo>
                  <a:pt x="8979" y="5330"/>
                </a:lnTo>
                <a:lnTo>
                  <a:pt x="8972" y="5333"/>
                </a:lnTo>
                <a:lnTo>
                  <a:pt x="8965" y="5336"/>
                </a:lnTo>
                <a:lnTo>
                  <a:pt x="8958" y="5340"/>
                </a:lnTo>
                <a:lnTo>
                  <a:pt x="8951" y="5345"/>
                </a:lnTo>
                <a:lnTo>
                  <a:pt x="8944" y="5350"/>
                </a:lnTo>
                <a:lnTo>
                  <a:pt x="8938" y="5356"/>
                </a:lnTo>
                <a:lnTo>
                  <a:pt x="8931" y="5363"/>
                </a:lnTo>
                <a:lnTo>
                  <a:pt x="8925" y="5370"/>
                </a:lnTo>
                <a:lnTo>
                  <a:pt x="8919" y="5379"/>
                </a:lnTo>
                <a:lnTo>
                  <a:pt x="8792" y="5476"/>
                </a:lnTo>
                <a:lnTo>
                  <a:pt x="8729" y="5464"/>
                </a:lnTo>
                <a:lnTo>
                  <a:pt x="8720" y="5468"/>
                </a:lnTo>
                <a:lnTo>
                  <a:pt x="8709" y="5474"/>
                </a:lnTo>
                <a:lnTo>
                  <a:pt x="8698" y="5482"/>
                </a:lnTo>
                <a:lnTo>
                  <a:pt x="8687" y="5489"/>
                </a:lnTo>
                <a:lnTo>
                  <a:pt x="8678" y="5496"/>
                </a:lnTo>
                <a:lnTo>
                  <a:pt x="8669" y="5502"/>
                </a:lnTo>
                <a:lnTo>
                  <a:pt x="8661" y="5509"/>
                </a:lnTo>
                <a:lnTo>
                  <a:pt x="8654" y="5516"/>
                </a:lnTo>
                <a:lnTo>
                  <a:pt x="8648" y="5523"/>
                </a:lnTo>
                <a:lnTo>
                  <a:pt x="8644" y="5529"/>
                </a:lnTo>
                <a:lnTo>
                  <a:pt x="8365" y="5542"/>
                </a:lnTo>
                <a:lnTo>
                  <a:pt x="8310" y="5515"/>
                </a:lnTo>
                <a:lnTo>
                  <a:pt x="8270" y="5520"/>
                </a:lnTo>
                <a:lnTo>
                  <a:pt x="8256" y="5516"/>
                </a:lnTo>
                <a:lnTo>
                  <a:pt x="8243" y="5511"/>
                </a:lnTo>
                <a:lnTo>
                  <a:pt x="8231" y="5506"/>
                </a:lnTo>
                <a:lnTo>
                  <a:pt x="8221" y="5500"/>
                </a:lnTo>
                <a:lnTo>
                  <a:pt x="8211" y="5494"/>
                </a:lnTo>
                <a:lnTo>
                  <a:pt x="8203" y="5487"/>
                </a:lnTo>
                <a:lnTo>
                  <a:pt x="8195" y="5480"/>
                </a:lnTo>
                <a:lnTo>
                  <a:pt x="8189" y="5471"/>
                </a:lnTo>
                <a:lnTo>
                  <a:pt x="8184" y="5461"/>
                </a:lnTo>
                <a:lnTo>
                  <a:pt x="8180" y="5451"/>
                </a:lnTo>
                <a:lnTo>
                  <a:pt x="8176" y="5440"/>
                </a:lnTo>
                <a:lnTo>
                  <a:pt x="8173" y="5428"/>
                </a:lnTo>
                <a:lnTo>
                  <a:pt x="8171" y="5415"/>
                </a:lnTo>
                <a:lnTo>
                  <a:pt x="8170" y="5401"/>
                </a:lnTo>
                <a:lnTo>
                  <a:pt x="8170" y="5386"/>
                </a:lnTo>
                <a:lnTo>
                  <a:pt x="8170" y="5369"/>
                </a:lnTo>
                <a:lnTo>
                  <a:pt x="8172" y="5354"/>
                </a:lnTo>
                <a:lnTo>
                  <a:pt x="8173" y="5339"/>
                </a:lnTo>
                <a:lnTo>
                  <a:pt x="8176" y="5323"/>
                </a:lnTo>
                <a:lnTo>
                  <a:pt x="8179" y="5306"/>
                </a:lnTo>
                <a:lnTo>
                  <a:pt x="8183" y="5289"/>
                </a:lnTo>
                <a:lnTo>
                  <a:pt x="8188" y="5271"/>
                </a:lnTo>
                <a:lnTo>
                  <a:pt x="8193" y="5253"/>
                </a:lnTo>
                <a:lnTo>
                  <a:pt x="8199" y="5234"/>
                </a:lnTo>
                <a:lnTo>
                  <a:pt x="8205" y="5215"/>
                </a:lnTo>
                <a:lnTo>
                  <a:pt x="8213" y="5195"/>
                </a:lnTo>
                <a:lnTo>
                  <a:pt x="8221" y="5174"/>
                </a:lnTo>
                <a:lnTo>
                  <a:pt x="8230" y="5151"/>
                </a:lnTo>
                <a:lnTo>
                  <a:pt x="8240" y="5129"/>
                </a:lnTo>
                <a:lnTo>
                  <a:pt x="8251" y="5106"/>
                </a:lnTo>
                <a:lnTo>
                  <a:pt x="8264" y="5082"/>
                </a:lnTo>
                <a:lnTo>
                  <a:pt x="8277" y="5056"/>
                </a:lnTo>
                <a:lnTo>
                  <a:pt x="8295" y="4995"/>
                </a:lnTo>
                <a:lnTo>
                  <a:pt x="8348" y="4916"/>
                </a:lnTo>
                <a:lnTo>
                  <a:pt x="8358" y="4861"/>
                </a:lnTo>
                <a:lnTo>
                  <a:pt x="8514" y="4448"/>
                </a:lnTo>
                <a:lnTo>
                  <a:pt x="8532" y="4407"/>
                </a:lnTo>
                <a:lnTo>
                  <a:pt x="8536" y="4345"/>
                </a:lnTo>
                <a:lnTo>
                  <a:pt x="8541" y="4320"/>
                </a:lnTo>
                <a:lnTo>
                  <a:pt x="8545" y="4297"/>
                </a:lnTo>
                <a:lnTo>
                  <a:pt x="8548" y="4274"/>
                </a:lnTo>
                <a:lnTo>
                  <a:pt x="8552" y="4252"/>
                </a:lnTo>
                <a:lnTo>
                  <a:pt x="8555" y="4231"/>
                </a:lnTo>
                <a:lnTo>
                  <a:pt x="8559" y="4211"/>
                </a:lnTo>
                <a:lnTo>
                  <a:pt x="8561" y="4192"/>
                </a:lnTo>
                <a:lnTo>
                  <a:pt x="8564" y="4174"/>
                </a:lnTo>
                <a:lnTo>
                  <a:pt x="8569" y="4139"/>
                </a:lnTo>
                <a:lnTo>
                  <a:pt x="8572" y="4107"/>
                </a:lnTo>
                <a:lnTo>
                  <a:pt x="8575" y="4078"/>
                </a:lnTo>
                <a:lnTo>
                  <a:pt x="8577" y="4052"/>
                </a:lnTo>
                <a:lnTo>
                  <a:pt x="8578" y="4023"/>
                </a:lnTo>
                <a:lnTo>
                  <a:pt x="8579" y="3995"/>
                </a:lnTo>
                <a:lnTo>
                  <a:pt x="8578" y="3969"/>
                </a:lnTo>
                <a:lnTo>
                  <a:pt x="8576" y="3944"/>
                </a:lnTo>
                <a:lnTo>
                  <a:pt x="8572" y="3919"/>
                </a:lnTo>
                <a:lnTo>
                  <a:pt x="8568" y="3897"/>
                </a:lnTo>
                <a:lnTo>
                  <a:pt x="8562" y="3875"/>
                </a:lnTo>
                <a:lnTo>
                  <a:pt x="8555" y="3855"/>
                </a:lnTo>
                <a:lnTo>
                  <a:pt x="8547" y="3834"/>
                </a:lnTo>
                <a:lnTo>
                  <a:pt x="8537" y="3814"/>
                </a:lnTo>
                <a:lnTo>
                  <a:pt x="8525" y="3795"/>
                </a:lnTo>
                <a:lnTo>
                  <a:pt x="8512" y="3776"/>
                </a:lnTo>
                <a:lnTo>
                  <a:pt x="8497" y="3757"/>
                </a:lnTo>
                <a:lnTo>
                  <a:pt x="8481" y="3738"/>
                </a:lnTo>
                <a:lnTo>
                  <a:pt x="8463" y="3718"/>
                </a:lnTo>
                <a:lnTo>
                  <a:pt x="8444" y="3699"/>
                </a:lnTo>
                <a:lnTo>
                  <a:pt x="8429" y="3636"/>
                </a:lnTo>
                <a:lnTo>
                  <a:pt x="8413" y="3631"/>
                </a:lnTo>
                <a:lnTo>
                  <a:pt x="8397" y="3626"/>
                </a:lnTo>
                <a:lnTo>
                  <a:pt x="8381" y="3620"/>
                </a:lnTo>
                <a:lnTo>
                  <a:pt x="8365" y="3614"/>
                </a:lnTo>
                <a:lnTo>
                  <a:pt x="8350" y="3607"/>
                </a:lnTo>
                <a:lnTo>
                  <a:pt x="8335" y="3600"/>
                </a:lnTo>
                <a:lnTo>
                  <a:pt x="8320" y="3592"/>
                </a:lnTo>
                <a:lnTo>
                  <a:pt x="8305" y="3584"/>
                </a:lnTo>
                <a:lnTo>
                  <a:pt x="8290" y="3575"/>
                </a:lnTo>
                <a:lnTo>
                  <a:pt x="8275" y="3564"/>
                </a:lnTo>
                <a:lnTo>
                  <a:pt x="8260" y="3553"/>
                </a:lnTo>
                <a:lnTo>
                  <a:pt x="8243" y="3540"/>
                </a:lnTo>
                <a:lnTo>
                  <a:pt x="8227" y="3524"/>
                </a:lnTo>
                <a:lnTo>
                  <a:pt x="8211" y="3509"/>
                </a:lnTo>
                <a:lnTo>
                  <a:pt x="8194" y="3492"/>
                </a:lnTo>
                <a:lnTo>
                  <a:pt x="8177" y="3474"/>
                </a:lnTo>
                <a:lnTo>
                  <a:pt x="8097" y="3455"/>
                </a:lnTo>
                <a:lnTo>
                  <a:pt x="8037" y="3544"/>
                </a:lnTo>
                <a:lnTo>
                  <a:pt x="7847" y="3638"/>
                </a:lnTo>
                <a:lnTo>
                  <a:pt x="7780" y="3722"/>
                </a:lnTo>
                <a:lnTo>
                  <a:pt x="7726" y="3767"/>
                </a:lnTo>
                <a:lnTo>
                  <a:pt x="7635" y="3863"/>
                </a:lnTo>
                <a:lnTo>
                  <a:pt x="7561" y="3971"/>
                </a:lnTo>
                <a:lnTo>
                  <a:pt x="7375" y="4143"/>
                </a:lnTo>
                <a:lnTo>
                  <a:pt x="7333" y="4199"/>
                </a:lnTo>
                <a:lnTo>
                  <a:pt x="7244" y="4224"/>
                </a:lnTo>
                <a:lnTo>
                  <a:pt x="7215" y="4262"/>
                </a:lnTo>
                <a:lnTo>
                  <a:pt x="7115" y="4376"/>
                </a:lnTo>
                <a:lnTo>
                  <a:pt x="7109" y="4386"/>
                </a:lnTo>
                <a:lnTo>
                  <a:pt x="7103" y="4396"/>
                </a:lnTo>
                <a:lnTo>
                  <a:pt x="7097" y="4405"/>
                </a:lnTo>
                <a:lnTo>
                  <a:pt x="7091" y="4413"/>
                </a:lnTo>
                <a:lnTo>
                  <a:pt x="7084" y="4420"/>
                </a:lnTo>
                <a:lnTo>
                  <a:pt x="7077" y="4427"/>
                </a:lnTo>
                <a:lnTo>
                  <a:pt x="7070" y="4433"/>
                </a:lnTo>
                <a:lnTo>
                  <a:pt x="7062" y="4439"/>
                </a:lnTo>
                <a:lnTo>
                  <a:pt x="7054" y="4444"/>
                </a:lnTo>
                <a:lnTo>
                  <a:pt x="7046" y="4449"/>
                </a:lnTo>
                <a:lnTo>
                  <a:pt x="7038" y="4452"/>
                </a:lnTo>
                <a:lnTo>
                  <a:pt x="7029" y="4457"/>
                </a:lnTo>
                <a:lnTo>
                  <a:pt x="7021" y="4459"/>
                </a:lnTo>
                <a:lnTo>
                  <a:pt x="7012" y="4461"/>
                </a:lnTo>
                <a:lnTo>
                  <a:pt x="7003" y="4463"/>
                </a:lnTo>
                <a:lnTo>
                  <a:pt x="6992" y="4463"/>
                </a:lnTo>
                <a:lnTo>
                  <a:pt x="6962" y="4504"/>
                </a:lnTo>
                <a:lnTo>
                  <a:pt x="6945" y="4505"/>
                </a:lnTo>
                <a:lnTo>
                  <a:pt x="6929" y="4509"/>
                </a:lnTo>
                <a:lnTo>
                  <a:pt x="6912" y="4514"/>
                </a:lnTo>
                <a:lnTo>
                  <a:pt x="6894" y="4521"/>
                </a:lnTo>
                <a:lnTo>
                  <a:pt x="6877" y="4530"/>
                </a:lnTo>
                <a:lnTo>
                  <a:pt x="6858" y="4540"/>
                </a:lnTo>
                <a:lnTo>
                  <a:pt x="6840" y="4552"/>
                </a:lnTo>
                <a:lnTo>
                  <a:pt x="6822" y="4567"/>
                </a:lnTo>
                <a:lnTo>
                  <a:pt x="6804" y="4581"/>
                </a:lnTo>
                <a:lnTo>
                  <a:pt x="6788" y="4594"/>
                </a:lnTo>
                <a:lnTo>
                  <a:pt x="6772" y="4605"/>
                </a:lnTo>
                <a:lnTo>
                  <a:pt x="6757" y="4614"/>
                </a:lnTo>
                <a:lnTo>
                  <a:pt x="6743" y="4623"/>
                </a:lnTo>
                <a:lnTo>
                  <a:pt x="6728" y="4630"/>
                </a:lnTo>
                <a:lnTo>
                  <a:pt x="6716" y="4635"/>
                </a:lnTo>
                <a:lnTo>
                  <a:pt x="6705" y="4639"/>
                </a:lnTo>
                <a:lnTo>
                  <a:pt x="6631" y="4689"/>
                </a:lnTo>
                <a:lnTo>
                  <a:pt x="6601" y="4701"/>
                </a:lnTo>
                <a:lnTo>
                  <a:pt x="6572" y="4713"/>
                </a:lnTo>
                <a:lnTo>
                  <a:pt x="6545" y="4725"/>
                </a:lnTo>
                <a:lnTo>
                  <a:pt x="6519" y="4739"/>
                </a:lnTo>
                <a:lnTo>
                  <a:pt x="6495" y="4753"/>
                </a:lnTo>
                <a:lnTo>
                  <a:pt x="6471" y="4769"/>
                </a:lnTo>
                <a:lnTo>
                  <a:pt x="6450" y="4785"/>
                </a:lnTo>
                <a:lnTo>
                  <a:pt x="6430" y="4802"/>
                </a:lnTo>
                <a:lnTo>
                  <a:pt x="6422" y="4810"/>
                </a:lnTo>
                <a:lnTo>
                  <a:pt x="6416" y="4816"/>
                </a:lnTo>
                <a:lnTo>
                  <a:pt x="6412" y="4819"/>
                </a:lnTo>
                <a:lnTo>
                  <a:pt x="6410" y="4820"/>
                </a:lnTo>
                <a:lnTo>
                  <a:pt x="6401" y="4819"/>
                </a:lnTo>
                <a:lnTo>
                  <a:pt x="6392" y="4818"/>
                </a:lnTo>
                <a:lnTo>
                  <a:pt x="6385" y="4817"/>
                </a:lnTo>
                <a:lnTo>
                  <a:pt x="6378" y="4814"/>
                </a:lnTo>
                <a:lnTo>
                  <a:pt x="6373" y="4812"/>
                </a:lnTo>
                <a:lnTo>
                  <a:pt x="6367" y="4808"/>
                </a:lnTo>
                <a:lnTo>
                  <a:pt x="6359" y="4803"/>
                </a:lnTo>
                <a:lnTo>
                  <a:pt x="6352" y="4797"/>
                </a:lnTo>
                <a:lnTo>
                  <a:pt x="6338" y="4772"/>
                </a:lnTo>
                <a:lnTo>
                  <a:pt x="6339" y="4757"/>
                </a:lnTo>
                <a:lnTo>
                  <a:pt x="6340" y="4750"/>
                </a:lnTo>
                <a:lnTo>
                  <a:pt x="6341" y="4743"/>
                </a:lnTo>
                <a:lnTo>
                  <a:pt x="6344" y="4734"/>
                </a:lnTo>
                <a:lnTo>
                  <a:pt x="6347" y="4726"/>
                </a:lnTo>
                <a:lnTo>
                  <a:pt x="6356" y="4706"/>
                </a:lnTo>
                <a:lnTo>
                  <a:pt x="6370" y="4683"/>
                </a:lnTo>
                <a:lnTo>
                  <a:pt x="6385" y="4657"/>
                </a:lnTo>
                <a:lnTo>
                  <a:pt x="6404" y="4629"/>
                </a:lnTo>
                <a:lnTo>
                  <a:pt x="6427" y="4598"/>
                </a:lnTo>
                <a:lnTo>
                  <a:pt x="6452" y="4565"/>
                </a:lnTo>
                <a:lnTo>
                  <a:pt x="6472" y="4537"/>
                </a:lnTo>
                <a:lnTo>
                  <a:pt x="6491" y="4511"/>
                </a:lnTo>
                <a:lnTo>
                  <a:pt x="6509" y="4486"/>
                </a:lnTo>
                <a:lnTo>
                  <a:pt x="6525" y="4463"/>
                </a:lnTo>
                <a:lnTo>
                  <a:pt x="6541" y="4440"/>
                </a:lnTo>
                <a:lnTo>
                  <a:pt x="6555" y="4419"/>
                </a:lnTo>
                <a:lnTo>
                  <a:pt x="6569" y="4399"/>
                </a:lnTo>
                <a:lnTo>
                  <a:pt x="6581" y="4381"/>
                </a:lnTo>
                <a:lnTo>
                  <a:pt x="6639" y="4329"/>
                </a:lnTo>
                <a:lnTo>
                  <a:pt x="6649" y="4327"/>
                </a:lnTo>
                <a:lnTo>
                  <a:pt x="6659" y="4325"/>
                </a:lnTo>
                <a:lnTo>
                  <a:pt x="6668" y="4322"/>
                </a:lnTo>
                <a:lnTo>
                  <a:pt x="6677" y="4318"/>
                </a:lnTo>
                <a:lnTo>
                  <a:pt x="6686" y="4314"/>
                </a:lnTo>
                <a:lnTo>
                  <a:pt x="6695" y="4309"/>
                </a:lnTo>
                <a:lnTo>
                  <a:pt x="6704" y="4303"/>
                </a:lnTo>
                <a:lnTo>
                  <a:pt x="6712" y="4297"/>
                </a:lnTo>
                <a:lnTo>
                  <a:pt x="6721" y="4290"/>
                </a:lnTo>
                <a:lnTo>
                  <a:pt x="6729" y="4283"/>
                </a:lnTo>
                <a:lnTo>
                  <a:pt x="6737" y="4275"/>
                </a:lnTo>
                <a:lnTo>
                  <a:pt x="6746" y="4266"/>
                </a:lnTo>
                <a:lnTo>
                  <a:pt x="6761" y="4247"/>
                </a:lnTo>
                <a:lnTo>
                  <a:pt x="6776" y="4226"/>
                </a:lnTo>
                <a:lnTo>
                  <a:pt x="6790" y="4205"/>
                </a:lnTo>
                <a:lnTo>
                  <a:pt x="6804" y="4185"/>
                </a:lnTo>
                <a:lnTo>
                  <a:pt x="6817" y="4167"/>
                </a:lnTo>
                <a:lnTo>
                  <a:pt x="6830" y="4151"/>
                </a:lnTo>
                <a:lnTo>
                  <a:pt x="6842" y="4135"/>
                </a:lnTo>
                <a:lnTo>
                  <a:pt x="6853" y="4123"/>
                </a:lnTo>
                <a:lnTo>
                  <a:pt x="6865" y="4112"/>
                </a:lnTo>
                <a:lnTo>
                  <a:pt x="6876" y="4103"/>
                </a:lnTo>
                <a:lnTo>
                  <a:pt x="6882" y="4091"/>
                </a:lnTo>
                <a:lnTo>
                  <a:pt x="6887" y="4080"/>
                </a:lnTo>
                <a:lnTo>
                  <a:pt x="6893" y="4069"/>
                </a:lnTo>
                <a:lnTo>
                  <a:pt x="6899" y="4059"/>
                </a:lnTo>
                <a:lnTo>
                  <a:pt x="6906" y="4050"/>
                </a:lnTo>
                <a:lnTo>
                  <a:pt x="6912" y="4041"/>
                </a:lnTo>
                <a:lnTo>
                  <a:pt x="6918" y="4033"/>
                </a:lnTo>
                <a:lnTo>
                  <a:pt x="6925" y="4026"/>
                </a:lnTo>
                <a:lnTo>
                  <a:pt x="6932" y="4019"/>
                </a:lnTo>
                <a:lnTo>
                  <a:pt x="6939" y="4013"/>
                </a:lnTo>
                <a:lnTo>
                  <a:pt x="6947" y="4007"/>
                </a:lnTo>
                <a:lnTo>
                  <a:pt x="6955" y="4002"/>
                </a:lnTo>
                <a:lnTo>
                  <a:pt x="6963" y="3997"/>
                </a:lnTo>
                <a:lnTo>
                  <a:pt x="6972" y="3993"/>
                </a:lnTo>
                <a:lnTo>
                  <a:pt x="6981" y="3989"/>
                </a:lnTo>
                <a:lnTo>
                  <a:pt x="6991" y="3985"/>
                </a:lnTo>
                <a:lnTo>
                  <a:pt x="7158" y="3824"/>
                </a:lnTo>
                <a:lnTo>
                  <a:pt x="7170" y="3754"/>
                </a:lnTo>
                <a:lnTo>
                  <a:pt x="7460" y="3469"/>
                </a:lnTo>
                <a:lnTo>
                  <a:pt x="7509" y="3448"/>
                </a:lnTo>
                <a:lnTo>
                  <a:pt x="7526" y="3418"/>
                </a:lnTo>
                <a:lnTo>
                  <a:pt x="7548" y="3320"/>
                </a:lnTo>
                <a:lnTo>
                  <a:pt x="7625" y="3224"/>
                </a:lnTo>
                <a:lnTo>
                  <a:pt x="7653" y="3206"/>
                </a:lnTo>
                <a:lnTo>
                  <a:pt x="7649" y="3145"/>
                </a:lnTo>
                <a:lnTo>
                  <a:pt x="7619" y="3064"/>
                </a:lnTo>
                <a:lnTo>
                  <a:pt x="7618" y="3059"/>
                </a:lnTo>
                <a:lnTo>
                  <a:pt x="7615" y="3052"/>
                </a:lnTo>
                <a:lnTo>
                  <a:pt x="7613" y="3044"/>
                </a:lnTo>
                <a:lnTo>
                  <a:pt x="7612" y="3036"/>
                </a:lnTo>
                <a:lnTo>
                  <a:pt x="7613" y="3026"/>
                </a:lnTo>
                <a:lnTo>
                  <a:pt x="7616" y="3014"/>
                </a:lnTo>
                <a:lnTo>
                  <a:pt x="7619" y="3004"/>
                </a:lnTo>
                <a:lnTo>
                  <a:pt x="7622" y="2993"/>
                </a:lnTo>
                <a:lnTo>
                  <a:pt x="7628" y="2982"/>
                </a:lnTo>
                <a:lnTo>
                  <a:pt x="7634" y="2971"/>
                </a:lnTo>
                <a:lnTo>
                  <a:pt x="7641" y="2960"/>
                </a:lnTo>
                <a:lnTo>
                  <a:pt x="7648" y="2949"/>
                </a:lnTo>
                <a:lnTo>
                  <a:pt x="7657" y="2937"/>
                </a:lnTo>
                <a:lnTo>
                  <a:pt x="7666" y="2925"/>
                </a:lnTo>
                <a:lnTo>
                  <a:pt x="7677" y="2912"/>
                </a:lnTo>
                <a:lnTo>
                  <a:pt x="7688" y="2900"/>
                </a:lnTo>
                <a:lnTo>
                  <a:pt x="7714" y="2875"/>
                </a:lnTo>
                <a:lnTo>
                  <a:pt x="7743" y="2849"/>
                </a:lnTo>
                <a:lnTo>
                  <a:pt x="7760" y="2836"/>
                </a:lnTo>
                <a:lnTo>
                  <a:pt x="7776" y="2824"/>
                </a:lnTo>
                <a:lnTo>
                  <a:pt x="7792" y="2811"/>
                </a:lnTo>
                <a:lnTo>
                  <a:pt x="7808" y="2800"/>
                </a:lnTo>
                <a:lnTo>
                  <a:pt x="7825" y="2789"/>
                </a:lnTo>
                <a:lnTo>
                  <a:pt x="7842" y="2779"/>
                </a:lnTo>
                <a:lnTo>
                  <a:pt x="7859" y="2769"/>
                </a:lnTo>
                <a:lnTo>
                  <a:pt x="7878" y="2760"/>
                </a:lnTo>
                <a:lnTo>
                  <a:pt x="7896" y="2751"/>
                </a:lnTo>
                <a:lnTo>
                  <a:pt x="7914" y="2743"/>
                </a:lnTo>
                <a:lnTo>
                  <a:pt x="7932" y="2735"/>
                </a:lnTo>
                <a:lnTo>
                  <a:pt x="7951" y="2728"/>
                </a:lnTo>
                <a:lnTo>
                  <a:pt x="7969" y="2721"/>
                </a:lnTo>
                <a:lnTo>
                  <a:pt x="7988" y="2715"/>
                </a:lnTo>
                <a:lnTo>
                  <a:pt x="8009" y="2708"/>
                </a:lnTo>
                <a:lnTo>
                  <a:pt x="8028" y="2703"/>
                </a:lnTo>
                <a:lnTo>
                  <a:pt x="8116" y="2654"/>
                </a:lnTo>
                <a:lnTo>
                  <a:pt x="8215" y="2645"/>
                </a:lnTo>
                <a:lnTo>
                  <a:pt x="8405" y="2657"/>
                </a:lnTo>
                <a:lnTo>
                  <a:pt x="8412" y="2673"/>
                </a:lnTo>
                <a:lnTo>
                  <a:pt x="8465" y="2684"/>
                </a:lnTo>
                <a:lnTo>
                  <a:pt x="8560" y="2730"/>
                </a:lnTo>
                <a:lnTo>
                  <a:pt x="8588" y="2782"/>
                </a:lnTo>
                <a:lnTo>
                  <a:pt x="8655" y="2833"/>
                </a:lnTo>
                <a:lnTo>
                  <a:pt x="8735" y="2862"/>
                </a:lnTo>
                <a:lnTo>
                  <a:pt x="8751" y="2878"/>
                </a:lnTo>
                <a:lnTo>
                  <a:pt x="8772" y="2896"/>
                </a:lnTo>
                <a:lnTo>
                  <a:pt x="8794" y="2916"/>
                </a:lnTo>
                <a:lnTo>
                  <a:pt x="8818" y="2938"/>
                </a:lnTo>
                <a:lnTo>
                  <a:pt x="8845" y="2962"/>
                </a:lnTo>
                <a:lnTo>
                  <a:pt x="8875" y="2987"/>
                </a:lnTo>
                <a:lnTo>
                  <a:pt x="8908" y="3014"/>
                </a:lnTo>
                <a:lnTo>
                  <a:pt x="8943" y="3043"/>
                </a:lnTo>
                <a:lnTo>
                  <a:pt x="8978" y="3072"/>
                </a:lnTo>
                <a:lnTo>
                  <a:pt x="9008" y="3099"/>
                </a:lnTo>
                <a:lnTo>
                  <a:pt x="9037" y="3126"/>
                </a:lnTo>
                <a:lnTo>
                  <a:pt x="9060" y="3151"/>
                </a:lnTo>
                <a:lnTo>
                  <a:pt x="9070" y="3163"/>
                </a:lnTo>
                <a:lnTo>
                  <a:pt x="9080" y="3174"/>
                </a:lnTo>
                <a:lnTo>
                  <a:pt x="9088" y="3185"/>
                </a:lnTo>
                <a:lnTo>
                  <a:pt x="9096" y="3196"/>
                </a:lnTo>
                <a:lnTo>
                  <a:pt x="9103" y="3207"/>
                </a:lnTo>
                <a:lnTo>
                  <a:pt x="9108" y="3217"/>
                </a:lnTo>
                <a:lnTo>
                  <a:pt x="9113" y="3229"/>
                </a:lnTo>
                <a:lnTo>
                  <a:pt x="9117" y="3238"/>
                </a:lnTo>
                <a:lnTo>
                  <a:pt x="9214" y="3358"/>
                </a:lnTo>
                <a:lnTo>
                  <a:pt x="9227" y="3397"/>
                </a:lnTo>
                <a:lnTo>
                  <a:pt x="9215" y="3459"/>
                </a:lnTo>
                <a:lnTo>
                  <a:pt x="9251" y="3512"/>
                </a:lnTo>
                <a:lnTo>
                  <a:pt x="9266" y="3580"/>
                </a:lnTo>
                <a:lnTo>
                  <a:pt x="9271" y="3618"/>
                </a:lnTo>
                <a:lnTo>
                  <a:pt x="9275" y="3653"/>
                </a:lnTo>
                <a:lnTo>
                  <a:pt x="9279" y="3682"/>
                </a:lnTo>
                <a:lnTo>
                  <a:pt x="9282" y="3707"/>
                </a:lnTo>
                <a:lnTo>
                  <a:pt x="9284" y="3728"/>
                </a:lnTo>
                <a:lnTo>
                  <a:pt x="9285" y="3749"/>
                </a:lnTo>
                <a:lnTo>
                  <a:pt x="9286" y="3767"/>
                </a:lnTo>
                <a:lnTo>
                  <a:pt x="9285" y="3783"/>
                </a:lnTo>
                <a:lnTo>
                  <a:pt x="9283" y="3812"/>
                </a:lnTo>
                <a:lnTo>
                  <a:pt x="9280" y="3842"/>
                </a:lnTo>
                <a:lnTo>
                  <a:pt x="9275" y="3872"/>
                </a:lnTo>
                <a:lnTo>
                  <a:pt x="9270" y="3904"/>
                </a:lnTo>
                <a:lnTo>
                  <a:pt x="9263" y="3936"/>
                </a:lnTo>
                <a:lnTo>
                  <a:pt x="9255" y="3971"/>
                </a:lnTo>
                <a:lnTo>
                  <a:pt x="9247" y="4006"/>
                </a:lnTo>
                <a:lnTo>
                  <a:pt x="9237" y="4042"/>
                </a:lnTo>
                <a:lnTo>
                  <a:pt x="9226" y="4080"/>
                </a:lnTo>
                <a:lnTo>
                  <a:pt x="9215" y="4119"/>
                </a:lnTo>
                <a:lnTo>
                  <a:pt x="9202" y="4159"/>
                </a:lnTo>
                <a:lnTo>
                  <a:pt x="9188" y="4200"/>
                </a:lnTo>
                <a:lnTo>
                  <a:pt x="9173" y="4242"/>
                </a:lnTo>
                <a:lnTo>
                  <a:pt x="9158" y="4286"/>
                </a:lnTo>
                <a:lnTo>
                  <a:pt x="9141" y="4330"/>
                </a:lnTo>
                <a:lnTo>
                  <a:pt x="9122" y="4376"/>
                </a:lnTo>
                <a:lnTo>
                  <a:pt x="9087" y="4465"/>
                </a:lnTo>
                <a:lnTo>
                  <a:pt x="9055" y="4545"/>
                </a:lnTo>
                <a:lnTo>
                  <a:pt x="9027" y="4620"/>
                </a:lnTo>
                <a:lnTo>
                  <a:pt x="9001" y="4687"/>
                </a:lnTo>
                <a:lnTo>
                  <a:pt x="8979" y="4746"/>
                </a:lnTo>
                <a:lnTo>
                  <a:pt x="8961" y="4799"/>
                </a:lnTo>
                <a:lnTo>
                  <a:pt x="8946" y="4844"/>
                </a:lnTo>
                <a:lnTo>
                  <a:pt x="8934" y="4883"/>
                </a:lnTo>
                <a:lnTo>
                  <a:pt x="8988" y="4886"/>
                </a:lnTo>
                <a:lnTo>
                  <a:pt x="9090" y="4821"/>
                </a:lnTo>
                <a:lnTo>
                  <a:pt x="9145" y="4818"/>
                </a:lnTo>
                <a:lnTo>
                  <a:pt x="9438" y="4625"/>
                </a:lnTo>
                <a:lnTo>
                  <a:pt x="9492" y="4622"/>
                </a:lnTo>
                <a:lnTo>
                  <a:pt x="9537" y="4538"/>
                </a:lnTo>
                <a:lnTo>
                  <a:pt x="9664" y="4440"/>
                </a:lnTo>
                <a:lnTo>
                  <a:pt x="9732" y="4413"/>
                </a:lnTo>
                <a:lnTo>
                  <a:pt x="9773" y="4377"/>
                </a:lnTo>
                <a:lnTo>
                  <a:pt x="9865" y="4286"/>
                </a:lnTo>
                <a:lnTo>
                  <a:pt x="9881" y="4277"/>
                </a:lnTo>
                <a:lnTo>
                  <a:pt x="9892" y="4259"/>
                </a:lnTo>
                <a:lnTo>
                  <a:pt x="9902" y="4242"/>
                </a:lnTo>
                <a:lnTo>
                  <a:pt x="9912" y="4229"/>
                </a:lnTo>
                <a:lnTo>
                  <a:pt x="9923" y="4217"/>
                </a:lnTo>
                <a:lnTo>
                  <a:pt x="9930" y="4210"/>
                </a:lnTo>
                <a:lnTo>
                  <a:pt x="9937" y="4204"/>
                </a:lnTo>
                <a:lnTo>
                  <a:pt x="9945" y="4198"/>
                </a:lnTo>
                <a:lnTo>
                  <a:pt x="9953" y="4193"/>
                </a:lnTo>
                <a:lnTo>
                  <a:pt x="9962" y="4188"/>
                </a:lnTo>
                <a:lnTo>
                  <a:pt x="9970" y="4184"/>
                </a:lnTo>
                <a:lnTo>
                  <a:pt x="9979" y="4180"/>
                </a:lnTo>
                <a:lnTo>
                  <a:pt x="9989" y="4176"/>
                </a:lnTo>
                <a:lnTo>
                  <a:pt x="10157" y="4015"/>
                </a:lnTo>
                <a:lnTo>
                  <a:pt x="10168" y="3945"/>
                </a:lnTo>
                <a:lnTo>
                  <a:pt x="10458" y="3660"/>
                </a:lnTo>
                <a:lnTo>
                  <a:pt x="10506" y="3639"/>
                </a:lnTo>
                <a:lnTo>
                  <a:pt x="10525" y="3609"/>
                </a:lnTo>
                <a:lnTo>
                  <a:pt x="10547" y="3511"/>
                </a:lnTo>
                <a:lnTo>
                  <a:pt x="10623" y="3415"/>
                </a:lnTo>
                <a:lnTo>
                  <a:pt x="10651" y="3397"/>
                </a:lnTo>
                <a:lnTo>
                  <a:pt x="10646" y="3336"/>
                </a:lnTo>
                <a:lnTo>
                  <a:pt x="10617" y="3255"/>
                </a:lnTo>
                <a:lnTo>
                  <a:pt x="10616" y="3250"/>
                </a:lnTo>
                <a:lnTo>
                  <a:pt x="10614" y="3243"/>
                </a:lnTo>
                <a:lnTo>
                  <a:pt x="10612" y="3239"/>
                </a:lnTo>
                <a:lnTo>
                  <a:pt x="10611" y="3235"/>
                </a:lnTo>
                <a:lnTo>
                  <a:pt x="10611" y="3231"/>
                </a:lnTo>
                <a:lnTo>
                  <a:pt x="10611" y="3227"/>
                </a:lnTo>
                <a:lnTo>
                  <a:pt x="10612" y="3216"/>
                </a:lnTo>
                <a:lnTo>
                  <a:pt x="10614" y="3205"/>
                </a:lnTo>
                <a:lnTo>
                  <a:pt x="10617" y="3195"/>
                </a:lnTo>
                <a:lnTo>
                  <a:pt x="10621" y="3184"/>
                </a:lnTo>
                <a:lnTo>
                  <a:pt x="10626" y="3173"/>
                </a:lnTo>
                <a:lnTo>
                  <a:pt x="10631" y="3162"/>
                </a:lnTo>
                <a:lnTo>
                  <a:pt x="10638" y="3151"/>
                </a:lnTo>
                <a:lnTo>
                  <a:pt x="10646" y="3140"/>
                </a:lnTo>
                <a:lnTo>
                  <a:pt x="10655" y="3128"/>
                </a:lnTo>
                <a:lnTo>
                  <a:pt x="10665" y="3115"/>
                </a:lnTo>
                <a:lnTo>
                  <a:pt x="10675" y="3103"/>
                </a:lnTo>
                <a:lnTo>
                  <a:pt x="10687" y="3091"/>
                </a:lnTo>
                <a:lnTo>
                  <a:pt x="10712" y="3066"/>
                </a:lnTo>
                <a:lnTo>
                  <a:pt x="10741" y="3040"/>
                </a:lnTo>
                <a:lnTo>
                  <a:pt x="10757" y="3027"/>
                </a:lnTo>
                <a:lnTo>
                  <a:pt x="10774" y="3014"/>
                </a:lnTo>
                <a:lnTo>
                  <a:pt x="10790" y="3002"/>
                </a:lnTo>
                <a:lnTo>
                  <a:pt x="10807" y="2991"/>
                </a:lnTo>
                <a:lnTo>
                  <a:pt x="10823" y="2980"/>
                </a:lnTo>
                <a:lnTo>
                  <a:pt x="10840" y="2970"/>
                </a:lnTo>
                <a:lnTo>
                  <a:pt x="10858" y="2960"/>
                </a:lnTo>
                <a:lnTo>
                  <a:pt x="10875" y="2951"/>
                </a:lnTo>
                <a:lnTo>
                  <a:pt x="10893" y="2942"/>
                </a:lnTo>
                <a:lnTo>
                  <a:pt x="10912" y="2934"/>
                </a:lnTo>
                <a:lnTo>
                  <a:pt x="10930" y="2926"/>
                </a:lnTo>
                <a:lnTo>
                  <a:pt x="10949" y="2919"/>
                </a:lnTo>
                <a:lnTo>
                  <a:pt x="10968" y="2911"/>
                </a:lnTo>
                <a:lnTo>
                  <a:pt x="10987" y="2905"/>
                </a:lnTo>
                <a:lnTo>
                  <a:pt x="11006" y="2899"/>
                </a:lnTo>
                <a:lnTo>
                  <a:pt x="11026" y="2894"/>
                </a:lnTo>
                <a:lnTo>
                  <a:pt x="11114" y="2845"/>
                </a:lnTo>
                <a:lnTo>
                  <a:pt x="11213" y="2836"/>
                </a:lnTo>
                <a:lnTo>
                  <a:pt x="11402" y="2848"/>
                </a:lnTo>
                <a:lnTo>
                  <a:pt x="11410" y="2864"/>
                </a:lnTo>
                <a:lnTo>
                  <a:pt x="11464" y="2875"/>
                </a:lnTo>
                <a:lnTo>
                  <a:pt x="11558" y="2921"/>
                </a:lnTo>
                <a:lnTo>
                  <a:pt x="11587" y="2973"/>
                </a:lnTo>
                <a:lnTo>
                  <a:pt x="11652" y="3024"/>
                </a:lnTo>
                <a:lnTo>
                  <a:pt x="11733" y="3053"/>
                </a:lnTo>
                <a:lnTo>
                  <a:pt x="11750" y="3069"/>
                </a:lnTo>
                <a:lnTo>
                  <a:pt x="11769" y="3087"/>
                </a:lnTo>
                <a:lnTo>
                  <a:pt x="11792" y="3107"/>
                </a:lnTo>
                <a:lnTo>
                  <a:pt x="11816" y="3129"/>
                </a:lnTo>
                <a:lnTo>
                  <a:pt x="11844" y="3153"/>
                </a:lnTo>
                <a:lnTo>
                  <a:pt x="11873" y="3178"/>
                </a:lnTo>
                <a:lnTo>
                  <a:pt x="11906" y="3205"/>
                </a:lnTo>
                <a:lnTo>
                  <a:pt x="11941" y="3234"/>
                </a:lnTo>
                <a:lnTo>
                  <a:pt x="11976" y="3263"/>
                </a:lnTo>
                <a:lnTo>
                  <a:pt x="12007" y="3290"/>
                </a:lnTo>
                <a:lnTo>
                  <a:pt x="12035" y="3316"/>
                </a:lnTo>
                <a:lnTo>
                  <a:pt x="12058" y="3342"/>
                </a:lnTo>
                <a:lnTo>
                  <a:pt x="12069" y="3353"/>
                </a:lnTo>
                <a:lnTo>
                  <a:pt x="12078" y="3365"/>
                </a:lnTo>
                <a:lnTo>
                  <a:pt x="12087" y="3376"/>
                </a:lnTo>
                <a:lnTo>
                  <a:pt x="12094" y="3387"/>
                </a:lnTo>
                <a:lnTo>
                  <a:pt x="12101" y="3398"/>
                </a:lnTo>
                <a:lnTo>
                  <a:pt x="12107" y="3408"/>
                </a:lnTo>
                <a:lnTo>
                  <a:pt x="12111" y="3419"/>
                </a:lnTo>
                <a:lnTo>
                  <a:pt x="12115" y="3428"/>
                </a:lnTo>
                <a:lnTo>
                  <a:pt x="12213" y="3549"/>
                </a:lnTo>
                <a:lnTo>
                  <a:pt x="12225" y="3588"/>
                </a:lnTo>
                <a:lnTo>
                  <a:pt x="12213" y="3650"/>
                </a:lnTo>
                <a:lnTo>
                  <a:pt x="12249" y="3703"/>
                </a:lnTo>
                <a:lnTo>
                  <a:pt x="12264" y="3770"/>
                </a:lnTo>
                <a:lnTo>
                  <a:pt x="12269" y="3809"/>
                </a:lnTo>
                <a:lnTo>
                  <a:pt x="12273" y="3844"/>
                </a:lnTo>
                <a:lnTo>
                  <a:pt x="12276" y="3873"/>
                </a:lnTo>
                <a:lnTo>
                  <a:pt x="12279" y="3898"/>
                </a:lnTo>
                <a:lnTo>
                  <a:pt x="12281" y="3919"/>
                </a:lnTo>
                <a:lnTo>
                  <a:pt x="12283" y="3939"/>
                </a:lnTo>
                <a:lnTo>
                  <a:pt x="12283" y="3958"/>
                </a:lnTo>
                <a:lnTo>
                  <a:pt x="12282" y="3974"/>
                </a:lnTo>
                <a:lnTo>
                  <a:pt x="12280" y="4003"/>
                </a:lnTo>
                <a:lnTo>
                  <a:pt x="12277" y="4032"/>
                </a:lnTo>
                <a:lnTo>
                  <a:pt x="12273" y="4063"/>
                </a:lnTo>
                <a:lnTo>
                  <a:pt x="12267" y="4095"/>
                </a:lnTo>
                <a:lnTo>
                  <a:pt x="12261" y="4127"/>
                </a:lnTo>
                <a:lnTo>
                  <a:pt x="12253" y="4162"/>
                </a:lnTo>
                <a:lnTo>
                  <a:pt x="12245" y="4197"/>
                </a:lnTo>
                <a:lnTo>
                  <a:pt x="12235" y="4233"/>
                </a:lnTo>
                <a:lnTo>
                  <a:pt x="12225" y="4271"/>
                </a:lnTo>
                <a:lnTo>
                  <a:pt x="12213" y="4310"/>
                </a:lnTo>
                <a:lnTo>
                  <a:pt x="12200" y="4349"/>
                </a:lnTo>
                <a:lnTo>
                  <a:pt x="12187" y="4391"/>
                </a:lnTo>
                <a:lnTo>
                  <a:pt x="12172" y="4433"/>
                </a:lnTo>
                <a:lnTo>
                  <a:pt x="12155" y="4477"/>
                </a:lnTo>
                <a:lnTo>
                  <a:pt x="12138" y="4521"/>
                </a:lnTo>
                <a:lnTo>
                  <a:pt x="12120" y="4567"/>
                </a:lnTo>
                <a:lnTo>
                  <a:pt x="12085" y="4655"/>
                </a:lnTo>
                <a:lnTo>
                  <a:pt x="12054" y="4736"/>
                </a:lnTo>
                <a:lnTo>
                  <a:pt x="12024" y="4811"/>
                </a:lnTo>
                <a:lnTo>
                  <a:pt x="11999" y="4878"/>
                </a:lnTo>
                <a:lnTo>
                  <a:pt x="11978" y="4937"/>
                </a:lnTo>
                <a:lnTo>
                  <a:pt x="11959" y="4990"/>
                </a:lnTo>
                <a:lnTo>
                  <a:pt x="11944" y="5035"/>
                </a:lnTo>
                <a:lnTo>
                  <a:pt x="11933" y="5074"/>
                </a:lnTo>
                <a:lnTo>
                  <a:pt x="11987" y="5077"/>
                </a:lnTo>
                <a:lnTo>
                  <a:pt x="12088" y="5012"/>
                </a:lnTo>
                <a:lnTo>
                  <a:pt x="12142" y="5009"/>
                </a:lnTo>
                <a:lnTo>
                  <a:pt x="12436" y="4816"/>
                </a:lnTo>
                <a:lnTo>
                  <a:pt x="12488" y="4813"/>
                </a:lnTo>
                <a:lnTo>
                  <a:pt x="12493" y="4808"/>
                </a:lnTo>
                <a:lnTo>
                  <a:pt x="12534" y="4729"/>
                </a:lnTo>
                <a:lnTo>
                  <a:pt x="12661" y="4631"/>
                </a:lnTo>
                <a:lnTo>
                  <a:pt x="12699" y="4617"/>
                </a:lnTo>
                <a:lnTo>
                  <a:pt x="12735" y="4585"/>
                </a:lnTo>
                <a:lnTo>
                  <a:pt x="12767" y="4559"/>
                </a:lnTo>
                <a:lnTo>
                  <a:pt x="12796" y="4537"/>
                </a:lnTo>
                <a:lnTo>
                  <a:pt x="12819" y="4520"/>
                </a:lnTo>
                <a:lnTo>
                  <a:pt x="12863" y="4477"/>
                </a:lnTo>
                <a:lnTo>
                  <a:pt x="12898" y="4458"/>
                </a:lnTo>
                <a:lnTo>
                  <a:pt x="12917" y="4436"/>
                </a:lnTo>
                <a:lnTo>
                  <a:pt x="12934" y="4417"/>
                </a:lnTo>
                <a:lnTo>
                  <a:pt x="12952" y="4399"/>
                </a:lnTo>
                <a:lnTo>
                  <a:pt x="12969" y="4381"/>
                </a:lnTo>
                <a:lnTo>
                  <a:pt x="12995" y="4354"/>
                </a:lnTo>
                <a:lnTo>
                  <a:pt x="13022" y="4328"/>
                </a:lnTo>
                <a:lnTo>
                  <a:pt x="13051" y="4304"/>
                </a:lnTo>
                <a:lnTo>
                  <a:pt x="13079" y="4280"/>
                </a:lnTo>
                <a:lnTo>
                  <a:pt x="13153" y="4207"/>
                </a:lnTo>
                <a:lnTo>
                  <a:pt x="13203" y="4186"/>
                </a:lnTo>
                <a:lnTo>
                  <a:pt x="13219" y="4149"/>
                </a:lnTo>
                <a:lnTo>
                  <a:pt x="13229" y="4137"/>
                </a:lnTo>
                <a:lnTo>
                  <a:pt x="13241" y="4124"/>
                </a:lnTo>
                <a:lnTo>
                  <a:pt x="13255" y="4109"/>
                </a:lnTo>
                <a:lnTo>
                  <a:pt x="13272" y="4091"/>
                </a:lnTo>
                <a:lnTo>
                  <a:pt x="13291" y="4070"/>
                </a:lnTo>
                <a:lnTo>
                  <a:pt x="13313" y="4047"/>
                </a:lnTo>
                <a:lnTo>
                  <a:pt x="13336" y="4020"/>
                </a:lnTo>
                <a:lnTo>
                  <a:pt x="13362" y="3992"/>
                </a:lnTo>
                <a:lnTo>
                  <a:pt x="13389" y="3963"/>
                </a:lnTo>
                <a:lnTo>
                  <a:pt x="13414" y="3934"/>
                </a:lnTo>
                <a:lnTo>
                  <a:pt x="13440" y="3907"/>
                </a:lnTo>
                <a:lnTo>
                  <a:pt x="13463" y="3881"/>
                </a:lnTo>
                <a:lnTo>
                  <a:pt x="13486" y="3856"/>
                </a:lnTo>
                <a:lnTo>
                  <a:pt x="13507" y="3831"/>
                </a:lnTo>
                <a:lnTo>
                  <a:pt x="13527" y="3808"/>
                </a:lnTo>
                <a:lnTo>
                  <a:pt x="13548" y="3787"/>
                </a:lnTo>
                <a:lnTo>
                  <a:pt x="13648" y="3743"/>
                </a:lnTo>
                <a:lnTo>
                  <a:pt x="13692" y="3660"/>
                </a:lnTo>
                <a:lnTo>
                  <a:pt x="13774" y="3598"/>
                </a:lnTo>
                <a:lnTo>
                  <a:pt x="14063" y="3616"/>
                </a:lnTo>
                <a:lnTo>
                  <a:pt x="14208" y="3715"/>
                </a:lnTo>
                <a:lnTo>
                  <a:pt x="14213" y="3718"/>
                </a:lnTo>
                <a:lnTo>
                  <a:pt x="14217" y="3722"/>
                </a:lnTo>
                <a:lnTo>
                  <a:pt x="14222" y="3726"/>
                </a:lnTo>
                <a:lnTo>
                  <a:pt x="14226" y="3731"/>
                </a:lnTo>
                <a:lnTo>
                  <a:pt x="14235" y="3743"/>
                </a:lnTo>
                <a:lnTo>
                  <a:pt x="14243" y="3756"/>
                </a:lnTo>
                <a:lnTo>
                  <a:pt x="14251" y="3771"/>
                </a:lnTo>
                <a:lnTo>
                  <a:pt x="14258" y="3789"/>
                </a:lnTo>
                <a:lnTo>
                  <a:pt x="14264" y="3808"/>
                </a:lnTo>
                <a:lnTo>
                  <a:pt x="14270" y="3830"/>
                </a:lnTo>
                <a:lnTo>
                  <a:pt x="14276" y="3855"/>
                </a:lnTo>
                <a:lnTo>
                  <a:pt x="14281" y="3882"/>
                </a:lnTo>
                <a:lnTo>
                  <a:pt x="14285" y="3910"/>
                </a:lnTo>
                <a:lnTo>
                  <a:pt x="14289" y="3942"/>
                </a:lnTo>
                <a:lnTo>
                  <a:pt x="14293" y="3975"/>
                </a:lnTo>
                <a:lnTo>
                  <a:pt x="14296" y="4010"/>
                </a:lnTo>
                <a:lnTo>
                  <a:pt x="14298" y="4048"/>
                </a:lnTo>
                <a:lnTo>
                  <a:pt x="14302" y="4088"/>
                </a:lnTo>
                <a:lnTo>
                  <a:pt x="14300" y="4099"/>
                </a:lnTo>
                <a:lnTo>
                  <a:pt x="14300" y="4110"/>
                </a:lnTo>
                <a:lnTo>
                  <a:pt x="14302" y="4119"/>
                </a:lnTo>
                <a:lnTo>
                  <a:pt x="14303" y="4128"/>
                </a:lnTo>
                <a:lnTo>
                  <a:pt x="14334" y="4501"/>
                </a:lnTo>
                <a:lnTo>
                  <a:pt x="14361" y="4549"/>
                </a:lnTo>
                <a:lnTo>
                  <a:pt x="14372" y="4601"/>
                </a:lnTo>
                <a:lnTo>
                  <a:pt x="14383" y="4648"/>
                </a:lnTo>
                <a:lnTo>
                  <a:pt x="14394" y="4691"/>
                </a:lnTo>
                <a:lnTo>
                  <a:pt x="14405" y="4729"/>
                </a:lnTo>
                <a:lnTo>
                  <a:pt x="14411" y="4746"/>
                </a:lnTo>
                <a:lnTo>
                  <a:pt x="14417" y="4763"/>
                </a:lnTo>
                <a:lnTo>
                  <a:pt x="14423" y="4777"/>
                </a:lnTo>
                <a:lnTo>
                  <a:pt x="14431" y="4791"/>
                </a:lnTo>
                <a:lnTo>
                  <a:pt x="14437" y="4803"/>
                </a:lnTo>
                <a:lnTo>
                  <a:pt x="14443" y="4815"/>
                </a:lnTo>
                <a:lnTo>
                  <a:pt x="14450" y="4825"/>
                </a:lnTo>
                <a:lnTo>
                  <a:pt x="14456" y="4834"/>
                </a:lnTo>
                <a:lnTo>
                  <a:pt x="14463" y="4842"/>
                </a:lnTo>
                <a:lnTo>
                  <a:pt x="14471" y="4849"/>
                </a:lnTo>
                <a:lnTo>
                  <a:pt x="14479" y="4857"/>
                </a:lnTo>
                <a:lnTo>
                  <a:pt x="14488" y="4864"/>
                </a:lnTo>
                <a:lnTo>
                  <a:pt x="14497" y="4871"/>
                </a:lnTo>
                <a:lnTo>
                  <a:pt x="14506" y="4876"/>
                </a:lnTo>
                <a:lnTo>
                  <a:pt x="14516" y="4882"/>
                </a:lnTo>
                <a:lnTo>
                  <a:pt x="14526" y="4887"/>
                </a:lnTo>
                <a:lnTo>
                  <a:pt x="14537" y="4891"/>
                </a:lnTo>
                <a:lnTo>
                  <a:pt x="14548" y="4895"/>
                </a:lnTo>
                <a:lnTo>
                  <a:pt x="14561" y="4898"/>
                </a:lnTo>
                <a:lnTo>
                  <a:pt x="14573" y="4901"/>
                </a:lnTo>
                <a:lnTo>
                  <a:pt x="14586" y="4904"/>
                </a:lnTo>
                <a:lnTo>
                  <a:pt x="14599" y="4906"/>
                </a:lnTo>
                <a:lnTo>
                  <a:pt x="14613" y="4908"/>
                </a:lnTo>
                <a:lnTo>
                  <a:pt x="14627" y="4909"/>
                </a:lnTo>
                <a:lnTo>
                  <a:pt x="14640" y="4909"/>
                </a:lnTo>
                <a:lnTo>
                  <a:pt x="14653" y="4909"/>
                </a:lnTo>
                <a:lnTo>
                  <a:pt x="14666" y="4908"/>
                </a:lnTo>
                <a:lnTo>
                  <a:pt x="14680" y="4906"/>
                </a:lnTo>
                <a:lnTo>
                  <a:pt x="14693" y="4903"/>
                </a:lnTo>
                <a:lnTo>
                  <a:pt x="14706" y="4900"/>
                </a:lnTo>
                <a:lnTo>
                  <a:pt x="14720" y="4896"/>
                </a:lnTo>
                <a:lnTo>
                  <a:pt x="14733" y="4890"/>
                </a:lnTo>
                <a:lnTo>
                  <a:pt x="14748" y="4885"/>
                </a:lnTo>
                <a:lnTo>
                  <a:pt x="14761" y="4879"/>
                </a:lnTo>
                <a:lnTo>
                  <a:pt x="14775" y="4872"/>
                </a:lnTo>
                <a:lnTo>
                  <a:pt x="14788" y="4864"/>
                </a:lnTo>
                <a:lnTo>
                  <a:pt x="14801" y="4854"/>
                </a:lnTo>
                <a:lnTo>
                  <a:pt x="14815" y="4845"/>
                </a:lnTo>
                <a:lnTo>
                  <a:pt x="14828" y="4835"/>
                </a:lnTo>
                <a:lnTo>
                  <a:pt x="14840" y="4825"/>
                </a:lnTo>
                <a:lnTo>
                  <a:pt x="14921" y="4822"/>
                </a:lnTo>
                <a:lnTo>
                  <a:pt x="14956" y="4770"/>
                </a:lnTo>
                <a:lnTo>
                  <a:pt x="15123" y="4644"/>
                </a:lnTo>
                <a:lnTo>
                  <a:pt x="15159" y="4576"/>
                </a:lnTo>
                <a:lnTo>
                  <a:pt x="15205" y="4557"/>
                </a:lnTo>
                <a:lnTo>
                  <a:pt x="15250" y="4536"/>
                </a:lnTo>
                <a:lnTo>
                  <a:pt x="15295" y="4515"/>
                </a:lnTo>
                <a:lnTo>
                  <a:pt x="15341" y="4492"/>
                </a:lnTo>
                <a:lnTo>
                  <a:pt x="15386" y="4469"/>
                </a:lnTo>
                <a:lnTo>
                  <a:pt x="15431" y="4443"/>
                </a:lnTo>
                <a:lnTo>
                  <a:pt x="15476" y="4416"/>
                </a:lnTo>
                <a:lnTo>
                  <a:pt x="15521" y="4388"/>
                </a:lnTo>
                <a:lnTo>
                  <a:pt x="15564" y="4362"/>
                </a:lnTo>
                <a:lnTo>
                  <a:pt x="15603" y="4339"/>
                </a:lnTo>
                <a:lnTo>
                  <a:pt x="15638" y="4320"/>
                </a:lnTo>
                <a:lnTo>
                  <a:pt x="15670" y="4304"/>
                </a:lnTo>
                <a:lnTo>
                  <a:pt x="15685" y="4298"/>
                </a:lnTo>
                <a:lnTo>
                  <a:pt x="15699" y="4292"/>
                </a:lnTo>
                <a:lnTo>
                  <a:pt x="15712" y="4288"/>
                </a:lnTo>
                <a:lnTo>
                  <a:pt x="15724" y="4284"/>
                </a:lnTo>
                <a:lnTo>
                  <a:pt x="15734" y="4281"/>
                </a:lnTo>
                <a:lnTo>
                  <a:pt x="15745" y="4279"/>
                </a:lnTo>
                <a:lnTo>
                  <a:pt x="15754" y="4279"/>
                </a:lnTo>
                <a:lnTo>
                  <a:pt x="15762" y="4279"/>
                </a:lnTo>
                <a:lnTo>
                  <a:pt x="15771" y="4279"/>
                </a:lnTo>
                <a:lnTo>
                  <a:pt x="15780" y="4281"/>
                </a:lnTo>
                <a:lnTo>
                  <a:pt x="15788" y="4283"/>
                </a:lnTo>
                <a:lnTo>
                  <a:pt x="15795" y="4286"/>
                </a:lnTo>
                <a:lnTo>
                  <a:pt x="15802" y="4289"/>
                </a:lnTo>
                <a:lnTo>
                  <a:pt x="15808" y="4293"/>
                </a:lnTo>
                <a:lnTo>
                  <a:pt x="15814" y="4297"/>
                </a:lnTo>
                <a:lnTo>
                  <a:pt x="15818" y="4302"/>
                </a:lnTo>
                <a:lnTo>
                  <a:pt x="15823" y="4307"/>
                </a:lnTo>
                <a:lnTo>
                  <a:pt x="15826" y="4313"/>
                </a:lnTo>
                <a:lnTo>
                  <a:pt x="15829" y="4320"/>
                </a:lnTo>
                <a:lnTo>
                  <a:pt x="15832" y="4327"/>
                </a:lnTo>
                <a:lnTo>
                  <a:pt x="15833" y="4335"/>
                </a:lnTo>
                <a:lnTo>
                  <a:pt x="15834" y="4343"/>
                </a:lnTo>
                <a:lnTo>
                  <a:pt x="15835" y="4353"/>
                </a:lnTo>
                <a:lnTo>
                  <a:pt x="15835" y="4362"/>
                </a:lnTo>
                <a:lnTo>
                  <a:pt x="15832" y="4369"/>
                </a:lnTo>
                <a:lnTo>
                  <a:pt x="15825" y="4381"/>
                </a:lnTo>
                <a:lnTo>
                  <a:pt x="15810" y="4409"/>
                </a:lnTo>
                <a:lnTo>
                  <a:pt x="15797" y="4438"/>
                </a:lnTo>
                <a:lnTo>
                  <a:pt x="15785" y="4468"/>
                </a:lnTo>
                <a:lnTo>
                  <a:pt x="15775" y="4498"/>
                </a:lnTo>
                <a:lnTo>
                  <a:pt x="15717" y="4552"/>
                </a:lnTo>
                <a:lnTo>
                  <a:pt x="15695" y="4574"/>
                </a:lnTo>
                <a:lnTo>
                  <a:pt x="15672" y="4596"/>
                </a:lnTo>
                <a:lnTo>
                  <a:pt x="15650" y="4617"/>
                </a:lnTo>
                <a:lnTo>
                  <a:pt x="15629" y="4639"/>
                </a:lnTo>
                <a:lnTo>
                  <a:pt x="15609" y="4662"/>
                </a:lnTo>
                <a:lnTo>
                  <a:pt x="15589" y="4685"/>
                </a:lnTo>
                <a:lnTo>
                  <a:pt x="15569" y="4708"/>
                </a:lnTo>
                <a:lnTo>
                  <a:pt x="15548" y="4731"/>
                </a:lnTo>
                <a:lnTo>
                  <a:pt x="15529" y="4753"/>
                </a:lnTo>
                <a:lnTo>
                  <a:pt x="15512" y="4773"/>
                </a:lnTo>
                <a:lnTo>
                  <a:pt x="15497" y="4789"/>
                </a:lnTo>
                <a:lnTo>
                  <a:pt x="15484" y="4802"/>
                </a:lnTo>
                <a:lnTo>
                  <a:pt x="15472" y="4812"/>
                </a:lnTo>
                <a:lnTo>
                  <a:pt x="15462" y="4820"/>
                </a:lnTo>
                <a:lnTo>
                  <a:pt x="15458" y="4822"/>
                </a:lnTo>
                <a:lnTo>
                  <a:pt x="15454" y="4824"/>
                </a:lnTo>
                <a:lnTo>
                  <a:pt x="15450" y="4825"/>
                </a:lnTo>
                <a:lnTo>
                  <a:pt x="15447" y="4825"/>
                </a:lnTo>
                <a:lnTo>
                  <a:pt x="15430" y="4824"/>
                </a:lnTo>
                <a:lnTo>
                  <a:pt x="15376" y="4894"/>
                </a:lnTo>
                <a:lnTo>
                  <a:pt x="15285" y="4983"/>
                </a:lnTo>
                <a:lnTo>
                  <a:pt x="15237" y="5010"/>
                </a:lnTo>
                <a:lnTo>
                  <a:pt x="15150" y="5072"/>
                </a:lnTo>
                <a:lnTo>
                  <a:pt x="15132" y="5086"/>
                </a:lnTo>
                <a:lnTo>
                  <a:pt x="15113" y="5101"/>
                </a:lnTo>
                <a:lnTo>
                  <a:pt x="15092" y="5118"/>
                </a:lnTo>
                <a:lnTo>
                  <a:pt x="15070" y="5137"/>
                </a:lnTo>
                <a:lnTo>
                  <a:pt x="15045" y="5157"/>
                </a:lnTo>
                <a:lnTo>
                  <a:pt x="15020" y="5180"/>
                </a:lnTo>
                <a:lnTo>
                  <a:pt x="14994" y="5203"/>
                </a:lnTo>
                <a:lnTo>
                  <a:pt x="14966" y="5228"/>
                </a:lnTo>
                <a:lnTo>
                  <a:pt x="14918" y="5268"/>
                </a:lnTo>
                <a:lnTo>
                  <a:pt x="14873" y="5306"/>
                </a:lnTo>
                <a:lnTo>
                  <a:pt x="14831" y="5337"/>
                </a:lnTo>
                <a:lnTo>
                  <a:pt x="14791" y="5365"/>
                </a:lnTo>
                <a:lnTo>
                  <a:pt x="14773" y="5378"/>
                </a:lnTo>
                <a:lnTo>
                  <a:pt x="14755" y="5389"/>
                </a:lnTo>
                <a:lnTo>
                  <a:pt x="14738" y="5398"/>
                </a:lnTo>
                <a:lnTo>
                  <a:pt x="14722" y="5407"/>
                </a:lnTo>
                <a:lnTo>
                  <a:pt x="14707" y="5414"/>
                </a:lnTo>
                <a:lnTo>
                  <a:pt x="14692" y="5421"/>
                </a:lnTo>
                <a:lnTo>
                  <a:pt x="14677" y="5426"/>
                </a:lnTo>
                <a:lnTo>
                  <a:pt x="14664" y="5430"/>
                </a:lnTo>
                <a:close/>
                <a:moveTo>
                  <a:pt x="4899" y="4008"/>
                </a:moveTo>
                <a:lnTo>
                  <a:pt x="4894" y="4091"/>
                </a:lnTo>
                <a:lnTo>
                  <a:pt x="4873" y="4176"/>
                </a:lnTo>
                <a:lnTo>
                  <a:pt x="4862" y="4240"/>
                </a:lnTo>
                <a:lnTo>
                  <a:pt x="4832" y="4325"/>
                </a:lnTo>
                <a:lnTo>
                  <a:pt x="4828" y="4338"/>
                </a:lnTo>
                <a:lnTo>
                  <a:pt x="4825" y="4355"/>
                </a:lnTo>
                <a:lnTo>
                  <a:pt x="4823" y="4364"/>
                </a:lnTo>
                <a:lnTo>
                  <a:pt x="4822" y="4376"/>
                </a:lnTo>
                <a:lnTo>
                  <a:pt x="4820" y="4391"/>
                </a:lnTo>
                <a:lnTo>
                  <a:pt x="4819" y="4407"/>
                </a:lnTo>
                <a:lnTo>
                  <a:pt x="4818" y="4429"/>
                </a:lnTo>
                <a:lnTo>
                  <a:pt x="4818" y="4451"/>
                </a:lnTo>
                <a:lnTo>
                  <a:pt x="4819" y="4472"/>
                </a:lnTo>
                <a:lnTo>
                  <a:pt x="4821" y="4492"/>
                </a:lnTo>
                <a:lnTo>
                  <a:pt x="4825" y="4510"/>
                </a:lnTo>
                <a:lnTo>
                  <a:pt x="4829" y="4529"/>
                </a:lnTo>
                <a:lnTo>
                  <a:pt x="4834" y="4548"/>
                </a:lnTo>
                <a:lnTo>
                  <a:pt x="4839" y="4569"/>
                </a:lnTo>
                <a:lnTo>
                  <a:pt x="4837" y="4599"/>
                </a:lnTo>
                <a:lnTo>
                  <a:pt x="4852" y="4618"/>
                </a:lnTo>
                <a:lnTo>
                  <a:pt x="4866" y="4635"/>
                </a:lnTo>
                <a:lnTo>
                  <a:pt x="4880" y="4648"/>
                </a:lnTo>
                <a:lnTo>
                  <a:pt x="4892" y="4660"/>
                </a:lnTo>
                <a:lnTo>
                  <a:pt x="4906" y="4670"/>
                </a:lnTo>
                <a:lnTo>
                  <a:pt x="4922" y="4678"/>
                </a:lnTo>
                <a:lnTo>
                  <a:pt x="4938" y="4686"/>
                </a:lnTo>
                <a:lnTo>
                  <a:pt x="4956" y="4693"/>
                </a:lnTo>
                <a:lnTo>
                  <a:pt x="5030" y="4706"/>
                </a:lnTo>
                <a:lnTo>
                  <a:pt x="5041" y="4699"/>
                </a:lnTo>
                <a:lnTo>
                  <a:pt x="5053" y="4691"/>
                </a:lnTo>
                <a:lnTo>
                  <a:pt x="5067" y="4684"/>
                </a:lnTo>
                <a:lnTo>
                  <a:pt x="5083" y="4676"/>
                </a:lnTo>
                <a:lnTo>
                  <a:pt x="5101" y="4669"/>
                </a:lnTo>
                <a:lnTo>
                  <a:pt x="5122" y="4661"/>
                </a:lnTo>
                <a:lnTo>
                  <a:pt x="5144" y="4652"/>
                </a:lnTo>
                <a:lnTo>
                  <a:pt x="5167" y="4644"/>
                </a:lnTo>
                <a:lnTo>
                  <a:pt x="5191" y="4635"/>
                </a:lnTo>
                <a:lnTo>
                  <a:pt x="5214" y="4627"/>
                </a:lnTo>
                <a:lnTo>
                  <a:pt x="5236" y="4620"/>
                </a:lnTo>
                <a:lnTo>
                  <a:pt x="5255" y="4612"/>
                </a:lnTo>
                <a:lnTo>
                  <a:pt x="5273" y="4605"/>
                </a:lnTo>
                <a:lnTo>
                  <a:pt x="5290" y="4598"/>
                </a:lnTo>
                <a:lnTo>
                  <a:pt x="5305" y="4590"/>
                </a:lnTo>
                <a:lnTo>
                  <a:pt x="5319" y="4583"/>
                </a:lnTo>
                <a:lnTo>
                  <a:pt x="5436" y="4524"/>
                </a:lnTo>
                <a:lnTo>
                  <a:pt x="5738" y="4258"/>
                </a:lnTo>
                <a:lnTo>
                  <a:pt x="5834" y="4142"/>
                </a:lnTo>
                <a:lnTo>
                  <a:pt x="5891" y="4122"/>
                </a:lnTo>
                <a:lnTo>
                  <a:pt x="5887" y="4057"/>
                </a:lnTo>
                <a:lnTo>
                  <a:pt x="5913" y="4003"/>
                </a:lnTo>
                <a:lnTo>
                  <a:pt x="5925" y="3984"/>
                </a:lnTo>
                <a:lnTo>
                  <a:pt x="5938" y="3959"/>
                </a:lnTo>
                <a:lnTo>
                  <a:pt x="5952" y="3928"/>
                </a:lnTo>
                <a:lnTo>
                  <a:pt x="5968" y="3894"/>
                </a:lnTo>
                <a:lnTo>
                  <a:pt x="5986" y="3854"/>
                </a:lnTo>
                <a:lnTo>
                  <a:pt x="6004" y="3808"/>
                </a:lnTo>
                <a:lnTo>
                  <a:pt x="6024" y="3758"/>
                </a:lnTo>
                <a:lnTo>
                  <a:pt x="6045" y="3702"/>
                </a:lnTo>
                <a:lnTo>
                  <a:pt x="6055" y="3683"/>
                </a:lnTo>
                <a:lnTo>
                  <a:pt x="6068" y="3593"/>
                </a:lnTo>
                <a:lnTo>
                  <a:pt x="6055" y="3556"/>
                </a:lnTo>
                <a:lnTo>
                  <a:pt x="6041" y="3521"/>
                </a:lnTo>
                <a:lnTo>
                  <a:pt x="6027" y="3490"/>
                </a:lnTo>
                <a:lnTo>
                  <a:pt x="6013" y="3461"/>
                </a:lnTo>
                <a:lnTo>
                  <a:pt x="6006" y="3448"/>
                </a:lnTo>
                <a:lnTo>
                  <a:pt x="5998" y="3436"/>
                </a:lnTo>
                <a:lnTo>
                  <a:pt x="5990" y="3423"/>
                </a:lnTo>
                <a:lnTo>
                  <a:pt x="5982" y="3412"/>
                </a:lnTo>
                <a:lnTo>
                  <a:pt x="5974" y="3402"/>
                </a:lnTo>
                <a:lnTo>
                  <a:pt x="5966" y="3392"/>
                </a:lnTo>
                <a:lnTo>
                  <a:pt x="5957" y="3383"/>
                </a:lnTo>
                <a:lnTo>
                  <a:pt x="5949" y="3375"/>
                </a:lnTo>
                <a:lnTo>
                  <a:pt x="5941" y="3368"/>
                </a:lnTo>
                <a:lnTo>
                  <a:pt x="5932" y="3360"/>
                </a:lnTo>
                <a:lnTo>
                  <a:pt x="5923" y="3354"/>
                </a:lnTo>
                <a:lnTo>
                  <a:pt x="5914" y="3348"/>
                </a:lnTo>
                <a:lnTo>
                  <a:pt x="5904" y="3342"/>
                </a:lnTo>
                <a:lnTo>
                  <a:pt x="5894" y="3336"/>
                </a:lnTo>
                <a:lnTo>
                  <a:pt x="5884" y="3331"/>
                </a:lnTo>
                <a:lnTo>
                  <a:pt x="5873" y="3326"/>
                </a:lnTo>
                <a:lnTo>
                  <a:pt x="5862" y="3322"/>
                </a:lnTo>
                <a:lnTo>
                  <a:pt x="5850" y="3318"/>
                </a:lnTo>
                <a:lnTo>
                  <a:pt x="5838" y="3315"/>
                </a:lnTo>
                <a:lnTo>
                  <a:pt x="5826" y="3312"/>
                </a:lnTo>
                <a:lnTo>
                  <a:pt x="5801" y="3308"/>
                </a:lnTo>
                <a:lnTo>
                  <a:pt x="5775" y="3305"/>
                </a:lnTo>
                <a:lnTo>
                  <a:pt x="5762" y="3304"/>
                </a:lnTo>
                <a:lnTo>
                  <a:pt x="5748" y="3304"/>
                </a:lnTo>
                <a:lnTo>
                  <a:pt x="5734" y="3305"/>
                </a:lnTo>
                <a:lnTo>
                  <a:pt x="5719" y="3307"/>
                </a:lnTo>
                <a:lnTo>
                  <a:pt x="5705" y="3309"/>
                </a:lnTo>
                <a:lnTo>
                  <a:pt x="5691" y="3313"/>
                </a:lnTo>
                <a:lnTo>
                  <a:pt x="5676" y="3317"/>
                </a:lnTo>
                <a:lnTo>
                  <a:pt x="5661" y="3322"/>
                </a:lnTo>
                <a:lnTo>
                  <a:pt x="5573" y="3347"/>
                </a:lnTo>
                <a:lnTo>
                  <a:pt x="5522" y="3418"/>
                </a:lnTo>
                <a:lnTo>
                  <a:pt x="5497" y="3437"/>
                </a:lnTo>
                <a:lnTo>
                  <a:pt x="5470" y="3456"/>
                </a:lnTo>
                <a:lnTo>
                  <a:pt x="5445" y="3478"/>
                </a:lnTo>
                <a:lnTo>
                  <a:pt x="5420" y="3502"/>
                </a:lnTo>
                <a:lnTo>
                  <a:pt x="5394" y="3527"/>
                </a:lnTo>
                <a:lnTo>
                  <a:pt x="5369" y="3555"/>
                </a:lnTo>
                <a:lnTo>
                  <a:pt x="5342" y="3585"/>
                </a:lnTo>
                <a:lnTo>
                  <a:pt x="5316" y="3616"/>
                </a:lnTo>
                <a:lnTo>
                  <a:pt x="5291" y="3648"/>
                </a:lnTo>
                <a:lnTo>
                  <a:pt x="5268" y="3675"/>
                </a:lnTo>
                <a:lnTo>
                  <a:pt x="5246" y="3698"/>
                </a:lnTo>
                <a:lnTo>
                  <a:pt x="5226" y="3718"/>
                </a:lnTo>
                <a:lnTo>
                  <a:pt x="5208" y="3735"/>
                </a:lnTo>
                <a:lnTo>
                  <a:pt x="5192" y="3749"/>
                </a:lnTo>
                <a:lnTo>
                  <a:pt x="5184" y="3754"/>
                </a:lnTo>
                <a:lnTo>
                  <a:pt x="5177" y="3758"/>
                </a:lnTo>
                <a:lnTo>
                  <a:pt x="5171" y="3762"/>
                </a:lnTo>
                <a:lnTo>
                  <a:pt x="5165" y="3764"/>
                </a:lnTo>
                <a:lnTo>
                  <a:pt x="5068" y="3733"/>
                </a:lnTo>
                <a:lnTo>
                  <a:pt x="5054" y="3733"/>
                </a:lnTo>
                <a:lnTo>
                  <a:pt x="5043" y="3733"/>
                </a:lnTo>
                <a:lnTo>
                  <a:pt x="5035" y="3733"/>
                </a:lnTo>
                <a:lnTo>
                  <a:pt x="5029" y="3733"/>
                </a:lnTo>
                <a:lnTo>
                  <a:pt x="5026" y="3734"/>
                </a:lnTo>
                <a:lnTo>
                  <a:pt x="5023" y="3735"/>
                </a:lnTo>
                <a:lnTo>
                  <a:pt x="5022" y="3736"/>
                </a:lnTo>
                <a:lnTo>
                  <a:pt x="5021" y="3739"/>
                </a:lnTo>
                <a:lnTo>
                  <a:pt x="5019" y="3763"/>
                </a:lnTo>
                <a:lnTo>
                  <a:pt x="5017" y="3784"/>
                </a:lnTo>
                <a:lnTo>
                  <a:pt x="5014" y="3802"/>
                </a:lnTo>
                <a:lnTo>
                  <a:pt x="5011" y="3818"/>
                </a:lnTo>
                <a:lnTo>
                  <a:pt x="5007" y="3832"/>
                </a:lnTo>
                <a:lnTo>
                  <a:pt x="5002" y="3846"/>
                </a:lnTo>
                <a:lnTo>
                  <a:pt x="4996" y="3858"/>
                </a:lnTo>
                <a:lnTo>
                  <a:pt x="4990" y="3870"/>
                </a:lnTo>
                <a:lnTo>
                  <a:pt x="4899" y="4008"/>
                </a:lnTo>
                <a:close/>
                <a:moveTo>
                  <a:pt x="4007" y="4135"/>
                </a:moveTo>
                <a:lnTo>
                  <a:pt x="3954" y="4182"/>
                </a:lnTo>
                <a:lnTo>
                  <a:pt x="3900" y="4227"/>
                </a:lnTo>
                <a:lnTo>
                  <a:pt x="3844" y="4272"/>
                </a:lnTo>
                <a:lnTo>
                  <a:pt x="3786" y="4315"/>
                </a:lnTo>
                <a:lnTo>
                  <a:pt x="3727" y="4359"/>
                </a:lnTo>
                <a:lnTo>
                  <a:pt x="3665" y="4401"/>
                </a:lnTo>
                <a:lnTo>
                  <a:pt x="3603" y="4442"/>
                </a:lnTo>
                <a:lnTo>
                  <a:pt x="3538" y="4483"/>
                </a:lnTo>
                <a:lnTo>
                  <a:pt x="3476" y="4521"/>
                </a:lnTo>
                <a:lnTo>
                  <a:pt x="3420" y="4553"/>
                </a:lnTo>
                <a:lnTo>
                  <a:pt x="3371" y="4581"/>
                </a:lnTo>
                <a:lnTo>
                  <a:pt x="3328" y="4603"/>
                </a:lnTo>
                <a:lnTo>
                  <a:pt x="3309" y="4613"/>
                </a:lnTo>
                <a:lnTo>
                  <a:pt x="3292" y="4621"/>
                </a:lnTo>
                <a:lnTo>
                  <a:pt x="3276" y="4627"/>
                </a:lnTo>
                <a:lnTo>
                  <a:pt x="3262" y="4633"/>
                </a:lnTo>
                <a:lnTo>
                  <a:pt x="3250" y="4637"/>
                </a:lnTo>
                <a:lnTo>
                  <a:pt x="3239" y="4639"/>
                </a:lnTo>
                <a:lnTo>
                  <a:pt x="3230" y="4641"/>
                </a:lnTo>
                <a:lnTo>
                  <a:pt x="3222" y="4641"/>
                </a:lnTo>
                <a:lnTo>
                  <a:pt x="3215" y="4640"/>
                </a:lnTo>
                <a:lnTo>
                  <a:pt x="3207" y="4639"/>
                </a:lnTo>
                <a:lnTo>
                  <a:pt x="3200" y="4636"/>
                </a:lnTo>
                <a:lnTo>
                  <a:pt x="3193" y="4633"/>
                </a:lnTo>
                <a:lnTo>
                  <a:pt x="3187" y="4630"/>
                </a:lnTo>
                <a:lnTo>
                  <a:pt x="3180" y="4625"/>
                </a:lnTo>
                <a:lnTo>
                  <a:pt x="3175" y="4620"/>
                </a:lnTo>
                <a:lnTo>
                  <a:pt x="3169" y="4614"/>
                </a:lnTo>
                <a:lnTo>
                  <a:pt x="3164" y="4608"/>
                </a:lnTo>
                <a:lnTo>
                  <a:pt x="3160" y="4602"/>
                </a:lnTo>
                <a:lnTo>
                  <a:pt x="3156" y="4595"/>
                </a:lnTo>
                <a:lnTo>
                  <a:pt x="3153" y="4588"/>
                </a:lnTo>
                <a:lnTo>
                  <a:pt x="3152" y="4580"/>
                </a:lnTo>
                <a:lnTo>
                  <a:pt x="3150" y="4572"/>
                </a:lnTo>
                <a:lnTo>
                  <a:pt x="3150" y="4564"/>
                </a:lnTo>
                <a:lnTo>
                  <a:pt x="3150" y="4554"/>
                </a:lnTo>
                <a:lnTo>
                  <a:pt x="3151" y="4545"/>
                </a:lnTo>
                <a:lnTo>
                  <a:pt x="3153" y="4535"/>
                </a:lnTo>
                <a:lnTo>
                  <a:pt x="3155" y="4526"/>
                </a:lnTo>
                <a:lnTo>
                  <a:pt x="3158" y="4518"/>
                </a:lnTo>
                <a:lnTo>
                  <a:pt x="3161" y="4509"/>
                </a:lnTo>
                <a:lnTo>
                  <a:pt x="3166" y="4501"/>
                </a:lnTo>
                <a:lnTo>
                  <a:pt x="3171" y="4492"/>
                </a:lnTo>
                <a:lnTo>
                  <a:pt x="3177" y="4484"/>
                </a:lnTo>
                <a:lnTo>
                  <a:pt x="3184" y="4476"/>
                </a:lnTo>
                <a:lnTo>
                  <a:pt x="3192" y="4469"/>
                </a:lnTo>
                <a:lnTo>
                  <a:pt x="3200" y="4461"/>
                </a:lnTo>
                <a:lnTo>
                  <a:pt x="3210" y="4454"/>
                </a:lnTo>
                <a:lnTo>
                  <a:pt x="3222" y="4445"/>
                </a:lnTo>
                <a:lnTo>
                  <a:pt x="3233" y="4438"/>
                </a:lnTo>
                <a:lnTo>
                  <a:pt x="3246" y="4432"/>
                </a:lnTo>
                <a:lnTo>
                  <a:pt x="3260" y="4425"/>
                </a:lnTo>
                <a:lnTo>
                  <a:pt x="3264" y="4355"/>
                </a:lnTo>
                <a:lnTo>
                  <a:pt x="3307" y="4309"/>
                </a:lnTo>
                <a:lnTo>
                  <a:pt x="3350" y="4266"/>
                </a:lnTo>
                <a:lnTo>
                  <a:pt x="3391" y="4224"/>
                </a:lnTo>
                <a:lnTo>
                  <a:pt x="3431" y="4185"/>
                </a:lnTo>
                <a:lnTo>
                  <a:pt x="3471" y="4147"/>
                </a:lnTo>
                <a:lnTo>
                  <a:pt x="3509" y="4111"/>
                </a:lnTo>
                <a:lnTo>
                  <a:pt x="3547" y="4077"/>
                </a:lnTo>
                <a:lnTo>
                  <a:pt x="3583" y="4045"/>
                </a:lnTo>
                <a:lnTo>
                  <a:pt x="3618" y="4015"/>
                </a:lnTo>
                <a:lnTo>
                  <a:pt x="3648" y="3989"/>
                </a:lnTo>
                <a:lnTo>
                  <a:pt x="3675" y="3968"/>
                </a:lnTo>
                <a:lnTo>
                  <a:pt x="3698" y="3951"/>
                </a:lnTo>
                <a:lnTo>
                  <a:pt x="3719" y="3937"/>
                </a:lnTo>
                <a:lnTo>
                  <a:pt x="3735" y="3927"/>
                </a:lnTo>
                <a:lnTo>
                  <a:pt x="3741" y="3924"/>
                </a:lnTo>
                <a:lnTo>
                  <a:pt x="3747" y="3922"/>
                </a:lnTo>
                <a:lnTo>
                  <a:pt x="3751" y="3921"/>
                </a:lnTo>
                <a:lnTo>
                  <a:pt x="3755" y="3920"/>
                </a:lnTo>
                <a:lnTo>
                  <a:pt x="3769" y="3912"/>
                </a:lnTo>
                <a:lnTo>
                  <a:pt x="3784" y="3901"/>
                </a:lnTo>
                <a:lnTo>
                  <a:pt x="3799" y="3888"/>
                </a:lnTo>
                <a:lnTo>
                  <a:pt x="3813" y="3873"/>
                </a:lnTo>
                <a:lnTo>
                  <a:pt x="3829" y="3857"/>
                </a:lnTo>
                <a:lnTo>
                  <a:pt x="3845" y="3838"/>
                </a:lnTo>
                <a:lnTo>
                  <a:pt x="3860" y="3817"/>
                </a:lnTo>
                <a:lnTo>
                  <a:pt x="3876" y="3795"/>
                </a:lnTo>
                <a:lnTo>
                  <a:pt x="3886" y="3781"/>
                </a:lnTo>
                <a:lnTo>
                  <a:pt x="3896" y="3768"/>
                </a:lnTo>
                <a:lnTo>
                  <a:pt x="3904" y="3756"/>
                </a:lnTo>
                <a:lnTo>
                  <a:pt x="3911" y="3747"/>
                </a:lnTo>
                <a:lnTo>
                  <a:pt x="3987" y="3697"/>
                </a:lnTo>
                <a:lnTo>
                  <a:pt x="4037" y="3642"/>
                </a:lnTo>
                <a:lnTo>
                  <a:pt x="4078" y="3620"/>
                </a:lnTo>
                <a:lnTo>
                  <a:pt x="4105" y="3559"/>
                </a:lnTo>
                <a:lnTo>
                  <a:pt x="4300" y="3380"/>
                </a:lnTo>
                <a:lnTo>
                  <a:pt x="4476" y="3239"/>
                </a:lnTo>
                <a:lnTo>
                  <a:pt x="4632" y="3057"/>
                </a:lnTo>
                <a:lnTo>
                  <a:pt x="4650" y="3039"/>
                </a:lnTo>
                <a:lnTo>
                  <a:pt x="4668" y="3021"/>
                </a:lnTo>
                <a:lnTo>
                  <a:pt x="4686" y="3002"/>
                </a:lnTo>
                <a:lnTo>
                  <a:pt x="4705" y="2985"/>
                </a:lnTo>
                <a:lnTo>
                  <a:pt x="4724" y="2968"/>
                </a:lnTo>
                <a:lnTo>
                  <a:pt x="4744" y="2951"/>
                </a:lnTo>
                <a:lnTo>
                  <a:pt x="4764" y="2935"/>
                </a:lnTo>
                <a:lnTo>
                  <a:pt x="4784" y="2919"/>
                </a:lnTo>
                <a:lnTo>
                  <a:pt x="4805" y="2902"/>
                </a:lnTo>
                <a:lnTo>
                  <a:pt x="4826" y="2886"/>
                </a:lnTo>
                <a:lnTo>
                  <a:pt x="4847" y="2871"/>
                </a:lnTo>
                <a:lnTo>
                  <a:pt x="4869" y="2856"/>
                </a:lnTo>
                <a:lnTo>
                  <a:pt x="4891" y="2841"/>
                </a:lnTo>
                <a:lnTo>
                  <a:pt x="4914" y="2826"/>
                </a:lnTo>
                <a:lnTo>
                  <a:pt x="4936" y="2811"/>
                </a:lnTo>
                <a:lnTo>
                  <a:pt x="4959" y="2797"/>
                </a:lnTo>
                <a:lnTo>
                  <a:pt x="5032" y="2763"/>
                </a:lnTo>
                <a:lnTo>
                  <a:pt x="5056" y="2706"/>
                </a:lnTo>
                <a:lnTo>
                  <a:pt x="5105" y="2663"/>
                </a:lnTo>
                <a:lnTo>
                  <a:pt x="5149" y="2624"/>
                </a:lnTo>
                <a:lnTo>
                  <a:pt x="5191" y="2588"/>
                </a:lnTo>
                <a:lnTo>
                  <a:pt x="5230" y="2558"/>
                </a:lnTo>
                <a:lnTo>
                  <a:pt x="5265" y="2533"/>
                </a:lnTo>
                <a:lnTo>
                  <a:pt x="5296" y="2511"/>
                </a:lnTo>
                <a:lnTo>
                  <a:pt x="5311" y="2501"/>
                </a:lnTo>
                <a:lnTo>
                  <a:pt x="5325" y="2493"/>
                </a:lnTo>
                <a:lnTo>
                  <a:pt x="5338" y="2486"/>
                </a:lnTo>
                <a:lnTo>
                  <a:pt x="5351" y="2481"/>
                </a:lnTo>
                <a:lnTo>
                  <a:pt x="5364" y="2475"/>
                </a:lnTo>
                <a:lnTo>
                  <a:pt x="5376" y="2471"/>
                </a:lnTo>
                <a:lnTo>
                  <a:pt x="5389" y="2466"/>
                </a:lnTo>
                <a:lnTo>
                  <a:pt x="5402" y="2462"/>
                </a:lnTo>
                <a:lnTo>
                  <a:pt x="5429" y="2456"/>
                </a:lnTo>
                <a:lnTo>
                  <a:pt x="5457" y="2451"/>
                </a:lnTo>
                <a:lnTo>
                  <a:pt x="5487" y="2447"/>
                </a:lnTo>
                <a:lnTo>
                  <a:pt x="5518" y="2445"/>
                </a:lnTo>
                <a:lnTo>
                  <a:pt x="5550" y="2445"/>
                </a:lnTo>
                <a:lnTo>
                  <a:pt x="5583" y="2447"/>
                </a:lnTo>
                <a:lnTo>
                  <a:pt x="5602" y="2448"/>
                </a:lnTo>
                <a:lnTo>
                  <a:pt x="5621" y="2450"/>
                </a:lnTo>
                <a:lnTo>
                  <a:pt x="5638" y="2453"/>
                </a:lnTo>
                <a:lnTo>
                  <a:pt x="5655" y="2457"/>
                </a:lnTo>
                <a:lnTo>
                  <a:pt x="5670" y="2461"/>
                </a:lnTo>
                <a:lnTo>
                  <a:pt x="5685" y="2466"/>
                </a:lnTo>
                <a:lnTo>
                  <a:pt x="5699" y="2472"/>
                </a:lnTo>
                <a:lnTo>
                  <a:pt x="5711" y="2478"/>
                </a:lnTo>
                <a:lnTo>
                  <a:pt x="5723" y="2485"/>
                </a:lnTo>
                <a:lnTo>
                  <a:pt x="5734" y="2491"/>
                </a:lnTo>
                <a:lnTo>
                  <a:pt x="5743" y="2498"/>
                </a:lnTo>
                <a:lnTo>
                  <a:pt x="5750" y="2505"/>
                </a:lnTo>
                <a:lnTo>
                  <a:pt x="5756" y="2514"/>
                </a:lnTo>
                <a:lnTo>
                  <a:pt x="5759" y="2521"/>
                </a:lnTo>
                <a:lnTo>
                  <a:pt x="5761" y="2529"/>
                </a:lnTo>
                <a:lnTo>
                  <a:pt x="5762" y="2537"/>
                </a:lnTo>
                <a:lnTo>
                  <a:pt x="5760" y="2541"/>
                </a:lnTo>
                <a:lnTo>
                  <a:pt x="5757" y="2547"/>
                </a:lnTo>
                <a:lnTo>
                  <a:pt x="5751" y="2557"/>
                </a:lnTo>
                <a:lnTo>
                  <a:pt x="5742" y="2569"/>
                </a:lnTo>
                <a:lnTo>
                  <a:pt x="5717" y="2602"/>
                </a:lnTo>
                <a:lnTo>
                  <a:pt x="5684" y="2646"/>
                </a:lnTo>
                <a:lnTo>
                  <a:pt x="5665" y="2671"/>
                </a:lnTo>
                <a:lnTo>
                  <a:pt x="5647" y="2694"/>
                </a:lnTo>
                <a:lnTo>
                  <a:pt x="5630" y="2718"/>
                </a:lnTo>
                <a:lnTo>
                  <a:pt x="5613" y="2741"/>
                </a:lnTo>
                <a:lnTo>
                  <a:pt x="5596" y="2763"/>
                </a:lnTo>
                <a:lnTo>
                  <a:pt x="5580" y="2785"/>
                </a:lnTo>
                <a:lnTo>
                  <a:pt x="5565" y="2806"/>
                </a:lnTo>
                <a:lnTo>
                  <a:pt x="5551" y="2828"/>
                </a:lnTo>
                <a:lnTo>
                  <a:pt x="5716" y="2748"/>
                </a:lnTo>
                <a:lnTo>
                  <a:pt x="5819" y="2715"/>
                </a:lnTo>
                <a:lnTo>
                  <a:pt x="5833" y="2709"/>
                </a:lnTo>
                <a:lnTo>
                  <a:pt x="5848" y="2703"/>
                </a:lnTo>
                <a:lnTo>
                  <a:pt x="5863" y="2699"/>
                </a:lnTo>
                <a:lnTo>
                  <a:pt x="5878" y="2696"/>
                </a:lnTo>
                <a:lnTo>
                  <a:pt x="5893" y="2693"/>
                </a:lnTo>
                <a:lnTo>
                  <a:pt x="5909" y="2692"/>
                </a:lnTo>
                <a:lnTo>
                  <a:pt x="5925" y="2691"/>
                </a:lnTo>
                <a:lnTo>
                  <a:pt x="5942" y="2692"/>
                </a:lnTo>
                <a:lnTo>
                  <a:pt x="5957" y="2693"/>
                </a:lnTo>
                <a:lnTo>
                  <a:pt x="5970" y="2694"/>
                </a:lnTo>
                <a:lnTo>
                  <a:pt x="5981" y="2695"/>
                </a:lnTo>
                <a:lnTo>
                  <a:pt x="5991" y="2696"/>
                </a:lnTo>
                <a:lnTo>
                  <a:pt x="6000" y="2698"/>
                </a:lnTo>
                <a:lnTo>
                  <a:pt x="6008" y="2700"/>
                </a:lnTo>
                <a:lnTo>
                  <a:pt x="6016" y="2702"/>
                </a:lnTo>
                <a:lnTo>
                  <a:pt x="6024" y="2705"/>
                </a:lnTo>
                <a:lnTo>
                  <a:pt x="6100" y="2702"/>
                </a:lnTo>
                <a:lnTo>
                  <a:pt x="6136" y="2709"/>
                </a:lnTo>
                <a:lnTo>
                  <a:pt x="6169" y="2718"/>
                </a:lnTo>
                <a:lnTo>
                  <a:pt x="6201" y="2727"/>
                </a:lnTo>
                <a:lnTo>
                  <a:pt x="6232" y="2738"/>
                </a:lnTo>
                <a:lnTo>
                  <a:pt x="6263" y="2749"/>
                </a:lnTo>
                <a:lnTo>
                  <a:pt x="6293" y="2762"/>
                </a:lnTo>
                <a:lnTo>
                  <a:pt x="6321" y="2775"/>
                </a:lnTo>
                <a:lnTo>
                  <a:pt x="6348" y="2790"/>
                </a:lnTo>
                <a:lnTo>
                  <a:pt x="6376" y="2805"/>
                </a:lnTo>
                <a:lnTo>
                  <a:pt x="6402" y="2823"/>
                </a:lnTo>
                <a:lnTo>
                  <a:pt x="6426" y="2841"/>
                </a:lnTo>
                <a:lnTo>
                  <a:pt x="6450" y="2859"/>
                </a:lnTo>
                <a:lnTo>
                  <a:pt x="6473" y="2879"/>
                </a:lnTo>
                <a:lnTo>
                  <a:pt x="6496" y="2900"/>
                </a:lnTo>
                <a:lnTo>
                  <a:pt x="6517" y="2923"/>
                </a:lnTo>
                <a:lnTo>
                  <a:pt x="6537" y="2946"/>
                </a:lnTo>
                <a:lnTo>
                  <a:pt x="6556" y="2970"/>
                </a:lnTo>
                <a:lnTo>
                  <a:pt x="6573" y="2995"/>
                </a:lnTo>
                <a:lnTo>
                  <a:pt x="6590" y="3021"/>
                </a:lnTo>
                <a:lnTo>
                  <a:pt x="6605" y="3047"/>
                </a:lnTo>
                <a:lnTo>
                  <a:pt x="6620" y="3073"/>
                </a:lnTo>
                <a:lnTo>
                  <a:pt x="6632" y="3100"/>
                </a:lnTo>
                <a:lnTo>
                  <a:pt x="6643" y="3128"/>
                </a:lnTo>
                <a:lnTo>
                  <a:pt x="6652" y="3156"/>
                </a:lnTo>
                <a:lnTo>
                  <a:pt x="6660" y="3185"/>
                </a:lnTo>
                <a:lnTo>
                  <a:pt x="6667" y="3214"/>
                </a:lnTo>
                <a:lnTo>
                  <a:pt x="6673" y="3244"/>
                </a:lnTo>
                <a:lnTo>
                  <a:pt x="6677" y="3274"/>
                </a:lnTo>
                <a:lnTo>
                  <a:pt x="6679" y="3305"/>
                </a:lnTo>
                <a:lnTo>
                  <a:pt x="6681" y="3337"/>
                </a:lnTo>
                <a:lnTo>
                  <a:pt x="6681" y="3369"/>
                </a:lnTo>
                <a:lnTo>
                  <a:pt x="6679" y="3401"/>
                </a:lnTo>
                <a:lnTo>
                  <a:pt x="6679" y="3408"/>
                </a:lnTo>
                <a:lnTo>
                  <a:pt x="6677" y="3417"/>
                </a:lnTo>
                <a:lnTo>
                  <a:pt x="6676" y="3427"/>
                </a:lnTo>
                <a:lnTo>
                  <a:pt x="6673" y="3439"/>
                </a:lnTo>
                <a:lnTo>
                  <a:pt x="6671" y="3451"/>
                </a:lnTo>
                <a:lnTo>
                  <a:pt x="6669" y="3463"/>
                </a:lnTo>
                <a:lnTo>
                  <a:pt x="6667" y="3473"/>
                </a:lnTo>
                <a:lnTo>
                  <a:pt x="6666" y="3483"/>
                </a:lnTo>
                <a:lnTo>
                  <a:pt x="6612" y="3656"/>
                </a:lnTo>
                <a:lnTo>
                  <a:pt x="6592" y="3717"/>
                </a:lnTo>
                <a:lnTo>
                  <a:pt x="6538" y="3844"/>
                </a:lnTo>
                <a:lnTo>
                  <a:pt x="6446" y="4021"/>
                </a:lnTo>
                <a:lnTo>
                  <a:pt x="6387" y="4088"/>
                </a:lnTo>
                <a:lnTo>
                  <a:pt x="6313" y="4142"/>
                </a:lnTo>
                <a:lnTo>
                  <a:pt x="6286" y="4218"/>
                </a:lnTo>
                <a:lnTo>
                  <a:pt x="6285" y="4221"/>
                </a:lnTo>
                <a:lnTo>
                  <a:pt x="6284" y="4225"/>
                </a:lnTo>
                <a:lnTo>
                  <a:pt x="6281" y="4230"/>
                </a:lnTo>
                <a:lnTo>
                  <a:pt x="6278" y="4235"/>
                </a:lnTo>
                <a:lnTo>
                  <a:pt x="6269" y="4250"/>
                </a:lnTo>
                <a:lnTo>
                  <a:pt x="6256" y="4266"/>
                </a:lnTo>
                <a:lnTo>
                  <a:pt x="6239" y="4285"/>
                </a:lnTo>
                <a:lnTo>
                  <a:pt x="6218" y="4307"/>
                </a:lnTo>
                <a:lnTo>
                  <a:pt x="6195" y="4332"/>
                </a:lnTo>
                <a:lnTo>
                  <a:pt x="6167" y="4361"/>
                </a:lnTo>
                <a:lnTo>
                  <a:pt x="6137" y="4392"/>
                </a:lnTo>
                <a:lnTo>
                  <a:pt x="6104" y="4424"/>
                </a:lnTo>
                <a:lnTo>
                  <a:pt x="6070" y="4459"/>
                </a:lnTo>
                <a:lnTo>
                  <a:pt x="6033" y="4493"/>
                </a:lnTo>
                <a:lnTo>
                  <a:pt x="5995" y="4530"/>
                </a:lnTo>
                <a:lnTo>
                  <a:pt x="5953" y="4569"/>
                </a:lnTo>
                <a:lnTo>
                  <a:pt x="5910" y="4608"/>
                </a:lnTo>
                <a:lnTo>
                  <a:pt x="5865" y="4649"/>
                </a:lnTo>
                <a:lnTo>
                  <a:pt x="5797" y="4746"/>
                </a:lnTo>
                <a:lnTo>
                  <a:pt x="5728" y="4785"/>
                </a:lnTo>
                <a:lnTo>
                  <a:pt x="5665" y="4797"/>
                </a:lnTo>
                <a:lnTo>
                  <a:pt x="5582" y="4862"/>
                </a:lnTo>
                <a:lnTo>
                  <a:pt x="5548" y="4889"/>
                </a:lnTo>
                <a:lnTo>
                  <a:pt x="5514" y="4913"/>
                </a:lnTo>
                <a:lnTo>
                  <a:pt x="5480" y="4937"/>
                </a:lnTo>
                <a:lnTo>
                  <a:pt x="5447" y="4959"/>
                </a:lnTo>
                <a:lnTo>
                  <a:pt x="5415" y="4980"/>
                </a:lnTo>
                <a:lnTo>
                  <a:pt x="5384" y="4998"/>
                </a:lnTo>
                <a:lnTo>
                  <a:pt x="5352" y="5014"/>
                </a:lnTo>
                <a:lnTo>
                  <a:pt x="5322" y="5028"/>
                </a:lnTo>
                <a:lnTo>
                  <a:pt x="5193" y="5028"/>
                </a:lnTo>
                <a:lnTo>
                  <a:pt x="5131" y="5040"/>
                </a:lnTo>
                <a:lnTo>
                  <a:pt x="5075" y="5104"/>
                </a:lnTo>
                <a:lnTo>
                  <a:pt x="5046" y="5111"/>
                </a:lnTo>
                <a:lnTo>
                  <a:pt x="5015" y="5119"/>
                </a:lnTo>
                <a:lnTo>
                  <a:pt x="4982" y="5126"/>
                </a:lnTo>
                <a:lnTo>
                  <a:pt x="4946" y="5134"/>
                </a:lnTo>
                <a:lnTo>
                  <a:pt x="4913" y="5141"/>
                </a:lnTo>
                <a:lnTo>
                  <a:pt x="4888" y="5146"/>
                </a:lnTo>
                <a:lnTo>
                  <a:pt x="4871" y="5150"/>
                </a:lnTo>
                <a:lnTo>
                  <a:pt x="4861" y="5152"/>
                </a:lnTo>
                <a:lnTo>
                  <a:pt x="4792" y="5144"/>
                </a:lnTo>
                <a:lnTo>
                  <a:pt x="4779" y="5152"/>
                </a:lnTo>
                <a:lnTo>
                  <a:pt x="4764" y="5159"/>
                </a:lnTo>
                <a:lnTo>
                  <a:pt x="4748" y="5165"/>
                </a:lnTo>
                <a:lnTo>
                  <a:pt x="4730" y="5171"/>
                </a:lnTo>
                <a:lnTo>
                  <a:pt x="4710" y="5175"/>
                </a:lnTo>
                <a:lnTo>
                  <a:pt x="4689" y="5178"/>
                </a:lnTo>
                <a:lnTo>
                  <a:pt x="4666" y="5178"/>
                </a:lnTo>
                <a:lnTo>
                  <a:pt x="4641" y="5178"/>
                </a:lnTo>
                <a:lnTo>
                  <a:pt x="4611" y="5175"/>
                </a:lnTo>
                <a:lnTo>
                  <a:pt x="4581" y="5172"/>
                </a:lnTo>
                <a:lnTo>
                  <a:pt x="4553" y="5166"/>
                </a:lnTo>
                <a:lnTo>
                  <a:pt x="4525" y="5160"/>
                </a:lnTo>
                <a:lnTo>
                  <a:pt x="4498" y="5154"/>
                </a:lnTo>
                <a:lnTo>
                  <a:pt x="4470" y="5146"/>
                </a:lnTo>
                <a:lnTo>
                  <a:pt x="4445" y="5137"/>
                </a:lnTo>
                <a:lnTo>
                  <a:pt x="4420" y="5127"/>
                </a:lnTo>
                <a:lnTo>
                  <a:pt x="4396" y="5116"/>
                </a:lnTo>
                <a:lnTo>
                  <a:pt x="4372" y="5104"/>
                </a:lnTo>
                <a:lnTo>
                  <a:pt x="4350" y="5091"/>
                </a:lnTo>
                <a:lnTo>
                  <a:pt x="4327" y="5077"/>
                </a:lnTo>
                <a:lnTo>
                  <a:pt x="4305" y="5061"/>
                </a:lnTo>
                <a:lnTo>
                  <a:pt x="4285" y="5045"/>
                </a:lnTo>
                <a:lnTo>
                  <a:pt x="4265" y="5028"/>
                </a:lnTo>
                <a:lnTo>
                  <a:pt x="4246" y="5009"/>
                </a:lnTo>
                <a:lnTo>
                  <a:pt x="4228" y="4990"/>
                </a:lnTo>
                <a:lnTo>
                  <a:pt x="4211" y="4971"/>
                </a:lnTo>
                <a:lnTo>
                  <a:pt x="4195" y="4950"/>
                </a:lnTo>
                <a:lnTo>
                  <a:pt x="4181" y="4929"/>
                </a:lnTo>
                <a:lnTo>
                  <a:pt x="4168" y="4907"/>
                </a:lnTo>
                <a:lnTo>
                  <a:pt x="4156" y="4885"/>
                </a:lnTo>
                <a:lnTo>
                  <a:pt x="4146" y="4862"/>
                </a:lnTo>
                <a:lnTo>
                  <a:pt x="4137" y="4838"/>
                </a:lnTo>
                <a:lnTo>
                  <a:pt x="4129" y="4815"/>
                </a:lnTo>
                <a:lnTo>
                  <a:pt x="4123" y="4790"/>
                </a:lnTo>
                <a:lnTo>
                  <a:pt x="4118" y="4766"/>
                </a:lnTo>
                <a:lnTo>
                  <a:pt x="4114" y="4739"/>
                </a:lnTo>
                <a:lnTo>
                  <a:pt x="4111" y="4713"/>
                </a:lnTo>
                <a:lnTo>
                  <a:pt x="4110" y="4687"/>
                </a:lnTo>
                <a:lnTo>
                  <a:pt x="4109" y="4660"/>
                </a:lnTo>
                <a:lnTo>
                  <a:pt x="4111" y="4631"/>
                </a:lnTo>
                <a:lnTo>
                  <a:pt x="4113" y="4593"/>
                </a:lnTo>
                <a:lnTo>
                  <a:pt x="4131" y="4539"/>
                </a:lnTo>
                <a:lnTo>
                  <a:pt x="4128" y="4526"/>
                </a:lnTo>
                <a:lnTo>
                  <a:pt x="4126" y="4513"/>
                </a:lnTo>
                <a:lnTo>
                  <a:pt x="4123" y="4499"/>
                </a:lnTo>
                <a:lnTo>
                  <a:pt x="4120" y="4484"/>
                </a:lnTo>
                <a:lnTo>
                  <a:pt x="4115" y="4456"/>
                </a:lnTo>
                <a:lnTo>
                  <a:pt x="4111" y="4431"/>
                </a:lnTo>
                <a:lnTo>
                  <a:pt x="4110" y="4410"/>
                </a:lnTo>
                <a:lnTo>
                  <a:pt x="4110" y="4393"/>
                </a:lnTo>
                <a:lnTo>
                  <a:pt x="4112" y="4374"/>
                </a:lnTo>
                <a:lnTo>
                  <a:pt x="4118" y="4346"/>
                </a:lnTo>
                <a:lnTo>
                  <a:pt x="4126" y="4311"/>
                </a:lnTo>
                <a:lnTo>
                  <a:pt x="4138" y="4267"/>
                </a:lnTo>
                <a:lnTo>
                  <a:pt x="4153" y="4214"/>
                </a:lnTo>
                <a:lnTo>
                  <a:pt x="4171" y="4153"/>
                </a:lnTo>
                <a:lnTo>
                  <a:pt x="4192" y="4083"/>
                </a:lnTo>
                <a:lnTo>
                  <a:pt x="4216" y="4005"/>
                </a:lnTo>
                <a:lnTo>
                  <a:pt x="4240" y="3927"/>
                </a:lnTo>
                <a:lnTo>
                  <a:pt x="4184" y="3963"/>
                </a:lnTo>
                <a:lnTo>
                  <a:pt x="4105" y="4040"/>
                </a:lnTo>
                <a:lnTo>
                  <a:pt x="4033" y="4083"/>
                </a:lnTo>
                <a:lnTo>
                  <a:pt x="4007" y="4135"/>
                </a:lnTo>
                <a:close/>
              </a:path>
            </a:pathLst>
          </a:custGeom>
          <a:solidFill>
            <a:srgbClr val="EF7F1A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310" name="Freeform 5187">
            <a:extLst>
              <a:ext uri="{FF2B5EF4-FFF2-40B4-BE49-F238E27FC236}">
                <a16:creationId xmlns="" xmlns:a16="http://schemas.microsoft.com/office/drawing/2014/main" id="{00000000-0008-0000-0000-000036010000}"/>
              </a:ext>
            </a:extLst>
          </xdr:cNvPr>
          <xdr:cNvSpPr>
            <a:spLocks noEditPoints="1"/>
          </xdr:cNvSpPr>
        </xdr:nvSpPr>
        <xdr:spPr bwMode="auto">
          <a:xfrm>
            <a:off x="272" y="21"/>
            <a:ext cx="15" cy="15"/>
          </a:xfrm>
          <a:custGeom>
            <a:avLst/>
            <a:gdLst>
              <a:gd name="T0" fmla="*/ 0 w 927"/>
              <a:gd name="T1" fmla="*/ 0 h 930"/>
              <a:gd name="T2" fmla="*/ 0 w 927"/>
              <a:gd name="T3" fmla="*/ 0 h 930"/>
              <a:gd name="T4" fmla="*/ 0 w 927"/>
              <a:gd name="T5" fmla="*/ 0 h 930"/>
              <a:gd name="T6" fmla="*/ 0 w 927"/>
              <a:gd name="T7" fmla="*/ 0 h 930"/>
              <a:gd name="T8" fmla="*/ 0 w 927"/>
              <a:gd name="T9" fmla="*/ 0 h 930"/>
              <a:gd name="T10" fmla="*/ 0 w 927"/>
              <a:gd name="T11" fmla="*/ 0 h 930"/>
              <a:gd name="T12" fmla="*/ 0 w 927"/>
              <a:gd name="T13" fmla="*/ 0 h 930"/>
              <a:gd name="T14" fmla="*/ 0 w 927"/>
              <a:gd name="T15" fmla="*/ 0 h 930"/>
              <a:gd name="T16" fmla="*/ 0 w 927"/>
              <a:gd name="T17" fmla="*/ 0 h 930"/>
              <a:gd name="T18" fmla="*/ 0 w 927"/>
              <a:gd name="T19" fmla="*/ 0 h 930"/>
              <a:gd name="T20" fmla="*/ 0 w 927"/>
              <a:gd name="T21" fmla="*/ 0 h 930"/>
              <a:gd name="T22" fmla="*/ 0 w 927"/>
              <a:gd name="T23" fmla="*/ 0 h 930"/>
              <a:gd name="T24" fmla="*/ 0 w 927"/>
              <a:gd name="T25" fmla="*/ 0 h 930"/>
              <a:gd name="T26" fmla="*/ 0 w 927"/>
              <a:gd name="T27" fmla="*/ 0 h 930"/>
              <a:gd name="T28" fmla="*/ 0 w 927"/>
              <a:gd name="T29" fmla="*/ 0 h 930"/>
              <a:gd name="T30" fmla="*/ 0 w 927"/>
              <a:gd name="T31" fmla="*/ 0 h 930"/>
              <a:gd name="T32" fmla="*/ 0 w 927"/>
              <a:gd name="T33" fmla="*/ 0 h 930"/>
              <a:gd name="T34" fmla="*/ 0 w 927"/>
              <a:gd name="T35" fmla="*/ 0 h 930"/>
              <a:gd name="T36" fmla="*/ 0 w 927"/>
              <a:gd name="T37" fmla="*/ 0 h 930"/>
              <a:gd name="T38" fmla="*/ 0 w 927"/>
              <a:gd name="T39" fmla="*/ 0 h 930"/>
              <a:gd name="T40" fmla="*/ 0 w 927"/>
              <a:gd name="T41" fmla="*/ 0 h 930"/>
              <a:gd name="T42" fmla="*/ 0 w 927"/>
              <a:gd name="T43" fmla="*/ 0 h 930"/>
              <a:gd name="T44" fmla="*/ 0 w 927"/>
              <a:gd name="T45" fmla="*/ 0 h 930"/>
              <a:gd name="T46" fmla="*/ 0 w 927"/>
              <a:gd name="T47" fmla="*/ 0 h 930"/>
              <a:gd name="T48" fmla="*/ 0 w 927"/>
              <a:gd name="T49" fmla="*/ 0 h 930"/>
              <a:gd name="T50" fmla="*/ 0 w 927"/>
              <a:gd name="T51" fmla="*/ 0 h 930"/>
              <a:gd name="T52" fmla="*/ 0 w 927"/>
              <a:gd name="T53" fmla="*/ 0 h 930"/>
              <a:gd name="T54" fmla="*/ 0 w 927"/>
              <a:gd name="T55" fmla="*/ 0 h 930"/>
              <a:gd name="T56" fmla="*/ 0 w 927"/>
              <a:gd name="T57" fmla="*/ 0 h 930"/>
              <a:gd name="T58" fmla="*/ 0 w 927"/>
              <a:gd name="T59" fmla="*/ 0 h 930"/>
              <a:gd name="T60" fmla="*/ 0 w 927"/>
              <a:gd name="T61" fmla="*/ 0 h 930"/>
              <a:gd name="T62" fmla="*/ 0 w 927"/>
              <a:gd name="T63" fmla="*/ 0 h 930"/>
              <a:gd name="T64" fmla="*/ 0 w 927"/>
              <a:gd name="T65" fmla="*/ 0 h 930"/>
              <a:gd name="T66" fmla="*/ 0 w 927"/>
              <a:gd name="T67" fmla="*/ 0 h 930"/>
              <a:gd name="T68" fmla="*/ 0 w 927"/>
              <a:gd name="T69" fmla="*/ 0 h 930"/>
              <a:gd name="T70" fmla="*/ 0 w 927"/>
              <a:gd name="T71" fmla="*/ 0 h 930"/>
              <a:gd name="T72" fmla="*/ 0 w 927"/>
              <a:gd name="T73" fmla="*/ 0 h 930"/>
              <a:gd name="T74" fmla="*/ 0 w 927"/>
              <a:gd name="T75" fmla="*/ 0 h 930"/>
              <a:gd name="T76" fmla="*/ 0 w 927"/>
              <a:gd name="T77" fmla="*/ 0 h 930"/>
              <a:gd name="T78" fmla="*/ 0 w 927"/>
              <a:gd name="T79" fmla="*/ 0 h 930"/>
              <a:gd name="T80" fmla="*/ 0 w 927"/>
              <a:gd name="T81" fmla="*/ 0 h 930"/>
              <a:gd name="T82" fmla="*/ 0 w 927"/>
              <a:gd name="T83" fmla="*/ 0 h 930"/>
              <a:gd name="T84" fmla="*/ 0 w 927"/>
              <a:gd name="T85" fmla="*/ 0 h 930"/>
              <a:gd name="T86" fmla="*/ 0 w 927"/>
              <a:gd name="T87" fmla="*/ 0 h 930"/>
              <a:gd name="T88" fmla="*/ 0 w 927"/>
              <a:gd name="T89" fmla="*/ 0 h 930"/>
              <a:gd name="T90" fmla="*/ 0 w 927"/>
              <a:gd name="T91" fmla="*/ 0 h 930"/>
              <a:gd name="T92" fmla="*/ 0 w 927"/>
              <a:gd name="T93" fmla="*/ 0 h 930"/>
              <a:gd name="T94" fmla="*/ 0 w 927"/>
              <a:gd name="T95" fmla="*/ 0 h 930"/>
              <a:gd name="T96" fmla="*/ 0 w 927"/>
              <a:gd name="T97" fmla="*/ 0 h 930"/>
              <a:gd name="T98" fmla="*/ 0 w 927"/>
              <a:gd name="T99" fmla="*/ 0 h 930"/>
              <a:gd name="T100" fmla="*/ 0 w 927"/>
              <a:gd name="T101" fmla="*/ 0 h 930"/>
              <a:gd name="T102" fmla="*/ 0 w 927"/>
              <a:gd name="T103" fmla="*/ 0 h 930"/>
              <a:gd name="T104" fmla="*/ 0 w 927"/>
              <a:gd name="T105" fmla="*/ 0 h 930"/>
              <a:gd name="T106" fmla="*/ 0 w 927"/>
              <a:gd name="T107" fmla="*/ 0 h 930"/>
              <a:gd name="T108" fmla="*/ 0 w 927"/>
              <a:gd name="T109" fmla="*/ 0 h 930"/>
              <a:gd name="T110" fmla="*/ 0 60000 65536"/>
              <a:gd name="T111" fmla="*/ 0 60000 65536"/>
              <a:gd name="T112" fmla="*/ 0 60000 65536"/>
              <a:gd name="T113" fmla="*/ 0 60000 65536"/>
              <a:gd name="T114" fmla="*/ 0 60000 65536"/>
              <a:gd name="T115" fmla="*/ 0 60000 65536"/>
              <a:gd name="T116" fmla="*/ 0 60000 65536"/>
              <a:gd name="T117" fmla="*/ 0 60000 65536"/>
              <a:gd name="T118" fmla="*/ 0 60000 65536"/>
              <a:gd name="T119" fmla="*/ 0 60000 65536"/>
              <a:gd name="T120" fmla="*/ 0 60000 65536"/>
              <a:gd name="T121" fmla="*/ 0 60000 65536"/>
              <a:gd name="T122" fmla="*/ 0 60000 65536"/>
              <a:gd name="T123" fmla="*/ 0 60000 65536"/>
              <a:gd name="T124" fmla="*/ 0 60000 65536"/>
              <a:gd name="T125" fmla="*/ 0 60000 65536"/>
              <a:gd name="T126" fmla="*/ 0 60000 65536"/>
              <a:gd name="T127" fmla="*/ 0 60000 65536"/>
              <a:gd name="T128" fmla="*/ 0 60000 65536"/>
              <a:gd name="T129" fmla="*/ 0 60000 65536"/>
              <a:gd name="T130" fmla="*/ 0 60000 65536"/>
              <a:gd name="T131" fmla="*/ 0 60000 65536"/>
              <a:gd name="T132" fmla="*/ 0 60000 65536"/>
              <a:gd name="T133" fmla="*/ 0 60000 65536"/>
              <a:gd name="T134" fmla="*/ 0 60000 65536"/>
              <a:gd name="T135" fmla="*/ 0 60000 65536"/>
              <a:gd name="T136" fmla="*/ 0 60000 65536"/>
              <a:gd name="T137" fmla="*/ 0 60000 65536"/>
              <a:gd name="T138" fmla="*/ 0 60000 65536"/>
              <a:gd name="T139" fmla="*/ 0 60000 65536"/>
              <a:gd name="T140" fmla="*/ 0 60000 65536"/>
              <a:gd name="T141" fmla="*/ 0 60000 65536"/>
              <a:gd name="T142" fmla="*/ 0 60000 65536"/>
              <a:gd name="T143" fmla="*/ 0 60000 65536"/>
              <a:gd name="T144" fmla="*/ 0 60000 65536"/>
              <a:gd name="T145" fmla="*/ 0 60000 65536"/>
              <a:gd name="T146" fmla="*/ 0 60000 65536"/>
              <a:gd name="T147" fmla="*/ 0 60000 65536"/>
              <a:gd name="T148" fmla="*/ 0 60000 65536"/>
              <a:gd name="T149" fmla="*/ 0 60000 65536"/>
              <a:gd name="T150" fmla="*/ 0 60000 65536"/>
              <a:gd name="T151" fmla="*/ 0 60000 65536"/>
              <a:gd name="T152" fmla="*/ 0 60000 65536"/>
              <a:gd name="T153" fmla="*/ 0 60000 65536"/>
              <a:gd name="T154" fmla="*/ 0 60000 65536"/>
              <a:gd name="T155" fmla="*/ 0 60000 65536"/>
              <a:gd name="T156" fmla="*/ 0 60000 65536"/>
              <a:gd name="T157" fmla="*/ 0 60000 65536"/>
              <a:gd name="T158" fmla="*/ 0 60000 65536"/>
              <a:gd name="T159" fmla="*/ 0 60000 65536"/>
              <a:gd name="T160" fmla="*/ 0 60000 65536"/>
              <a:gd name="T161" fmla="*/ 0 60000 65536"/>
              <a:gd name="T162" fmla="*/ 0 60000 65536"/>
              <a:gd name="T163" fmla="*/ 0 60000 65536"/>
              <a:gd name="T164" fmla="*/ 0 60000 65536"/>
              <a:gd name="T165" fmla="*/ 0 w 927"/>
              <a:gd name="T166" fmla="*/ 0 h 930"/>
              <a:gd name="T167" fmla="*/ 927 w 927"/>
              <a:gd name="T168" fmla="*/ 930 h 930"/>
            </a:gdLst>
            <a:ahLst/>
            <a:cxnLst>
              <a:cxn ang="T110">
                <a:pos x="T0" y="T1"/>
              </a:cxn>
              <a:cxn ang="T111">
                <a:pos x="T2" y="T3"/>
              </a:cxn>
              <a:cxn ang="T112">
                <a:pos x="T4" y="T5"/>
              </a:cxn>
              <a:cxn ang="T113">
                <a:pos x="T6" y="T7"/>
              </a:cxn>
              <a:cxn ang="T114">
                <a:pos x="T8" y="T9"/>
              </a:cxn>
              <a:cxn ang="T115">
                <a:pos x="T10" y="T11"/>
              </a:cxn>
              <a:cxn ang="T116">
                <a:pos x="T12" y="T13"/>
              </a:cxn>
              <a:cxn ang="T117">
                <a:pos x="T14" y="T15"/>
              </a:cxn>
              <a:cxn ang="T118">
                <a:pos x="T16" y="T17"/>
              </a:cxn>
              <a:cxn ang="T119">
                <a:pos x="T18" y="T19"/>
              </a:cxn>
              <a:cxn ang="T120">
                <a:pos x="T20" y="T21"/>
              </a:cxn>
              <a:cxn ang="T121">
                <a:pos x="T22" y="T23"/>
              </a:cxn>
              <a:cxn ang="T122">
                <a:pos x="T24" y="T25"/>
              </a:cxn>
              <a:cxn ang="T123">
                <a:pos x="T26" y="T27"/>
              </a:cxn>
              <a:cxn ang="T124">
                <a:pos x="T28" y="T29"/>
              </a:cxn>
              <a:cxn ang="T125">
                <a:pos x="T30" y="T31"/>
              </a:cxn>
              <a:cxn ang="T126">
                <a:pos x="T32" y="T33"/>
              </a:cxn>
              <a:cxn ang="T127">
                <a:pos x="T34" y="T35"/>
              </a:cxn>
              <a:cxn ang="T128">
                <a:pos x="T36" y="T37"/>
              </a:cxn>
              <a:cxn ang="T129">
                <a:pos x="T38" y="T39"/>
              </a:cxn>
              <a:cxn ang="T130">
                <a:pos x="T40" y="T41"/>
              </a:cxn>
              <a:cxn ang="T131">
                <a:pos x="T42" y="T43"/>
              </a:cxn>
              <a:cxn ang="T132">
                <a:pos x="T44" y="T45"/>
              </a:cxn>
              <a:cxn ang="T133">
                <a:pos x="T46" y="T47"/>
              </a:cxn>
              <a:cxn ang="T134">
                <a:pos x="T48" y="T49"/>
              </a:cxn>
              <a:cxn ang="T135">
                <a:pos x="T50" y="T51"/>
              </a:cxn>
              <a:cxn ang="T136">
                <a:pos x="T52" y="T53"/>
              </a:cxn>
              <a:cxn ang="T137">
                <a:pos x="T54" y="T55"/>
              </a:cxn>
              <a:cxn ang="T138">
                <a:pos x="T56" y="T57"/>
              </a:cxn>
              <a:cxn ang="T139">
                <a:pos x="T58" y="T59"/>
              </a:cxn>
              <a:cxn ang="T140">
                <a:pos x="T60" y="T61"/>
              </a:cxn>
              <a:cxn ang="T141">
                <a:pos x="T62" y="T63"/>
              </a:cxn>
              <a:cxn ang="T142">
                <a:pos x="T64" y="T65"/>
              </a:cxn>
              <a:cxn ang="T143">
                <a:pos x="T66" y="T67"/>
              </a:cxn>
              <a:cxn ang="T144">
                <a:pos x="T68" y="T69"/>
              </a:cxn>
              <a:cxn ang="T145">
                <a:pos x="T70" y="T71"/>
              </a:cxn>
              <a:cxn ang="T146">
                <a:pos x="T72" y="T73"/>
              </a:cxn>
              <a:cxn ang="T147">
                <a:pos x="T74" y="T75"/>
              </a:cxn>
              <a:cxn ang="T148">
                <a:pos x="T76" y="T77"/>
              </a:cxn>
              <a:cxn ang="T149">
                <a:pos x="T78" y="T79"/>
              </a:cxn>
              <a:cxn ang="T150">
                <a:pos x="T80" y="T81"/>
              </a:cxn>
              <a:cxn ang="T151">
                <a:pos x="T82" y="T83"/>
              </a:cxn>
              <a:cxn ang="T152">
                <a:pos x="T84" y="T85"/>
              </a:cxn>
              <a:cxn ang="T153">
                <a:pos x="T86" y="T87"/>
              </a:cxn>
              <a:cxn ang="T154">
                <a:pos x="T88" y="T89"/>
              </a:cxn>
              <a:cxn ang="T155">
                <a:pos x="T90" y="T91"/>
              </a:cxn>
              <a:cxn ang="T156">
                <a:pos x="T92" y="T93"/>
              </a:cxn>
              <a:cxn ang="T157">
                <a:pos x="T94" y="T95"/>
              </a:cxn>
              <a:cxn ang="T158">
                <a:pos x="T96" y="T97"/>
              </a:cxn>
              <a:cxn ang="T159">
                <a:pos x="T98" y="T99"/>
              </a:cxn>
              <a:cxn ang="T160">
                <a:pos x="T100" y="T101"/>
              </a:cxn>
              <a:cxn ang="T161">
                <a:pos x="T102" y="T103"/>
              </a:cxn>
              <a:cxn ang="T162">
                <a:pos x="T104" y="T105"/>
              </a:cxn>
              <a:cxn ang="T163">
                <a:pos x="T106" y="T107"/>
              </a:cxn>
              <a:cxn ang="T164">
                <a:pos x="T108" y="T109"/>
              </a:cxn>
            </a:cxnLst>
            <a:rect l="T165" t="T166" r="T167" b="T168"/>
            <a:pathLst>
              <a:path w="927" h="930">
                <a:moveTo>
                  <a:pt x="463" y="0"/>
                </a:moveTo>
                <a:lnTo>
                  <a:pt x="493" y="1"/>
                </a:lnTo>
                <a:lnTo>
                  <a:pt x="522" y="4"/>
                </a:lnTo>
                <a:lnTo>
                  <a:pt x="550" y="8"/>
                </a:lnTo>
                <a:lnTo>
                  <a:pt x="579" y="15"/>
                </a:lnTo>
                <a:lnTo>
                  <a:pt x="607" y="23"/>
                </a:lnTo>
                <a:lnTo>
                  <a:pt x="636" y="34"/>
                </a:lnTo>
                <a:lnTo>
                  <a:pt x="664" y="46"/>
                </a:lnTo>
                <a:lnTo>
                  <a:pt x="691" y="61"/>
                </a:lnTo>
                <a:lnTo>
                  <a:pt x="705" y="68"/>
                </a:lnTo>
                <a:lnTo>
                  <a:pt x="718" y="76"/>
                </a:lnTo>
                <a:lnTo>
                  <a:pt x="731" y="85"/>
                </a:lnTo>
                <a:lnTo>
                  <a:pt x="745" y="93"/>
                </a:lnTo>
                <a:lnTo>
                  <a:pt x="757" y="103"/>
                </a:lnTo>
                <a:lnTo>
                  <a:pt x="768" y="112"/>
                </a:lnTo>
                <a:lnTo>
                  <a:pt x="780" y="122"/>
                </a:lnTo>
                <a:lnTo>
                  <a:pt x="791" y="133"/>
                </a:lnTo>
                <a:lnTo>
                  <a:pt x="801" y="144"/>
                </a:lnTo>
                <a:lnTo>
                  <a:pt x="811" y="156"/>
                </a:lnTo>
                <a:lnTo>
                  <a:pt x="821" y="168"/>
                </a:lnTo>
                <a:lnTo>
                  <a:pt x="831" y="180"/>
                </a:lnTo>
                <a:lnTo>
                  <a:pt x="840" y="192"/>
                </a:lnTo>
                <a:lnTo>
                  <a:pt x="848" y="205"/>
                </a:lnTo>
                <a:lnTo>
                  <a:pt x="856" y="218"/>
                </a:lnTo>
                <a:lnTo>
                  <a:pt x="865" y="232"/>
                </a:lnTo>
                <a:lnTo>
                  <a:pt x="880" y="261"/>
                </a:lnTo>
                <a:lnTo>
                  <a:pt x="892" y="289"/>
                </a:lnTo>
                <a:lnTo>
                  <a:pt x="903" y="317"/>
                </a:lnTo>
                <a:lnTo>
                  <a:pt x="912" y="346"/>
                </a:lnTo>
                <a:lnTo>
                  <a:pt x="918" y="376"/>
                </a:lnTo>
                <a:lnTo>
                  <a:pt x="923" y="405"/>
                </a:lnTo>
                <a:lnTo>
                  <a:pt x="926" y="435"/>
                </a:lnTo>
                <a:lnTo>
                  <a:pt x="927" y="465"/>
                </a:lnTo>
                <a:lnTo>
                  <a:pt x="926" y="495"/>
                </a:lnTo>
                <a:lnTo>
                  <a:pt x="923" y="524"/>
                </a:lnTo>
                <a:lnTo>
                  <a:pt x="918" y="553"/>
                </a:lnTo>
                <a:lnTo>
                  <a:pt x="912" y="583"/>
                </a:lnTo>
                <a:lnTo>
                  <a:pt x="903" y="612"/>
                </a:lnTo>
                <a:lnTo>
                  <a:pt x="893" y="640"/>
                </a:lnTo>
                <a:lnTo>
                  <a:pt x="881" y="669"/>
                </a:lnTo>
                <a:lnTo>
                  <a:pt x="866" y="696"/>
                </a:lnTo>
                <a:lnTo>
                  <a:pt x="857" y="710"/>
                </a:lnTo>
                <a:lnTo>
                  <a:pt x="849" y="723"/>
                </a:lnTo>
                <a:lnTo>
                  <a:pt x="841" y="736"/>
                </a:lnTo>
                <a:lnTo>
                  <a:pt x="832" y="748"/>
                </a:lnTo>
                <a:lnTo>
                  <a:pt x="823" y="760"/>
                </a:lnTo>
                <a:lnTo>
                  <a:pt x="813" y="773"/>
                </a:lnTo>
                <a:lnTo>
                  <a:pt x="803" y="784"/>
                </a:lnTo>
                <a:lnTo>
                  <a:pt x="792" y="795"/>
                </a:lnTo>
                <a:lnTo>
                  <a:pt x="782" y="805"/>
                </a:lnTo>
                <a:lnTo>
                  <a:pt x="770" y="815"/>
                </a:lnTo>
                <a:lnTo>
                  <a:pt x="759" y="825"/>
                </a:lnTo>
                <a:lnTo>
                  <a:pt x="747" y="834"/>
                </a:lnTo>
                <a:lnTo>
                  <a:pt x="734" y="843"/>
                </a:lnTo>
                <a:lnTo>
                  <a:pt x="721" y="852"/>
                </a:lnTo>
                <a:lnTo>
                  <a:pt x="708" y="860"/>
                </a:lnTo>
                <a:lnTo>
                  <a:pt x="694" y="868"/>
                </a:lnTo>
                <a:lnTo>
                  <a:pt x="667" y="883"/>
                </a:lnTo>
                <a:lnTo>
                  <a:pt x="639" y="895"/>
                </a:lnTo>
                <a:lnTo>
                  <a:pt x="610" y="906"/>
                </a:lnTo>
                <a:lnTo>
                  <a:pt x="581" y="914"/>
                </a:lnTo>
                <a:lnTo>
                  <a:pt x="552" y="921"/>
                </a:lnTo>
                <a:lnTo>
                  <a:pt x="523" y="926"/>
                </a:lnTo>
                <a:lnTo>
                  <a:pt x="494" y="929"/>
                </a:lnTo>
                <a:lnTo>
                  <a:pt x="463" y="930"/>
                </a:lnTo>
                <a:lnTo>
                  <a:pt x="433" y="929"/>
                </a:lnTo>
                <a:lnTo>
                  <a:pt x="404" y="926"/>
                </a:lnTo>
                <a:lnTo>
                  <a:pt x="375" y="921"/>
                </a:lnTo>
                <a:lnTo>
                  <a:pt x="345" y="914"/>
                </a:lnTo>
                <a:lnTo>
                  <a:pt x="317" y="906"/>
                </a:lnTo>
                <a:lnTo>
                  <a:pt x="288" y="895"/>
                </a:lnTo>
                <a:lnTo>
                  <a:pt x="261" y="883"/>
                </a:lnTo>
                <a:lnTo>
                  <a:pt x="232" y="868"/>
                </a:lnTo>
                <a:lnTo>
                  <a:pt x="219" y="860"/>
                </a:lnTo>
                <a:lnTo>
                  <a:pt x="205" y="852"/>
                </a:lnTo>
                <a:lnTo>
                  <a:pt x="193" y="843"/>
                </a:lnTo>
                <a:lnTo>
                  <a:pt x="180" y="834"/>
                </a:lnTo>
                <a:lnTo>
                  <a:pt x="168" y="825"/>
                </a:lnTo>
                <a:lnTo>
                  <a:pt x="157" y="815"/>
                </a:lnTo>
                <a:lnTo>
                  <a:pt x="146" y="805"/>
                </a:lnTo>
                <a:lnTo>
                  <a:pt x="135" y="795"/>
                </a:lnTo>
                <a:lnTo>
                  <a:pt x="124" y="784"/>
                </a:lnTo>
                <a:lnTo>
                  <a:pt x="114" y="773"/>
                </a:lnTo>
                <a:lnTo>
                  <a:pt x="103" y="760"/>
                </a:lnTo>
                <a:lnTo>
                  <a:pt x="94" y="748"/>
                </a:lnTo>
                <a:lnTo>
                  <a:pt x="85" y="736"/>
                </a:lnTo>
                <a:lnTo>
                  <a:pt x="77" y="723"/>
                </a:lnTo>
                <a:lnTo>
                  <a:pt x="68" y="710"/>
                </a:lnTo>
                <a:lnTo>
                  <a:pt x="61" y="696"/>
                </a:lnTo>
                <a:lnTo>
                  <a:pt x="46" y="669"/>
                </a:lnTo>
                <a:lnTo>
                  <a:pt x="34" y="640"/>
                </a:lnTo>
                <a:lnTo>
                  <a:pt x="24" y="612"/>
                </a:lnTo>
                <a:lnTo>
                  <a:pt x="15" y="583"/>
                </a:lnTo>
                <a:lnTo>
                  <a:pt x="8" y="553"/>
                </a:lnTo>
                <a:lnTo>
                  <a:pt x="3" y="524"/>
                </a:lnTo>
                <a:lnTo>
                  <a:pt x="1" y="495"/>
                </a:lnTo>
                <a:lnTo>
                  <a:pt x="0" y="465"/>
                </a:lnTo>
                <a:lnTo>
                  <a:pt x="1" y="435"/>
                </a:lnTo>
                <a:lnTo>
                  <a:pt x="3" y="405"/>
                </a:lnTo>
                <a:lnTo>
                  <a:pt x="8" y="376"/>
                </a:lnTo>
                <a:lnTo>
                  <a:pt x="15" y="346"/>
                </a:lnTo>
                <a:lnTo>
                  <a:pt x="24" y="317"/>
                </a:lnTo>
                <a:lnTo>
                  <a:pt x="34" y="289"/>
                </a:lnTo>
                <a:lnTo>
                  <a:pt x="47" y="261"/>
                </a:lnTo>
                <a:lnTo>
                  <a:pt x="61" y="232"/>
                </a:lnTo>
                <a:lnTo>
                  <a:pt x="69" y="218"/>
                </a:lnTo>
                <a:lnTo>
                  <a:pt x="78" y="205"/>
                </a:lnTo>
                <a:lnTo>
                  <a:pt x="86" y="192"/>
                </a:lnTo>
                <a:lnTo>
                  <a:pt x="96" y="180"/>
                </a:lnTo>
                <a:lnTo>
                  <a:pt x="105" y="168"/>
                </a:lnTo>
                <a:lnTo>
                  <a:pt x="116" y="156"/>
                </a:lnTo>
                <a:lnTo>
                  <a:pt x="126" y="144"/>
                </a:lnTo>
                <a:lnTo>
                  <a:pt x="137" y="133"/>
                </a:lnTo>
                <a:lnTo>
                  <a:pt x="148" y="122"/>
                </a:lnTo>
                <a:lnTo>
                  <a:pt x="159" y="112"/>
                </a:lnTo>
                <a:lnTo>
                  <a:pt x="171" y="103"/>
                </a:lnTo>
                <a:lnTo>
                  <a:pt x="183" y="93"/>
                </a:lnTo>
                <a:lnTo>
                  <a:pt x="195" y="85"/>
                </a:lnTo>
                <a:lnTo>
                  <a:pt x="208" y="76"/>
                </a:lnTo>
                <a:lnTo>
                  <a:pt x="221" y="68"/>
                </a:lnTo>
                <a:lnTo>
                  <a:pt x="236" y="61"/>
                </a:lnTo>
                <a:lnTo>
                  <a:pt x="263" y="46"/>
                </a:lnTo>
                <a:lnTo>
                  <a:pt x="291" y="34"/>
                </a:lnTo>
                <a:lnTo>
                  <a:pt x="319" y="23"/>
                </a:lnTo>
                <a:lnTo>
                  <a:pt x="348" y="15"/>
                </a:lnTo>
                <a:lnTo>
                  <a:pt x="377" y="8"/>
                </a:lnTo>
                <a:lnTo>
                  <a:pt x="406" y="4"/>
                </a:lnTo>
                <a:lnTo>
                  <a:pt x="434" y="1"/>
                </a:lnTo>
                <a:lnTo>
                  <a:pt x="463" y="0"/>
                </a:lnTo>
                <a:close/>
                <a:moveTo>
                  <a:pt x="463" y="77"/>
                </a:moveTo>
                <a:lnTo>
                  <a:pt x="439" y="78"/>
                </a:lnTo>
                <a:lnTo>
                  <a:pt x="415" y="80"/>
                </a:lnTo>
                <a:lnTo>
                  <a:pt x="391" y="84"/>
                </a:lnTo>
                <a:lnTo>
                  <a:pt x="367" y="90"/>
                </a:lnTo>
                <a:lnTo>
                  <a:pt x="343" y="97"/>
                </a:lnTo>
                <a:lnTo>
                  <a:pt x="319" y="105"/>
                </a:lnTo>
                <a:lnTo>
                  <a:pt x="296" y="115"/>
                </a:lnTo>
                <a:lnTo>
                  <a:pt x="273" y="127"/>
                </a:lnTo>
                <a:lnTo>
                  <a:pt x="251" y="140"/>
                </a:lnTo>
                <a:lnTo>
                  <a:pt x="229" y="155"/>
                </a:lnTo>
                <a:lnTo>
                  <a:pt x="209" y="171"/>
                </a:lnTo>
                <a:lnTo>
                  <a:pt x="190" y="188"/>
                </a:lnTo>
                <a:lnTo>
                  <a:pt x="173" y="207"/>
                </a:lnTo>
                <a:lnTo>
                  <a:pt x="157" y="227"/>
                </a:lnTo>
                <a:lnTo>
                  <a:pt x="142" y="248"/>
                </a:lnTo>
                <a:lnTo>
                  <a:pt x="129" y="271"/>
                </a:lnTo>
                <a:lnTo>
                  <a:pt x="116" y="294"/>
                </a:lnTo>
                <a:lnTo>
                  <a:pt x="105" y="318"/>
                </a:lnTo>
                <a:lnTo>
                  <a:pt x="96" y="342"/>
                </a:lnTo>
                <a:lnTo>
                  <a:pt x="89" y="367"/>
                </a:lnTo>
                <a:lnTo>
                  <a:pt x="83" y="391"/>
                </a:lnTo>
                <a:lnTo>
                  <a:pt x="79" y="415"/>
                </a:lnTo>
                <a:lnTo>
                  <a:pt x="77" y="440"/>
                </a:lnTo>
                <a:lnTo>
                  <a:pt x="76" y="465"/>
                </a:lnTo>
                <a:lnTo>
                  <a:pt x="77" y="490"/>
                </a:lnTo>
                <a:lnTo>
                  <a:pt x="79" y="515"/>
                </a:lnTo>
                <a:lnTo>
                  <a:pt x="83" y="539"/>
                </a:lnTo>
                <a:lnTo>
                  <a:pt x="89" y="564"/>
                </a:lnTo>
                <a:lnTo>
                  <a:pt x="96" y="588"/>
                </a:lnTo>
                <a:lnTo>
                  <a:pt x="105" y="611"/>
                </a:lnTo>
                <a:lnTo>
                  <a:pt x="116" y="634"/>
                </a:lnTo>
                <a:lnTo>
                  <a:pt x="128" y="657"/>
                </a:lnTo>
                <a:lnTo>
                  <a:pt x="141" y="680"/>
                </a:lnTo>
                <a:lnTo>
                  <a:pt x="156" y="701"/>
                </a:lnTo>
                <a:lnTo>
                  <a:pt x="172" y="721"/>
                </a:lnTo>
                <a:lnTo>
                  <a:pt x="189" y="739"/>
                </a:lnTo>
                <a:lnTo>
                  <a:pt x="207" y="757"/>
                </a:lnTo>
                <a:lnTo>
                  <a:pt x="227" y="773"/>
                </a:lnTo>
                <a:lnTo>
                  <a:pt x="249" y="788"/>
                </a:lnTo>
                <a:lnTo>
                  <a:pt x="271" y="801"/>
                </a:lnTo>
                <a:lnTo>
                  <a:pt x="294" y="813"/>
                </a:lnTo>
                <a:lnTo>
                  <a:pt x="317" y="824"/>
                </a:lnTo>
                <a:lnTo>
                  <a:pt x="341" y="832"/>
                </a:lnTo>
                <a:lnTo>
                  <a:pt x="366" y="840"/>
                </a:lnTo>
                <a:lnTo>
                  <a:pt x="390" y="845"/>
                </a:lnTo>
                <a:lnTo>
                  <a:pt x="414" y="849"/>
                </a:lnTo>
                <a:lnTo>
                  <a:pt x="438" y="852"/>
                </a:lnTo>
                <a:lnTo>
                  <a:pt x="463" y="852"/>
                </a:lnTo>
                <a:lnTo>
                  <a:pt x="489" y="852"/>
                </a:lnTo>
                <a:lnTo>
                  <a:pt x="513" y="849"/>
                </a:lnTo>
                <a:lnTo>
                  <a:pt x="538" y="845"/>
                </a:lnTo>
                <a:lnTo>
                  <a:pt x="562" y="840"/>
                </a:lnTo>
                <a:lnTo>
                  <a:pt x="585" y="832"/>
                </a:lnTo>
                <a:lnTo>
                  <a:pt x="609" y="824"/>
                </a:lnTo>
                <a:lnTo>
                  <a:pt x="633" y="813"/>
                </a:lnTo>
                <a:lnTo>
                  <a:pt x="656" y="801"/>
                </a:lnTo>
                <a:lnTo>
                  <a:pt x="678" y="788"/>
                </a:lnTo>
                <a:lnTo>
                  <a:pt x="699" y="773"/>
                </a:lnTo>
                <a:lnTo>
                  <a:pt x="719" y="757"/>
                </a:lnTo>
                <a:lnTo>
                  <a:pt x="737" y="739"/>
                </a:lnTo>
                <a:lnTo>
                  <a:pt x="756" y="721"/>
                </a:lnTo>
                <a:lnTo>
                  <a:pt x="771" y="701"/>
                </a:lnTo>
                <a:lnTo>
                  <a:pt x="786" y="680"/>
                </a:lnTo>
                <a:lnTo>
                  <a:pt x="799" y="657"/>
                </a:lnTo>
                <a:lnTo>
                  <a:pt x="811" y="634"/>
                </a:lnTo>
                <a:lnTo>
                  <a:pt x="821" y="611"/>
                </a:lnTo>
                <a:lnTo>
                  <a:pt x="830" y="588"/>
                </a:lnTo>
                <a:lnTo>
                  <a:pt x="837" y="564"/>
                </a:lnTo>
                <a:lnTo>
                  <a:pt x="843" y="539"/>
                </a:lnTo>
                <a:lnTo>
                  <a:pt x="847" y="515"/>
                </a:lnTo>
                <a:lnTo>
                  <a:pt x="849" y="490"/>
                </a:lnTo>
                <a:lnTo>
                  <a:pt x="850" y="465"/>
                </a:lnTo>
                <a:lnTo>
                  <a:pt x="849" y="440"/>
                </a:lnTo>
                <a:lnTo>
                  <a:pt x="847" y="415"/>
                </a:lnTo>
                <a:lnTo>
                  <a:pt x="843" y="391"/>
                </a:lnTo>
                <a:lnTo>
                  <a:pt x="837" y="367"/>
                </a:lnTo>
                <a:lnTo>
                  <a:pt x="830" y="342"/>
                </a:lnTo>
                <a:lnTo>
                  <a:pt x="821" y="318"/>
                </a:lnTo>
                <a:lnTo>
                  <a:pt x="810" y="294"/>
                </a:lnTo>
                <a:lnTo>
                  <a:pt x="798" y="271"/>
                </a:lnTo>
                <a:lnTo>
                  <a:pt x="785" y="248"/>
                </a:lnTo>
                <a:lnTo>
                  <a:pt x="770" y="227"/>
                </a:lnTo>
                <a:lnTo>
                  <a:pt x="754" y="207"/>
                </a:lnTo>
                <a:lnTo>
                  <a:pt x="735" y="188"/>
                </a:lnTo>
                <a:lnTo>
                  <a:pt x="717" y="171"/>
                </a:lnTo>
                <a:lnTo>
                  <a:pt x="697" y="155"/>
                </a:lnTo>
                <a:lnTo>
                  <a:pt x="676" y="140"/>
                </a:lnTo>
                <a:lnTo>
                  <a:pt x="654" y="127"/>
                </a:lnTo>
                <a:lnTo>
                  <a:pt x="631" y="115"/>
                </a:lnTo>
                <a:lnTo>
                  <a:pt x="606" y="105"/>
                </a:lnTo>
                <a:lnTo>
                  <a:pt x="583" y="97"/>
                </a:lnTo>
                <a:lnTo>
                  <a:pt x="559" y="90"/>
                </a:lnTo>
                <a:lnTo>
                  <a:pt x="536" y="84"/>
                </a:lnTo>
                <a:lnTo>
                  <a:pt x="512" y="80"/>
                </a:lnTo>
                <a:lnTo>
                  <a:pt x="488" y="78"/>
                </a:lnTo>
                <a:lnTo>
                  <a:pt x="463" y="77"/>
                </a:lnTo>
                <a:close/>
                <a:moveTo>
                  <a:pt x="260" y="721"/>
                </a:moveTo>
                <a:lnTo>
                  <a:pt x="260" y="222"/>
                </a:lnTo>
                <a:lnTo>
                  <a:pt x="431" y="222"/>
                </a:lnTo>
                <a:lnTo>
                  <a:pt x="452" y="222"/>
                </a:lnTo>
                <a:lnTo>
                  <a:pt x="472" y="223"/>
                </a:lnTo>
                <a:lnTo>
                  <a:pt x="491" y="224"/>
                </a:lnTo>
                <a:lnTo>
                  <a:pt x="508" y="225"/>
                </a:lnTo>
                <a:lnTo>
                  <a:pt x="523" y="227"/>
                </a:lnTo>
                <a:lnTo>
                  <a:pt x="536" y="230"/>
                </a:lnTo>
                <a:lnTo>
                  <a:pt x="548" y="232"/>
                </a:lnTo>
                <a:lnTo>
                  <a:pt x="559" y="236"/>
                </a:lnTo>
                <a:lnTo>
                  <a:pt x="568" y="239"/>
                </a:lnTo>
                <a:lnTo>
                  <a:pt x="577" y="244"/>
                </a:lnTo>
                <a:lnTo>
                  <a:pt x="586" y="249"/>
                </a:lnTo>
                <a:lnTo>
                  <a:pt x="594" y="254"/>
                </a:lnTo>
                <a:lnTo>
                  <a:pt x="602" y="262"/>
                </a:lnTo>
                <a:lnTo>
                  <a:pt x="609" y="269"/>
                </a:lnTo>
                <a:lnTo>
                  <a:pt x="616" y="276"/>
                </a:lnTo>
                <a:lnTo>
                  <a:pt x="622" y="284"/>
                </a:lnTo>
                <a:lnTo>
                  <a:pt x="628" y="293"/>
                </a:lnTo>
                <a:lnTo>
                  <a:pt x="632" y="302"/>
                </a:lnTo>
                <a:lnTo>
                  <a:pt x="636" y="311"/>
                </a:lnTo>
                <a:lnTo>
                  <a:pt x="639" y="320"/>
                </a:lnTo>
                <a:lnTo>
                  <a:pt x="642" y="329"/>
                </a:lnTo>
                <a:lnTo>
                  <a:pt x="644" y="338"/>
                </a:lnTo>
                <a:lnTo>
                  <a:pt x="645" y="347"/>
                </a:lnTo>
                <a:lnTo>
                  <a:pt x="645" y="357"/>
                </a:lnTo>
                <a:lnTo>
                  <a:pt x="645" y="371"/>
                </a:lnTo>
                <a:lnTo>
                  <a:pt x="643" y="384"/>
                </a:lnTo>
                <a:lnTo>
                  <a:pt x="640" y="397"/>
                </a:lnTo>
                <a:lnTo>
                  <a:pt x="636" y="409"/>
                </a:lnTo>
                <a:lnTo>
                  <a:pt x="630" y="420"/>
                </a:lnTo>
                <a:lnTo>
                  <a:pt x="623" y="431"/>
                </a:lnTo>
                <a:lnTo>
                  <a:pt x="615" y="442"/>
                </a:lnTo>
                <a:lnTo>
                  <a:pt x="605" y="452"/>
                </a:lnTo>
                <a:lnTo>
                  <a:pt x="595" y="463"/>
                </a:lnTo>
                <a:lnTo>
                  <a:pt x="584" y="471"/>
                </a:lnTo>
                <a:lnTo>
                  <a:pt x="573" y="478"/>
                </a:lnTo>
                <a:lnTo>
                  <a:pt x="560" y="485"/>
                </a:lnTo>
                <a:lnTo>
                  <a:pt x="547" y="490"/>
                </a:lnTo>
                <a:lnTo>
                  <a:pt x="533" y="494"/>
                </a:lnTo>
                <a:lnTo>
                  <a:pt x="518" y="497"/>
                </a:lnTo>
                <a:lnTo>
                  <a:pt x="502" y="498"/>
                </a:lnTo>
                <a:lnTo>
                  <a:pt x="515" y="504"/>
                </a:lnTo>
                <a:lnTo>
                  <a:pt x="526" y="510"/>
                </a:lnTo>
                <a:lnTo>
                  <a:pt x="536" y="517"/>
                </a:lnTo>
                <a:lnTo>
                  <a:pt x="544" y="525"/>
                </a:lnTo>
                <a:lnTo>
                  <a:pt x="552" y="533"/>
                </a:lnTo>
                <a:lnTo>
                  <a:pt x="560" y="542"/>
                </a:lnTo>
                <a:lnTo>
                  <a:pt x="569" y="552"/>
                </a:lnTo>
                <a:lnTo>
                  <a:pt x="578" y="565"/>
                </a:lnTo>
                <a:lnTo>
                  <a:pt x="597" y="592"/>
                </a:lnTo>
                <a:lnTo>
                  <a:pt x="619" y="624"/>
                </a:lnTo>
                <a:lnTo>
                  <a:pt x="679" y="721"/>
                </a:lnTo>
                <a:lnTo>
                  <a:pt x="581" y="721"/>
                </a:lnTo>
                <a:lnTo>
                  <a:pt x="537" y="643"/>
                </a:lnTo>
                <a:lnTo>
                  <a:pt x="524" y="621"/>
                </a:lnTo>
                <a:lnTo>
                  <a:pt x="512" y="601"/>
                </a:lnTo>
                <a:lnTo>
                  <a:pt x="501" y="583"/>
                </a:lnTo>
                <a:lnTo>
                  <a:pt x="490" y="568"/>
                </a:lnTo>
                <a:lnTo>
                  <a:pt x="479" y="553"/>
                </a:lnTo>
                <a:lnTo>
                  <a:pt x="469" y="542"/>
                </a:lnTo>
                <a:lnTo>
                  <a:pt x="460" y="533"/>
                </a:lnTo>
                <a:lnTo>
                  <a:pt x="452" y="526"/>
                </a:lnTo>
                <a:lnTo>
                  <a:pt x="446" y="522"/>
                </a:lnTo>
                <a:lnTo>
                  <a:pt x="440" y="519"/>
                </a:lnTo>
                <a:lnTo>
                  <a:pt x="433" y="516"/>
                </a:lnTo>
                <a:lnTo>
                  <a:pt x="425" y="514"/>
                </a:lnTo>
                <a:lnTo>
                  <a:pt x="417" y="512"/>
                </a:lnTo>
                <a:lnTo>
                  <a:pt x="408" y="511"/>
                </a:lnTo>
                <a:lnTo>
                  <a:pt x="398" y="510"/>
                </a:lnTo>
                <a:lnTo>
                  <a:pt x="388" y="510"/>
                </a:lnTo>
                <a:lnTo>
                  <a:pt x="340" y="510"/>
                </a:lnTo>
                <a:lnTo>
                  <a:pt x="340" y="721"/>
                </a:lnTo>
                <a:lnTo>
                  <a:pt x="260" y="721"/>
                </a:lnTo>
                <a:close/>
                <a:moveTo>
                  <a:pt x="340" y="440"/>
                </a:moveTo>
                <a:lnTo>
                  <a:pt x="438" y="440"/>
                </a:lnTo>
                <a:lnTo>
                  <a:pt x="455" y="440"/>
                </a:lnTo>
                <a:lnTo>
                  <a:pt x="470" y="439"/>
                </a:lnTo>
                <a:lnTo>
                  <a:pt x="484" y="437"/>
                </a:lnTo>
                <a:lnTo>
                  <a:pt x="498" y="435"/>
                </a:lnTo>
                <a:lnTo>
                  <a:pt x="509" y="432"/>
                </a:lnTo>
                <a:lnTo>
                  <a:pt x="519" y="428"/>
                </a:lnTo>
                <a:lnTo>
                  <a:pt x="527" y="424"/>
                </a:lnTo>
                <a:lnTo>
                  <a:pt x="534" y="419"/>
                </a:lnTo>
                <a:lnTo>
                  <a:pt x="540" y="414"/>
                </a:lnTo>
                <a:lnTo>
                  <a:pt x="545" y="408"/>
                </a:lnTo>
                <a:lnTo>
                  <a:pt x="549" y="402"/>
                </a:lnTo>
                <a:lnTo>
                  <a:pt x="553" y="395"/>
                </a:lnTo>
                <a:lnTo>
                  <a:pt x="556" y="388"/>
                </a:lnTo>
                <a:lnTo>
                  <a:pt x="558" y="381"/>
                </a:lnTo>
                <a:lnTo>
                  <a:pt x="559" y="373"/>
                </a:lnTo>
                <a:lnTo>
                  <a:pt x="559" y="365"/>
                </a:lnTo>
                <a:lnTo>
                  <a:pt x="559" y="353"/>
                </a:lnTo>
                <a:lnTo>
                  <a:pt x="556" y="343"/>
                </a:lnTo>
                <a:lnTo>
                  <a:pt x="552" y="334"/>
                </a:lnTo>
                <a:lnTo>
                  <a:pt x="547" y="325"/>
                </a:lnTo>
                <a:lnTo>
                  <a:pt x="540" y="316"/>
                </a:lnTo>
                <a:lnTo>
                  <a:pt x="533" y="310"/>
                </a:lnTo>
                <a:lnTo>
                  <a:pt x="524" y="304"/>
                </a:lnTo>
                <a:lnTo>
                  <a:pt x="513" y="299"/>
                </a:lnTo>
                <a:lnTo>
                  <a:pt x="500" y="295"/>
                </a:lnTo>
                <a:lnTo>
                  <a:pt x="481" y="292"/>
                </a:lnTo>
                <a:lnTo>
                  <a:pt x="459" y="291"/>
                </a:lnTo>
                <a:lnTo>
                  <a:pt x="432" y="290"/>
                </a:lnTo>
                <a:lnTo>
                  <a:pt x="340" y="290"/>
                </a:lnTo>
                <a:lnTo>
                  <a:pt x="340" y="440"/>
                </a:lnTo>
                <a:close/>
              </a:path>
            </a:pathLst>
          </a:custGeom>
          <a:solidFill>
            <a:srgbClr val="EF7F1A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3</xdr:col>
      <xdr:colOff>99592</xdr:colOff>
      <xdr:row>0</xdr:row>
      <xdr:rowOff>223439</xdr:rowOff>
    </xdr:from>
    <xdr:to>
      <xdr:col>7</xdr:col>
      <xdr:colOff>21897</xdr:colOff>
      <xdr:row>2</xdr:row>
      <xdr:rowOff>12756</xdr:rowOff>
    </xdr:to>
    <xdr:sp macro="" textlink="">
      <xdr:nvSpPr>
        <xdr:cNvPr id="892" name="Прямоугольник 891">
          <a:extLst>
            <a:ext uri="{FF2B5EF4-FFF2-40B4-BE49-F238E27FC236}">
              <a16:creationId xmlns="" xmlns:a16="http://schemas.microsoft.com/office/drawing/2014/main" id="{00000000-0008-0000-0000-00007C030000}"/>
            </a:ext>
          </a:extLst>
        </xdr:cNvPr>
        <xdr:cNvSpPr/>
      </xdr:nvSpPr>
      <xdr:spPr>
        <a:xfrm>
          <a:off x="3931489" y="223439"/>
          <a:ext cx="4739546" cy="369576"/>
        </a:xfrm>
        <a:prstGeom prst="rect">
          <a:avLst/>
        </a:prstGeom>
        <a:noFill/>
        <a:ln>
          <a:noFill/>
        </a:ln>
        <a:effectLst>
          <a:outerShdw sx="1000" sy="1000" algn="b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ru-RU" sz="2000" b="1" i="0" u="none" strike="noStrike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Times New Roman" panose="02020603050405020304" pitchFamily="18" charset="0"/>
            </a:rPr>
            <a:t>нажмите на нужную категорию</a:t>
          </a:r>
          <a:endParaRPr lang="ru-RU" sz="2000" b="1" i="0">
            <a:solidFill>
              <a:schemeClr val="bg1">
                <a:lumMod val="50000"/>
              </a:schemeClr>
            </a:solidFill>
            <a:latin typeface="+mn-lt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2</xdr:col>
      <xdr:colOff>99839</xdr:colOff>
      <xdr:row>4</xdr:row>
      <xdr:rowOff>158886</xdr:rowOff>
    </xdr:from>
    <xdr:to>
      <xdr:col>2</xdr:col>
      <xdr:colOff>1741167</xdr:colOff>
      <xdr:row>6</xdr:row>
      <xdr:rowOff>44176</xdr:rowOff>
    </xdr:to>
    <xdr:sp macro="" textlink="">
      <xdr:nvSpPr>
        <xdr:cNvPr id="697" name="Скругленный прямоугольник 696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2082368" y="1244293"/>
          <a:ext cx="1641328" cy="87101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Купальники, комбинезоны гимнастические</a:t>
          </a:r>
        </a:p>
      </xdr:txBody>
    </xdr:sp>
    <xdr:clientData/>
  </xdr:twoCellAnchor>
  <xdr:twoCellAnchor>
    <xdr:from>
      <xdr:col>13</xdr:col>
      <xdr:colOff>332267</xdr:colOff>
      <xdr:row>0</xdr:row>
      <xdr:rowOff>267145</xdr:rowOff>
    </xdr:from>
    <xdr:to>
      <xdr:col>18</xdr:col>
      <xdr:colOff>233086</xdr:colOff>
      <xdr:row>5</xdr:row>
      <xdr:rowOff>399670</xdr:rowOff>
    </xdr:to>
    <xdr:sp macro="" textlink="">
      <xdr:nvSpPr>
        <xdr:cNvPr id="263" name="Прямоугольник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SpPr/>
      </xdr:nvSpPr>
      <xdr:spPr>
        <a:xfrm>
          <a:off x="13423604" y="267145"/>
          <a:ext cx="3500383" cy="1672031"/>
        </a:xfrm>
        <a:custGeom>
          <a:avLst/>
          <a:gdLst>
            <a:gd name="connsiteX0" fmla="*/ 0 w 4776107"/>
            <a:gd name="connsiteY0" fmla="*/ 0 h 1674879"/>
            <a:gd name="connsiteX1" fmla="*/ 4776107 w 4776107"/>
            <a:gd name="connsiteY1" fmla="*/ 0 h 1674879"/>
            <a:gd name="connsiteX2" fmla="*/ 4776107 w 4776107"/>
            <a:gd name="connsiteY2" fmla="*/ 1674879 h 1674879"/>
            <a:gd name="connsiteX3" fmla="*/ 0 w 4776107"/>
            <a:gd name="connsiteY3" fmla="*/ 1674879 h 1674879"/>
            <a:gd name="connsiteX4" fmla="*/ 0 w 4776107"/>
            <a:gd name="connsiteY4" fmla="*/ 0 h 167487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4776107" h="1674879" extrusionOk="0">
              <a:moveTo>
                <a:pt x="0" y="0"/>
              </a:moveTo>
              <a:cubicBezTo>
                <a:pt x="968598" y="-5264"/>
                <a:pt x="4222751" y="84467"/>
                <a:pt x="4776107" y="0"/>
              </a:cubicBezTo>
              <a:cubicBezTo>
                <a:pt x="4813322" y="361531"/>
                <a:pt x="4773734" y="1218376"/>
                <a:pt x="4776107" y="1674879"/>
              </a:cubicBezTo>
              <a:cubicBezTo>
                <a:pt x="3819420" y="1781199"/>
                <a:pt x="478531" y="1667230"/>
                <a:pt x="0" y="1674879"/>
              </a:cubicBezTo>
              <a:cubicBezTo>
                <a:pt x="-58278" y="1456500"/>
                <a:pt x="13905" y="625744"/>
                <a:pt x="0" y="0"/>
              </a:cubicBezTo>
              <a:close/>
            </a:path>
          </a:pathLst>
        </a:custGeom>
        <a:noFill/>
        <a:ln cap="rnd">
          <a:solidFill>
            <a:schemeClr val="accent6">
              <a:lumMod val="75000"/>
            </a:schemeClr>
          </a:solidFill>
          <a:extLst>
            <a:ext uri="{C807C97D-BFC1-408E-A445-0C87EB9F89A2}">
              <ask:lineSketchStyleProps xmlns="" xmlns:ask="http://schemas.microsoft.com/office/drawing/2018/sketchyshapes" sd="2650216993">
                <a:prstGeom prst="rect">
                  <a:avLst/>
                </a:prstGeom>
                <ask:type>
                  <ask:lineSketchCurved/>
                </ask:type>
              </ask:lineSketchStyleProps>
            </a:ext>
          </a:extLst>
        </a:ln>
        <a:effectLst>
          <a:outerShdw sx="1000" sy="1000" algn="b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ru-RU" sz="3200" b="1" i="0" u="none" strike="noStrike">
              <a:solidFill>
                <a:schemeClr val="accent6">
                  <a:lumMod val="75000"/>
                </a:schemeClr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Ликвидация предыдущих коллекций </a:t>
          </a:r>
          <a:endParaRPr lang="ru-RU" sz="3200" b="0" i="0">
            <a:solidFill>
              <a:schemeClr val="accent6">
                <a:lumMod val="75000"/>
              </a:schemeClr>
            </a:solidFill>
            <a:latin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twoCellAnchor>
  <xdr:twoCellAnchor>
    <xdr:from>
      <xdr:col>20</xdr:col>
      <xdr:colOff>287176</xdr:colOff>
      <xdr:row>4</xdr:row>
      <xdr:rowOff>436377</xdr:rowOff>
    </xdr:from>
    <xdr:to>
      <xdr:col>22</xdr:col>
      <xdr:colOff>906675</xdr:colOff>
      <xdr:row>5</xdr:row>
      <xdr:rowOff>454019</xdr:rowOff>
    </xdr:to>
    <xdr:sp macro="" textlink="">
      <xdr:nvSpPr>
        <xdr:cNvPr id="264" name="Прямоугольник 263">
          <a:extLst>
            <a:ext uri="{FF2B5EF4-FFF2-40B4-BE49-F238E27FC236}">
              <a16:creationId xmlns="" xmlns:a16="http://schemas.microsoft.com/office/drawing/2014/main" id="{81C82823-5BCE-4E84-ADFE-8A72F171E78C}"/>
            </a:ext>
          </a:extLst>
        </xdr:cNvPr>
        <xdr:cNvSpPr/>
      </xdr:nvSpPr>
      <xdr:spPr>
        <a:xfrm>
          <a:off x="18329935" y="1509308"/>
          <a:ext cx="2152257" cy="477470"/>
        </a:xfrm>
        <a:prstGeom prst="rect">
          <a:avLst/>
        </a:prstGeom>
        <a:noFill/>
        <a:ln>
          <a:noFill/>
        </a:ln>
        <a:effectLst>
          <a:outerShdw sx="1000" sy="1000" algn="b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ru-RU" sz="2000" b="1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Times New Roman" panose="02020603050405020304" pitchFamily="18" charset="0"/>
            </a:rPr>
            <a:t>+7/495/118-23-32</a:t>
          </a:r>
          <a:endParaRPr lang="ru-RU" sz="2000" b="1" i="0">
            <a:solidFill>
              <a:schemeClr val="accent6">
                <a:lumMod val="75000"/>
              </a:schemeClr>
            </a:solidFill>
            <a:latin typeface="+mn-lt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19</xdr:col>
      <xdr:colOff>387257</xdr:colOff>
      <xdr:row>4</xdr:row>
      <xdr:rowOff>372243</xdr:rowOff>
    </xdr:from>
    <xdr:to>
      <xdr:col>20</xdr:col>
      <xdr:colOff>57775</xdr:colOff>
      <xdr:row>5</xdr:row>
      <xdr:rowOff>403836</xdr:rowOff>
    </xdr:to>
    <xdr:pic>
      <xdr:nvPicPr>
        <xdr:cNvPr id="266" name="Рисунок 265">
          <a:extLst>
            <a:ext uri="{FF2B5EF4-FFF2-40B4-BE49-F238E27FC236}">
              <a16:creationId xmlns="" xmlns:a16="http://schemas.microsoft.com/office/drawing/2014/main" id="{942F80CE-A590-4553-AE36-1314275EC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707429" y="1445174"/>
          <a:ext cx="393105" cy="491421"/>
        </a:xfrm>
        <a:prstGeom prst="rect">
          <a:avLst/>
        </a:prstGeom>
      </xdr:spPr>
    </xdr:pic>
    <xdr:clientData/>
  </xdr:twoCellAnchor>
  <xdr:twoCellAnchor>
    <xdr:from>
      <xdr:col>1</xdr:col>
      <xdr:colOff>400150</xdr:colOff>
      <xdr:row>325</xdr:row>
      <xdr:rowOff>442253</xdr:rowOff>
    </xdr:from>
    <xdr:to>
      <xdr:col>1</xdr:col>
      <xdr:colOff>1565989</xdr:colOff>
      <xdr:row>329</xdr:row>
      <xdr:rowOff>238125</xdr:rowOff>
    </xdr:to>
    <xdr:pic>
      <xdr:nvPicPr>
        <xdr:cNvPr id="272" name="Рисунок 271">
          <a:extLst>
            <a:ext uri="{FF2B5EF4-FFF2-40B4-BE49-F238E27FC236}">
              <a16:creationId xmlns="" xmlns:a16="http://schemas.microsoft.com/office/drawing/2014/main" id="{0F1DFABD-02EB-49E2-A514-03F6B5C55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9525" y="76102503"/>
          <a:ext cx="1165839" cy="1224622"/>
        </a:xfrm>
        <a:prstGeom prst="rect">
          <a:avLst/>
        </a:prstGeom>
      </xdr:spPr>
    </xdr:pic>
    <xdr:clientData/>
  </xdr:twoCellAnchor>
  <xdr:twoCellAnchor>
    <xdr:from>
      <xdr:col>1</xdr:col>
      <xdr:colOff>268069</xdr:colOff>
      <xdr:row>317</xdr:row>
      <xdr:rowOff>0</xdr:rowOff>
    </xdr:from>
    <xdr:to>
      <xdr:col>1</xdr:col>
      <xdr:colOff>1696596</xdr:colOff>
      <xdr:row>323</xdr:row>
      <xdr:rowOff>224118</xdr:rowOff>
    </xdr:to>
    <xdr:pic>
      <xdr:nvPicPr>
        <xdr:cNvPr id="274" name="Рисунок 273">
          <a:extLst>
            <a:ext uri="{FF2B5EF4-FFF2-40B4-BE49-F238E27FC236}">
              <a16:creationId xmlns="" xmlns:a16="http://schemas.microsoft.com/office/drawing/2014/main" id="{641359EF-3AA0-472D-BDE5-680A30BBF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4707" y="49661379"/>
          <a:ext cx="1428527" cy="2063429"/>
        </a:xfrm>
        <a:prstGeom prst="rect">
          <a:avLst/>
        </a:prstGeom>
      </xdr:spPr>
    </xdr:pic>
    <xdr:clientData/>
  </xdr:twoCellAnchor>
  <xdr:twoCellAnchor>
    <xdr:from>
      <xdr:col>1</xdr:col>
      <xdr:colOff>588099</xdr:colOff>
      <xdr:row>128</xdr:row>
      <xdr:rowOff>73759</xdr:rowOff>
    </xdr:from>
    <xdr:to>
      <xdr:col>1</xdr:col>
      <xdr:colOff>1267297</xdr:colOff>
      <xdr:row>130</xdr:row>
      <xdr:rowOff>263889</xdr:rowOff>
    </xdr:to>
    <xdr:pic>
      <xdr:nvPicPr>
        <xdr:cNvPr id="276" name="Рисунок 275">
          <a:extLst>
            <a:ext uri="{FF2B5EF4-FFF2-40B4-BE49-F238E27FC236}">
              <a16:creationId xmlns="" xmlns:a16="http://schemas.microsoft.com/office/drawing/2014/main" id="{00CE18DC-B6DA-4736-A0A1-EFE12A56C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4737" y="13715311"/>
          <a:ext cx="679198" cy="879871"/>
        </a:xfrm>
        <a:prstGeom prst="rect">
          <a:avLst/>
        </a:prstGeom>
      </xdr:spPr>
    </xdr:pic>
    <xdr:clientData/>
  </xdr:twoCellAnchor>
  <xdr:twoCellAnchor>
    <xdr:from>
      <xdr:col>1</xdr:col>
      <xdr:colOff>455617</xdr:colOff>
      <xdr:row>132</xdr:row>
      <xdr:rowOff>95249</xdr:rowOff>
    </xdr:from>
    <xdr:to>
      <xdr:col>1</xdr:col>
      <xdr:colOff>1324698</xdr:colOff>
      <xdr:row>134</xdr:row>
      <xdr:rowOff>244738</xdr:rowOff>
    </xdr:to>
    <xdr:pic>
      <xdr:nvPicPr>
        <xdr:cNvPr id="267" name="Рисунок 266">
          <a:extLst>
            <a:ext uri="{FF2B5EF4-FFF2-40B4-BE49-F238E27FC236}">
              <a16:creationId xmlns="" xmlns:a16="http://schemas.microsoft.com/office/drawing/2014/main" id="{90B4655D-8464-43A1-8188-B26349AF1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2255" y="14787835"/>
          <a:ext cx="869081" cy="904920"/>
        </a:xfrm>
        <a:prstGeom prst="rect">
          <a:avLst/>
        </a:prstGeom>
      </xdr:spPr>
    </xdr:pic>
    <xdr:clientData/>
  </xdr:twoCellAnchor>
  <xdr:twoCellAnchor editAs="oneCell">
    <xdr:from>
      <xdr:col>1</xdr:col>
      <xdr:colOff>432617</xdr:colOff>
      <xdr:row>535</xdr:row>
      <xdr:rowOff>182933</xdr:rowOff>
    </xdr:from>
    <xdr:to>
      <xdr:col>1</xdr:col>
      <xdr:colOff>1554654</xdr:colOff>
      <xdr:row>537</xdr:row>
      <xdr:rowOff>82074</xdr:rowOff>
    </xdr:to>
    <xdr:pic>
      <xdr:nvPicPr>
        <xdr:cNvPr id="269" name="Рисунок 268">
          <a:extLst>
            <a:ext uri="{FF2B5EF4-FFF2-40B4-BE49-F238E27FC236}">
              <a16:creationId xmlns="" xmlns:a16="http://schemas.microsoft.com/office/drawing/2014/main" id="{982A6C98-8D25-4D7B-86FA-EF747A68E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9255" y="112150950"/>
          <a:ext cx="1122037" cy="1061056"/>
        </a:xfrm>
        <a:prstGeom prst="rect">
          <a:avLst/>
        </a:prstGeom>
      </xdr:spPr>
    </xdr:pic>
    <xdr:clientData/>
  </xdr:twoCellAnchor>
  <xdr:twoCellAnchor>
    <xdr:from>
      <xdr:col>1</xdr:col>
      <xdr:colOff>248208</xdr:colOff>
      <xdr:row>545</xdr:row>
      <xdr:rowOff>21894</xdr:rowOff>
    </xdr:from>
    <xdr:to>
      <xdr:col>1</xdr:col>
      <xdr:colOff>1518402</xdr:colOff>
      <xdr:row>548</xdr:row>
      <xdr:rowOff>229913</xdr:rowOff>
    </xdr:to>
    <xdr:pic>
      <xdr:nvPicPr>
        <xdr:cNvPr id="271" name="Рисунок 26">
          <a:extLst>
            <a:ext uri="{FF2B5EF4-FFF2-40B4-BE49-F238E27FC236}">
              <a16:creationId xmlns="" xmlns:a16="http://schemas.microsoft.com/office/drawing/2014/main" id="{FB6165C5-3135-44CD-B5C9-88F467F51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324846" y="117485946"/>
          <a:ext cx="1270194" cy="1434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70597</xdr:colOff>
      <xdr:row>549</xdr:row>
      <xdr:rowOff>0</xdr:rowOff>
    </xdr:from>
    <xdr:to>
      <xdr:col>5</xdr:col>
      <xdr:colOff>603997</xdr:colOff>
      <xdr:row>549</xdr:row>
      <xdr:rowOff>0</xdr:rowOff>
    </xdr:to>
    <xdr:pic>
      <xdr:nvPicPr>
        <xdr:cNvPr id="273" name="Рисунок 64">
          <a:extLst>
            <a:ext uri="{FF2B5EF4-FFF2-40B4-BE49-F238E27FC236}">
              <a16:creationId xmlns="" xmlns:a16="http://schemas.microsoft.com/office/drawing/2014/main" id="{D275AFBD-D8E5-4501-A08D-90EB9BCCEFD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6195172" y="184670700"/>
          <a:ext cx="533400" cy="2440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329816</xdr:colOff>
      <xdr:row>564</xdr:row>
      <xdr:rowOff>155833</xdr:rowOff>
    </xdr:from>
    <xdr:to>
      <xdr:col>1</xdr:col>
      <xdr:colOff>1398438</xdr:colOff>
      <xdr:row>566</xdr:row>
      <xdr:rowOff>246805</xdr:rowOff>
    </xdr:to>
    <xdr:pic>
      <xdr:nvPicPr>
        <xdr:cNvPr id="281" name="Рисунок 280">
          <a:extLst>
            <a:ext uri="{FF2B5EF4-FFF2-40B4-BE49-F238E27FC236}">
              <a16:creationId xmlns="" xmlns:a16="http://schemas.microsoft.com/office/drawing/2014/main" id="{4026A600-5CD2-4E61-8EF1-D6B19348C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7345" y="132896676"/>
          <a:ext cx="1068622" cy="999170"/>
        </a:xfrm>
        <a:prstGeom prst="rect">
          <a:avLst/>
        </a:prstGeom>
      </xdr:spPr>
    </xdr:pic>
    <xdr:clientData/>
  </xdr:twoCellAnchor>
  <xdr:twoCellAnchor>
    <xdr:from>
      <xdr:col>1</xdr:col>
      <xdr:colOff>266141</xdr:colOff>
      <xdr:row>569</xdr:row>
      <xdr:rowOff>30593</xdr:rowOff>
    </xdr:from>
    <xdr:to>
      <xdr:col>1</xdr:col>
      <xdr:colOff>1537449</xdr:colOff>
      <xdr:row>572</xdr:row>
      <xdr:rowOff>300226</xdr:rowOff>
    </xdr:to>
    <xdr:pic>
      <xdr:nvPicPr>
        <xdr:cNvPr id="282" name="Рисунок 281">
          <a:extLst>
            <a:ext uri="{FF2B5EF4-FFF2-40B4-BE49-F238E27FC236}">
              <a16:creationId xmlns="" xmlns:a16="http://schemas.microsoft.com/office/drawing/2014/main" id="{7380846F-DD73-480A-9191-37ECF2932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2779" y="119793783"/>
          <a:ext cx="1271308" cy="1189288"/>
        </a:xfrm>
        <a:prstGeom prst="rect">
          <a:avLst/>
        </a:prstGeom>
      </xdr:spPr>
    </xdr:pic>
    <xdr:clientData/>
  </xdr:twoCellAnchor>
  <xdr:twoCellAnchor>
    <xdr:from>
      <xdr:col>1</xdr:col>
      <xdr:colOff>194237</xdr:colOff>
      <xdr:row>246</xdr:row>
      <xdr:rowOff>160588</xdr:rowOff>
    </xdr:from>
    <xdr:to>
      <xdr:col>1</xdr:col>
      <xdr:colOff>1644153</xdr:colOff>
      <xdr:row>248</xdr:row>
      <xdr:rowOff>195625</xdr:rowOff>
    </xdr:to>
    <xdr:pic>
      <xdr:nvPicPr>
        <xdr:cNvPr id="284" name="Рисунок 283">
          <a:extLst>
            <a:ext uri="{FF2B5EF4-FFF2-40B4-BE49-F238E27FC236}">
              <a16:creationId xmlns="" xmlns:a16="http://schemas.microsoft.com/office/drawing/2014/main" id="{3585986E-BF7D-4961-9BCF-40466AB08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0875" y="32819295"/>
          <a:ext cx="1449916" cy="867106"/>
        </a:xfrm>
        <a:prstGeom prst="rect">
          <a:avLst/>
        </a:prstGeom>
      </xdr:spPr>
    </xdr:pic>
    <xdr:clientData/>
  </xdr:twoCellAnchor>
  <xdr:twoCellAnchor>
    <xdr:from>
      <xdr:col>1</xdr:col>
      <xdr:colOff>328332</xdr:colOff>
      <xdr:row>413</xdr:row>
      <xdr:rowOff>50085</xdr:rowOff>
    </xdr:from>
    <xdr:to>
      <xdr:col>1</xdr:col>
      <xdr:colOff>1347507</xdr:colOff>
      <xdr:row>418</xdr:row>
      <xdr:rowOff>20167</xdr:rowOff>
    </xdr:to>
    <xdr:pic>
      <xdr:nvPicPr>
        <xdr:cNvPr id="290" name="Рисунок 31">
          <a:extLst>
            <a:ext uri="{FF2B5EF4-FFF2-40B4-BE49-F238E27FC236}">
              <a16:creationId xmlns="" xmlns:a16="http://schemas.microsoft.com/office/drawing/2014/main" id="{4AC82549-885C-4605-8E37-8CDF5780E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404970" y="78045602"/>
          <a:ext cx="1019175" cy="13386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380958</xdr:colOff>
      <xdr:row>423</xdr:row>
      <xdr:rowOff>51972</xdr:rowOff>
    </xdr:from>
    <xdr:to>
      <xdr:col>1</xdr:col>
      <xdr:colOff>1438317</xdr:colOff>
      <xdr:row>427</xdr:row>
      <xdr:rowOff>220770</xdr:rowOff>
    </xdr:to>
    <xdr:pic>
      <xdr:nvPicPr>
        <xdr:cNvPr id="291" name="Рисунок 290">
          <a:extLst>
            <a:ext uri="{FF2B5EF4-FFF2-40B4-BE49-F238E27FC236}">
              <a16:creationId xmlns="" xmlns:a16="http://schemas.microsoft.com/office/drawing/2014/main" id="{41C9EA8B-F1E7-40C3-807E-C8213454E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57596" y="80598438"/>
          <a:ext cx="1057359" cy="1395004"/>
        </a:xfrm>
        <a:prstGeom prst="rect">
          <a:avLst/>
        </a:prstGeom>
      </xdr:spPr>
    </xdr:pic>
    <xdr:clientData/>
  </xdr:twoCellAnchor>
  <xdr:twoCellAnchor>
    <xdr:from>
      <xdr:col>1</xdr:col>
      <xdr:colOff>257175</xdr:colOff>
      <xdr:row>429</xdr:row>
      <xdr:rowOff>200531</xdr:rowOff>
    </xdr:from>
    <xdr:to>
      <xdr:col>1</xdr:col>
      <xdr:colOff>1390650</xdr:colOff>
      <xdr:row>434</xdr:row>
      <xdr:rowOff>127551</xdr:rowOff>
    </xdr:to>
    <xdr:pic>
      <xdr:nvPicPr>
        <xdr:cNvPr id="292" name="Рисунок 24">
          <a:extLst>
            <a:ext uri="{FF2B5EF4-FFF2-40B4-BE49-F238E27FC236}">
              <a16:creationId xmlns="" xmlns:a16="http://schemas.microsoft.com/office/drawing/2014/main" id="{CA6F85AB-A1C4-4007-832C-CCAA35594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333813" y="82334497"/>
          <a:ext cx="1133475" cy="14597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220965</xdr:colOff>
      <xdr:row>446</xdr:row>
      <xdr:rowOff>203574</xdr:rowOff>
    </xdr:from>
    <xdr:to>
      <xdr:col>1</xdr:col>
      <xdr:colOff>1565811</xdr:colOff>
      <xdr:row>453</xdr:row>
      <xdr:rowOff>28016</xdr:rowOff>
    </xdr:to>
    <xdr:pic>
      <xdr:nvPicPr>
        <xdr:cNvPr id="293" name="Рисунок 27">
          <a:extLst>
            <a:ext uri="{FF2B5EF4-FFF2-40B4-BE49-F238E27FC236}">
              <a16:creationId xmlns="" xmlns:a16="http://schemas.microsoft.com/office/drawing/2014/main" id="{ECB7EEBC-0789-4D2C-BFCE-C819FAE01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297603" y="84483402"/>
          <a:ext cx="1344846" cy="17403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248130</xdr:colOff>
      <xdr:row>270</xdr:row>
      <xdr:rowOff>210437</xdr:rowOff>
    </xdr:from>
    <xdr:to>
      <xdr:col>1</xdr:col>
      <xdr:colOff>1553773</xdr:colOff>
      <xdr:row>272</xdr:row>
      <xdr:rowOff>88605</xdr:rowOff>
    </xdr:to>
    <xdr:pic>
      <xdr:nvPicPr>
        <xdr:cNvPr id="428" name="Рисунок 427">
          <a:extLst>
            <a:ext uri="{FF2B5EF4-FFF2-40B4-BE49-F238E27FC236}">
              <a16:creationId xmlns="" xmlns:a16="http://schemas.microsoft.com/office/drawing/2014/main" id="{CBB62B61-3F57-48F0-BB16-C86DDBAA4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25659" y="63097588"/>
          <a:ext cx="1305643" cy="697761"/>
        </a:xfrm>
        <a:prstGeom prst="rect">
          <a:avLst/>
        </a:prstGeom>
      </xdr:spPr>
    </xdr:pic>
    <xdr:clientData/>
  </xdr:twoCellAnchor>
  <xdr:twoCellAnchor>
    <xdr:from>
      <xdr:col>1</xdr:col>
      <xdr:colOff>47627</xdr:colOff>
      <xdr:row>235</xdr:row>
      <xdr:rowOff>19023</xdr:rowOff>
    </xdr:from>
    <xdr:to>
      <xdr:col>1</xdr:col>
      <xdr:colOff>1797007</xdr:colOff>
      <xdr:row>238</xdr:row>
      <xdr:rowOff>148996</xdr:rowOff>
    </xdr:to>
    <xdr:pic>
      <xdr:nvPicPr>
        <xdr:cNvPr id="431" name="Рисунок 430">
          <a:extLst>
            <a:ext uri="{FF2B5EF4-FFF2-40B4-BE49-F238E27FC236}">
              <a16:creationId xmlns="" xmlns:a16="http://schemas.microsoft.com/office/drawing/2014/main" id="{B554D985-8B15-4960-AE96-C8CA2D9D9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265" y="30783678"/>
          <a:ext cx="1749380" cy="1049628"/>
        </a:xfrm>
        <a:prstGeom prst="rect">
          <a:avLst/>
        </a:prstGeom>
      </xdr:spPr>
    </xdr:pic>
    <xdr:clientData/>
  </xdr:twoCellAnchor>
  <xdr:twoCellAnchor>
    <xdr:from>
      <xdr:col>1</xdr:col>
      <xdr:colOff>186858</xdr:colOff>
      <xdr:row>287</xdr:row>
      <xdr:rowOff>242997</xdr:rowOff>
    </xdr:from>
    <xdr:to>
      <xdr:col>1</xdr:col>
      <xdr:colOff>1661584</xdr:colOff>
      <xdr:row>289</xdr:row>
      <xdr:rowOff>85088</xdr:rowOff>
    </xdr:to>
    <xdr:pic>
      <xdr:nvPicPr>
        <xdr:cNvPr id="432" name="Рисунок 431">
          <a:extLst>
            <a:ext uri="{FF2B5EF4-FFF2-40B4-BE49-F238E27FC236}">
              <a16:creationId xmlns="" xmlns:a16="http://schemas.microsoft.com/office/drawing/2014/main" id="{9786F808-44FD-498F-A064-959C77AA1B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63496" y="43236876"/>
          <a:ext cx="1474726" cy="674160"/>
        </a:xfrm>
        <a:prstGeom prst="rect">
          <a:avLst/>
        </a:prstGeom>
      </xdr:spPr>
    </xdr:pic>
    <xdr:clientData/>
  </xdr:twoCellAnchor>
  <xdr:twoCellAnchor>
    <xdr:from>
      <xdr:col>1</xdr:col>
      <xdr:colOff>254550</xdr:colOff>
      <xdr:row>157</xdr:row>
      <xdr:rowOff>181285</xdr:rowOff>
    </xdr:from>
    <xdr:to>
      <xdr:col>1</xdr:col>
      <xdr:colOff>1500458</xdr:colOff>
      <xdr:row>160</xdr:row>
      <xdr:rowOff>80370</xdr:rowOff>
    </xdr:to>
    <xdr:pic>
      <xdr:nvPicPr>
        <xdr:cNvPr id="434" name="Рисунок 433">
          <a:extLst>
            <a:ext uri="{FF2B5EF4-FFF2-40B4-BE49-F238E27FC236}">
              <a16:creationId xmlns="" xmlns:a16="http://schemas.microsoft.com/office/drawing/2014/main" id="{C4100EFD-BF23-42C1-B7FD-DB4802BAA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1188" y="18081716"/>
          <a:ext cx="1245908" cy="818740"/>
        </a:xfrm>
        <a:prstGeom prst="rect">
          <a:avLst/>
        </a:prstGeom>
      </xdr:spPr>
    </xdr:pic>
    <xdr:clientData/>
  </xdr:twoCellAnchor>
  <xdr:twoCellAnchor>
    <xdr:from>
      <xdr:col>1</xdr:col>
      <xdr:colOff>458619</xdr:colOff>
      <xdr:row>313</xdr:row>
      <xdr:rowOff>28016</xdr:rowOff>
    </xdr:from>
    <xdr:to>
      <xdr:col>1</xdr:col>
      <xdr:colOff>1306307</xdr:colOff>
      <xdr:row>315</xdr:row>
      <xdr:rowOff>243201</xdr:rowOff>
    </xdr:to>
    <xdr:pic>
      <xdr:nvPicPr>
        <xdr:cNvPr id="435" name="Рисунок 434">
          <a:extLst>
            <a:ext uri="{FF2B5EF4-FFF2-40B4-BE49-F238E27FC236}">
              <a16:creationId xmlns="" xmlns:a16="http://schemas.microsoft.com/office/drawing/2014/main" id="{ADBE16C2-B2E4-44F1-8589-44C347A62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5257" y="48441292"/>
          <a:ext cx="847688" cy="1101995"/>
        </a:xfrm>
        <a:prstGeom prst="rect">
          <a:avLst/>
        </a:prstGeom>
      </xdr:spPr>
    </xdr:pic>
    <xdr:clientData/>
  </xdr:twoCellAnchor>
  <xdr:twoCellAnchor>
    <xdr:from>
      <xdr:col>1</xdr:col>
      <xdr:colOff>31937</xdr:colOff>
      <xdr:row>372</xdr:row>
      <xdr:rowOff>83722</xdr:rowOff>
    </xdr:from>
    <xdr:to>
      <xdr:col>1</xdr:col>
      <xdr:colOff>1712291</xdr:colOff>
      <xdr:row>376</xdr:row>
      <xdr:rowOff>305479</xdr:rowOff>
    </xdr:to>
    <xdr:pic>
      <xdr:nvPicPr>
        <xdr:cNvPr id="564" name="Рисунок 563">
          <a:extLst>
            <a:ext uri="{FF2B5EF4-FFF2-40B4-BE49-F238E27FC236}">
              <a16:creationId xmlns="" xmlns:a16="http://schemas.microsoft.com/office/drawing/2014/main" id="{31CFC2EF-58A7-4808-A8C9-BB5DDFB86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75" y="64382946"/>
          <a:ext cx="1680354" cy="1447964"/>
        </a:xfrm>
        <a:prstGeom prst="rect">
          <a:avLst/>
        </a:prstGeom>
      </xdr:spPr>
    </xdr:pic>
    <xdr:clientData/>
  </xdr:twoCellAnchor>
  <xdr:twoCellAnchor>
    <xdr:from>
      <xdr:col>1</xdr:col>
      <xdr:colOff>248652</xdr:colOff>
      <xdr:row>379</xdr:row>
      <xdr:rowOff>38100</xdr:rowOff>
    </xdr:from>
    <xdr:to>
      <xdr:col>1</xdr:col>
      <xdr:colOff>1586310</xdr:colOff>
      <xdr:row>383</xdr:row>
      <xdr:rowOff>190500</xdr:rowOff>
    </xdr:to>
    <xdr:pic>
      <xdr:nvPicPr>
        <xdr:cNvPr id="565" name="Рисунок 564">
          <a:extLst>
            <a:ext uri="{FF2B5EF4-FFF2-40B4-BE49-F238E27FC236}">
              <a16:creationId xmlns="" xmlns:a16="http://schemas.microsoft.com/office/drawing/2014/main" id="{5FCF82CD-B5EE-425D-87AD-D87B752F2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25290" y="66231376"/>
          <a:ext cx="1337658" cy="1378607"/>
        </a:xfrm>
        <a:prstGeom prst="rect">
          <a:avLst/>
        </a:prstGeom>
      </xdr:spPr>
    </xdr:pic>
    <xdr:clientData/>
  </xdr:twoCellAnchor>
  <xdr:twoCellAnchor>
    <xdr:from>
      <xdr:col>1</xdr:col>
      <xdr:colOff>107538</xdr:colOff>
      <xdr:row>393</xdr:row>
      <xdr:rowOff>133605</xdr:rowOff>
    </xdr:from>
    <xdr:to>
      <xdr:col>1</xdr:col>
      <xdr:colOff>1793463</xdr:colOff>
      <xdr:row>398</xdr:row>
      <xdr:rowOff>279181</xdr:rowOff>
    </xdr:to>
    <xdr:pic>
      <xdr:nvPicPr>
        <xdr:cNvPr id="567" name="Рисунок 566">
          <a:extLst>
            <a:ext uri="{FF2B5EF4-FFF2-40B4-BE49-F238E27FC236}">
              <a16:creationId xmlns="" xmlns:a16="http://schemas.microsoft.com/office/drawing/2014/main" id="{3F35473A-CBAF-4386-A9AB-3E676C958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9650" y="80209295"/>
          <a:ext cx="1685925" cy="1393679"/>
        </a:xfrm>
        <a:prstGeom prst="rect">
          <a:avLst/>
        </a:prstGeom>
      </xdr:spPr>
    </xdr:pic>
    <xdr:clientData/>
  </xdr:twoCellAnchor>
  <xdr:twoCellAnchor>
    <xdr:from>
      <xdr:col>1</xdr:col>
      <xdr:colOff>638139</xdr:colOff>
      <xdr:row>348</xdr:row>
      <xdr:rowOff>142327</xdr:rowOff>
    </xdr:from>
    <xdr:to>
      <xdr:col>1</xdr:col>
      <xdr:colOff>1236754</xdr:colOff>
      <xdr:row>357</xdr:row>
      <xdr:rowOff>104463</xdr:rowOff>
    </xdr:to>
    <xdr:pic>
      <xdr:nvPicPr>
        <xdr:cNvPr id="301" name="Рисунок 300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4777" y="56788706"/>
          <a:ext cx="598615" cy="2162740"/>
        </a:xfrm>
        <a:prstGeom prst="rect">
          <a:avLst/>
        </a:prstGeom>
      </xdr:spPr>
    </xdr:pic>
    <xdr:clientData/>
  </xdr:twoCellAnchor>
  <xdr:twoCellAnchor editAs="oneCell">
    <xdr:from>
      <xdr:col>1</xdr:col>
      <xdr:colOff>418552</xdr:colOff>
      <xdr:row>404</xdr:row>
      <xdr:rowOff>142328</xdr:rowOff>
    </xdr:from>
    <xdr:to>
      <xdr:col>1</xdr:col>
      <xdr:colOff>1391563</xdr:colOff>
      <xdr:row>408</xdr:row>
      <xdr:rowOff>208020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95190" y="75751121"/>
          <a:ext cx="973011" cy="1291898"/>
        </a:xfrm>
        <a:prstGeom prst="rect">
          <a:avLst/>
        </a:prstGeom>
      </xdr:spPr>
    </xdr:pic>
    <xdr:clientData/>
  </xdr:twoCellAnchor>
  <xdr:twoCellAnchor>
    <xdr:from>
      <xdr:col>1</xdr:col>
      <xdr:colOff>252086</xdr:colOff>
      <xdr:row>194</xdr:row>
      <xdr:rowOff>0</xdr:rowOff>
    </xdr:from>
    <xdr:to>
      <xdr:col>1</xdr:col>
      <xdr:colOff>1652915</xdr:colOff>
      <xdr:row>198</xdr:row>
      <xdr:rowOff>85724</xdr:rowOff>
    </xdr:to>
    <xdr:pic>
      <xdr:nvPicPr>
        <xdr:cNvPr id="801" name="Рисунок 800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28724" y="21458621"/>
          <a:ext cx="1400829" cy="1027275"/>
        </a:xfrm>
        <a:prstGeom prst="rect">
          <a:avLst/>
        </a:prstGeom>
      </xdr:spPr>
    </xdr:pic>
    <xdr:clientData/>
  </xdr:twoCellAnchor>
  <xdr:twoCellAnchor>
    <xdr:from>
      <xdr:col>1</xdr:col>
      <xdr:colOff>309455</xdr:colOff>
      <xdr:row>207</xdr:row>
      <xdr:rowOff>57150</xdr:rowOff>
    </xdr:from>
    <xdr:to>
      <xdr:col>1</xdr:col>
      <xdr:colOff>1709844</xdr:colOff>
      <xdr:row>214</xdr:row>
      <xdr:rowOff>161925</xdr:rowOff>
    </xdr:to>
    <xdr:pic>
      <xdr:nvPicPr>
        <xdr:cNvPr id="802" name="Рисунок 801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6093" y="24395167"/>
          <a:ext cx="1400389" cy="1768913"/>
        </a:xfrm>
        <a:prstGeom prst="rect">
          <a:avLst/>
        </a:prstGeom>
      </xdr:spPr>
    </xdr:pic>
    <xdr:clientData/>
  </xdr:twoCellAnchor>
  <xdr:twoCellAnchor>
    <xdr:from>
      <xdr:col>1</xdr:col>
      <xdr:colOff>250033</xdr:colOff>
      <xdr:row>281</xdr:row>
      <xdr:rowOff>52592</xdr:rowOff>
    </xdr:from>
    <xdr:to>
      <xdr:col>1</xdr:col>
      <xdr:colOff>1752253</xdr:colOff>
      <xdr:row>284</xdr:row>
      <xdr:rowOff>182686</xdr:rowOff>
    </xdr:to>
    <xdr:pic>
      <xdr:nvPicPr>
        <xdr:cNvPr id="803" name="Рисунок 802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26671" y="41809316"/>
          <a:ext cx="1502220" cy="808887"/>
        </a:xfrm>
        <a:prstGeom prst="rect">
          <a:avLst/>
        </a:prstGeom>
      </xdr:spPr>
    </xdr:pic>
    <xdr:clientData/>
  </xdr:twoCellAnchor>
  <xdr:twoCellAnchor>
    <xdr:from>
      <xdr:col>1</xdr:col>
      <xdr:colOff>173831</xdr:colOff>
      <xdr:row>304</xdr:row>
      <xdr:rowOff>163862</xdr:rowOff>
    </xdr:from>
    <xdr:to>
      <xdr:col>1</xdr:col>
      <xdr:colOff>1738312</xdr:colOff>
      <xdr:row>307</xdr:row>
      <xdr:rowOff>128066</xdr:rowOff>
    </xdr:to>
    <xdr:pic>
      <xdr:nvPicPr>
        <xdr:cNvPr id="804" name="Рисунок 803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5269" y="72875331"/>
          <a:ext cx="1564481" cy="678579"/>
        </a:xfrm>
        <a:prstGeom prst="rect">
          <a:avLst/>
        </a:prstGeom>
      </xdr:spPr>
    </xdr:pic>
    <xdr:clientData/>
  </xdr:twoCellAnchor>
  <xdr:twoCellAnchor>
    <xdr:from>
      <xdr:col>1</xdr:col>
      <xdr:colOff>67660</xdr:colOff>
      <xdr:row>294</xdr:row>
      <xdr:rowOff>7164</xdr:rowOff>
    </xdr:from>
    <xdr:to>
      <xdr:col>1</xdr:col>
      <xdr:colOff>1729827</xdr:colOff>
      <xdr:row>297</xdr:row>
      <xdr:rowOff>3784</xdr:rowOff>
    </xdr:to>
    <xdr:pic>
      <xdr:nvPicPr>
        <xdr:cNvPr id="805" name="Рисунок 804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4298" y="44895095"/>
          <a:ext cx="1662167" cy="719206"/>
        </a:xfrm>
        <a:prstGeom prst="rect">
          <a:avLst/>
        </a:prstGeom>
      </xdr:spPr>
    </xdr:pic>
    <xdr:clientData/>
  </xdr:twoCellAnchor>
  <xdr:twoCellAnchor>
    <xdr:from>
      <xdr:col>1</xdr:col>
      <xdr:colOff>342040</xdr:colOff>
      <xdr:row>82</xdr:row>
      <xdr:rowOff>66674</xdr:rowOff>
    </xdr:from>
    <xdr:to>
      <xdr:col>1</xdr:col>
      <xdr:colOff>1569309</xdr:colOff>
      <xdr:row>87</xdr:row>
      <xdr:rowOff>95250</xdr:rowOff>
    </xdr:to>
    <xdr:pic>
      <xdr:nvPicPr>
        <xdr:cNvPr id="807" name="Рисунок 806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1415" y="9067799"/>
          <a:ext cx="1227269" cy="1187451"/>
        </a:xfrm>
        <a:prstGeom prst="rect">
          <a:avLst/>
        </a:prstGeom>
      </xdr:spPr>
    </xdr:pic>
    <xdr:clientData/>
  </xdr:twoCellAnchor>
  <xdr:twoCellAnchor>
    <xdr:from>
      <xdr:col>1</xdr:col>
      <xdr:colOff>75762</xdr:colOff>
      <xdr:row>54</xdr:row>
      <xdr:rowOff>231009</xdr:rowOff>
    </xdr:from>
    <xdr:to>
      <xdr:col>1</xdr:col>
      <xdr:colOff>1725145</xdr:colOff>
      <xdr:row>59</xdr:row>
      <xdr:rowOff>81344</xdr:rowOff>
    </xdr:to>
    <xdr:pic>
      <xdr:nvPicPr>
        <xdr:cNvPr id="808" name="Рисунок 807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0" y="4227130"/>
          <a:ext cx="1649383" cy="1120335"/>
        </a:xfrm>
        <a:prstGeom prst="rect">
          <a:avLst/>
        </a:prstGeom>
      </xdr:spPr>
    </xdr:pic>
    <xdr:clientData/>
  </xdr:twoCellAnchor>
  <xdr:twoCellAnchor>
    <xdr:from>
      <xdr:col>1</xdr:col>
      <xdr:colOff>95251</xdr:colOff>
      <xdr:row>113</xdr:row>
      <xdr:rowOff>123825</xdr:rowOff>
    </xdr:from>
    <xdr:to>
      <xdr:col>1</xdr:col>
      <xdr:colOff>1771651</xdr:colOff>
      <xdr:row>120</xdr:row>
      <xdr:rowOff>0</xdr:rowOff>
    </xdr:to>
    <xdr:pic>
      <xdr:nvPicPr>
        <xdr:cNvPr id="809" name="Рисунок 808" descr="G_27_011_es.png"/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0501" y="11458575"/>
          <a:ext cx="1676400" cy="1228725"/>
        </a:xfrm>
        <a:prstGeom prst="rect">
          <a:avLst/>
        </a:prstGeom>
      </xdr:spPr>
    </xdr:pic>
    <xdr:clientData/>
  </xdr:twoCellAnchor>
  <xdr:twoCellAnchor>
    <xdr:from>
      <xdr:col>1</xdr:col>
      <xdr:colOff>118153</xdr:colOff>
      <xdr:row>224</xdr:row>
      <xdr:rowOff>259801</xdr:rowOff>
    </xdr:from>
    <xdr:to>
      <xdr:col>2</xdr:col>
      <xdr:colOff>0</xdr:colOff>
      <xdr:row>229</xdr:row>
      <xdr:rowOff>83092</xdr:rowOff>
    </xdr:to>
    <xdr:pic>
      <xdr:nvPicPr>
        <xdr:cNvPr id="813" name="Рисунок 812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4791" y="28254542"/>
          <a:ext cx="1786847" cy="1137084"/>
        </a:xfrm>
        <a:prstGeom prst="rect">
          <a:avLst/>
        </a:prstGeom>
      </xdr:spPr>
    </xdr:pic>
    <xdr:clientData/>
  </xdr:twoCellAnchor>
  <xdr:twoCellAnchor>
    <xdr:from>
      <xdr:col>1</xdr:col>
      <xdr:colOff>401152</xdr:colOff>
      <xdr:row>139</xdr:row>
      <xdr:rowOff>9525</xdr:rowOff>
    </xdr:from>
    <xdr:to>
      <xdr:col>1</xdr:col>
      <xdr:colOff>1437174</xdr:colOff>
      <xdr:row>143</xdr:row>
      <xdr:rowOff>142875</xdr:rowOff>
    </xdr:to>
    <xdr:pic>
      <xdr:nvPicPr>
        <xdr:cNvPr id="815" name="Рисунок 814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7790" y="16453835"/>
          <a:ext cx="1036022" cy="1053006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95</xdr:row>
      <xdr:rowOff>149117</xdr:rowOff>
    </xdr:from>
    <xdr:to>
      <xdr:col>1</xdr:col>
      <xdr:colOff>1762126</xdr:colOff>
      <xdr:row>100</xdr:row>
      <xdr:rowOff>138404</xdr:rowOff>
    </xdr:to>
    <xdr:pic>
      <xdr:nvPicPr>
        <xdr:cNvPr id="819" name="Рисунок 818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9038" y="8174203"/>
          <a:ext cx="1609726" cy="1149804"/>
        </a:xfrm>
        <a:prstGeom prst="rect">
          <a:avLst/>
        </a:prstGeom>
      </xdr:spPr>
    </xdr:pic>
    <xdr:clientData/>
  </xdr:twoCellAnchor>
  <xdr:twoCellAnchor>
    <xdr:from>
      <xdr:col>1</xdr:col>
      <xdr:colOff>123825</xdr:colOff>
      <xdr:row>105</xdr:row>
      <xdr:rowOff>120719</xdr:rowOff>
    </xdr:from>
    <xdr:to>
      <xdr:col>1</xdr:col>
      <xdr:colOff>1733550</xdr:colOff>
      <xdr:row>110</xdr:row>
      <xdr:rowOff>155997</xdr:rowOff>
    </xdr:to>
    <xdr:pic>
      <xdr:nvPicPr>
        <xdr:cNvPr id="820" name="Рисунок 819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0463" y="10346409"/>
          <a:ext cx="1609725" cy="1195795"/>
        </a:xfrm>
        <a:prstGeom prst="rect">
          <a:avLst/>
        </a:prstGeom>
      </xdr:spPr>
    </xdr:pic>
    <xdr:clientData/>
  </xdr:twoCellAnchor>
  <xdr:twoCellAnchor editAs="oneCell">
    <xdr:from>
      <xdr:col>1</xdr:col>
      <xdr:colOff>76638</xdr:colOff>
      <xdr:row>486</xdr:row>
      <xdr:rowOff>306551</xdr:rowOff>
    </xdr:from>
    <xdr:to>
      <xdr:col>1</xdr:col>
      <xdr:colOff>1615733</xdr:colOff>
      <xdr:row>496</xdr:row>
      <xdr:rowOff>54741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3276" y="91834137"/>
          <a:ext cx="1539095" cy="2310085"/>
        </a:xfrm>
        <a:prstGeom prst="rect">
          <a:avLst/>
        </a:prstGeom>
      </xdr:spPr>
    </xdr:pic>
    <xdr:clientData/>
  </xdr:twoCellAnchor>
  <xdr:twoCellAnchor editAs="oneCell">
    <xdr:from>
      <xdr:col>1</xdr:col>
      <xdr:colOff>79778</xdr:colOff>
      <xdr:row>508</xdr:row>
      <xdr:rowOff>197067</xdr:rowOff>
    </xdr:from>
    <xdr:to>
      <xdr:col>1</xdr:col>
      <xdr:colOff>1635586</xdr:colOff>
      <xdr:row>510</xdr:row>
      <xdr:rowOff>273706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6416" y="103012326"/>
          <a:ext cx="1555808" cy="886811"/>
        </a:xfrm>
        <a:prstGeom prst="rect">
          <a:avLst/>
        </a:prstGeom>
      </xdr:spPr>
    </xdr:pic>
    <xdr:clientData/>
  </xdr:twoCellAnchor>
  <xdr:twoCellAnchor editAs="oneCell">
    <xdr:from>
      <xdr:col>1</xdr:col>
      <xdr:colOff>186122</xdr:colOff>
      <xdr:row>560</xdr:row>
      <xdr:rowOff>120486</xdr:rowOff>
    </xdr:from>
    <xdr:to>
      <xdr:col>1</xdr:col>
      <xdr:colOff>1691137</xdr:colOff>
      <xdr:row>564</xdr:row>
      <xdr:rowOff>207381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62760" y="118580831"/>
          <a:ext cx="1505015" cy="1423220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317500</xdr:colOff>
      <xdr:row>575</xdr:row>
      <xdr:rowOff>78025</xdr:rowOff>
    </xdr:from>
    <xdr:to>
      <xdr:col>1</xdr:col>
      <xdr:colOff>1484886</xdr:colOff>
      <xdr:row>578</xdr:row>
      <xdr:rowOff>249829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4138" y="121428715"/>
          <a:ext cx="1167386" cy="1091458"/>
        </a:xfrm>
        <a:prstGeom prst="rect">
          <a:avLst/>
        </a:prstGeom>
      </xdr:spPr>
    </xdr:pic>
    <xdr:clientData/>
  </xdr:twoCellAnchor>
  <xdr:twoCellAnchor editAs="oneCell">
    <xdr:from>
      <xdr:col>1</xdr:col>
      <xdr:colOff>295604</xdr:colOff>
      <xdr:row>581</xdr:row>
      <xdr:rowOff>120431</xdr:rowOff>
    </xdr:from>
    <xdr:to>
      <xdr:col>1</xdr:col>
      <xdr:colOff>1653189</xdr:colOff>
      <xdr:row>583</xdr:row>
      <xdr:rowOff>494497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2242" y="122752069"/>
          <a:ext cx="1357585" cy="1414152"/>
        </a:xfrm>
        <a:prstGeom prst="rect">
          <a:avLst/>
        </a:prstGeom>
      </xdr:spPr>
    </xdr:pic>
    <xdr:clientData/>
  </xdr:twoCellAnchor>
  <xdr:twoCellAnchor editAs="oneCell">
    <xdr:from>
      <xdr:col>1</xdr:col>
      <xdr:colOff>298160</xdr:colOff>
      <xdr:row>585</xdr:row>
      <xdr:rowOff>65690</xdr:rowOff>
    </xdr:from>
    <xdr:to>
      <xdr:col>1</xdr:col>
      <xdr:colOff>1548890</xdr:colOff>
      <xdr:row>588</xdr:row>
      <xdr:rowOff>262760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4798" y="124361466"/>
          <a:ext cx="1250730" cy="1116724"/>
        </a:xfrm>
        <a:prstGeom prst="rect">
          <a:avLst/>
        </a:prstGeom>
      </xdr:spPr>
    </xdr:pic>
    <xdr:clientData/>
  </xdr:twoCellAnchor>
  <xdr:twoCellAnchor>
    <xdr:from>
      <xdr:col>2</xdr:col>
      <xdr:colOff>1818719</xdr:colOff>
      <xdr:row>4</xdr:row>
      <xdr:rowOff>158886</xdr:rowOff>
    </xdr:from>
    <xdr:to>
      <xdr:col>3</xdr:col>
      <xdr:colOff>887836</xdr:colOff>
      <xdr:row>6</xdr:row>
      <xdr:rowOff>44176</xdr:rowOff>
    </xdr:to>
    <xdr:sp macro="" textlink="">
      <xdr:nvSpPr>
        <xdr:cNvPr id="800" name="Скругленный прямоугольник 799">
          <a:hlinkClick xmlns:r="http://schemas.openxmlformats.org/officeDocument/2006/relationships" r:id="rId45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3801248" y="1244293"/>
          <a:ext cx="918739" cy="87101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Юбки</a:t>
          </a:r>
        </a:p>
      </xdr:txBody>
    </xdr:sp>
    <xdr:clientData/>
  </xdr:twoCellAnchor>
  <xdr:twoCellAnchor>
    <xdr:from>
      <xdr:col>3</xdr:col>
      <xdr:colOff>954442</xdr:colOff>
      <xdr:row>4</xdr:row>
      <xdr:rowOff>158886</xdr:rowOff>
    </xdr:from>
    <xdr:to>
      <xdr:col>4</xdr:col>
      <xdr:colOff>1226087</xdr:colOff>
      <xdr:row>6</xdr:row>
      <xdr:rowOff>44176</xdr:rowOff>
    </xdr:to>
    <xdr:sp macro="" textlink="">
      <xdr:nvSpPr>
        <xdr:cNvPr id="810" name="Скругленный прямоугольник 809">
          <a:hlinkClick xmlns:r="http://schemas.openxmlformats.org/officeDocument/2006/relationships" r:id="rId46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4786593" y="1244293"/>
          <a:ext cx="1268447" cy="87101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Велосипедки, лосины, шорты</a:t>
          </a:r>
        </a:p>
      </xdr:txBody>
    </xdr:sp>
    <xdr:clientData/>
  </xdr:twoCellAnchor>
  <xdr:twoCellAnchor>
    <xdr:from>
      <xdr:col>4</xdr:col>
      <xdr:colOff>1292692</xdr:colOff>
      <xdr:row>4</xdr:row>
      <xdr:rowOff>158886</xdr:rowOff>
    </xdr:from>
    <xdr:to>
      <xdr:col>5</xdr:col>
      <xdr:colOff>1036401</xdr:colOff>
      <xdr:row>6</xdr:row>
      <xdr:rowOff>44176</xdr:rowOff>
    </xdr:to>
    <xdr:sp macro="" textlink="">
      <xdr:nvSpPr>
        <xdr:cNvPr id="811" name="Скругленный прямоугольник 810">
          <a:hlinkClick xmlns:r="http://schemas.openxmlformats.org/officeDocument/2006/relationships" r:id="rId47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6121645" y="1244293"/>
          <a:ext cx="1050628" cy="87101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Футболки, майки</a:t>
          </a:r>
        </a:p>
      </xdr:txBody>
    </xdr:sp>
    <xdr:clientData/>
  </xdr:twoCellAnchor>
  <xdr:twoCellAnchor>
    <xdr:from>
      <xdr:col>5</xdr:col>
      <xdr:colOff>1124902</xdr:colOff>
      <xdr:row>4</xdr:row>
      <xdr:rowOff>158886</xdr:rowOff>
    </xdr:from>
    <xdr:to>
      <xdr:col>6</xdr:col>
      <xdr:colOff>263020</xdr:colOff>
      <xdr:row>6</xdr:row>
      <xdr:rowOff>44176</xdr:rowOff>
    </xdr:to>
    <xdr:sp macro="" textlink="">
      <xdr:nvSpPr>
        <xdr:cNvPr id="812" name="Скругленный прямоугольник 811">
          <a:hlinkClick xmlns:r="http://schemas.openxmlformats.org/officeDocument/2006/relationships" r:id="rId48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7260774" y="1244293"/>
          <a:ext cx="1054194" cy="87101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Шорты, брюки</a:t>
          </a:r>
        </a:p>
      </xdr:txBody>
    </xdr:sp>
    <xdr:clientData/>
  </xdr:twoCellAnchor>
  <xdr:twoCellAnchor>
    <xdr:from>
      <xdr:col>6</xdr:col>
      <xdr:colOff>329625</xdr:colOff>
      <xdr:row>4</xdr:row>
      <xdr:rowOff>158886</xdr:rowOff>
    </xdr:from>
    <xdr:to>
      <xdr:col>7</xdr:col>
      <xdr:colOff>605091</xdr:colOff>
      <xdr:row>6</xdr:row>
      <xdr:rowOff>44176</xdr:rowOff>
    </xdr:to>
    <xdr:sp macro="" textlink="">
      <xdr:nvSpPr>
        <xdr:cNvPr id="814" name="Скругленный прямоугольник 813">
          <a:hlinkClick xmlns:r="http://schemas.openxmlformats.org/officeDocument/2006/relationships" r:id="rId49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8381573" y="1244293"/>
          <a:ext cx="995378" cy="87101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Трусы, колготки</a:t>
          </a:r>
        </a:p>
      </xdr:txBody>
    </xdr:sp>
    <xdr:clientData/>
  </xdr:twoCellAnchor>
  <xdr:twoCellAnchor>
    <xdr:from>
      <xdr:col>7</xdr:col>
      <xdr:colOff>671694</xdr:colOff>
      <xdr:row>4</xdr:row>
      <xdr:rowOff>158886</xdr:rowOff>
    </xdr:from>
    <xdr:to>
      <xdr:col>9</xdr:col>
      <xdr:colOff>520304</xdr:colOff>
      <xdr:row>6</xdr:row>
      <xdr:rowOff>44176</xdr:rowOff>
    </xdr:to>
    <xdr:sp macro="" textlink="">
      <xdr:nvSpPr>
        <xdr:cNvPr id="816" name="Скругленный прямоугольник 815">
          <a:hlinkClick xmlns:r="http://schemas.openxmlformats.org/officeDocument/2006/relationships" r:id="rId50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9443554" y="1244293"/>
          <a:ext cx="1288436" cy="87101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Танцевальная одежда</a:t>
          </a:r>
        </a:p>
      </xdr:txBody>
    </xdr:sp>
    <xdr:clientData/>
  </xdr:twoCellAnchor>
  <xdr:twoCellAnchor>
    <xdr:from>
      <xdr:col>9</xdr:col>
      <xdr:colOff>586908</xdr:colOff>
      <xdr:row>4</xdr:row>
      <xdr:rowOff>147938</xdr:rowOff>
    </xdr:from>
    <xdr:to>
      <xdr:col>11</xdr:col>
      <xdr:colOff>85047</xdr:colOff>
      <xdr:row>6</xdr:row>
      <xdr:rowOff>33228</xdr:rowOff>
    </xdr:to>
    <xdr:sp macro="" textlink="">
      <xdr:nvSpPr>
        <xdr:cNvPr id="817" name="Скругленный прямоугольник 816">
          <a:hlinkClick xmlns:r="http://schemas.openxmlformats.org/officeDocument/2006/relationships" r:id="rId51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10798594" y="1233345"/>
          <a:ext cx="937965" cy="87101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Плавки</a:t>
          </a:r>
        </a:p>
      </xdr:txBody>
    </xdr:sp>
    <xdr:clientData/>
  </xdr:twoCellAnchor>
  <xdr:twoCellAnchor>
    <xdr:from>
      <xdr:col>11</xdr:col>
      <xdr:colOff>162600</xdr:colOff>
      <xdr:row>4</xdr:row>
      <xdr:rowOff>153660</xdr:rowOff>
    </xdr:from>
    <xdr:to>
      <xdr:col>12</xdr:col>
      <xdr:colOff>706425</xdr:colOff>
      <xdr:row>6</xdr:row>
      <xdr:rowOff>44177</xdr:rowOff>
    </xdr:to>
    <xdr:sp macro="" textlink="">
      <xdr:nvSpPr>
        <xdr:cNvPr id="818" name="Скругленный прямоугольник 817">
          <a:hlinkClick xmlns:r="http://schemas.openxmlformats.org/officeDocument/2006/relationships" r:id="rId52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11814112" y="1239067"/>
          <a:ext cx="1263737" cy="876244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Купальники, плавки        для девочек</a:t>
          </a:r>
        </a:p>
      </xdr:txBody>
    </xdr:sp>
    <xdr:clientData/>
  </xdr:twoCellAnchor>
  <xdr:twoCellAnchor editAs="oneCell">
    <xdr:from>
      <xdr:col>3</xdr:col>
      <xdr:colOff>2</xdr:colOff>
      <xdr:row>47</xdr:row>
      <xdr:rowOff>32845</xdr:rowOff>
    </xdr:from>
    <xdr:to>
      <xdr:col>4</xdr:col>
      <xdr:colOff>15327</xdr:colOff>
      <xdr:row>47</xdr:row>
      <xdr:rowOff>295603</xdr:rowOff>
    </xdr:to>
    <xdr:pic>
      <xdr:nvPicPr>
        <xdr:cNvPr id="687" name="Рисунок 686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3207845"/>
          <a:ext cx="1011618" cy="262758"/>
        </a:xfrm>
        <a:prstGeom prst="rect">
          <a:avLst/>
        </a:prstGeom>
      </xdr:spPr>
    </xdr:pic>
    <xdr:clientData/>
  </xdr:twoCellAnchor>
  <xdr:twoCellAnchor>
    <xdr:from>
      <xdr:col>1</xdr:col>
      <xdr:colOff>1860699</xdr:colOff>
      <xdr:row>2</xdr:row>
      <xdr:rowOff>121831</xdr:rowOff>
    </xdr:from>
    <xdr:to>
      <xdr:col>5</xdr:col>
      <xdr:colOff>587006</xdr:colOff>
      <xdr:row>3</xdr:row>
      <xdr:rowOff>243662</xdr:rowOff>
    </xdr:to>
    <xdr:cxnSp macro="">
      <xdr:nvCxnSpPr>
        <xdr:cNvPr id="4" name="Прямая со стрелкой 3"/>
        <xdr:cNvCxnSpPr/>
      </xdr:nvCxnSpPr>
      <xdr:spPr>
        <a:xfrm flipH="1">
          <a:off x="1938228" y="708837"/>
          <a:ext cx="4784650" cy="365494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670390</xdr:colOff>
      <xdr:row>2</xdr:row>
      <xdr:rowOff>131507</xdr:rowOff>
    </xdr:from>
    <xdr:to>
      <xdr:col>5</xdr:col>
      <xdr:colOff>670391</xdr:colOff>
      <xdr:row>4</xdr:row>
      <xdr:rowOff>120559</xdr:rowOff>
    </xdr:to>
    <xdr:cxnSp macro="">
      <xdr:nvCxnSpPr>
        <xdr:cNvPr id="889" name="Прямая со стрелкой 888"/>
        <xdr:cNvCxnSpPr/>
      </xdr:nvCxnSpPr>
      <xdr:spPr>
        <a:xfrm flipH="1">
          <a:off x="6806262" y="718513"/>
          <a:ext cx="1" cy="487453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5</xdr:col>
      <xdr:colOff>830669</xdr:colOff>
      <xdr:row>2</xdr:row>
      <xdr:rowOff>110756</xdr:rowOff>
    </xdr:from>
    <xdr:to>
      <xdr:col>9</xdr:col>
      <xdr:colOff>700817</xdr:colOff>
      <xdr:row>4</xdr:row>
      <xdr:rowOff>76638</xdr:rowOff>
    </xdr:to>
    <xdr:cxnSp macro="">
      <xdr:nvCxnSpPr>
        <xdr:cNvPr id="890" name="Прямая со стрелкой 889"/>
        <xdr:cNvCxnSpPr/>
      </xdr:nvCxnSpPr>
      <xdr:spPr>
        <a:xfrm>
          <a:off x="6966541" y="697762"/>
          <a:ext cx="3945962" cy="464283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649005</xdr:colOff>
      <xdr:row>590</xdr:row>
      <xdr:rowOff>33524</xdr:rowOff>
    </xdr:from>
    <xdr:to>
      <xdr:col>1</xdr:col>
      <xdr:colOff>1306919</xdr:colOff>
      <xdr:row>592</xdr:row>
      <xdr:rowOff>257203</xdr:rowOff>
    </xdr:to>
    <xdr:pic>
      <xdr:nvPicPr>
        <xdr:cNvPr id="865" name="Рисунок 864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726534" y="150307012"/>
          <a:ext cx="657914" cy="10432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</xdr:colOff>
      <xdr:row>57</xdr:row>
      <xdr:rowOff>43793</xdr:rowOff>
    </xdr:from>
    <xdr:to>
      <xdr:col>4</xdr:col>
      <xdr:colOff>15327</xdr:colOff>
      <xdr:row>58</xdr:row>
      <xdr:rowOff>55698</xdr:rowOff>
    </xdr:to>
    <xdr:pic>
      <xdr:nvPicPr>
        <xdr:cNvPr id="868" name="Рисунок 867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4762500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81</xdr:row>
      <xdr:rowOff>10949</xdr:rowOff>
    </xdr:from>
    <xdr:to>
      <xdr:col>4</xdr:col>
      <xdr:colOff>15327</xdr:colOff>
      <xdr:row>82</xdr:row>
      <xdr:rowOff>22856</xdr:rowOff>
    </xdr:to>
    <xdr:pic>
      <xdr:nvPicPr>
        <xdr:cNvPr id="869" name="Рисунок 868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653612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94</xdr:row>
      <xdr:rowOff>21896</xdr:rowOff>
    </xdr:from>
    <xdr:to>
      <xdr:col>4</xdr:col>
      <xdr:colOff>15327</xdr:colOff>
      <xdr:row>95</xdr:row>
      <xdr:rowOff>33801</xdr:rowOff>
    </xdr:to>
    <xdr:pic>
      <xdr:nvPicPr>
        <xdr:cNvPr id="870" name="Рисунок 869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7784224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104</xdr:row>
      <xdr:rowOff>43793</xdr:rowOff>
    </xdr:from>
    <xdr:to>
      <xdr:col>4</xdr:col>
      <xdr:colOff>15327</xdr:colOff>
      <xdr:row>105</xdr:row>
      <xdr:rowOff>55698</xdr:rowOff>
    </xdr:to>
    <xdr:pic>
      <xdr:nvPicPr>
        <xdr:cNvPr id="874" name="Рисунок 873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0006724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113</xdr:row>
      <xdr:rowOff>0</xdr:rowOff>
    </xdr:from>
    <xdr:to>
      <xdr:col>4</xdr:col>
      <xdr:colOff>15327</xdr:colOff>
      <xdr:row>114</xdr:row>
      <xdr:rowOff>15782</xdr:rowOff>
    </xdr:to>
    <xdr:pic>
      <xdr:nvPicPr>
        <xdr:cNvPr id="891" name="Рисунок 890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192267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128</xdr:row>
      <xdr:rowOff>0</xdr:rowOff>
    </xdr:from>
    <xdr:to>
      <xdr:col>4</xdr:col>
      <xdr:colOff>15327</xdr:colOff>
      <xdr:row>128</xdr:row>
      <xdr:rowOff>262758</xdr:rowOff>
    </xdr:to>
    <xdr:pic>
      <xdr:nvPicPr>
        <xdr:cNvPr id="893" name="Рисунок 892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364155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132</xdr:row>
      <xdr:rowOff>32845</xdr:rowOff>
    </xdr:from>
    <xdr:to>
      <xdr:col>4</xdr:col>
      <xdr:colOff>15327</xdr:colOff>
      <xdr:row>132</xdr:row>
      <xdr:rowOff>295603</xdr:rowOff>
    </xdr:to>
    <xdr:pic>
      <xdr:nvPicPr>
        <xdr:cNvPr id="894" name="Рисунок 893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472543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138</xdr:row>
      <xdr:rowOff>32845</xdr:rowOff>
    </xdr:from>
    <xdr:to>
      <xdr:col>4</xdr:col>
      <xdr:colOff>15327</xdr:colOff>
      <xdr:row>139</xdr:row>
      <xdr:rowOff>32845</xdr:rowOff>
    </xdr:to>
    <xdr:pic>
      <xdr:nvPicPr>
        <xdr:cNvPr id="895" name="Рисунок 894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6214397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157</xdr:row>
      <xdr:rowOff>43793</xdr:rowOff>
    </xdr:from>
    <xdr:to>
      <xdr:col>4</xdr:col>
      <xdr:colOff>15327</xdr:colOff>
      <xdr:row>158</xdr:row>
      <xdr:rowOff>4927</xdr:rowOff>
    </xdr:to>
    <xdr:pic>
      <xdr:nvPicPr>
        <xdr:cNvPr id="896" name="Рисунок 895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7944224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186</xdr:row>
      <xdr:rowOff>65690</xdr:rowOff>
    </xdr:from>
    <xdr:to>
      <xdr:col>4</xdr:col>
      <xdr:colOff>15327</xdr:colOff>
      <xdr:row>187</xdr:row>
      <xdr:rowOff>77595</xdr:rowOff>
    </xdr:to>
    <xdr:pic>
      <xdr:nvPicPr>
        <xdr:cNvPr id="897" name="Рисунок 896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961931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196</xdr:row>
      <xdr:rowOff>43794</xdr:rowOff>
    </xdr:from>
    <xdr:to>
      <xdr:col>4</xdr:col>
      <xdr:colOff>15327</xdr:colOff>
      <xdr:row>197</xdr:row>
      <xdr:rowOff>55700</xdr:rowOff>
    </xdr:to>
    <xdr:pic>
      <xdr:nvPicPr>
        <xdr:cNvPr id="898" name="Рисунок 897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21984139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204</xdr:row>
      <xdr:rowOff>65690</xdr:rowOff>
    </xdr:from>
    <xdr:to>
      <xdr:col>4</xdr:col>
      <xdr:colOff>15327</xdr:colOff>
      <xdr:row>205</xdr:row>
      <xdr:rowOff>77595</xdr:rowOff>
    </xdr:to>
    <xdr:pic>
      <xdr:nvPicPr>
        <xdr:cNvPr id="899" name="Рисунок 898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23703018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212</xdr:row>
      <xdr:rowOff>43794</xdr:rowOff>
    </xdr:from>
    <xdr:to>
      <xdr:col>4</xdr:col>
      <xdr:colOff>15327</xdr:colOff>
      <xdr:row>213</xdr:row>
      <xdr:rowOff>55699</xdr:rowOff>
    </xdr:to>
    <xdr:pic>
      <xdr:nvPicPr>
        <xdr:cNvPr id="900" name="Рисунок 899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2558612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222</xdr:row>
      <xdr:rowOff>54743</xdr:rowOff>
    </xdr:from>
    <xdr:to>
      <xdr:col>4</xdr:col>
      <xdr:colOff>15327</xdr:colOff>
      <xdr:row>223</xdr:row>
      <xdr:rowOff>109483</xdr:rowOff>
    </xdr:to>
    <xdr:pic>
      <xdr:nvPicPr>
        <xdr:cNvPr id="901" name="Рисунок 900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27644398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233</xdr:row>
      <xdr:rowOff>65690</xdr:rowOff>
    </xdr:from>
    <xdr:to>
      <xdr:col>4</xdr:col>
      <xdr:colOff>15327</xdr:colOff>
      <xdr:row>234</xdr:row>
      <xdr:rowOff>21894</xdr:rowOff>
    </xdr:to>
    <xdr:pic>
      <xdr:nvPicPr>
        <xdr:cNvPr id="902" name="Рисунок 901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3021724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246</xdr:row>
      <xdr:rowOff>32845</xdr:rowOff>
    </xdr:from>
    <xdr:to>
      <xdr:col>4</xdr:col>
      <xdr:colOff>15327</xdr:colOff>
      <xdr:row>246</xdr:row>
      <xdr:rowOff>295603</xdr:rowOff>
    </xdr:to>
    <xdr:pic>
      <xdr:nvPicPr>
        <xdr:cNvPr id="904" name="Рисунок 903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3269155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250</xdr:row>
      <xdr:rowOff>54742</xdr:rowOff>
    </xdr:from>
    <xdr:to>
      <xdr:col>4</xdr:col>
      <xdr:colOff>15327</xdr:colOff>
      <xdr:row>251</xdr:row>
      <xdr:rowOff>10951</xdr:rowOff>
    </xdr:to>
    <xdr:pic>
      <xdr:nvPicPr>
        <xdr:cNvPr id="905" name="Рисунок 904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3390681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260</xdr:row>
      <xdr:rowOff>21897</xdr:rowOff>
    </xdr:from>
    <xdr:to>
      <xdr:col>4</xdr:col>
      <xdr:colOff>15327</xdr:colOff>
      <xdr:row>260</xdr:row>
      <xdr:rowOff>284655</xdr:rowOff>
    </xdr:to>
    <xdr:pic>
      <xdr:nvPicPr>
        <xdr:cNvPr id="906" name="Рисунок 905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3676431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270</xdr:row>
      <xdr:rowOff>43794</xdr:rowOff>
    </xdr:from>
    <xdr:to>
      <xdr:col>4</xdr:col>
      <xdr:colOff>15327</xdr:colOff>
      <xdr:row>270</xdr:row>
      <xdr:rowOff>306552</xdr:rowOff>
    </xdr:to>
    <xdr:pic>
      <xdr:nvPicPr>
        <xdr:cNvPr id="907" name="Рисунок 906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39676553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280</xdr:row>
      <xdr:rowOff>32845</xdr:rowOff>
    </xdr:from>
    <xdr:to>
      <xdr:col>4</xdr:col>
      <xdr:colOff>15327</xdr:colOff>
      <xdr:row>281</xdr:row>
      <xdr:rowOff>44751</xdr:rowOff>
    </xdr:to>
    <xdr:pic>
      <xdr:nvPicPr>
        <xdr:cNvPr id="908" name="Рисунок 907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4152681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287</xdr:row>
      <xdr:rowOff>65690</xdr:rowOff>
    </xdr:from>
    <xdr:to>
      <xdr:col>4</xdr:col>
      <xdr:colOff>15327</xdr:colOff>
      <xdr:row>287</xdr:row>
      <xdr:rowOff>328448</xdr:rowOff>
    </xdr:to>
    <xdr:pic>
      <xdr:nvPicPr>
        <xdr:cNvPr id="909" name="Рисунок 908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43059569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291</xdr:row>
      <xdr:rowOff>43793</xdr:rowOff>
    </xdr:from>
    <xdr:to>
      <xdr:col>4</xdr:col>
      <xdr:colOff>15327</xdr:colOff>
      <xdr:row>292</xdr:row>
      <xdr:rowOff>55699</xdr:rowOff>
    </xdr:to>
    <xdr:pic>
      <xdr:nvPicPr>
        <xdr:cNvPr id="910" name="Рисунок 909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44231034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301</xdr:row>
      <xdr:rowOff>54741</xdr:rowOff>
    </xdr:from>
    <xdr:to>
      <xdr:col>4</xdr:col>
      <xdr:colOff>15327</xdr:colOff>
      <xdr:row>302</xdr:row>
      <xdr:rowOff>7937</xdr:rowOff>
    </xdr:to>
    <xdr:pic>
      <xdr:nvPicPr>
        <xdr:cNvPr id="911" name="Рисунок 910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46442586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313</xdr:row>
      <xdr:rowOff>54741</xdr:rowOff>
    </xdr:from>
    <xdr:to>
      <xdr:col>4</xdr:col>
      <xdr:colOff>15327</xdr:colOff>
      <xdr:row>313</xdr:row>
      <xdr:rowOff>317499</xdr:rowOff>
    </xdr:to>
    <xdr:pic>
      <xdr:nvPicPr>
        <xdr:cNvPr id="912" name="Рисунок 911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48468017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317</xdr:row>
      <xdr:rowOff>43793</xdr:rowOff>
    </xdr:from>
    <xdr:to>
      <xdr:col>4</xdr:col>
      <xdr:colOff>15327</xdr:colOff>
      <xdr:row>318</xdr:row>
      <xdr:rowOff>409</xdr:rowOff>
    </xdr:to>
    <xdr:pic>
      <xdr:nvPicPr>
        <xdr:cNvPr id="913" name="Рисунок 912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4970517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325</xdr:row>
      <xdr:rowOff>54740</xdr:rowOff>
    </xdr:from>
    <xdr:to>
      <xdr:col>4</xdr:col>
      <xdr:colOff>15327</xdr:colOff>
      <xdr:row>325</xdr:row>
      <xdr:rowOff>317498</xdr:rowOff>
    </xdr:to>
    <xdr:pic>
      <xdr:nvPicPr>
        <xdr:cNvPr id="914" name="Рисунок 913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51916723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335</xdr:row>
      <xdr:rowOff>54741</xdr:rowOff>
    </xdr:from>
    <xdr:to>
      <xdr:col>4</xdr:col>
      <xdr:colOff>15327</xdr:colOff>
      <xdr:row>336</xdr:row>
      <xdr:rowOff>65689</xdr:rowOff>
    </xdr:to>
    <xdr:pic>
      <xdr:nvPicPr>
        <xdr:cNvPr id="915" name="Рисунок 914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5351517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340</xdr:row>
      <xdr:rowOff>21896</xdr:rowOff>
    </xdr:from>
    <xdr:to>
      <xdr:col>4</xdr:col>
      <xdr:colOff>15327</xdr:colOff>
      <xdr:row>341</xdr:row>
      <xdr:rowOff>32841</xdr:rowOff>
    </xdr:to>
    <xdr:pic>
      <xdr:nvPicPr>
        <xdr:cNvPr id="916" name="Рисунок 915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54741379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346</xdr:row>
      <xdr:rowOff>21896</xdr:rowOff>
    </xdr:from>
    <xdr:to>
      <xdr:col>4</xdr:col>
      <xdr:colOff>15327</xdr:colOff>
      <xdr:row>346</xdr:row>
      <xdr:rowOff>284654</xdr:rowOff>
    </xdr:to>
    <xdr:pic>
      <xdr:nvPicPr>
        <xdr:cNvPr id="917" name="Рисунок 916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5605517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354</xdr:row>
      <xdr:rowOff>76637</xdr:rowOff>
    </xdr:from>
    <xdr:to>
      <xdr:col>4</xdr:col>
      <xdr:colOff>15327</xdr:colOff>
      <xdr:row>355</xdr:row>
      <xdr:rowOff>32846</xdr:rowOff>
    </xdr:to>
    <xdr:pic>
      <xdr:nvPicPr>
        <xdr:cNvPr id="918" name="Рисунок 917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58003965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364</xdr:row>
      <xdr:rowOff>65689</xdr:rowOff>
    </xdr:from>
    <xdr:to>
      <xdr:col>4</xdr:col>
      <xdr:colOff>15327</xdr:colOff>
      <xdr:row>365</xdr:row>
      <xdr:rowOff>21896</xdr:rowOff>
    </xdr:to>
    <xdr:pic>
      <xdr:nvPicPr>
        <xdr:cNvPr id="919" name="Рисунок 918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6056586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371</xdr:row>
      <xdr:rowOff>21896</xdr:rowOff>
    </xdr:from>
    <xdr:to>
      <xdr:col>4</xdr:col>
      <xdr:colOff>15327</xdr:colOff>
      <xdr:row>371</xdr:row>
      <xdr:rowOff>284654</xdr:rowOff>
    </xdr:to>
    <xdr:pic>
      <xdr:nvPicPr>
        <xdr:cNvPr id="921" name="Рисунок 920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64014568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379</xdr:row>
      <xdr:rowOff>87585</xdr:rowOff>
    </xdr:from>
    <xdr:to>
      <xdr:col>4</xdr:col>
      <xdr:colOff>15327</xdr:colOff>
      <xdr:row>380</xdr:row>
      <xdr:rowOff>43789</xdr:rowOff>
    </xdr:to>
    <xdr:pic>
      <xdr:nvPicPr>
        <xdr:cNvPr id="922" name="Рисунок 921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6628086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385</xdr:row>
      <xdr:rowOff>87585</xdr:rowOff>
    </xdr:from>
    <xdr:to>
      <xdr:col>4</xdr:col>
      <xdr:colOff>15327</xdr:colOff>
      <xdr:row>385</xdr:row>
      <xdr:rowOff>350343</xdr:rowOff>
    </xdr:to>
    <xdr:pic>
      <xdr:nvPicPr>
        <xdr:cNvPr id="923" name="Рисунок 922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6786836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391</xdr:row>
      <xdr:rowOff>98533</xdr:rowOff>
    </xdr:from>
    <xdr:to>
      <xdr:col>4</xdr:col>
      <xdr:colOff>15327</xdr:colOff>
      <xdr:row>392</xdr:row>
      <xdr:rowOff>54740</xdr:rowOff>
    </xdr:to>
    <xdr:pic>
      <xdr:nvPicPr>
        <xdr:cNvPr id="924" name="Рисунок 923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69795257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404</xdr:row>
      <xdr:rowOff>76637</xdr:rowOff>
    </xdr:from>
    <xdr:to>
      <xdr:col>4</xdr:col>
      <xdr:colOff>15327</xdr:colOff>
      <xdr:row>405</xdr:row>
      <xdr:rowOff>32843</xdr:rowOff>
    </xdr:to>
    <xdr:pic>
      <xdr:nvPicPr>
        <xdr:cNvPr id="927" name="Рисунок 926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75685430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410</xdr:row>
      <xdr:rowOff>43792</xdr:rowOff>
    </xdr:from>
    <xdr:to>
      <xdr:col>4</xdr:col>
      <xdr:colOff>15327</xdr:colOff>
      <xdr:row>411</xdr:row>
      <xdr:rowOff>54741</xdr:rowOff>
    </xdr:to>
    <xdr:pic>
      <xdr:nvPicPr>
        <xdr:cNvPr id="929" name="Рисунок 928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77240085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422</xdr:row>
      <xdr:rowOff>21895</xdr:rowOff>
    </xdr:from>
    <xdr:to>
      <xdr:col>4</xdr:col>
      <xdr:colOff>15327</xdr:colOff>
      <xdr:row>422</xdr:row>
      <xdr:rowOff>284653</xdr:rowOff>
    </xdr:to>
    <xdr:pic>
      <xdr:nvPicPr>
        <xdr:cNvPr id="930" name="Рисунок 929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80261809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429</xdr:row>
      <xdr:rowOff>54740</xdr:rowOff>
    </xdr:from>
    <xdr:to>
      <xdr:col>4</xdr:col>
      <xdr:colOff>15327</xdr:colOff>
      <xdr:row>430</xdr:row>
      <xdr:rowOff>10948</xdr:rowOff>
    </xdr:to>
    <xdr:pic>
      <xdr:nvPicPr>
        <xdr:cNvPr id="931" name="Рисунок 930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82188706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445</xdr:row>
      <xdr:rowOff>43793</xdr:rowOff>
    </xdr:from>
    <xdr:to>
      <xdr:col>4</xdr:col>
      <xdr:colOff>15327</xdr:colOff>
      <xdr:row>446</xdr:row>
      <xdr:rowOff>54742</xdr:rowOff>
    </xdr:to>
    <xdr:pic>
      <xdr:nvPicPr>
        <xdr:cNvPr id="932" name="Рисунок 931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84071810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455</xdr:row>
      <xdr:rowOff>43793</xdr:rowOff>
    </xdr:from>
    <xdr:to>
      <xdr:col>4</xdr:col>
      <xdr:colOff>15327</xdr:colOff>
      <xdr:row>456</xdr:row>
      <xdr:rowOff>4925</xdr:rowOff>
    </xdr:to>
    <xdr:pic>
      <xdr:nvPicPr>
        <xdr:cNvPr id="933" name="Рисунок 932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86568017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474</xdr:row>
      <xdr:rowOff>76638</xdr:rowOff>
    </xdr:from>
    <xdr:to>
      <xdr:col>4</xdr:col>
      <xdr:colOff>15327</xdr:colOff>
      <xdr:row>475</xdr:row>
      <xdr:rowOff>32844</xdr:rowOff>
    </xdr:to>
    <xdr:pic>
      <xdr:nvPicPr>
        <xdr:cNvPr id="934" name="Рисунок 933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91921724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486</xdr:row>
      <xdr:rowOff>0</xdr:rowOff>
    </xdr:from>
    <xdr:to>
      <xdr:col>4</xdr:col>
      <xdr:colOff>15327</xdr:colOff>
      <xdr:row>486</xdr:row>
      <xdr:rowOff>262758</xdr:rowOff>
    </xdr:to>
    <xdr:pic>
      <xdr:nvPicPr>
        <xdr:cNvPr id="935" name="Рисунок 934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95020086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489</xdr:row>
      <xdr:rowOff>54741</xdr:rowOff>
    </xdr:from>
    <xdr:to>
      <xdr:col>4</xdr:col>
      <xdr:colOff>15327</xdr:colOff>
      <xdr:row>490</xdr:row>
      <xdr:rowOff>262757</xdr:rowOff>
    </xdr:to>
    <xdr:pic>
      <xdr:nvPicPr>
        <xdr:cNvPr id="936" name="Рисунок 935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9599448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494</xdr:row>
      <xdr:rowOff>10948</xdr:rowOff>
    </xdr:from>
    <xdr:to>
      <xdr:col>4</xdr:col>
      <xdr:colOff>15327</xdr:colOff>
      <xdr:row>494</xdr:row>
      <xdr:rowOff>273706</xdr:rowOff>
    </xdr:to>
    <xdr:pic>
      <xdr:nvPicPr>
        <xdr:cNvPr id="937" name="Рисунок 936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96979827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498</xdr:row>
      <xdr:rowOff>0</xdr:rowOff>
    </xdr:from>
    <xdr:to>
      <xdr:col>4</xdr:col>
      <xdr:colOff>15327</xdr:colOff>
      <xdr:row>498</xdr:row>
      <xdr:rowOff>267547</xdr:rowOff>
    </xdr:to>
    <xdr:pic>
      <xdr:nvPicPr>
        <xdr:cNvPr id="939" name="Рисунок 938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98928620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498</xdr:row>
      <xdr:rowOff>0</xdr:rowOff>
    </xdr:from>
    <xdr:to>
      <xdr:col>4</xdr:col>
      <xdr:colOff>15327</xdr:colOff>
      <xdr:row>498</xdr:row>
      <xdr:rowOff>267547</xdr:rowOff>
    </xdr:to>
    <xdr:pic>
      <xdr:nvPicPr>
        <xdr:cNvPr id="940" name="Рисунок 939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00198620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508</xdr:row>
      <xdr:rowOff>32844</xdr:rowOff>
    </xdr:from>
    <xdr:to>
      <xdr:col>4</xdr:col>
      <xdr:colOff>15327</xdr:colOff>
      <xdr:row>508</xdr:row>
      <xdr:rowOff>295602</xdr:rowOff>
    </xdr:to>
    <xdr:pic>
      <xdr:nvPicPr>
        <xdr:cNvPr id="942" name="Рисунок 941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02848103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512</xdr:row>
      <xdr:rowOff>21895</xdr:rowOff>
    </xdr:from>
    <xdr:to>
      <xdr:col>4</xdr:col>
      <xdr:colOff>15327</xdr:colOff>
      <xdr:row>512</xdr:row>
      <xdr:rowOff>284653</xdr:rowOff>
    </xdr:to>
    <xdr:pic>
      <xdr:nvPicPr>
        <xdr:cNvPr id="943" name="Рисунок 942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04107154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519</xdr:row>
      <xdr:rowOff>32844</xdr:rowOff>
    </xdr:from>
    <xdr:to>
      <xdr:col>4</xdr:col>
      <xdr:colOff>15327</xdr:colOff>
      <xdr:row>519</xdr:row>
      <xdr:rowOff>295602</xdr:rowOff>
    </xdr:to>
    <xdr:pic>
      <xdr:nvPicPr>
        <xdr:cNvPr id="944" name="Рисунок 943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06318706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525</xdr:row>
      <xdr:rowOff>54741</xdr:rowOff>
    </xdr:from>
    <xdr:to>
      <xdr:col>4</xdr:col>
      <xdr:colOff>15327</xdr:colOff>
      <xdr:row>526</xdr:row>
      <xdr:rowOff>10948</xdr:rowOff>
    </xdr:to>
    <xdr:pic>
      <xdr:nvPicPr>
        <xdr:cNvPr id="945" name="Рисунок 944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08234655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531</xdr:row>
      <xdr:rowOff>21896</xdr:rowOff>
    </xdr:from>
    <xdr:to>
      <xdr:col>4</xdr:col>
      <xdr:colOff>15327</xdr:colOff>
      <xdr:row>531</xdr:row>
      <xdr:rowOff>284654</xdr:rowOff>
    </xdr:to>
    <xdr:pic>
      <xdr:nvPicPr>
        <xdr:cNvPr id="946" name="Рисунок 945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09789310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535</xdr:row>
      <xdr:rowOff>0</xdr:rowOff>
    </xdr:from>
    <xdr:to>
      <xdr:col>4</xdr:col>
      <xdr:colOff>15327</xdr:colOff>
      <xdr:row>535</xdr:row>
      <xdr:rowOff>262758</xdr:rowOff>
    </xdr:to>
    <xdr:pic>
      <xdr:nvPicPr>
        <xdr:cNvPr id="947" name="Рисунок 946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11968017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544</xdr:row>
      <xdr:rowOff>32844</xdr:rowOff>
    </xdr:from>
    <xdr:to>
      <xdr:col>4</xdr:col>
      <xdr:colOff>15327</xdr:colOff>
      <xdr:row>544</xdr:row>
      <xdr:rowOff>295602</xdr:rowOff>
    </xdr:to>
    <xdr:pic>
      <xdr:nvPicPr>
        <xdr:cNvPr id="948" name="Рисунок 947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1340224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551</xdr:row>
      <xdr:rowOff>32844</xdr:rowOff>
    </xdr:from>
    <xdr:to>
      <xdr:col>4</xdr:col>
      <xdr:colOff>15327</xdr:colOff>
      <xdr:row>551</xdr:row>
      <xdr:rowOff>295602</xdr:rowOff>
    </xdr:to>
    <xdr:pic>
      <xdr:nvPicPr>
        <xdr:cNvPr id="949" name="Рисунок 948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14376637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560</xdr:row>
      <xdr:rowOff>10948</xdr:rowOff>
    </xdr:from>
    <xdr:to>
      <xdr:col>4</xdr:col>
      <xdr:colOff>15327</xdr:colOff>
      <xdr:row>560</xdr:row>
      <xdr:rowOff>273706</xdr:rowOff>
    </xdr:to>
    <xdr:pic>
      <xdr:nvPicPr>
        <xdr:cNvPr id="950" name="Рисунок 949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16861896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564</xdr:row>
      <xdr:rowOff>43793</xdr:rowOff>
    </xdr:from>
    <xdr:to>
      <xdr:col>4</xdr:col>
      <xdr:colOff>15327</xdr:colOff>
      <xdr:row>564</xdr:row>
      <xdr:rowOff>306551</xdr:rowOff>
    </xdr:to>
    <xdr:pic>
      <xdr:nvPicPr>
        <xdr:cNvPr id="951" name="Рисунок 950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18230431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568</xdr:row>
      <xdr:rowOff>21897</xdr:rowOff>
    </xdr:from>
    <xdr:to>
      <xdr:col>4</xdr:col>
      <xdr:colOff>15327</xdr:colOff>
      <xdr:row>568</xdr:row>
      <xdr:rowOff>284655</xdr:rowOff>
    </xdr:to>
    <xdr:pic>
      <xdr:nvPicPr>
        <xdr:cNvPr id="952" name="Рисунок 951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19478535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575</xdr:row>
      <xdr:rowOff>0</xdr:rowOff>
    </xdr:from>
    <xdr:to>
      <xdr:col>4</xdr:col>
      <xdr:colOff>15327</xdr:colOff>
      <xdr:row>575</xdr:row>
      <xdr:rowOff>262758</xdr:rowOff>
    </xdr:to>
    <xdr:pic>
      <xdr:nvPicPr>
        <xdr:cNvPr id="953" name="Рисунок 952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21350690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581</xdr:row>
      <xdr:rowOff>10948</xdr:rowOff>
    </xdr:from>
    <xdr:to>
      <xdr:col>4</xdr:col>
      <xdr:colOff>15327</xdr:colOff>
      <xdr:row>581</xdr:row>
      <xdr:rowOff>273706</xdr:rowOff>
    </xdr:to>
    <xdr:pic>
      <xdr:nvPicPr>
        <xdr:cNvPr id="954" name="Рисунок 953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22642586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585</xdr:row>
      <xdr:rowOff>43793</xdr:rowOff>
    </xdr:from>
    <xdr:to>
      <xdr:col>4</xdr:col>
      <xdr:colOff>15327</xdr:colOff>
      <xdr:row>586</xdr:row>
      <xdr:rowOff>4927</xdr:rowOff>
    </xdr:to>
    <xdr:pic>
      <xdr:nvPicPr>
        <xdr:cNvPr id="955" name="Рисунок 954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24339569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590</xdr:row>
      <xdr:rowOff>10948</xdr:rowOff>
    </xdr:from>
    <xdr:to>
      <xdr:col>4</xdr:col>
      <xdr:colOff>15327</xdr:colOff>
      <xdr:row>590</xdr:row>
      <xdr:rowOff>273706</xdr:rowOff>
    </xdr:to>
    <xdr:pic>
      <xdr:nvPicPr>
        <xdr:cNvPr id="956" name="Рисунок 955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31899" y="125587672"/>
          <a:ext cx="1011618" cy="262758"/>
        </a:xfrm>
        <a:prstGeom prst="rect">
          <a:avLst/>
        </a:prstGeom>
      </xdr:spPr>
    </xdr:pic>
    <xdr:clientData/>
  </xdr:twoCellAnchor>
  <xdr:twoCellAnchor editAs="oneCell">
    <xdr:from>
      <xdr:col>1</xdr:col>
      <xdr:colOff>175173</xdr:colOff>
      <xdr:row>262</xdr:row>
      <xdr:rowOff>240861</xdr:rowOff>
    </xdr:from>
    <xdr:to>
      <xdr:col>1</xdr:col>
      <xdr:colOff>1555319</xdr:colOff>
      <xdr:row>265</xdr:row>
      <xdr:rowOff>164222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51811" y="37607327"/>
          <a:ext cx="1380146" cy="875862"/>
        </a:xfrm>
        <a:prstGeom prst="rect">
          <a:avLst/>
        </a:prstGeom>
      </xdr:spPr>
    </xdr:pic>
    <xdr:clientData/>
  </xdr:twoCellAnchor>
  <xdr:twoCellAnchor editAs="oneCell">
    <xdr:from>
      <xdr:col>1</xdr:col>
      <xdr:colOff>218966</xdr:colOff>
      <xdr:row>338</xdr:row>
      <xdr:rowOff>186121</xdr:rowOff>
    </xdr:from>
    <xdr:to>
      <xdr:col>1</xdr:col>
      <xdr:colOff>1532759</xdr:colOff>
      <xdr:row>340</xdr:row>
      <xdr:rowOff>120433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5604" y="54401983"/>
          <a:ext cx="1313793" cy="437931"/>
        </a:xfrm>
        <a:prstGeom prst="rect">
          <a:avLst/>
        </a:prstGeom>
      </xdr:spPr>
    </xdr:pic>
    <xdr:clientData/>
  </xdr:twoCellAnchor>
  <xdr:twoCellAnchor editAs="oneCell">
    <xdr:from>
      <xdr:col>1</xdr:col>
      <xdr:colOff>120431</xdr:colOff>
      <xdr:row>364</xdr:row>
      <xdr:rowOff>251810</xdr:rowOff>
    </xdr:from>
    <xdr:to>
      <xdr:col>1</xdr:col>
      <xdr:colOff>1667877</xdr:colOff>
      <xdr:row>369</xdr:row>
      <xdr:rowOff>54743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7069" y="60751982"/>
          <a:ext cx="1547446" cy="1335690"/>
        </a:xfrm>
        <a:prstGeom prst="rect">
          <a:avLst/>
        </a:prstGeom>
      </xdr:spPr>
    </xdr:pic>
    <xdr:clientData/>
  </xdr:twoCellAnchor>
  <xdr:twoCellAnchor>
    <xdr:from>
      <xdr:col>1</xdr:col>
      <xdr:colOff>302518</xdr:colOff>
      <xdr:row>385</xdr:row>
      <xdr:rowOff>289034</xdr:rowOff>
    </xdr:from>
    <xdr:to>
      <xdr:col>1</xdr:col>
      <xdr:colOff>1640176</xdr:colOff>
      <xdr:row>389</xdr:row>
      <xdr:rowOff>178676</xdr:rowOff>
    </xdr:to>
    <xdr:pic>
      <xdr:nvPicPr>
        <xdr:cNvPr id="681" name="Рисунок 680">
          <a:extLst>
            <a:ext uri="{FF2B5EF4-FFF2-40B4-BE49-F238E27FC236}">
              <a16:creationId xmlns="" xmlns:a16="http://schemas.microsoft.com/office/drawing/2014/main" id="{5FCF82CD-B5EE-425D-87AD-D87B752F2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9156" y="68069810"/>
          <a:ext cx="1337658" cy="1378607"/>
        </a:xfrm>
        <a:prstGeom prst="rect">
          <a:avLst/>
        </a:prstGeom>
      </xdr:spPr>
    </xdr:pic>
    <xdr:clientData/>
  </xdr:twoCellAnchor>
  <xdr:twoCellAnchor editAs="oneCell">
    <xdr:from>
      <xdr:col>1</xdr:col>
      <xdr:colOff>76637</xdr:colOff>
      <xdr:row>460</xdr:row>
      <xdr:rowOff>0</xdr:rowOff>
    </xdr:from>
    <xdr:to>
      <xdr:col>1</xdr:col>
      <xdr:colOff>1652170</xdr:colOff>
      <xdr:row>467</xdr:row>
      <xdr:rowOff>98537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3275" y="88056983"/>
          <a:ext cx="1575533" cy="1992586"/>
        </a:xfrm>
        <a:prstGeom prst="rect">
          <a:avLst/>
        </a:prstGeom>
      </xdr:spPr>
    </xdr:pic>
    <xdr:clientData/>
  </xdr:twoCellAnchor>
  <xdr:twoCellAnchor editAs="oneCell">
    <xdr:from>
      <xdr:col>1</xdr:col>
      <xdr:colOff>262759</xdr:colOff>
      <xdr:row>476</xdr:row>
      <xdr:rowOff>120430</xdr:rowOff>
    </xdr:from>
    <xdr:to>
      <xdr:col>1</xdr:col>
      <xdr:colOff>1464083</xdr:colOff>
      <xdr:row>482</xdr:row>
      <xdr:rowOff>90371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9397" y="92578620"/>
          <a:ext cx="1201324" cy="1554655"/>
        </a:xfrm>
        <a:prstGeom prst="rect">
          <a:avLst/>
        </a:prstGeom>
      </xdr:spPr>
    </xdr:pic>
    <xdr:clientData/>
  </xdr:twoCellAnchor>
  <xdr:twoCellAnchor editAs="oneCell">
    <xdr:from>
      <xdr:col>1</xdr:col>
      <xdr:colOff>284654</xdr:colOff>
      <xdr:row>512</xdr:row>
      <xdr:rowOff>218966</xdr:rowOff>
    </xdr:from>
    <xdr:to>
      <xdr:col>1</xdr:col>
      <xdr:colOff>1521809</xdr:colOff>
      <xdr:row>517</xdr:row>
      <xdr:rowOff>150885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1292" y="103603535"/>
          <a:ext cx="1237155" cy="1464678"/>
        </a:xfrm>
        <a:prstGeom prst="rect">
          <a:avLst/>
        </a:prstGeom>
      </xdr:spPr>
    </xdr:pic>
    <xdr:clientData/>
  </xdr:twoCellAnchor>
  <xdr:twoCellAnchor editAs="oneCell">
    <xdr:from>
      <xdr:col>1</xdr:col>
      <xdr:colOff>481724</xdr:colOff>
      <xdr:row>519</xdr:row>
      <xdr:rowOff>186120</xdr:rowOff>
    </xdr:from>
    <xdr:to>
      <xdr:col>1</xdr:col>
      <xdr:colOff>1262616</xdr:colOff>
      <xdr:row>523</xdr:row>
      <xdr:rowOff>179104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59253" y="124243707"/>
          <a:ext cx="780892" cy="1233448"/>
        </a:xfrm>
        <a:prstGeom prst="rect">
          <a:avLst/>
        </a:prstGeom>
      </xdr:spPr>
    </xdr:pic>
    <xdr:clientData/>
  </xdr:twoCellAnchor>
  <xdr:twoCellAnchor editAs="oneCell">
    <xdr:from>
      <xdr:col>1</xdr:col>
      <xdr:colOff>54741</xdr:colOff>
      <xdr:row>552</xdr:row>
      <xdr:rowOff>76638</xdr:rowOff>
    </xdr:from>
    <xdr:to>
      <xdr:col>1</xdr:col>
      <xdr:colOff>1834544</xdr:colOff>
      <xdr:row>557</xdr:row>
      <xdr:rowOff>87588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1379" y="114726983"/>
          <a:ext cx="1779803" cy="1543707"/>
        </a:xfrm>
        <a:prstGeom prst="rect">
          <a:avLst/>
        </a:prstGeom>
      </xdr:spPr>
    </xdr:pic>
    <xdr:clientData/>
  </xdr:twoCellAnchor>
  <xdr:twoCellAnchor editAs="oneCell">
    <xdr:from>
      <xdr:col>1</xdr:col>
      <xdr:colOff>464539</xdr:colOff>
      <xdr:row>531</xdr:row>
      <xdr:rowOff>64671</xdr:rowOff>
    </xdr:from>
    <xdr:to>
      <xdr:col>1</xdr:col>
      <xdr:colOff>1229391</xdr:colOff>
      <xdr:row>533</xdr:row>
      <xdr:rowOff>210523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2068" y="130845136"/>
          <a:ext cx="764852" cy="766085"/>
        </a:xfrm>
        <a:prstGeom prst="rect">
          <a:avLst/>
        </a:prstGeom>
      </xdr:spPr>
    </xdr:pic>
    <xdr:clientData/>
  </xdr:twoCellAnchor>
  <xdr:twoCellAnchor editAs="oneCell">
    <xdr:from>
      <xdr:col>1</xdr:col>
      <xdr:colOff>153276</xdr:colOff>
      <xdr:row>525</xdr:row>
      <xdr:rowOff>87586</xdr:rowOff>
    </xdr:from>
    <xdr:to>
      <xdr:col>1</xdr:col>
      <xdr:colOff>1818509</xdr:colOff>
      <xdr:row>529</xdr:row>
      <xdr:rowOff>284655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9914" y="108267500"/>
          <a:ext cx="1665233" cy="1423276"/>
        </a:xfrm>
        <a:prstGeom prst="rect">
          <a:avLst/>
        </a:prstGeom>
      </xdr:spPr>
    </xdr:pic>
    <xdr:clientData/>
  </xdr:twoCellAnchor>
  <xdr:twoCellAnchor>
    <xdr:from>
      <xdr:col>1</xdr:col>
      <xdr:colOff>330305</xdr:colOff>
      <xdr:row>39</xdr:row>
      <xdr:rowOff>85725</xdr:rowOff>
    </xdr:from>
    <xdr:to>
      <xdr:col>1</xdr:col>
      <xdr:colOff>1696982</xdr:colOff>
      <xdr:row>41</xdr:row>
      <xdr:rowOff>323850</xdr:rowOff>
    </xdr:to>
    <xdr:pic>
      <xdr:nvPicPr>
        <xdr:cNvPr id="148" name="Рисунок 147"/>
        <xdr:cNvPicPr>
          <a:picLocks noChangeAspect="1"/>
        </xdr:cNvPicPr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6505" y="3257550"/>
          <a:ext cx="1366677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1716589</xdr:colOff>
      <xdr:row>39</xdr:row>
      <xdr:rowOff>10950</xdr:rowOff>
    </xdr:from>
    <xdr:to>
      <xdr:col>4</xdr:col>
      <xdr:colOff>35260</xdr:colOff>
      <xdr:row>39</xdr:row>
      <xdr:rowOff>273708</xdr:rowOff>
    </xdr:to>
    <xdr:pic>
      <xdr:nvPicPr>
        <xdr:cNvPr id="149" name="Рисунок 148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699118" y="3178566"/>
          <a:ext cx="1165095" cy="262758"/>
        </a:xfrm>
        <a:prstGeom prst="rect">
          <a:avLst/>
        </a:prstGeom>
      </xdr:spPr>
    </xdr:pic>
    <xdr:clientData/>
  </xdr:twoCellAnchor>
  <xdr:twoCellAnchor>
    <xdr:from>
      <xdr:col>1</xdr:col>
      <xdr:colOff>211882</xdr:colOff>
      <xdr:row>539</xdr:row>
      <xdr:rowOff>153276</xdr:rowOff>
    </xdr:from>
    <xdr:to>
      <xdr:col>1</xdr:col>
      <xdr:colOff>1724676</xdr:colOff>
      <xdr:row>542</xdr:row>
      <xdr:rowOff>1860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xmlns="" id="{84A360D4-3D09-444C-A586-7624037FAF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8520" y="115438621"/>
          <a:ext cx="1512794" cy="1425136"/>
        </a:xfrm>
        <a:prstGeom prst="rect">
          <a:avLst/>
        </a:prstGeom>
      </xdr:spPr>
    </xdr:pic>
    <xdr:clientData/>
  </xdr:twoCellAnchor>
  <xdr:twoCellAnchor editAs="oneCell">
    <xdr:from>
      <xdr:col>3</xdr:col>
      <xdr:colOff>21896</xdr:colOff>
      <xdr:row>538</xdr:row>
      <xdr:rowOff>54741</xdr:rowOff>
    </xdr:from>
    <xdr:to>
      <xdr:col>4</xdr:col>
      <xdr:colOff>10948</xdr:colOff>
      <xdr:row>539</xdr:row>
      <xdr:rowOff>262757</xdr:rowOff>
    </xdr:to>
    <xdr:pic>
      <xdr:nvPicPr>
        <xdr:cNvPr id="154" name="Рисунок 153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853793" y="117825344"/>
          <a:ext cx="985345" cy="262759"/>
        </a:xfrm>
        <a:prstGeom prst="rect">
          <a:avLst/>
        </a:prstGeom>
      </xdr:spPr>
    </xdr:pic>
    <xdr:clientData/>
  </xdr:twoCellAnchor>
  <xdr:twoCellAnchor>
    <xdr:from>
      <xdr:col>1</xdr:col>
      <xdr:colOff>90496</xdr:colOff>
      <xdr:row>178</xdr:row>
      <xdr:rowOff>230187</xdr:rowOff>
    </xdr:from>
    <xdr:to>
      <xdr:col>1</xdr:col>
      <xdr:colOff>1793092</xdr:colOff>
      <xdr:row>180</xdr:row>
      <xdr:rowOff>333375</xdr:rowOff>
    </xdr:to>
    <xdr:pic>
      <xdr:nvPicPr>
        <xdr:cNvPr id="156" name="Рисунок 155">
          <a:extLst>
            <a:ext uri="{FF2B5EF4-FFF2-40B4-BE49-F238E27FC236}">
              <a16:creationId xmlns="" xmlns:a16="http://schemas.microsoft.com/office/drawing/2014/main" id="{00000000-0008-0000-0000-000056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9871" y="26963687"/>
          <a:ext cx="1702596" cy="722313"/>
        </a:xfrm>
        <a:prstGeom prst="rect">
          <a:avLst/>
        </a:prstGeom>
      </xdr:spPr>
    </xdr:pic>
    <xdr:clientData/>
  </xdr:twoCellAnchor>
  <xdr:twoCellAnchor>
    <xdr:from>
      <xdr:col>1</xdr:col>
      <xdr:colOff>449790</xdr:colOff>
      <xdr:row>162</xdr:row>
      <xdr:rowOff>208939</xdr:rowOff>
    </xdr:from>
    <xdr:to>
      <xdr:col>1</xdr:col>
      <xdr:colOff>1285820</xdr:colOff>
      <xdr:row>165</xdr:row>
      <xdr:rowOff>15426</xdr:rowOff>
    </xdr:to>
    <xdr:pic>
      <xdr:nvPicPr>
        <xdr:cNvPr id="157" name="Рисунок 156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5515" y="41880814"/>
          <a:ext cx="836030" cy="635162"/>
        </a:xfrm>
        <a:prstGeom prst="rect">
          <a:avLst/>
        </a:prstGeom>
      </xdr:spPr>
    </xdr:pic>
    <xdr:clientData/>
  </xdr:twoCellAnchor>
  <xdr:twoCellAnchor>
    <xdr:from>
      <xdr:col>1</xdr:col>
      <xdr:colOff>443778</xdr:colOff>
      <xdr:row>167</xdr:row>
      <xdr:rowOff>132006</xdr:rowOff>
    </xdr:from>
    <xdr:to>
      <xdr:col>1</xdr:col>
      <xdr:colOff>1299633</xdr:colOff>
      <xdr:row>169</xdr:row>
      <xdr:rowOff>269875</xdr:rowOff>
    </xdr:to>
    <xdr:pic>
      <xdr:nvPicPr>
        <xdr:cNvPr id="158" name="Рисунок 157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3153" y="23754006"/>
          <a:ext cx="855855" cy="709369"/>
        </a:xfrm>
        <a:prstGeom prst="rect">
          <a:avLst/>
        </a:prstGeom>
      </xdr:spPr>
    </xdr:pic>
    <xdr:clientData/>
  </xdr:twoCellAnchor>
  <xdr:twoCellAnchor>
    <xdr:from>
      <xdr:col>1</xdr:col>
      <xdr:colOff>363008</xdr:colOff>
      <xdr:row>172</xdr:row>
      <xdr:rowOff>208721</xdr:rowOff>
    </xdr:from>
    <xdr:to>
      <xdr:col>1</xdr:col>
      <xdr:colOff>1334719</xdr:colOff>
      <xdr:row>175</xdr:row>
      <xdr:rowOff>47625</xdr:rowOff>
    </xdr:to>
    <xdr:pic>
      <xdr:nvPicPr>
        <xdr:cNvPr id="159" name="Рисунок 158">
          <a:extLst>
            <a:ext uri="{FF2B5EF4-FFF2-40B4-BE49-F238E27FC236}">
              <a16:creationId xmlns="" xmlns:a16="http://schemas.microsoft.com/office/drawing/2014/main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2383" y="25068971"/>
          <a:ext cx="971711" cy="981904"/>
        </a:xfrm>
        <a:prstGeom prst="rect">
          <a:avLst/>
        </a:prstGeom>
      </xdr:spPr>
    </xdr:pic>
    <xdr:clientData/>
  </xdr:twoCellAnchor>
  <xdr:twoCellAnchor editAs="oneCell">
    <xdr:from>
      <xdr:col>21</xdr:col>
      <xdr:colOff>353529</xdr:colOff>
      <xdr:row>39</xdr:row>
      <xdr:rowOff>10950</xdr:rowOff>
    </xdr:from>
    <xdr:to>
      <xdr:col>22</xdr:col>
      <xdr:colOff>725001</xdr:colOff>
      <xdr:row>39</xdr:row>
      <xdr:rowOff>273708</xdr:rowOff>
    </xdr:to>
    <xdr:pic>
      <xdr:nvPicPr>
        <xdr:cNvPr id="160" name="Рисунок 159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255727" y="3180476"/>
          <a:ext cx="1176171" cy="262758"/>
        </a:xfrm>
        <a:prstGeom prst="rect">
          <a:avLst/>
        </a:prstGeom>
      </xdr:spPr>
    </xdr:pic>
    <xdr:clientData/>
  </xdr:twoCellAnchor>
  <xdr:twoCellAnchor editAs="oneCell">
    <xdr:from>
      <xdr:col>21</xdr:col>
      <xdr:colOff>353529</xdr:colOff>
      <xdr:row>47</xdr:row>
      <xdr:rowOff>27372</xdr:rowOff>
    </xdr:from>
    <xdr:to>
      <xdr:col>22</xdr:col>
      <xdr:colOff>725001</xdr:colOff>
      <xdr:row>47</xdr:row>
      <xdr:rowOff>290130</xdr:rowOff>
    </xdr:to>
    <xdr:pic>
      <xdr:nvPicPr>
        <xdr:cNvPr id="161" name="Рисунок 160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255727" y="4428579"/>
          <a:ext cx="1176171" cy="262758"/>
        </a:xfrm>
        <a:prstGeom prst="rect">
          <a:avLst/>
        </a:prstGeom>
      </xdr:spPr>
    </xdr:pic>
    <xdr:clientData/>
  </xdr:twoCellAnchor>
  <xdr:twoCellAnchor editAs="oneCell">
    <xdr:from>
      <xdr:col>21</xdr:col>
      <xdr:colOff>353529</xdr:colOff>
      <xdr:row>57</xdr:row>
      <xdr:rowOff>43794</xdr:rowOff>
    </xdr:from>
    <xdr:to>
      <xdr:col>22</xdr:col>
      <xdr:colOff>725001</xdr:colOff>
      <xdr:row>58</xdr:row>
      <xdr:rowOff>55699</xdr:rowOff>
    </xdr:to>
    <xdr:pic>
      <xdr:nvPicPr>
        <xdr:cNvPr id="162" name="Рисунок 161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255727" y="6990475"/>
          <a:ext cx="1176171" cy="262758"/>
        </a:xfrm>
        <a:prstGeom prst="rect">
          <a:avLst/>
        </a:prstGeom>
      </xdr:spPr>
    </xdr:pic>
    <xdr:clientData/>
  </xdr:twoCellAnchor>
  <xdr:twoCellAnchor editAs="oneCell">
    <xdr:from>
      <xdr:col>21</xdr:col>
      <xdr:colOff>353529</xdr:colOff>
      <xdr:row>81</xdr:row>
      <xdr:rowOff>43794</xdr:rowOff>
    </xdr:from>
    <xdr:to>
      <xdr:col>22</xdr:col>
      <xdr:colOff>725001</xdr:colOff>
      <xdr:row>82</xdr:row>
      <xdr:rowOff>55700</xdr:rowOff>
    </xdr:to>
    <xdr:pic>
      <xdr:nvPicPr>
        <xdr:cNvPr id="163" name="Рисунок 162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255727" y="8813363"/>
          <a:ext cx="1176171" cy="262758"/>
        </a:xfrm>
        <a:prstGeom prst="rect">
          <a:avLst/>
        </a:prstGeom>
      </xdr:spPr>
    </xdr:pic>
    <xdr:clientData/>
  </xdr:twoCellAnchor>
  <xdr:twoCellAnchor editAs="oneCell">
    <xdr:from>
      <xdr:col>21</xdr:col>
      <xdr:colOff>353529</xdr:colOff>
      <xdr:row>94</xdr:row>
      <xdr:rowOff>43794</xdr:rowOff>
    </xdr:from>
    <xdr:to>
      <xdr:col>22</xdr:col>
      <xdr:colOff>725001</xdr:colOff>
      <xdr:row>95</xdr:row>
      <xdr:rowOff>55699</xdr:rowOff>
    </xdr:to>
    <xdr:pic>
      <xdr:nvPicPr>
        <xdr:cNvPr id="164" name="Рисунок 163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255727" y="10800475"/>
          <a:ext cx="1176171" cy="262758"/>
        </a:xfrm>
        <a:prstGeom prst="rect">
          <a:avLst/>
        </a:prstGeom>
      </xdr:spPr>
    </xdr:pic>
    <xdr:clientData/>
  </xdr:twoCellAnchor>
  <xdr:twoCellAnchor>
    <xdr:from>
      <xdr:col>1</xdr:col>
      <xdr:colOff>708836</xdr:colOff>
      <xdr:row>4</xdr:row>
      <xdr:rowOff>158886</xdr:rowOff>
    </xdr:from>
    <xdr:to>
      <xdr:col>2</xdr:col>
      <xdr:colOff>24451</xdr:colOff>
      <xdr:row>6</xdr:row>
      <xdr:rowOff>44176</xdr:rowOff>
    </xdr:to>
    <xdr:sp macro="" textlink="">
      <xdr:nvSpPr>
        <xdr:cNvPr id="165" name="Скругленный прямоугольник 164">
          <a:hlinkClick xmlns:r="http://schemas.openxmlformats.org/officeDocument/2006/relationships" r:id="rId68"/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>
          <a:spLocks/>
        </xdr:cNvSpPr>
      </xdr:nvSpPr>
      <xdr:spPr>
        <a:xfrm>
          <a:off x="786365" y="1244293"/>
          <a:ext cx="1220615" cy="871017"/>
        </a:xfrm>
        <a:prstGeom prst="round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ru-RU" sz="1300" b="1" baseline="0">
              <a:latin typeface="+mn-lt"/>
              <a:cs typeface="Times New Roman" panose="02020603050405020304" pitchFamily="18" charset="0"/>
            </a:rPr>
            <a:t>Балетки, Чешки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22</xdr:col>
      <xdr:colOff>582084</xdr:colOff>
      <xdr:row>11</xdr:row>
      <xdr:rowOff>15621</xdr:rowOff>
    </xdr:to>
    <xdr:sp macro="" textlink="">
      <xdr:nvSpPr>
        <xdr:cNvPr id="171" name="TextBox 170">
          <a:extLst>
            <a:ext uri="{FF2B5EF4-FFF2-40B4-BE49-F238E27FC236}">
              <a16:creationId xmlns=""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18449925" y="139950825"/>
          <a:ext cx="1334559" cy="25374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twoCellAnchor>
    <xdr:from>
      <xdr:col>21</xdr:col>
      <xdr:colOff>0</xdr:colOff>
      <xdr:row>15</xdr:row>
      <xdr:rowOff>0</xdr:rowOff>
    </xdr:from>
    <xdr:to>
      <xdr:col>22</xdr:col>
      <xdr:colOff>582084</xdr:colOff>
      <xdr:row>16</xdr:row>
      <xdr:rowOff>15621</xdr:rowOff>
    </xdr:to>
    <xdr:sp macro="" textlink="">
      <xdr:nvSpPr>
        <xdr:cNvPr id="174" name="TextBox 173">
          <a:extLst>
            <a:ext uri="{FF2B5EF4-FFF2-40B4-BE49-F238E27FC236}">
              <a16:creationId xmlns=""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18850640" y="3112238"/>
          <a:ext cx="1390601" cy="325738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twoCellAnchor>
    <xdr:from>
      <xdr:col>21</xdr:col>
      <xdr:colOff>0</xdr:colOff>
      <xdr:row>20</xdr:row>
      <xdr:rowOff>0</xdr:rowOff>
    </xdr:from>
    <xdr:to>
      <xdr:col>22</xdr:col>
      <xdr:colOff>582084</xdr:colOff>
      <xdr:row>21</xdr:row>
      <xdr:rowOff>15621</xdr:rowOff>
    </xdr:to>
    <xdr:sp macro="" textlink="">
      <xdr:nvSpPr>
        <xdr:cNvPr id="175" name="TextBox 174">
          <a:extLst>
            <a:ext uri="{FF2B5EF4-FFF2-40B4-BE49-F238E27FC236}">
              <a16:creationId xmlns=""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18850640" y="4441308"/>
          <a:ext cx="1390601" cy="325737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twoCellAnchor>
    <xdr:from>
      <xdr:col>1</xdr:col>
      <xdr:colOff>407304</xdr:colOff>
      <xdr:row>26</xdr:row>
      <xdr:rowOff>205172</xdr:rowOff>
    </xdr:from>
    <xdr:to>
      <xdr:col>1</xdr:col>
      <xdr:colOff>1361687</xdr:colOff>
      <xdr:row>30</xdr:row>
      <xdr:rowOff>132905</xdr:rowOff>
    </xdr:to>
    <xdr:pic>
      <xdr:nvPicPr>
        <xdr:cNvPr id="176" name="Рисунок 175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4833" y="7803021"/>
          <a:ext cx="954383" cy="1090669"/>
        </a:xfrm>
        <a:prstGeom prst="rect">
          <a:avLst/>
        </a:prstGeom>
      </xdr:spPr>
    </xdr:pic>
    <xdr:clientData/>
  </xdr:twoCellAnchor>
  <xdr:twoCellAnchor>
    <xdr:from>
      <xdr:col>21</xdr:col>
      <xdr:colOff>0</xdr:colOff>
      <xdr:row>26</xdr:row>
      <xdr:rowOff>0</xdr:rowOff>
    </xdr:from>
    <xdr:to>
      <xdr:col>22</xdr:col>
      <xdr:colOff>582084</xdr:colOff>
      <xdr:row>26</xdr:row>
      <xdr:rowOff>280205</xdr:rowOff>
    </xdr:to>
    <xdr:sp macro="" textlink="">
      <xdr:nvSpPr>
        <xdr:cNvPr id="177" name="TextBox 176">
          <a:extLst>
            <a:ext uri="{FF2B5EF4-FFF2-40B4-BE49-F238E27FC236}">
              <a16:creationId xmlns=""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18449925" y="139007850"/>
          <a:ext cx="1334559" cy="280205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twoCellAnchor>
    <xdr:from>
      <xdr:col>2</xdr:col>
      <xdr:colOff>1705639</xdr:colOff>
      <xdr:row>26</xdr:row>
      <xdr:rowOff>11076</xdr:rowOff>
    </xdr:from>
    <xdr:to>
      <xdr:col>4</xdr:col>
      <xdr:colOff>108049</xdr:colOff>
      <xdr:row>26</xdr:row>
      <xdr:rowOff>291281</xdr:rowOff>
    </xdr:to>
    <xdr:sp macro="" textlink="">
      <xdr:nvSpPr>
        <xdr:cNvPr id="178" name="TextBox 177">
          <a:extLst>
            <a:ext uri="{FF2B5EF4-FFF2-40B4-BE49-F238E27FC236}">
              <a16:creationId xmlns=""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3688168" y="7642152"/>
          <a:ext cx="1248834" cy="280205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twoCellAnchor>
    <xdr:from>
      <xdr:col>2</xdr:col>
      <xdr:colOff>1738867</xdr:colOff>
      <xdr:row>15</xdr:row>
      <xdr:rowOff>22151</xdr:rowOff>
    </xdr:from>
    <xdr:to>
      <xdr:col>4</xdr:col>
      <xdr:colOff>88605</xdr:colOff>
      <xdr:row>15</xdr:row>
      <xdr:rowOff>302356</xdr:rowOff>
    </xdr:to>
    <xdr:sp macro="" textlink="">
      <xdr:nvSpPr>
        <xdr:cNvPr id="179" name="TextBox 178">
          <a:extLst>
            <a:ext uri="{FF2B5EF4-FFF2-40B4-BE49-F238E27FC236}">
              <a16:creationId xmlns=""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3721396" y="4430232"/>
          <a:ext cx="1196162" cy="280205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twoCellAnchor>
    <xdr:from>
      <xdr:col>2</xdr:col>
      <xdr:colOff>1738867</xdr:colOff>
      <xdr:row>10</xdr:row>
      <xdr:rowOff>22151</xdr:rowOff>
    </xdr:from>
    <xdr:to>
      <xdr:col>4</xdr:col>
      <xdr:colOff>141277</xdr:colOff>
      <xdr:row>10</xdr:row>
      <xdr:rowOff>302356</xdr:rowOff>
    </xdr:to>
    <xdr:sp macro="" textlink="">
      <xdr:nvSpPr>
        <xdr:cNvPr id="180" name="TextBox 179">
          <a:extLst>
            <a:ext uri="{FF2B5EF4-FFF2-40B4-BE49-F238E27FC236}">
              <a16:creationId xmlns=""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3721396" y="3134389"/>
          <a:ext cx="1248834" cy="280205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twoCellAnchor editAs="oneCell">
    <xdr:from>
      <xdr:col>3</xdr:col>
      <xdr:colOff>11078</xdr:colOff>
      <xdr:row>162</xdr:row>
      <xdr:rowOff>21642</xdr:rowOff>
    </xdr:from>
    <xdr:to>
      <xdr:col>4</xdr:col>
      <xdr:colOff>26403</xdr:colOff>
      <xdr:row>162</xdr:row>
      <xdr:rowOff>292892</xdr:rowOff>
    </xdr:to>
    <xdr:pic>
      <xdr:nvPicPr>
        <xdr:cNvPr id="181" name="Рисунок 180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43229" y="28906758"/>
          <a:ext cx="1012127" cy="271250"/>
        </a:xfrm>
        <a:prstGeom prst="rect">
          <a:avLst/>
        </a:prstGeom>
      </xdr:spPr>
    </xdr:pic>
    <xdr:clientData/>
  </xdr:twoCellAnchor>
  <xdr:twoCellAnchor>
    <xdr:from>
      <xdr:col>1</xdr:col>
      <xdr:colOff>149167</xdr:colOff>
      <xdr:row>153</xdr:row>
      <xdr:rowOff>77528</xdr:rowOff>
    </xdr:from>
    <xdr:to>
      <xdr:col>1</xdr:col>
      <xdr:colOff>1739366</xdr:colOff>
      <xdr:row>155</xdr:row>
      <xdr:rowOff>243662</xdr:rowOff>
    </xdr:to>
    <xdr:pic>
      <xdr:nvPicPr>
        <xdr:cNvPr id="182" name="Рисунок 181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6696" y="27578197"/>
          <a:ext cx="1590199" cy="852820"/>
        </a:xfrm>
        <a:prstGeom prst="rect">
          <a:avLst/>
        </a:prstGeom>
      </xdr:spPr>
    </xdr:pic>
    <xdr:clientData/>
  </xdr:twoCellAnchor>
  <xdr:twoCellAnchor>
    <xdr:from>
      <xdr:col>1</xdr:col>
      <xdr:colOff>569455</xdr:colOff>
      <xdr:row>10</xdr:row>
      <xdr:rowOff>188285</xdr:rowOff>
    </xdr:from>
    <xdr:to>
      <xdr:col>1</xdr:col>
      <xdr:colOff>1271856</xdr:colOff>
      <xdr:row>13</xdr:row>
      <xdr:rowOff>6510</xdr:rowOff>
    </xdr:to>
    <xdr:pic>
      <xdr:nvPicPr>
        <xdr:cNvPr id="183" name="Рисунок 18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6984" y="3300523"/>
          <a:ext cx="702401" cy="748574"/>
        </a:xfrm>
        <a:prstGeom prst="rect">
          <a:avLst/>
        </a:prstGeom>
      </xdr:spPr>
    </xdr:pic>
    <xdr:clientData/>
  </xdr:twoCellAnchor>
  <xdr:twoCellAnchor>
    <xdr:from>
      <xdr:col>1</xdr:col>
      <xdr:colOff>343345</xdr:colOff>
      <xdr:row>18</xdr:row>
      <xdr:rowOff>33226</xdr:rowOff>
    </xdr:from>
    <xdr:to>
      <xdr:col>1</xdr:col>
      <xdr:colOff>1539507</xdr:colOff>
      <xdr:row>21</xdr:row>
      <xdr:rowOff>308565</xdr:rowOff>
    </xdr:to>
    <xdr:pic>
      <xdr:nvPicPr>
        <xdr:cNvPr id="184" name="Рисунок 183"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0874" y="5427034"/>
          <a:ext cx="1196162" cy="1205688"/>
        </a:xfrm>
        <a:prstGeom prst="rect">
          <a:avLst/>
        </a:prstGeom>
      </xdr:spPr>
    </xdr:pic>
    <xdr:clientData/>
  </xdr:twoCellAnchor>
  <xdr:twoCellAnchor editAs="oneCell">
    <xdr:from>
      <xdr:col>2</xdr:col>
      <xdr:colOff>1838548</xdr:colOff>
      <xdr:row>153</xdr:row>
      <xdr:rowOff>32717</xdr:rowOff>
    </xdr:from>
    <xdr:to>
      <xdr:col>4</xdr:col>
      <xdr:colOff>4251</xdr:colOff>
      <xdr:row>153</xdr:row>
      <xdr:rowOff>303967</xdr:rowOff>
    </xdr:to>
    <xdr:pic>
      <xdr:nvPicPr>
        <xdr:cNvPr id="188" name="Рисунок 187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21077" y="28884607"/>
          <a:ext cx="1012127" cy="271250"/>
        </a:xfrm>
        <a:prstGeom prst="rect">
          <a:avLst/>
        </a:prstGeom>
      </xdr:spPr>
    </xdr:pic>
    <xdr:clientData/>
  </xdr:twoCellAnchor>
  <xdr:twoCellAnchor>
    <xdr:from>
      <xdr:col>1</xdr:col>
      <xdr:colOff>293482</xdr:colOff>
      <xdr:row>436</xdr:row>
      <xdr:rowOff>133350</xdr:rowOff>
    </xdr:from>
    <xdr:to>
      <xdr:col>1</xdr:col>
      <xdr:colOff>1306717</xdr:colOff>
      <xdr:row>442</xdr:row>
      <xdr:rowOff>57150</xdr:rowOff>
    </xdr:to>
    <xdr:pic>
      <xdr:nvPicPr>
        <xdr:cNvPr id="189" name="Рисунок 25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79207" y="168268650"/>
          <a:ext cx="1013235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475794</xdr:colOff>
      <xdr:row>502</xdr:row>
      <xdr:rowOff>77530</xdr:rowOff>
    </xdr:from>
    <xdr:to>
      <xdr:col>1</xdr:col>
      <xdr:colOff>1254125</xdr:colOff>
      <xdr:row>504</xdr:row>
      <xdr:rowOff>122933</xdr:rowOff>
    </xdr:to>
    <xdr:pic>
      <xdr:nvPicPr>
        <xdr:cNvPr id="190" name="Рисунок 32">
          <a:extLst>
            <a:ext uri="{FF2B5EF4-FFF2-40B4-BE49-F238E27FC236}">
              <a16:creationId xmlns="" xmlns:a16="http://schemas.microsoft.com/office/drawing/2014/main" id="{00000000-0008-0000-0000-00003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5169" y="128045905"/>
          <a:ext cx="778331" cy="664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162980</xdr:colOff>
      <xdr:row>66</xdr:row>
      <xdr:rowOff>107156</xdr:rowOff>
    </xdr:from>
    <xdr:to>
      <xdr:col>1</xdr:col>
      <xdr:colOff>1668438</xdr:colOff>
      <xdr:row>70</xdr:row>
      <xdr:rowOff>83343</xdr:rowOff>
    </xdr:to>
    <xdr:pic>
      <xdr:nvPicPr>
        <xdr:cNvPr id="191" name="Рисунок 190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418" y="17799844"/>
          <a:ext cx="1505458" cy="892968"/>
        </a:xfrm>
        <a:prstGeom prst="rect">
          <a:avLst/>
        </a:prstGeom>
      </xdr:spPr>
    </xdr:pic>
    <xdr:clientData/>
  </xdr:twoCellAnchor>
  <xdr:oneCellAnchor>
    <xdr:from>
      <xdr:col>3</xdr:col>
      <xdr:colOff>2</xdr:colOff>
      <xdr:row>65</xdr:row>
      <xdr:rowOff>10949</xdr:rowOff>
    </xdr:from>
    <xdr:ext cx="1015450" cy="261937"/>
    <xdr:pic>
      <xdr:nvPicPr>
        <xdr:cNvPr id="193" name="Рисунок 192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21908" y="17977480"/>
          <a:ext cx="1015450" cy="261937"/>
        </a:xfrm>
        <a:prstGeom prst="rect">
          <a:avLst/>
        </a:prstGeom>
      </xdr:spPr>
    </xdr:pic>
    <xdr:clientData/>
  </xdr:oneCellAnchor>
  <xdr:oneCellAnchor>
    <xdr:from>
      <xdr:col>21</xdr:col>
      <xdr:colOff>353529</xdr:colOff>
      <xdr:row>65</xdr:row>
      <xdr:rowOff>43794</xdr:rowOff>
    </xdr:from>
    <xdr:ext cx="1181097" cy="261936"/>
    <xdr:pic>
      <xdr:nvPicPr>
        <xdr:cNvPr id="194" name="Рисунок 193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296373" y="18010325"/>
          <a:ext cx="1181097" cy="261936"/>
        </a:xfrm>
        <a:prstGeom prst="rect">
          <a:avLst/>
        </a:prstGeom>
      </xdr:spPr>
    </xdr:pic>
    <xdr:clientData/>
  </xdr:oneCellAnchor>
  <xdr:twoCellAnchor>
    <xdr:from>
      <xdr:col>1</xdr:col>
      <xdr:colOff>162980</xdr:colOff>
      <xdr:row>75</xdr:row>
      <xdr:rowOff>107156</xdr:rowOff>
    </xdr:from>
    <xdr:to>
      <xdr:col>1</xdr:col>
      <xdr:colOff>1668438</xdr:colOff>
      <xdr:row>79</xdr:row>
      <xdr:rowOff>83343</xdr:rowOff>
    </xdr:to>
    <xdr:pic>
      <xdr:nvPicPr>
        <xdr:cNvPr id="195" name="Рисунок 194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418" y="16692562"/>
          <a:ext cx="1505458" cy="892969"/>
        </a:xfrm>
        <a:prstGeom prst="rect">
          <a:avLst/>
        </a:prstGeom>
      </xdr:spPr>
    </xdr:pic>
    <xdr:clientData/>
  </xdr:twoCellAnchor>
  <xdr:oneCellAnchor>
    <xdr:from>
      <xdr:col>3</xdr:col>
      <xdr:colOff>2</xdr:colOff>
      <xdr:row>74</xdr:row>
      <xdr:rowOff>10949</xdr:rowOff>
    </xdr:from>
    <xdr:ext cx="1015450" cy="261937"/>
    <xdr:pic>
      <xdr:nvPicPr>
        <xdr:cNvPr id="196" name="Рисунок 195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21908" y="16334418"/>
          <a:ext cx="1015450" cy="261937"/>
        </a:xfrm>
        <a:prstGeom prst="rect">
          <a:avLst/>
        </a:prstGeom>
      </xdr:spPr>
    </xdr:pic>
    <xdr:clientData/>
  </xdr:oneCellAnchor>
  <xdr:oneCellAnchor>
    <xdr:from>
      <xdr:col>21</xdr:col>
      <xdr:colOff>353529</xdr:colOff>
      <xdr:row>74</xdr:row>
      <xdr:rowOff>43794</xdr:rowOff>
    </xdr:from>
    <xdr:ext cx="1181097" cy="261936"/>
    <xdr:pic>
      <xdr:nvPicPr>
        <xdr:cNvPr id="197" name="Рисунок 196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296373" y="16367263"/>
          <a:ext cx="1181097" cy="261936"/>
        </a:xfrm>
        <a:prstGeom prst="rect">
          <a:avLst/>
        </a:prstGeom>
      </xdr:spPr>
    </xdr:pic>
    <xdr:clientData/>
  </xdr:oneCellAnchor>
  <xdr:twoCellAnchor>
    <xdr:from>
      <xdr:col>21</xdr:col>
      <xdr:colOff>0</xdr:colOff>
      <xdr:row>121</xdr:row>
      <xdr:rowOff>0</xdr:rowOff>
    </xdr:from>
    <xdr:to>
      <xdr:col>22</xdr:col>
      <xdr:colOff>582084</xdr:colOff>
      <xdr:row>121</xdr:row>
      <xdr:rowOff>280205</xdr:rowOff>
    </xdr:to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xmlns="" id="{00000000-0008-0000-0000-0000C6020000}"/>
            </a:ext>
          </a:extLst>
        </xdr:cNvPr>
        <xdr:cNvSpPr txBox="1"/>
      </xdr:nvSpPr>
      <xdr:spPr>
        <a:xfrm>
          <a:off x="18754725" y="12706350"/>
          <a:ext cx="1334559" cy="280205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twoCellAnchor editAs="oneCell">
    <xdr:from>
      <xdr:col>1</xdr:col>
      <xdr:colOff>225883</xdr:colOff>
      <xdr:row>121</xdr:row>
      <xdr:rowOff>137864</xdr:rowOff>
    </xdr:from>
    <xdr:to>
      <xdr:col>1</xdr:col>
      <xdr:colOff>1594171</xdr:colOff>
      <xdr:row>126</xdr:row>
      <xdr:rowOff>623887</xdr:rowOff>
    </xdr:to>
    <xdr:pic>
      <xdr:nvPicPr>
        <xdr:cNvPr id="199" name="Рисунок 198"/>
        <xdr:cNvPicPr>
          <a:picLocks noChangeAspect="1"/>
        </xdr:cNvPicPr>
      </xdr:nvPicPr>
      <xdr:blipFill rotWithShape="1">
        <a:blip xmlns:r="http://schemas.openxmlformats.org/officeDocument/2006/relationships" r:embed="rId75" cstate="email">
          <a:extLst>
            <a:ext uri="{BEBA8EAE-BF5A-486C-A8C5-ECC9F3942E4B}">
              <a14:imgProps xmlns:a14="http://schemas.microsoft.com/office/drawing/2010/main">
                <a14:imgLayer r:embed="rId76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97321" y="28998614"/>
          <a:ext cx="1368288" cy="2057648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121</xdr:row>
      <xdr:rowOff>1</xdr:rowOff>
    </xdr:from>
    <xdr:to>
      <xdr:col>4</xdr:col>
      <xdr:colOff>6215</xdr:colOff>
      <xdr:row>122</xdr:row>
      <xdr:rowOff>59531</xdr:rowOff>
    </xdr:to>
    <xdr:pic>
      <xdr:nvPicPr>
        <xdr:cNvPr id="200" name="Рисунок 199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821906" y="27562970"/>
          <a:ext cx="1006340" cy="309562"/>
        </a:xfrm>
        <a:prstGeom prst="rect">
          <a:avLst/>
        </a:prstGeom>
      </xdr:spPr>
    </xdr:pic>
    <xdr:clientData/>
  </xdr:twoCellAnchor>
  <xdr:twoCellAnchor>
    <xdr:from>
      <xdr:col>21</xdr:col>
      <xdr:colOff>0</xdr:colOff>
      <xdr:row>124</xdr:row>
      <xdr:rowOff>0</xdr:rowOff>
    </xdr:from>
    <xdr:to>
      <xdr:col>22</xdr:col>
      <xdr:colOff>582084</xdr:colOff>
      <xdr:row>124</xdr:row>
      <xdr:rowOff>280205</xdr:rowOff>
    </xdr:to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xmlns="" id="{00000000-0008-0000-0000-0000C6020000}"/>
            </a:ext>
          </a:extLst>
        </xdr:cNvPr>
        <xdr:cNvSpPr txBox="1"/>
      </xdr:nvSpPr>
      <xdr:spPr>
        <a:xfrm>
          <a:off x="18942844" y="27562969"/>
          <a:ext cx="1391709" cy="280205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oneCellAnchor>
    <xdr:from>
      <xdr:col>3</xdr:col>
      <xdr:colOff>0</xdr:colOff>
      <xdr:row>124</xdr:row>
      <xdr:rowOff>1</xdr:rowOff>
    </xdr:from>
    <xdr:ext cx="1006340" cy="309562"/>
    <xdr:pic>
      <xdr:nvPicPr>
        <xdr:cNvPr id="203" name="Рисунок 202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821906" y="27562970"/>
          <a:ext cx="1006340" cy="309562"/>
        </a:xfrm>
        <a:prstGeom prst="rect">
          <a:avLst/>
        </a:prstGeom>
      </xdr:spPr>
    </xdr:pic>
    <xdr:clientData/>
  </xdr:oneCellAnchor>
  <xdr:twoCellAnchor>
    <xdr:from>
      <xdr:col>1</xdr:col>
      <xdr:colOff>273844</xdr:colOff>
      <xdr:row>90</xdr:row>
      <xdr:rowOff>107156</xdr:rowOff>
    </xdr:from>
    <xdr:to>
      <xdr:col>1</xdr:col>
      <xdr:colOff>1621627</xdr:colOff>
      <xdr:row>92</xdr:row>
      <xdr:rowOff>224377</xdr:rowOff>
    </xdr:to>
    <xdr:pic>
      <xdr:nvPicPr>
        <xdr:cNvPr id="204" name="Рисунок 203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282" y="21812250"/>
          <a:ext cx="1347783" cy="1045908"/>
        </a:xfrm>
        <a:prstGeom prst="rect">
          <a:avLst/>
        </a:prstGeom>
      </xdr:spPr>
    </xdr:pic>
    <xdr:clientData/>
  </xdr:twoCellAnchor>
  <xdr:oneCellAnchor>
    <xdr:from>
      <xdr:col>3</xdr:col>
      <xdr:colOff>2</xdr:colOff>
      <xdr:row>309</xdr:row>
      <xdr:rowOff>54741</xdr:rowOff>
    </xdr:from>
    <xdr:ext cx="1015450" cy="262758"/>
    <xdr:pic>
      <xdr:nvPicPr>
        <xdr:cNvPr id="205" name="Рисунок 204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21908" y="71956585"/>
          <a:ext cx="1015450" cy="262758"/>
        </a:xfrm>
        <a:prstGeom prst="rect">
          <a:avLst/>
        </a:prstGeom>
      </xdr:spPr>
    </xdr:pic>
    <xdr:clientData/>
  </xdr:oneCellAnchor>
  <xdr:twoCellAnchor editAs="oneCell">
    <xdr:from>
      <xdr:col>3</xdr:col>
      <xdr:colOff>2</xdr:colOff>
      <xdr:row>89</xdr:row>
      <xdr:rowOff>57614</xdr:rowOff>
    </xdr:from>
    <xdr:to>
      <xdr:col>4</xdr:col>
      <xdr:colOff>15327</xdr:colOff>
      <xdr:row>90</xdr:row>
      <xdr:rowOff>260019</xdr:rowOff>
    </xdr:to>
    <xdr:pic>
      <xdr:nvPicPr>
        <xdr:cNvPr id="202" name="Рисунок 201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21908" y="21703177"/>
          <a:ext cx="1015450" cy="261936"/>
        </a:xfrm>
        <a:prstGeom prst="rect">
          <a:avLst/>
        </a:prstGeom>
      </xdr:spPr>
    </xdr:pic>
    <xdr:clientData/>
  </xdr:twoCellAnchor>
  <xdr:twoCellAnchor editAs="oneCell">
    <xdr:from>
      <xdr:col>2</xdr:col>
      <xdr:colOff>1821657</xdr:colOff>
      <xdr:row>436</xdr:row>
      <xdr:rowOff>7115</xdr:rowOff>
    </xdr:from>
    <xdr:to>
      <xdr:col>3</xdr:col>
      <xdr:colOff>991639</xdr:colOff>
      <xdr:row>436</xdr:row>
      <xdr:rowOff>272884</xdr:rowOff>
    </xdr:to>
    <xdr:pic>
      <xdr:nvPicPr>
        <xdr:cNvPr id="206" name="Рисунок 205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798095" y="110199459"/>
          <a:ext cx="1015450" cy="265769"/>
        </a:xfrm>
        <a:prstGeom prst="rect">
          <a:avLst/>
        </a:prstGeom>
      </xdr:spPr>
    </xdr:pic>
    <xdr:clientData/>
  </xdr:twoCellAnchor>
  <xdr:twoCellAnchor editAs="oneCell">
    <xdr:from>
      <xdr:col>2</xdr:col>
      <xdr:colOff>1833563</xdr:colOff>
      <xdr:row>502</xdr:row>
      <xdr:rowOff>20938</xdr:rowOff>
    </xdr:from>
    <xdr:to>
      <xdr:col>4</xdr:col>
      <xdr:colOff>3420</xdr:colOff>
      <xdr:row>502</xdr:row>
      <xdr:rowOff>283696</xdr:rowOff>
    </xdr:to>
    <xdr:pic>
      <xdr:nvPicPr>
        <xdr:cNvPr id="207" name="Рисунок 206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10001" y="130382469"/>
          <a:ext cx="1015450" cy="262758"/>
        </a:xfrm>
        <a:prstGeom prst="rect">
          <a:avLst/>
        </a:prstGeom>
      </xdr:spPr>
    </xdr:pic>
    <xdr:clientData/>
  </xdr:twoCellAnchor>
  <xdr:twoCellAnchor editAs="oneCell">
    <xdr:from>
      <xdr:col>18</xdr:col>
      <xdr:colOff>166135</xdr:colOff>
      <xdr:row>6</xdr:row>
      <xdr:rowOff>193675</xdr:rowOff>
    </xdr:from>
    <xdr:to>
      <xdr:col>21</xdr:col>
      <xdr:colOff>3176</xdr:colOff>
      <xdr:row>7</xdr:row>
      <xdr:rowOff>273050</xdr:rowOff>
    </xdr:to>
    <xdr:sp macro="" textlink="">
      <xdr:nvSpPr>
        <xdr:cNvPr id="12" name="shpDateOfUpdate"/>
        <xdr:cNvSpPr/>
      </xdr:nvSpPr>
      <xdr:spPr>
        <a:xfrm>
          <a:off x="16857036" y="2264809"/>
          <a:ext cx="1996780" cy="278735"/>
        </a:xfrm>
        <a:prstGeom prst="round2SameRect">
          <a:avLst>
            <a:gd name="adj1" fmla="val 0"/>
            <a:gd name="adj2" fmla="val 40000"/>
          </a:avLst>
        </a:prstGeom>
        <a:solidFill>
          <a:schemeClr val="tx1">
            <a:lumMod val="100000"/>
            <a:alpha val="30000"/>
          </a:schemeClr>
        </a:solidFill>
        <a:ln w="25400" cap="flat" cmpd="sng" algn="ctr">
          <a:noFill/>
          <a:prstDash val="solid"/>
        </a:ln>
        <a:effectLst/>
        <a:extLst>
          <a:ext uri="{91240B29-F687-4F45-9708-019B960494DF}">
            <a14:hiddenLine xmlns:a14="http://schemas.microsoft.com/office/drawing/2010/main" w="25400" cap="flat" cmpd="sng" algn="ctr">
              <a:solidFill>
                <a:schemeClr val="accent1">
                  <a:shade val="50000"/>
                </a:schemeClr>
              </a:solidFill>
              <a:prstDash val="solid"/>
            </a14:hiddenLine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ru-RU" sz="1200">
              <a:latin typeface="Calibri" panose="020F0502020204030204" pitchFamily="34" charset="0"/>
            </a:rPr>
            <a:t>Обновлено: 31 май 2021</a:t>
          </a:r>
        </a:p>
      </xdr:txBody>
    </xdr:sp>
    <xdr:clientData/>
  </xdr:twoCellAnchor>
  <xdr:twoCellAnchor>
    <xdr:from>
      <xdr:col>1</xdr:col>
      <xdr:colOff>426810</xdr:colOff>
      <xdr:row>34</xdr:row>
      <xdr:rowOff>115237</xdr:rowOff>
    </xdr:from>
    <xdr:to>
      <xdr:col>1</xdr:col>
      <xdr:colOff>1530543</xdr:colOff>
      <xdr:row>37</xdr:row>
      <xdr:rowOff>111124</xdr:rowOff>
    </xdr:to>
    <xdr:pic>
      <xdr:nvPicPr>
        <xdr:cNvPr id="185" name="Рисунок 184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185" y="9767237"/>
          <a:ext cx="1103733" cy="789637"/>
        </a:xfrm>
        <a:prstGeom prst="rect">
          <a:avLst/>
        </a:prstGeom>
      </xdr:spPr>
    </xdr:pic>
    <xdr:clientData/>
  </xdr:twoCellAnchor>
  <xdr:twoCellAnchor>
    <xdr:from>
      <xdr:col>1</xdr:col>
      <xdr:colOff>256685</xdr:colOff>
      <xdr:row>43</xdr:row>
      <xdr:rowOff>176058</xdr:rowOff>
    </xdr:from>
    <xdr:to>
      <xdr:col>1</xdr:col>
      <xdr:colOff>1741977</xdr:colOff>
      <xdr:row>45</xdr:row>
      <xdr:rowOff>254001</xdr:rowOff>
    </xdr:to>
    <xdr:pic>
      <xdr:nvPicPr>
        <xdr:cNvPr id="186" name="Рисунок 185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060" y="12177558"/>
          <a:ext cx="1485292" cy="776443"/>
        </a:xfrm>
        <a:prstGeom prst="rect">
          <a:avLst/>
        </a:prstGeom>
      </xdr:spPr>
    </xdr:pic>
    <xdr:clientData/>
  </xdr:twoCellAnchor>
  <xdr:twoCellAnchor>
    <xdr:from>
      <xdr:col>1</xdr:col>
      <xdr:colOff>194732</xdr:colOff>
      <xdr:row>274</xdr:row>
      <xdr:rowOff>111125</xdr:rowOff>
    </xdr:from>
    <xdr:to>
      <xdr:col>1</xdr:col>
      <xdr:colOff>1728943</xdr:colOff>
      <xdr:row>276</xdr:row>
      <xdr:rowOff>158750</xdr:rowOff>
    </xdr:to>
    <xdr:pic>
      <xdr:nvPicPr>
        <xdr:cNvPr id="187" name="Рисунок 186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107" y="66532125"/>
          <a:ext cx="1534211" cy="682625"/>
        </a:xfrm>
        <a:prstGeom prst="rect">
          <a:avLst/>
        </a:prstGeom>
      </xdr:spPr>
    </xdr:pic>
    <xdr:clientData/>
  </xdr:twoCellAnchor>
  <xdr:twoCellAnchor>
    <xdr:from>
      <xdr:col>1</xdr:col>
      <xdr:colOff>401152</xdr:colOff>
      <xdr:row>147</xdr:row>
      <xdr:rowOff>9525</xdr:rowOff>
    </xdr:from>
    <xdr:to>
      <xdr:col>1</xdr:col>
      <xdr:colOff>1437174</xdr:colOff>
      <xdr:row>151</xdr:row>
      <xdr:rowOff>142875</xdr:rowOff>
    </xdr:to>
    <xdr:pic>
      <xdr:nvPicPr>
        <xdr:cNvPr id="192" name="Рисунок 191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0527" y="35013900"/>
          <a:ext cx="1036022" cy="1054100"/>
        </a:xfrm>
        <a:prstGeom prst="rect">
          <a:avLst/>
        </a:prstGeom>
      </xdr:spPr>
    </xdr:pic>
    <xdr:clientData/>
  </xdr:twoCellAnchor>
  <xdr:oneCellAnchor>
    <xdr:from>
      <xdr:col>3</xdr:col>
      <xdr:colOff>2</xdr:colOff>
      <xdr:row>146</xdr:row>
      <xdr:rowOff>32845</xdr:rowOff>
    </xdr:from>
    <xdr:ext cx="1015450" cy="269875"/>
    <xdr:pic>
      <xdr:nvPicPr>
        <xdr:cNvPr id="208" name="Рисунок 207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12411" b="-5263"/>
        <a:stretch/>
      </xdr:blipFill>
      <xdr:spPr>
        <a:xfrm>
          <a:off x="3825877" y="34767345"/>
          <a:ext cx="1015450" cy="269875"/>
        </a:xfrm>
        <a:prstGeom prst="rect">
          <a:avLst/>
        </a:prstGeom>
      </xdr:spPr>
    </xdr:pic>
    <xdr:clientData/>
  </xdr:oneCellAnchor>
  <xdr:twoCellAnchor>
    <xdr:from>
      <xdr:col>21</xdr:col>
      <xdr:colOff>0</xdr:colOff>
      <xdr:row>242</xdr:row>
      <xdr:rowOff>0</xdr:rowOff>
    </xdr:from>
    <xdr:to>
      <xdr:col>22</xdr:col>
      <xdr:colOff>582084</xdr:colOff>
      <xdr:row>242</xdr:row>
      <xdr:rowOff>280205</xdr:rowOff>
    </xdr:to>
    <xdr:sp macro="" textlink="">
      <xdr:nvSpPr>
        <xdr:cNvPr id="209" name="TextBox 208">
          <a:extLst>
            <a:ext uri="{FF2B5EF4-FFF2-40B4-BE49-F238E27FC236}">
              <a16:creationId xmlns="" xmlns:a16="http://schemas.microsoft.com/office/drawing/2014/main" id="{00000000-0008-0000-0000-0000C6020000}"/>
            </a:ext>
          </a:extLst>
        </xdr:cNvPr>
        <xdr:cNvSpPr txBox="1"/>
      </xdr:nvSpPr>
      <xdr:spPr>
        <a:xfrm>
          <a:off x="18754725" y="36795075"/>
          <a:ext cx="1334559" cy="204005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ru-RU" sz="1200" b="1">
              <a:solidFill>
                <a:srgbClr val="FFFF00"/>
              </a:solidFill>
            </a:rPr>
            <a:t>Товар БЕЗ НДС</a:t>
          </a:r>
        </a:p>
      </xdr:txBody>
    </xdr:sp>
    <xdr:clientData/>
  </xdr:twoCellAnchor>
  <xdr:oneCellAnchor>
    <xdr:from>
      <xdr:col>3</xdr:col>
      <xdr:colOff>0</xdr:colOff>
      <xdr:row>242</xdr:row>
      <xdr:rowOff>0</xdr:rowOff>
    </xdr:from>
    <xdr:ext cx="1009742" cy="228132"/>
    <xdr:pic>
      <xdr:nvPicPr>
        <xdr:cNvPr id="210" name="Рисунок 209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800475" y="36795075"/>
          <a:ext cx="1009742" cy="228132"/>
        </a:xfrm>
        <a:prstGeom prst="rect">
          <a:avLst/>
        </a:prstGeom>
      </xdr:spPr>
    </xdr:pic>
    <xdr:clientData/>
  </xdr:oneCellAnchor>
  <xdr:twoCellAnchor editAs="oneCell">
    <xdr:from>
      <xdr:col>1</xdr:col>
      <xdr:colOff>158751</xdr:colOff>
      <xdr:row>252</xdr:row>
      <xdr:rowOff>213967</xdr:rowOff>
    </xdr:from>
    <xdr:to>
      <xdr:col>1</xdr:col>
      <xdr:colOff>1679753</xdr:colOff>
      <xdr:row>256</xdr:row>
      <xdr:rowOff>95250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6" y="62904342"/>
          <a:ext cx="1521002" cy="1151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9966"/>
    <outlinePr summaryBelow="0"/>
    <pageSetUpPr fitToPage="1"/>
  </sheetPr>
  <dimension ref="A1:VQ594"/>
  <sheetViews>
    <sheetView tabSelected="1" zoomScale="86" zoomScaleNormal="86" zoomScaleSheetLayoutView="50" workbookViewId="0">
      <pane ySplit="8" topLeftCell="A582" activePane="bottomLeft" state="frozen"/>
      <selection pane="bottomLeft" activeCell="A9" sqref="A9"/>
    </sheetView>
  </sheetViews>
  <sheetFormatPr defaultColWidth="9.140625" defaultRowHeight="18.75" x14ac:dyDescent="0.25"/>
  <cols>
    <col min="1" max="1" width="1.140625" style="12" customWidth="1"/>
    <col min="2" max="2" width="28.5703125" style="1" customWidth="1"/>
    <col min="3" max="3" width="27.7109375" style="162" customWidth="1"/>
    <col min="4" max="4" width="15" style="162" customWidth="1"/>
    <col min="5" max="5" width="19.5703125" style="162" customWidth="1"/>
    <col min="6" max="6" width="28.7109375" style="92" bestFit="1" customWidth="1"/>
    <col min="7" max="21" width="10.85546875" style="12" customWidth="1"/>
    <col min="22" max="22" width="12.140625" style="93" customWidth="1"/>
    <col min="23" max="23" width="14.42578125" style="94" bestFit="1" customWidth="1"/>
    <col min="24" max="24" width="14.28515625" style="101" bestFit="1" customWidth="1"/>
    <col min="25" max="25" width="14" style="101" bestFit="1" customWidth="1"/>
    <col min="26" max="16384" width="9.140625" style="101"/>
  </cols>
  <sheetData>
    <row r="1" spans="1:31" ht="22.15" customHeight="1" x14ac:dyDescent="0.35">
      <c r="A1" s="34"/>
      <c r="B1" s="2"/>
      <c r="C1" s="364"/>
      <c r="D1" s="158"/>
      <c r="E1" s="158"/>
      <c r="F1" s="6"/>
      <c r="G1" s="7"/>
      <c r="H1" s="7"/>
      <c r="I1" s="7"/>
      <c r="J1" s="7"/>
      <c r="K1" s="7"/>
      <c r="L1" s="7"/>
      <c r="M1" s="7"/>
      <c r="N1" s="7"/>
      <c r="O1" s="5"/>
      <c r="P1" s="5"/>
      <c r="Q1" s="5"/>
      <c r="R1" s="5"/>
      <c r="S1" s="1"/>
      <c r="T1" s="30"/>
      <c r="U1" s="30"/>
      <c r="V1" s="58"/>
      <c r="W1" s="58"/>
    </row>
    <row r="2" spans="1:31" ht="24" customHeight="1" x14ac:dyDescent="0.35">
      <c r="A2" s="34"/>
      <c r="B2" s="2"/>
      <c r="C2" s="364"/>
      <c r="D2" s="159"/>
      <c r="E2" s="159"/>
      <c r="F2" s="6"/>
      <c r="G2" s="7"/>
      <c r="H2" s="7"/>
      <c r="I2" s="7"/>
      <c r="J2" s="7"/>
      <c r="K2" s="7"/>
      <c r="L2" s="7"/>
      <c r="M2" s="7"/>
      <c r="N2" s="6"/>
      <c r="O2" s="5"/>
      <c r="P2" s="5"/>
      <c r="Q2" s="5"/>
      <c r="R2" s="17"/>
      <c r="S2" s="5"/>
      <c r="T2" s="360" t="s">
        <v>175</v>
      </c>
      <c r="U2" s="361"/>
      <c r="V2" s="361"/>
      <c r="W2" s="362"/>
    </row>
    <row r="3" spans="1:31" ht="18.75" customHeight="1" x14ac:dyDescent="0.25">
      <c r="A3" s="34"/>
      <c r="B3" s="2"/>
      <c r="C3" s="364"/>
      <c r="D3" s="160"/>
      <c r="E3" s="160"/>
      <c r="F3" s="6"/>
      <c r="G3" s="8"/>
      <c r="H3" s="8"/>
      <c r="I3" s="8"/>
      <c r="J3" s="8"/>
      <c r="K3" s="8"/>
      <c r="L3" s="8"/>
      <c r="M3" s="8"/>
      <c r="N3" s="8"/>
      <c r="O3" s="5"/>
      <c r="P3" s="5"/>
      <c r="Q3" s="5"/>
      <c r="R3" s="5"/>
      <c r="S3" s="5"/>
      <c r="T3" s="335" t="s">
        <v>12</v>
      </c>
      <c r="U3" s="336"/>
      <c r="V3" s="336" t="s">
        <v>0</v>
      </c>
      <c r="W3" s="363"/>
    </row>
    <row r="4" spans="1:31" ht="20.25" customHeight="1" x14ac:dyDescent="0.3">
      <c r="A4" s="34"/>
      <c r="B4" s="2"/>
      <c r="C4" s="159"/>
      <c r="D4" s="160"/>
      <c r="E4" s="160"/>
      <c r="F4" s="6"/>
      <c r="G4" s="8"/>
      <c r="H4" s="8"/>
      <c r="I4" s="8"/>
      <c r="J4" s="8"/>
      <c r="K4" s="8"/>
      <c r="L4" s="8"/>
      <c r="M4" s="8"/>
      <c r="N4" s="8"/>
      <c r="O4" s="5"/>
      <c r="P4" s="5"/>
      <c r="Q4" s="9"/>
      <c r="R4" s="9"/>
      <c r="S4" s="9"/>
      <c r="T4" s="367">
        <f>SUM(V10:V594)</f>
        <v>41552</v>
      </c>
      <c r="U4" s="368"/>
      <c r="V4" s="365">
        <f>SUM(W9:W594)</f>
        <v>5783305</v>
      </c>
      <c r="W4" s="366"/>
      <c r="X4" s="228"/>
      <c r="Y4" s="228"/>
    </row>
    <row r="5" spans="1:31" ht="36" customHeight="1" x14ac:dyDescent="0.3">
      <c r="A5" s="34"/>
      <c r="B5" s="2"/>
      <c r="C5" s="159"/>
      <c r="D5" s="160"/>
      <c r="E5" s="160"/>
      <c r="F5" s="2"/>
      <c r="G5" s="8"/>
      <c r="H5" s="8"/>
      <c r="I5" s="8"/>
      <c r="J5" s="8"/>
      <c r="K5" s="8"/>
      <c r="L5" s="8"/>
      <c r="M5" s="8"/>
      <c r="N5" s="8"/>
      <c r="O5" s="10"/>
      <c r="P5" s="10"/>
      <c r="Q5" s="9"/>
      <c r="R5" s="9"/>
      <c r="S5" s="5"/>
      <c r="T5" s="31"/>
      <c r="U5" s="32"/>
      <c r="V5" s="32"/>
      <c r="W5" s="32"/>
    </row>
    <row r="6" spans="1:31" ht="42" customHeight="1" x14ac:dyDescent="0.3">
      <c r="A6" s="34"/>
      <c r="B6" s="2"/>
      <c r="C6" s="159"/>
      <c r="D6" s="160"/>
      <c r="E6" s="160"/>
      <c r="F6" s="2"/>
      <c r="G6" s="8"/>
      <c r="H6" s="8"/>
      <c r="I6" s="8"/>
      <c r="J6" s="8"/>
      <c r="K6" s="8"/>
      <c r="L6" s="8"/>
      <c r="M6" s="8"/>
      <c r="N6" s="8"/>
      <c r="O6" s="10"/>
      <c r="P6" s="10"/>
      <c r="Q6" s="9"/>
      <c r="R6" s="9"/>
      <c r="S6" s="5"/>
      <c r="T6" s="18"/>
      <c r="U6" s="19"/>
      <c r="V6" s="11"/>
      <c r="W6" s="11"/>
    </row>
    <row r="7" spans="1:31" ht="15.75" customHeight="1" x14ac:dyDescent="0.3">
      <c r="A7" s="34"/>
      <c r="B7" s="2"/>
      <c r="C7" s="159"/>
      <c r="D7" s="160"/>
      <c r="E7" s="160"/>
      <c r="F7" s="2"/>
      <c r="G7" s="8"/>
      <c r="H7" s="8"/>
      <c r="I7" s="8"/>
      <c r="J7" s="8"/>
      <c r="K7" s="8"/>
      <c r="L7" s="8"/>
      <c r="M7" s="8"/>
      <c r="N7" s="8"/>
      <c r="O7" s="10"/>
      <c r="P7" s="10"/>
      <c r="Q7" s="9"/>
      <c r="R7" s="9"/>
      <c r="S7" s="5"/>
      <c r="T7" s="2"/>
      <c r="U7" s="2"/>
      <c r="V7" s="59"/>
      <c r="W7" s="11"/>
    </row>
    <row r="8" spans="1:31" ht="42" customHeight="1" x14ac:dyDescent="0.25">
      <c r="A8" s="56"/>
      <c r="B8" s="64" t="s">
        <v>14</v>
      </c>
      <c r="C8" s="64" t="s">
        <v>15</v>
      </c>
      <c r="D8" s="64" t="s">
        <v>16</v>
      </c>
      <c r="E8" s="64" t="s">
        <v>17</v>
      </c>
      <c r="F8" s="64" t="s">
        <v>6</v>
      </c>
      <c r="G8" s="337" t="s">
        <v>331</v>
      </c>
      <c r="H8" s="338"/>
      <c r="I8" s="338"/>
      <c r="J8" s="338"/>
      <c r="K8" s="338"/>
      <c r="L8" s="338"/>
      <c r="M8" s="338"/>
      <c r="N8" s="338"/>
      <c r="O8" s="338"/>
      <c r="P8" s="338"/>
      <c r="Q8" s="338"/>
      <c r="R8" s="338"/>
      <c r="S8" s="338"/>
      <c r="T8" s="338"/>
      <c r="U8" s="339"/>
      <c r="V8" s="65" t="s">
        <v>12</v>
      </c>
      <c r="W8" s="95" t="s">
        <v>0</v>
      </c>
    </row>
    <row r="9" spans="1:31" ht="25.15" customHeight="1" x14ac:dyDescent="0.25">
      <c r="A9" s="56"/>
      <c r="B9" s="286" t="s">
        <v>293</v>
      </c>
      <c r="C9" s="286"/>
      <c r="D9" s="286"/>
      <c r="E9" s="286"/>
      <c r="F9" s="286"/>
      <c r="G9" s="286"/>
      <c r="H9" s="286"/>
      <c r="I9" s="286"/>
      <c r="J9" s="286"/>
      <c r="K9" s="286"/>
      <c r="L9" s="286"/>
      <c r="M9" s="286"/>
      <c r="N9" s="286"/>
      <c r="O9" s="286"/>
      <c r="P9" s="286"/>
      <c r="Q9" s="286"/>
      <c r="R9" s="286"/>
      <c r="S9" s="286"/>
      <c r="T9" s="286"/>
      <c r="U9" s="286"/>
      <c r="V9" s="286"/>
      <c r="W9" s="286"/>
    </row>
    <row r="10" spans="1:31" s="1" customFormat="1" ht="4.5" customHeight="1" x14ac:dyDescent="0.25">
      <c r="A10" s="181"/>
      <c r="B10" s="182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4"/>
      <c r="X10" s="102"/>
      <c r="Y10" s="193"/>
      <c r="Z10" s="193"/>
      <c r="AA10" s="193"/>
      <c r="AB10" s="193"/>
      <c r="AC10" s="193"/>
      <c r="AD10" s="193"/>
      <c r="AE10" s="193"/>
    </row>
    <row r="11" spans="1:31" s="1" customFormat="1" ht="24.75" customHeight="1" x14ac:dyDescent="0.25">
      <c r="A11" s="181"/>
      <c r="B11" s="455"/>
      <c r="C11" s="446" t="s">
        <v>292</v>
      </c>
      <c r="D11" s="284" t="s">
        <v>281</v>
      </c>
      <c r="E11" s="457" t="s">
        <v>282</v>
      </c>
      <c r="F11" s="332"/>
      <c r="G11" s="76"/>
      <c r="H11" s="296">
        <v>100</v>
      </c>
      <c r="I11" s="297"/>
      <c r="J11" s="297"/>
      <c r="K11" s="297"/>
      <c r="L11" s="297"/>
      <c r="M11" s="297"/>
      <c r="N11" s="297"/>
      <c r="O11" s="297"/>
      <c r="P11" s="295">
        <v>150</v>
      </c>
      <c r="Q11" s="295"/>
      <c r="R11" s="295"/>
      <c r="S11" s="295"/>
      <c r="T11" s="75"/>
      <c r="U11" s="75"/>
      <c r="V11" s="192"/>
      <c r="W11" s="90"/>
      <c r="X11" s="102"/>
      <c r="Y11" s="193"/>
      <c r="Z11" s="193"/>
      <c r="AA11" s="193"/>
      <c r="AB11" s="193"/>
      <c r="AC11" s="193"/>
      <c r="AD11" s="193"/>
      <c r="AE11" s="193"/>
    </row>
    <row r="12" spans="1:31" s="1" customFormat="1" ht="24.75" customHeight="1" x14ac:dyDescent="0.25">
      <c r="A12" s="181"/>
      <c r="B12" s="456"/>
      <c r="C12" s="447"/>
      <c r="D12" s="285"/>
      <c r="E12" s="458"/>
      <c r="F12" s="333"/>
      <c r="G12" s="76"/>
      <c r="H12" s="197">
        <v>29</v>
      </c>
      <c r="I12" s="197">
        <v>30</v>
      </c>
      <c r="J12" s="197">
        <v>31</v>
      </c>
      <c r="K12" s="197">
        <v>32</v>
      </c>
      <c r="L12" s="197">
        <v>33</v>
      </c>
      <c r="M12" s="197">
        <v>34</v>
      </c>
      <c r="N12" s="197">
        <v>35</v>
      </c>
      <c r="O12" s="197">
        <v>36</v>
      </c>
      <c r="P12" s="197">
        <v>37</v>
      </c>
      <c r="Q12" s="197">
        <v>38</v>
      </c>
      <c r="R12" s="197">
        <v>39</v>
      </c>
      <c r="S12" s="197">
        <v>40</v>
      </c>
      <c r="T12" s="75"/>
      <c r="U12" s="75"/>
      <c r="V12" s="192"/>
      <c r="W12" s="90"/>
      <c r="X12" s="102"/>
      <c r="Y12" s="193"/>
      <c r="Z12" s="193"/>
      <c r="AA12" s="193"/>
      <c r="AB12" s="193"/>
      <c r="AC12" s="193"/>
      <c r="AD12" s="193"/>
      <c r="AE12" s="193"/>
    </row>
    <row r="13" spans="1:31" s="1" customFormat="1" ht="24.75" customHeight="1" x14ac:dyDescent="0.25">
      <c r="A13" s="194"/>
      <c r="B13" s="456"/>
      <c r="C13" s="447"/>
      <c r="D13" s="285"/>
      <c r="E13" s="458"/>
      <c r="F13" s="195" t="s">
        <v>1</v>
      </c>
      <c r="G13" s="76"/>
      <c r="H13" s="223">
        <v>206</v>
      </c>
      <c r="I13" s="223">
        <v>195</v>
      </c>
      <c r="J13" s="223">
        <v>151</v>
      </c>
      <c r="K13" s="223">
        <v>148</v>
      </c>
      <c r="L13" s="223">
        <v>141</v>
      </c>
      <c r="M13" s="223">
        <v>148</v>
      </c>
      <c r="N13" s="223">
        <v>147</v>
      </c>
      <c r="O13" s="223">
        <v>114</v>
      </c>
      <c r="P13" s="223">
        <v>95</v>
      </c>
      <c r="Q13" s="223">
        <v>52</v>
      </c>
      <c r="R13" s="223">
        <v>45</v>
      </c>
      <c r="S13" s="223">
        <v>28</v>
      </c>
      <c r="T13" s="75"/>
      <c r="U13" s="75"/>
      <c r="V13" s="198">
        <f>SUM(H13:S13)</f>
        <v>1470</v>
      </c>
      <c r="W13" s="199">
        <f>SUM(H13:S13)*H11</f>
        <v>147000</v>
      </c>
      <c r="X13" s="102"/>
      <c r="Y13" s="193"/>
      <c r="Z13" s="193"/>
      <c r="AA13" s="193"/>
      <c r="AB13" s="193"/>
      <c r="AC13" s="193"/>
      <c r="AD13" s="193"/>
      <c r="AE13" s="193"/>
    </row>
    <row r="14" spans="1:31" s="1" customFormat="1" ht="24.75" customHeight="1" x14ac:dyDescent="0.25">
      <c r="A14" s="194"/>
      <c r="B14" s="456"/>
      <c r="C14" s="447"/>
      <c r="D14" s="285"/>
      <c r="E14" s="458"/>
      <c r="F14" s="196" t="s">
        <v>2</v>
      </c>
      <c r="G14" s="76"/>
      <c r="H14" s="223">
        <v>84</v>
      </c>
      <c r="I14" s="223">
        <v>79</v>
      </c>
      <c r="J14" s="223">
        <v>40</v>
      </c>
      <c r="K14" s="223">
        <v>31</v>
      </c>
      <c r="L14" s="223">
        <v>6</v>
      </c>
      <c r="M14" s="223">
        <v>67</v>
      </c>
      <c r="N14" s="223">
        <v>23</v>
      </c>
      <c r="O14" s="223">
        <v>49</v>
      </c>
      <c r="P14" s="223">
        <v>80</v>
      </c>
      <c r="Q14" s="223">
        <v>62</v>
      </c>
      <c r="R14" s="223">
        <v>76</v>
      </c>
      <c r="S14" s="223">
        <v>56</v>
      </c>
      <c r="T14" s="75"/>
      <c r="U14" s="75"/>
      <c r="V14" s="198">
        <f>SUM(H14:S14)</f>
        <v>653</v>
      </c>
      <c r="W14" s="199">
        <f>SUM(H14:S14)*H11</f>
        <v>65300</v>
      </c>
      <c r="X14" s="102"/>
      <c r="Y14" s="193"/>
      <c r="Z14" s="193"/>
      <c r="AA14" s="193"/>
      <c r="AB14" s="193"/>
      <c r="AC14" s="193"/>
      <c r="AD14" s="193"/>
      <c r="AE14" s="193"/>
    </row>
    <row r="15" spans="1:31" s="1" customFormat="1" ht="4.5" customHeight="1" x14ac:dyDescent="0.25">
      <c r="A15" s="181"/>
      <c r="B15" s="182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3"/>
      <c r="T15" s="183"/>
      <c r="U15" s="183"/>
      <c r="V15" s="183"/>
      <c r="W15" s="184"/>
      <c r="X15" s="102"/>
      <c r="Y15" s="193"/>
      <c r="Z15" s="193"/>
      <c r="AA15" s="193"/>
      <c r="AB15" s="193"/>
      <c r="AC15" s="193"/>
      <c r="AD15" s="193"/>
      <c r="AE15" s="193"/>
    </row>
    <row r="16" spans="1:31" s="1" customFormat="1" ht="24.75" customHeight="1" x14ac:dyDescent="0.25">
      <c r="A16" s="181"/>
      <c r="B16" s="452"/>
      <c r="C16" s="446" t="s">
        <v>279</v>
      </c>
      <c r="D16" s="284" t="s">
        <v>283</v>
      </c>
      <c r="E16" s="449" t="s">
        <v>280</v>
      </c>
      <c r="F16" s="332"/>
      <c r="G16" s="76"/>
      <c r="H16" s="296">
        <v>100</v>
      </c>
      <c r="I16" s="297"/>
      <c r="J16" s="297"/>
      <c r="K16" s="297"/>
      <c r="L16" s="297"/>
      <c r="M16" s="297"/>
      <c r="N16" s="297"/>
      <c r="O16" s="297"/>
      <c r="P16" s="295">
        <v>200</v>
      </c>
      <c r="Q16" s="295"/>
      <c r="R16" s="295"/>
      <c r="S16" s="295"/>
      <c r="T16" s="75"/>
      <c r="U16" s="75"/>
      <c r="V16" s="192"/>
      <c r="W16" s="90"/>
      <c r="X16" s="102"/>
      <c r="Y16" s="193"/>
      <c r="Z16" s="193"/>
      <c r="AA16" s="193"/>
      <c r="AB16" s="193"/>
      <c r="AC16" s="193"/>
      <c r="AD16" s="193"/>
      <c r="AE16" s="193"/>
    </row>
    <row r="17" spans="1:31" s="1" customFormat="1" ht="24.75" customHeight="1" x14ac:dyDescent="0.25">
      <c r="A17" s="181"/>
      <c r="B17" s="453"/>
      <c r="C17" s="447"/>
      <c r="D17" s="285"/>
      <c r="E17" s="450"/>
      <c r="F17" s="333"/>
      <c r="G17" s="76"/>
      <c r="H17" s="197">
        <v>25</v>
      </c>
      <c r="I17" s="197">
        <v>26</v>
      </c>
      <c r="J17" s="197">
        <v>27</v>
      </c>
      <c r="K17" s="197">
        <v>28</v>
      </c>
      <c r="L17" s="197">
        <v>29</v>
      </c>
      <c r="M17" s="197">
        <v>30</v>
      </c>
      <c r="N17" s="197">
        <v>31</v>
      </c>
      <c r="O17" s="197">
        <v>32</v>
      </c>
      <c r="P17" s="197">
        <v>33</v>
      </c>
      <c r="Q17" s="197">
        <v>34</v>
      </c>
      <c r="R17" s="197">
        <v>35</v>
      </c>
      <c r="S17" s="197">
        <v>36</v>
      </c>
      <c r="T17" s="75"/>
      <c r="U17" s="75"/>
      <c r="V17" s="192"/>
      <c r="W17" s="90"/>
      <c r="X17" s="102"/>
      <c r="Y17" s="193"/>
      <c r="Z17" s="193"/>
      <c r="AA17" s="193"/>
      <c r="AB17" s="193"/>
      <c r="AC17" s="193"/>
      <c r="AD17" s="193"/>
      <c r="AE17" s="193"/>
    </row>
    <row r="18" spans="1:31" s="1" customFormat="1" ht="24.75" customHeight="1" x14ac:dyDescent="0.25">
      <c r="A18" s="194"/>
      <c r="B18" s="453"/>
      <c r="C18" s="447"/>
      <c r="D18" s="285"/>
      <c r="E18" s="450"/>
      <c r="F18" s="200" t="s">
        <v>182</v>
      </c>
      <c r="G18" s="76"/>
      <c r="H18" s="223">
        <v>244</v>
      </c>
      <c r="I18" s="223">
        <v>206</v>
      </c>
      <c r="J18" s="223">
        <v>188</v>
      </c>
      <c r="K18" s="223">
        <v>161</v>
      </c>
      <c r="L18" s="223">
        <v>142</v>
      </c>
      <c r="M18" s="223">
        <v>128</v>
      </c>
      <c r="N18" s="223">
        <v>136</v>
      </c>
      <c r="O18" s="223">
        <v>155</v>
      </c>
      <c r="P18" s="223">
        <v>134</v>
      </c>
      <c r="Q18" s="223">
        <v>129</v>
      </c>
      <c r="R18" s="223">
        <v>118</v>
      </c>
      <c r="S18" s="223">
        <v>89</v>
      </c>
      <c r="T18" s="75"/>
      <c r="U18" s="75"/>
      <c r="V18" s="198">
        <f>SUM(H18:S18)</f>
        <v>1830</v>
      </c>
      <c r="W18" s="199">
        <f>SUM(H18:S18)*H16</f>
        <v>183000</v>
      </c>
      <c r="X18" s="102"/>
      <c r="Y18" s="193"/>
      <c r="Z18" s="193"/>
      <c r="AA18" s="193"/>
      <c r="AB18" s="193"/>
      <c r="AC18" s="193"/>
      <c r="AD18" s="193"/>
      <c r="AE18" s="193"/>
    </row>
    <row r="19" spans="1:31" s="1" customFormat="1" ht="24.75" customHeight="1" x14ac:dyDescent="0.25">
      <c r="A19" s="194"/>
      <c r="B19" s="453"/>
      <c r="C19" s="447"/>
      <c r="D19" s="285"/>
      <c r="E19" s="450"/>
      <c r="F19" s="201" t="s">
        <v>284</v>
      </c>
      <c r="G19" s="76"/>
      <c r="H19" s="223">
        <v>3</v>
      </c>
      <c r="I19" s="223">
        <v>5</v>
      </c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5"/>
      <c r="U19" s="75"/>
      <c r="V19" s="198">
        <f>SUM(H19:S19)</f>
        <v>8</v>
      </c>
      <c r="W19" s="199">
        <f>SUM(H19:R19)*H16</f>
        <v>800</v>
      </c>
      <c r="X19" s="102"/>
      <c r="Y19" s="193"/>
      <c r="Z19" s="193"/>
      <c r="AA19" s="193"/>
      <c r="AB19" s="193"/>
      <c r="AC19" s="193"/>
      <c r="AD19" s="193"/>
      <c r="AE19" s="193"/>
    </row>
    <row r="20" spans="1:31" s="1" customFormat="1" ht="24.75" customHeight="1" x14ac:dyDescent="0.25">
      <c r="A20" s="194"/>
      <c r="B20" s="453"/>
      <c r="C20" s="447"/>
      <c r="D20" s="285"/>
      <c r="E20" s="450"/>
      <c r="F20" s="202" t="s">
        <v>225</v>
      </c>
      <c r="G20" s="76"/>
      <c r="H20" s="223">
        <v>1</v>
      </c>
      <c r="I20" s="76"/>
      <c r="J20" s="76"/>
      <c r="K20" s="76"/>
      <c r="L20" s="76"/>
      <c r="M20" s="76"/>
      <c r="N20" s="76"/>
      <c r="O20" s="76"/>
      <c r="P20" s="76"/>
      <c r="Q20" s="76"/>
      <c r="R20" s="223">
        <v>14</v>
      </c>
      <c r="S20" s="223">
        <v>45</v>
      </c>
      <c r="T20" s="75"/>
      <c r="U20" s="75"/>
      <c r="V20" s="198">
        <f>SUM(H20:S20)</f>
        <v>60</v>
      </c>
      <c r="W20" s="199">
        <f>SUM(H20:S20)*H16</f>
        <v>6000</v>
      </c>
      <c r="X20" s="102"/>
      <c r="Y20" s="193"/>
      <c r="Z20" s="193"/>
      <c r="AA20" s="193"/>
      <c r="AB20" s="193"/>
      <c r="AC20" s="193"/>
      <c r="AD20" s="193"/>
      <c r="AE20" s="193"/>
    </row>
    <row r="21" spans="1:31" s="1" customFormat="1" ht="24.75" customHeight="1" x14ac:dyDescent="0.25">
      <c r="A21" s="181"/>
      <c r="B21" s="453"/>
      <c r="C21" s="447"/>
      <c r="D21" s="284" t="s">
        <v>283</v>
      </c>
      <c r="E21" s="450"/>
      <c r="F21" s="332"/>
      <c r="G21" s="76"/>
      <c r="H21" s="296">
        <v>100</v>
      </c>
      <c r="I21" s="297"/>
      <c r="J21" s="297"/>
      <c r="K21" s="295">
        <v>200</v>
      </c>
      <c r="L21" s="295"/>
      <c r="M21" s="75"/>
      <c r="N21" s="75"/>
      <c r="O21" s="75"/>
      <c r="P21" s="75"/>
      <c r="Q21" s="75"/>
      <c r="R21" s="75"/>
      <c r="S21" s="75"/>
      <c r="T21" s="75"/>
      <c r="U21" s="75"/>
      <c r="V21" s="192"/>
      <c r="W21" s="90"/>
      <c r="X21" s="102"/>
      <c r="Y21" s="193"/>
      <c r="Z21" s="193"/>
      <c r="AA21" s="193"/>
      <c r="AB21" s="193"/>
      <c r="AC21" s="193"/>
      <c r="AD21" s="193"/>
      <c r="AE21" s="193"/>
    </row>
    <row r="22" spans="1:31" s="1" customFormat="1" ht="24.75" customHeight="1" x14ac:dyDescent="0.25">
      <c r="A22" s="181"/>
      <c r="B22" s="453"/>
      <c r="C22" s="447"/>
      <c r="D22" s="285"/>
      <c r="E22" s="450"/>
      <c r="F22" s="333"/>
      <c r="G22" s="76"/>
      <c r="H22" s="197">
        <v>37</v>
      </c>
      <c r="I22" s="197">
        <v>38</v>
      </c>
      <c r="J22" s="197">
        <v>39</v>
      </c>
      <c r="K22" s="197">
        <v>40</v>
      </c>
      <c r="L22" s="197">
        <v>41</v>
      </c>
      <c r="M22" s="75"/>
      <c r="N22" s="75"/>
      <c r="O22" s="75"/>
      <c r="P22" s="75"/>
      <c r="Q22" s="75"/>
      <c r="R22" s="75"/>
      <c r="S22" s="75"/>
      <c r="T22" s="75"/>
      <c r="U22" s="75"/>
      <c r="V22" s="192"/>
      <c r="W22" s="90"/>
      <c r="X22" s="102"/>
      <c r="Y22" s="193"/>
      <c r="Z22" s="193"/>
      <c r="AA22" s="193"/>
      <c r="AB22" s="193"/>
      <c r="AC22" s="193"/>
      <c r="AD22" s="193"/>
      <c r="AE22" s="193"/>
    </row>
    <row r="23" spans="1:31" s="1" customFormat="1" ht="24.75" customHeight="1" x14ac:dyDescent="0.25">
      <c r="A23" s="194"/>
      <c r="B23" s="453"/>
      <c r="C23" s="447"/>
      <c r="D23" s="285"/>
      <c r="E23" s="450"/>
      <c r="F23" s="200" t="s">
        <v>182</v>
      </c>
      <c r="G23" s="76"/>
      <c r="H23" s="223">
        <v>93</v>
      </c>
      <c r="I23" s="76"/>
      <c r="J23" s="223">
        <v>18</v>
      </c>
      <c r="K23" s="223">
        <v>30</v>
      </c>
      <c r="L23" s="76"/>
      <c r="M23" s="75"/>
      <c r="N23" s="75"/>
      <c r="O23" s="75"/>
      <c r="P23" s="75"/>
      <c r="Q23" s="75"/>
      <c r="R23" s="75"/>
      <c r="S23" s="75"/>
      <c r="T23" s="75"/>
      <c r="U23" s="75"/>
      <c r="V23" s="198">
        <f>SUM(H23:S23)</f>
        <v>141</v>
      </c>
      <c r="W23" s="199">
        <f>SUM(H23:R23)*H21</f>
        <v>14100</v>
      </c>
      <c r="X23" s="102"/>
      <c r="Y23" s="193"/>
      <c r="Z23" s="193"/>
      <c r="AA23" s="193"/>
      <c r="AB23" s="193"/>
      <c r="AC23" s="193"/>
      <c r="AD23" s="193"/>
      <c r="AE23" s="193"/>
    </row>
    <row r="24" spans="1:31" s="1" customFormat="1" ht="24.75" customHeight="1" x14ac:dyDescent="0.25">
      <c r="A24" s="194"/>
      <c r="B24" s="453"/>
      <c r="C24" s="447"/>
      <c r="D24" s="285"/>
      <c r="E24" s="450"/>
      <c r="F24" s="201" t="s">
        <v>284</v>
      </c>
      <c r="G24" s="76"/>
      <c r="H24" s="76"/>
      <c r="I24" s="76"/>
      <c r="J24" s="76"/>
      <c r="K24" s="223">
        <v>6</v>
      </c>
      <c r="L24" s="223">
        <v>29</v>
      </c>
      <c r="M24" s="75"/>
      <c r="N24" s="75"/>
      <c r="O24" s="75"/>
      <c r="P24" s="75"/>
      <c r="Q24" s="75"/>
      <c r="R24" s="75"/>
      <c r="S24" s="75"/>
      <c r="T24" s="75"/>
      <c r="U24" s="75"/>
      <c r="V24" s="198">
        <f>SUM(H24:S24)</f>
        <v>35</v>
      </c>
      <c r="W24" s="199">
        <f>SUM(H24:R24)*H21</f>
        <v>3500</v>
      </c>
      <c r="X24" s="102"/>
      <c r="Y24" s="193"/>
      <c r="Z24" s="193"/>
      <c r="AA24" s="193"/>
      <c r="AB24" s="193"/>
      <c r="AC24" s="193"/>
      <c r="AD24" s="193"/>
      <c r="AE24" s="193"/>
    </row>
    <row r="25" spans="1:31" s="1" customFormat="1" ht="24.75" customHeight="1" x14ac:dyDescent="0.25">
      <c r="A25" s="194"/>
      <c r="B25" s="454"/>
      <c r="C25" s="448"/>
      <c r="D25" s="285"/>
      <c r="E25" s="451"/>
      <c r="F25" s="202" t="s">
        <v>225</v>
      </c>
      <c r="G25" s="76"/>
      <c r="H25" s="223">
        <v>35</v>
      </c>
      <c r="I25" s="223">
        <v>71</v>
      </c>
      <c r="J25" s="223">
        <v>146</v>
      </c>
      <c r="K25" s="223">
        <v>144</v>
      </c>
      <c r="L25" s="223">
        <v>88</v>
      </c>
      <c r="M25" s="75"/>
      <c r="N25" s="75"/>
      <c r="O25" s="75"/>
      <c r="P25" s="75"/>
      <c r="Q25" s="75"/>
      <c r="R25" s="75"/>
      <c r="S25" s="75"/>
      <c r="T25" s="75"/>
      <c r="U25" s="75"/>
      <c r="V25" s="198">
        <f>SUM(H25:S25)</f>
        <v>484</v>
      </c>
      <c r="W25" s="199">
        <f>SUM(H25:R25)*H21</f>
        <v>48400</v>
      </c>
      <c r="X25" s="102"/>
      <c r="Y25" s="193"/>
      <c r="Z25" s="193"/>
      <c r="AA25" s="193"/>
      <c r="AB25" s="193"/>
      <c r="AC25" s="193"/>
      <c r="AD25" s="193"/>
      <c r="AE25" s="193"/>
    </row>
    <row r="26" spans="1:31" s="1" customFormat="1" ht="6.75" customHeight="1" x14ac:dyDescent="0.25">
      <c r="A26" s="181"/>
      <c r="B26" s="182"/>
      <c r="C26" s="183"/>
      <c r="D26" s="183"/>
      <c r="E26" s="183"/>
      <c r="F26" s="183"/>
      <c r="G26" s="183"/>
      <c r="H26" s="183"/>
      <c r="I26" s="183"/>
      <c r="J26" s="183"/>
      <c r="K26" s="183"/>
      <c r="L26" s="183"/>
      <c r="M26" s="183"/>
      <c r="N26" s="183"/>
      <c r="O26" s="183"/>
      <c r="P26" s="183"/>
      <c r="Q26" s="183"/>
      <c r="R26" s="183"/>
      <c r="S26" s="183"/>
      <c r="T26" s="183"/>
      <c r="U26" s="183"/>
      <c r="V26" s="183"/>
      <c r="W26" s="184"/>
      <c r="X26" s="102"/>
      <c r="Y26" s="193"/>
      <c r="Z26" s="193"/>
      <c r="AA26" s="193"/>
      <c r="AB26" s="193"/>
      <c r="AC26" s="193"/>
      <c r="AD26" s="193"/>
      <c r="AE26" s="193"/>
    </row>
    <row r="27" spans="1:31" s="1" customFormat="1" ht="24.75" customHeight="1" x14ac:dyDescent="0.25">
      <c r="A27" s="181"/>
      <c r="B27" s="373"/>
      <c r="C27" s="427" t="s">
        <v>285</v>
      </c>
      <c r="D27" s="430" t="s">
        <v>286</v>
      </c>
      <c r="E27" s="433" t="s">
        <v>287</v>
      </c>
      <c r="F27" s="332"/>
      <c r="G27" s="296">
        <v>30</v>
      </c>
      <c r="H27" s="297"/>
      <c r="I27" s="297"/>
      <c r="J27" s="297"/>
      <c r="K27" s="297"/>
      <c r="L27" s="297"/>
      <c r="M27" s="297"/>
      <c r="N27" s="297"/>
      <c r="O27" s="295">
        <v>100</v>
      </c>
      <c r="P27" s="295"/>
      <c r="Q27" s="295"/>
      <c r="R27" s="76"/>
      <c r="S27" s="76"/>
      <c r="T27" s="76"/>
      <c r="U27" s="76"/>
      <c r="V27" s="203"/>
      <c r="W27" s="185"/>
      <c r="X27" s="102"/>
      <c r="Y27" s="193"/>
      <c r="Z27" s="193"/>
      <c r="AA27" s="193"/>
      <c r="AB27" s="193"/>
      <c r="AC27" s="193"/>
      <c r="AD27" s="193"/>
      <c r="AE27" s="193"/>
    </row>
    <row r="28" spans="1:31" s="1" customFormat="1" ht="23.25" customHeight="1" x14ac:dyDescent="0.25">
      <c r="A28" s="181"/>
      <c r="B28" s="374"/>
      <c r="C28" s="428"/>
      <c r="D28" s="431"/>
      <c r="E28" s="434"/>
      <c r="F28" s="333"/>
      <c r="G28" s="206">
        <v>25</v>
      </c>
      <c r="H28" s="206">
        <v>26</v>
      </c>
      <c r="I28" s="206">
        <v>27</v>
      </c>
      <c r="J28" s="206">
        <v>28</v>
      </c>
      <c r="K28" s="206">
        <v>29</v>
      </c>
      <c r="L28" s="206">
        <v>30</v>
      </c>
      <c r="M28" s="206">
        <v>32</v>
      </c>
      <c r="N28" s="206">
        <v>33</v>
      </c>
      <c r="O28" s="206">
        <v>34</v>
      </c>
      <c r="P28" s="206">
        <v>35</v>
      </c>
      <c r="Q28" s="206">
        <v>39</v>
      </c>
      <c r="R28" s="76"/>
      <c r="S28" s="76"/>
      <c r="T28" s="76"/>
      <c r="U28" s="76"/>
      <c r="V28" s="204"/>
      <c r="W28" s="205"/>
      <c r="X28" s="102"/>
      <c r="Y28" s="193"/>
      <c r="Z28" s="193"/>
      <c r="AA28" s="193"/>
      <c r="AB28" s="193"/>
      <c r="AC28" s="193"/>
      <c r="AD28" s="193"/>
      <c r="AE28" s="193"/>
    </row>
    <row r="29" spans="1:31" s="1" customFormat="1" ht="21.95" customHeight="1" x14ac:dyDescent="0.25">
      <c r="A29" s="194"/>
      <c r="B29" s="374"/>
      <c r="C29" s="428"/>
      <c r="D29" s="431"/>
      <c r="E29" s="434"/>
      <c r="F29" s="195" t="s">
        <v>1</v>
      </c>
      <c r="G29" s="223">
        <v>2</v>
      </c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198">
        <f>SUM(G29:S29)</f>
        <v>2</v>
      </c>
      <c r="W29" s="199">
        <f>SUM(G29:S29)*G27</f>
        <v>60</v>
      </c>
      <c r="X29" s="102"/>
      <c r="Y29" s="193"/>
      <c r="Z29" s="193"/>
      <c r="AA29" s="193"/>
      <c r="AB29" s="193"/>
      <c r="AC29" s="193"/>
      <c r="AD29" s="193"/>
      <c r="AE29" s="193"/>
    </row>
    <row r="30" spans="1:31" s="1" customFormat="1" ht="21.95" customHeight="1" x14ac:dyDescent="0.25">
      <c r="A30" s="194"/>
      <c r="B30" s="374"/>
      <c r="C30" s="428"/>
      <c r="D30" s="431"/>
      <c r="E30" s="434"/>
      <c r="F30" s="196" t="s">
        <v>2</v>
      </c>
      <c r="G30" s="223">
        <v>17</v>
      </c>
      <c r="H30" s="223">
        <v>4</v>
      </c>
      <c r="I30" s="76"/>
      <c r="J30" s="76"/>
      <c r="K30" s="76"/>
      <c r="L30" s="76"/>
      <c r="M30" s="76"/>
      <c r="N30" s="76"/>
      <c r="O30" s="76"/>
      <c r="P30" s="76"/>
      <c r="Q30" s="223">
        <v>10</v>
      </c>
      <c r="R30" s="76"/>
      <c r="S30" s="76"/>
      <c r="T30" s="76"/>
      <c r="U30" s="76"/>
      <c r="V30" s="198">
        <f>SUM(G30:S30)</f>
        <v>31</v>
      </c>
      <c r="W30" s="199">
        <f>V30*G27</f>
        <v>930</v>
      </c>
      <c r="X30" s="102"/>
      <c r="Y30" s="193"/>
      <c r="Z30" s="193"/>
      <c r="AA30" s="193"/>
      <c r="AB30" s="193"/>
      <c r="AC30" s="193"/>
      <c r="AD30" s="193"/>
      <c r="AE30" s="193"/>
    </row>
    <row r="31" spans="1:31" s="1" customFormat="1" ht="21.95" customHeight="1" x14ac:dyDescent="0.25">
      <c r="A31" s="194"/>
      <c r="B31" s="375"/>
      <c r="C31" s="429"/>
      <c r="D31" s="432"/>
      <c r="E31" s="435"/>
      <c r="F31" s="201" t="s">
        <v>288</v>
      </c>
      <c r="G31" s="223">
        <v>105</v>
      </c>
      <c r="H31" s="223">
        <v>10</v>
      </c>
      <c r="I31" s="223">
        <v>11</v>
      </c>
      <c r="J31" s="223">
        <v>3</v>
      </c>
      <c r="K31" s="223">
        <v>1</v>
      </c>
      <c r="L31" s="223">
        <v>2</v>
      </c>
      <c r="M31" s="223">
        <v>2</v>
      </c>
      <c r="N31" s="223">
        <v>1</v>
      </c>
      <c r="O31" s="223">
        <v>1</v>
      </c>
      <c r="P31" s="223">
        <v>1</v>
      </c>
      <c r="Q31" s="76"/>
      <c r="R31" s="76"/>
      <c r="S31" s="76"/>
      <c r="T31" s="76"/>
      <c r="U31" s="76"/>
      <c r="V31" s="198">
        <f>SUM(G31:U31)</f>
        <v>137</v>
      </c>
      <c r="W31" s="199">
        <f>SUM(G31:U31)*G27</f>
        <v>4110</v>
      </c>
      <c r="X31" s="102"/>
      <c r="Y31" s="193"/>
      <c r="Z31" s="193"/>
      <c r="AA31" s="193"/>
      <c r="AB31" s="193"/>
      <c r="AC31" s="193"/>
      <c r="AD31" s="193"/>
      <c r="AE31" s="193"/>
    </row>
    <row r="32" spans="1:31" s="1" customFormat="1" ht="4.5" customHeight="1" x14ac:dyDescent="0.25">
      <c r="A32" s="181"/>
      <c r="B32" s="182"/>
      <c r="C32" s="183"/>
      <c r="D32" s="183"/>
      <c r="E32" s="183"/>
      <c r="F32" s="183"/>
      <c r="G32" s="183"/>
      <c r="H32" s="183"/>
      <c r="I32" s="183"/>
      <c r="J32" s="183"/>
      <c r="K32" s="183"/>
      <c r="L32" s="183"/>
      <c r="M32" s="183"/>
      <c r="N32" s="183"/>
      <c r="O32" s="183"/>
      <c r="P32" s="183"/>
      <c r="Q32" s="183"/>
      <c r="R32" s="183"/>
      <c r="S32" s="183"/>
      <c r="T32" s="183"/>
      <c r="U32" s="183"/>
      <c r="V32" s="183"/>
      <c r="W32" s="184"/>
      <c r="X32" s="102"/>
      <c r="Y32" s="193"/>
      <c r="Z32" s="193"/>
      <c r="AA32" s="193"/>
      <c r="AB32" s="193"/>
      <c r="AC32" s="193"/>
      <c r="AD32" s="193"/>
      <c r="AE32" s="193"/>
    </row>
    <row r="33" spans="1:31" ht="25.15" customHeight="1" x14ac:dyDescent="0.25">
      <c r="A33" s="56"/>
      <c r="B33" s="286" t="s">
        <v>244</v>
      </c>
      <c r="C33" s="286"/>
      <c r="D33" s="286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86"/>
      <c r="Q33" s="286"/>
      <c r="R33" s="286"/>
      <c r="S33" s="286"/>
      <c r="T33" s="286"/>
      <c r="U33" s="286"/>
      <c r="V33" s="286"/>
      <c r="W33" s="286"/>
    </row>
    <row r="34" spans="1:31" s="89" customFormat="1" ht="4.5" customHeight="1" x14ac:dyDescent="0.3">
      <c r="A34" s="80"/>
      <c r="B34" s="81"/>
      <c r="C34" s="110"/>
      <c r="D34" s="110"/>
      <c r="E34" s="110"/>
      <c r="F34" s="110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</row>
    <row r="35" spans="1:31" s="186" customFormat="1" ht="21" customHeight="1" x14ac:dyDescent="0.25">
      <c r="A35" s="181"/>
      <c r="B35" s="277"/>
      <c r="C35" s="277" t="s">
        <v>314</v>
      </c>
      <c r="D35" s="277" t="s">
        <v>313</v>
      </c>
      <c r="E35" s="277" t="s">
        <v>174</v>
      </c>
      <c r="F35" s="278"/>
      <c r="G35" s="296">
        <v>100</v>
      </c>
      <c r="H35" s="297"/>
      <c r="I35" s="295">
        <v>200</v>
      </c>
      <c r="J35" s="295"/>
      <c r="K35" s="76"/>
      <c r="L35" s="76"/>
      <c r="M35" s="76"/>
      <c r="N35" s="76"/>
      <c r="O35" s="76"/>
      <c r="P35" s="76"/>
      <c r="Q35" s="76"/>
      <c r="R35" s="76"/>
      <c r="S35" s="76"/>
      <c r="T35" s="86"/>
      <c r="U35" s="233"/>
      <c r="V35" s="203"/>
      <c r="W35" s="234"/>
      <c r="X35" s="235"/>
    </row>
    <row r="36" spans="1:31" s="1" customFormat="1" ht="21" customHeight="1" x14ac:dyDescent="0.25">
      <c r="A36" s="181"/>
      <c r="B36" s="277"/>
      <c r="C36" s="277"/>
      <c r="D36" s="277"/>
      <c r="E36" s="277"/>
      <c r="F36" s="279"/>
      <c r="G36" s="206">
        <v>26</v>
      </c>
      <c r="H36" s="206">
        <v>28</v>
      </c>
      <c r="I36" s="206">
        <v>30</v>
      </c>
      <c r="J36" s="206">
        <v>32</v>
      </c>
      <c r="K36" s="76"/>
      <c r="L36" s="76"/>
      <c r="M36" s="76"/>
      <c r="N36" s="76"/>
      <c r="O36" s="76"/>
      <c r="P36" s="76"/>
      <c r="Q36" s="76"/>
      <c r="R36" s="76"/>
      <c r="S36" s="76"/>
      <c r="T36" s="21"/>
      <c r="U36" s="21"/>
      <c r="V36" s="204"/>
      <c r="W36" s="236"/>
      <c r="X36" s="235"/>
      <c r="Y36" s="186"/>
      <c r="Z36" s="186"/>
      <c r="AA36" s="186"/>
      <c r="AB36" s="186"/>
      <c r="AC36" s="186"/>
      <c r="AD36" s="186"/>
      <c r="AE36" s="186"/>
    </row>
    <row r="37" spans="1:31" s="1" customFormat="1" ht="19.5" customHeight="1" x14ac:dyDescent="0.3">
      <c r="A37" s="194"/>
      <c r="B37" s="277"/>
      <c r="C37" s="277"/>
      <c r="D37" s="277"/>
      <c r="E37" s="277"/>
      <c r="F37" s="172" t="s">
        <v>315</v>
      </c>
      <c r="G37" s="223">
        <v>2</v>
      </c>
      <c r="H37" s="76"/>
      <c r="I37" s="223">
        <v>4</v>
      </c>
      <c r="J37" s="223">
        <v>1</v>
      </c>
      <c r="K37" s="76"/>
      <c r="L37" s="76"/>
      <c r="M37" s="76"/>
      <c r="N37" s="76"/>
      <c r="O37" s="76"/>
      <c r="P37" s="76"/>
      <c r="Q37" s="76"/>
      <c r="R37" s="76"/>
      <c r="S37" s="76"/>
      <c r="T37" s="21"/>
      <c r="U37" s="21"/>
      <c r="V37" s="198">
        <f>SUM(G37:R37)</f>
        <v>7</v>
      </c>
      <c r="W37" s="96">
        <f>V37*$G$35</f>
        <v>700</v>
      </c>
      <c r="X37" s="235"/>
      <c r="Y37" s="186"/>
      <c r="Z37" s="186"/>
      <c r="AA37" s="186"/>
      <c r="AB37" s="186"/>
      <c r="AC37" s="186"/>
      <c r="AD37" s="186"/>
      <c r="AE37" s="186"/>
    </row>
    <row r="38" spans="1:31" s="1" customFormat="1" ht="19.5" customHeight="1" x14ac:dyDescent="0.25">
      <c r="A38" s="194"/>
      <c r="B38" s="277"/>
      <c r="C38" s="277"/>
      <c r="D38" s="277"/>
      <c r="E38" s="277"/>
      <c r="F38" s="114" t="s">
        <v>316</v>
      </c>
      <c r="G38" s="223">
        <v>4</v>
      </c>
      <c r="H38" s="223">
        <v>4</v>
      </c>
      <c r="I38" s="223">
        <v>4</v>
      </c>
      <c r="J38" s="223">
        <v>4</v>
      </c>
      <c r="K38" s="76"/>
      <c r="L38" s="76"/>
      <c r="M38" s="76"/>
      <c r="N38" s="76"/>
      <c r="O38" s="76"/>
      <c r="P38" s="76"/>
      <c r="Q38" s="76"/>
      <c r="R38" s="76"/>
      <c r="S38" s="76"/>
      <c r="T38" s="21"/>
      <c r="U38" s="21"/>
      <c r="V38" s="198">
        <f>SUM(G38:P38)</f>
        <v>16</v>
      </c>
      <c r="W38" s="96">
        <f>V38*$G$35</f>
        <v>1600</v>
      </c>
      <c r="X38" s="235"/>
      <c r="Y38" s="186"/>
      <c r="Z38" s="186"/>
      <c r="AA38" s="186"/>
      <c r="AB38" s="186"/>
      <c r="AC38" s="186"/>
      <c r="AD38" s="186"/>
      <c r="AE38" s="186"/>
    </row>
    <row r="39" spans="1:31" s="89" customFormat="1" ht="4.5" customHeight="1" x14ac:dyDescent="0.3">
      <c r="A39" s="80"/>
      <c r="B39" s="81"/>
      <c r="C39" s="110"/>
      <c r="D39" s="110"/>
      <c r="E39" s="110"/>
      <c r="F39" s="110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</row>
    <row r="40" spans="1:31" s="88" customFormat="1" ht="34.5" customHeight="1" x14ac:dyDescent="0.25">
      <c r="A40" s="35"/>
      <c r="B40" s="340"/>
      <c r="C40" s="440" t="s">
        <v>252</v>
      </c>
      <c r="D40" s="442" t="s">
        <v>253</v>
      </c>
      <c r="E40" s="443" t="s">
        <v>8</v>
      </c>
      <c r="F40" s="283"/>
      <c r="G40" s="76"/>
      <c r="H40" s="251">
        <v>30</v>
      </c>
      <c r="I40" s="295">
        <v>100</v>
      </c>
      <c r="J40" s="295"/>
      <c r="K40" s="76"/>
      <c r="L40" s="76"/>
      <c r="M40" s="76"/>
      <c r="N40" s="76"/>
      <c r="O40" s="76"/>
      <c r="P40" s="76"/>
      <c r="Q40" s="76"/>
      <c r="R40" s="76"/>
      <c r="S40" s="75"/>
      <c r="T40" s="75"/>
      <c r="U40" s="21"/>
      <c r="V40" s="354"/>
      <c r="W40" s="355"/>
    </row>
    <row r="41" spans="1:31" s="89" customFormat="1" ht="28.5" customHeight="1" x14ac:dyDescent="0.25">
      <c r="A41" s="2"/>
      <c r="B41" s="341"/>
      <c r="C41" s="441"/>
      <c r="D41" s="348"/>
      <c r="E41" s="444"/>
      <c r="F41" s="282"/>
      <c r="G41" s="76"/>
      <c r="H41" s="171">
        <v>42</v>
      </c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5"/>
      <c r="T41" s="75"/>
      <c r="U41" s="21"/>
      <c r="V41" s="354"/>
      <c r="W41" s="355"/>
    </row>
    <row r="42" spans="1:31" s="89" customFormat="1" ht="29.25" customHeight="1" x14ac:dyDescent="0.3">
      <c r="A42" s="2"/>
      <c r="B42" s="341"/>
      <c r="C42" s="441"/>
      <c r="D42" s="348"/>
      <c r="E42" s="444"/>
      <c r="F42" s="172" t="s">
        <v>180</v>
      </c>
      <c r="G42" s="76"/>
      <c r="H42" s="157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21"/>
      <c r="T42" s="21"/>
      <c r="U42" s="21"/>
      <c r="V42" s="24">
        <f>SUM(G42:K42)</f>
        <v>0</v>
      </c>
      <c r="W42" s="96">
        <f>V42*H40</f>
        <v>0</v>
      </c>
    </row>
    <row r="43" spans="1:31" s="89" customFormat="1" ht="4.5" customHeight="1" x14ac:dyDescent="0.3">
      <c r="A43" s="80"/>
      <c r="B43" s="81"/>
      <c r="C43" s="110"/>
      <c r="D43" s="110"/>
      <c r="E43" s="110"/>
      <c r="F43" s="110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</row>
    <row r="44" spans="1:31" s="186" customFormat="1" ht="24" customHeight="1" x14ac:dyDescent="0.25">
      <c r="A44" s="181"/>
      <c r="B44" s="463"/>
      <c r="C44" s="267" t="s">
        <v>317</v>
      </c>
      <c r="D44" s="277" t="s">
        <v>318</v>
      </c>
      <c r="E44" s="470" t="s">
        <v>174</v>
      </c>
      <c r="F44" s="278"/>
      <c r="G44" s="296">
        <v>50</v>
      </c>
      <c r="H44" s="297"/>
      <c r="I44" s="297"/>
      <c r="J44" s="295">
        <v>100</v>
      </c>
      <c r="K44" s="295"/>
      <c r="L44" s="3"/>
      <c r="M44" s="3"/>
      <c r="N44" s="3"/>
      <c r="O44" s="3"/>
      <c r="P44" s="3"/>
      <c r="Q44" s="3"/>
      <c r="R44" s="3"/>
      <c r="S44" s="3"/>
      <c r="T44" s="3"/>
      <c r="U44" s="3"/>
      <c r="V44" s="230"/>
      <c r="W44" s="237"/>
      <c r="X44" s="102"/>
      <c r="Y44" s="193"/>
      <c r="Z44" s="193"/>
      <c r="AA44" s="193"/>
      <c r="AB44" s="193"/>
      <c r="AC44" s="193"/>
      <c r="AD44" s="193"/>
      <c r="AE44" s="193"/>
    </row>
    <row r="45" spans="1:31" s="1" customFormat="1" ht="31.5" customHeight="1" x14ac:dyDescent="0.25">
      <c r="A45" s="181"/>
      <c r="B45" s="463"/>
      <c r="C45" s="267"/>
      <c r="D45" s="277"/>
      <c r="E45" s="470"/>
      <c r="F45" s="279"/>
      <c r="G45" s="163">
        <v>32</v>
      </c>
      <c r="H45" s="163">
        <v>34</v>
      </c>
      <c r="I45" s="163">
        <v>38</v>
      </c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38"/>
      <c r="V45" s="229"/>
      <c r="W45" s="239"/>
      <c r="X45" s="102"/>
      <c r="Y45" s="193"/>
      <c r="Z45" s="193"/>
      <c r="AA45" s="193"/>
      <c r="AB45" s="193"/>
      <c r="AC45" s="193"/>
      <c r="AD45" s="193"/>
      <c r="AE45" s="193"/>
    </row>
    <row r="46" spans="1:31" s="1" customFormat="1" ht="36.75" customHeight="1" x14ac:dyDescent="0.25">
      <c r="A46" s="194"/>
      <c r="B46" s="463"/>
      <c r="C46" s="267"/>
      <c r="D46" s="277"/>
      <c r="E46" s="470"/>
      <c r="F46" s="118" t="s">
        <v>319</v>
      </c>
      <c r="G46" s="223">
        <v>1</v>
      </c>
      <c r="H46" s="223">
        <v>1</v>
      </c>
      <c r="I46" s="223">
        <v>3</v>
      </c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4">
        <f>SUM(G46:R46)</f>
        <v>5</v>
      </c>
      <c r="W46" s="96">
        <f>V46*G44</f>
        <v>250</v>
      </c>
      <c r="X46" s="102"/>
      <c r="Y46" s="193"/>
      <c r="Z46" s="193"/>
      <c r="AA46" s="193"/>
      <c r="AB46" s="193"/>
      <c r="AC46" s="193"/>
      <c r="AD46" s="193"/>
      <c r="AE46" s="193"/>
    </row>
    <row r="47" spans="1:31" s="1" customFormat="1" ht="4.5" customHeight="1" x14ac:dyDescent="0.25">
      <c r="A47" s="181"/>
      <c r="B47" s="182"/>
      <c r="C47" s="183"/>
      <c r="D47" s="183"/>
      <c r="E47" s="183"/>
      <c r="F47" s="183"/>
      <c r="G47" s="183"/>
      <c r="H47" s="183"/>
      <c r="I47" s="183"/>
      <c r="J47" s="183"/>
      <c r="K47" s="183"/>
      <c r="L47" s="183"/>
      <c r="M47" s="183"/>
      <c r="N47" s="183"/>
      <c r="O47" s="183"/>
      <c r="P47" s="183"/>
      <c r="Q47" s="183"/>
      <c r="R47" s="183"/>
      <c r="S47" s="183"/>
      <c r="T47" s="183"/>
      <c r="U47" s="183"/>
      <c r="V47" s="183"/>
      <c r="W47" s="184"/>
      <c r="X47" s="102"/>
      <c r="Y47" s="193"/>
      <c r="Z47" s="193"/>
      <c r="AA47" s="193"/>
      <c r="AB47" s="193"/>
      <c r="AC47" s="193"/>
      <c r="AD47" s="193"/>
      <c r="AE47" s="193"/>
    </row>
    <row r="48" spans="1:31" s="88" customFormat="1" ht="26.25" customHeight="1" x14ac:dyDescent="0.25">
      <c r="A48" s="85"/>
      <c r="B48" s="259"/>
      <c r="C48" s="437" t="s">
        <v>310</v>
      </c>
      <c r="D48" s="274" t="s">
        <v>181</v>
      </c>
      <c r="E48" s="287" t="s">
        <v>10</v>
      </c>
      <c r="F48" s="281"/>
      <c r="G48" s="296">
        <v>200</v>
      </c>
      <c r="H48" s="297"/>
      <c r="I48" s="297"/>
      <c r="J48" s="297"/>
      <c r="K48" s="297"/>
      <c r="L48" s="297"/>
      <c r="M48" s="295">
        <v>250</v>
      </c>
      <c r="N48" s="295"/>
      <c r="O48" s="295"/>
      <c r="P48" s="76"/>
      <c r="Q48" s="76"/>
      <c r="R48" s="76"/>
      <c r="S48" s="76"/>
      <c r="T48" s="86"/>
      <c r="U48" s="87"/>
      <c r="V48" s="321"/>
      <c r="W48" s="322"/>
    </row>
    <row r="49" spans="1:23" s="89" customFormat="1" ht="19.5" customHeight="1" x14ac:dyDescent="0.25">
      <c r="A49" s="79"/>
      <c r="B49" s="259"/>
      <c r="C49" s="437"/>
      <c r="D49" s="275"/>
      <c r="E49" s="293"/>
      <c r="F49" s="282"/>
      <c r="G49" s="163">
        <v>26</v>
      </c>
      <c r="H49" s="171">
        <v>28</v>
      </c>
      <c r="I49" s="171">
        <v>30</v>
      </c>
      <c r="J49" s="171">
        <v>32</v>
      </c>
      <c r="K49" s="164">
        <v>34</v>
      </c>
      <c r="L49" s="165">
        <v>36</v>
      </c>
      <c r="M49" s="163">
        <v>38</v>
      </c>
      <c r="N49" s="165">
        <v>40</v>
      </c>
      <c r="O49" s="163">
        <v>42</v>
      </c>
      <c r="P49" s="76"/>
      <c r="Q49" s="76"/>
      <c r="R49" s="76"/>
      <c r="S49" s="21"/>
      <c r="T49" s="21"/>
      <c r="U49" s="21"/>
      <c r="V49" s="323"/>
      <c r="W49" s="324"/>
    </row>
    <row r="50" spans="1:23" s="89" customFormat="1" x14ac:dyDescent="0.25">
      <c r="A50" s="2"/>
      <c r="B50" s="259"/>
      <c r="C50" s="437"/>
      <c r="D50" s="275"/>
      <c r="E50" s="293"/>
      <c r="F50" s="112" t="s">
        <v>183</v>
      </c>
      <c r="G50" s="220">
        <v>11</v>
      </c>
      <c r="H50" s="220">
        <v>14</v>
      </c>
      <c r="I50" s="220">
        <v>10</v>
      </c>
      <c r="J50" s="220">
        <v>14</v>
      </c>
      <c r="K50" s="220">
        <v>2</v>
      </c>
      <c r="L50" s="220">
        <v>8</v>
      </c>
      <c r="M50" s="220">
        <v>9</v>
      </c>
      <c r="N50" s="157"/>
      <c r="O50" s="157"/>
      <c r="P50" s="76"/>
      <c r="Q50" s="76"/>
      <c r="R50" s="76"/>
      <c r="S50" s="21"/>
      <c r="T50" s="21"/>
      <c r="U50" s="21"/>
      <c r="V50" s="24">
        <f>SUM(G50:R50)</f>
        <v>68</v>
      </c>
      <c r="W50" s="96">
        <f t="shared" ref="W50:W57" si="0">V50*$G$48</f>
        <v>13600</v>
      </c>
    </row>
    <row r="51" spans="1:23" s="89" customFormat="1" x14ac:dyDescent="0.3">
      <c r="A51" s="2"/>
      <c r="B51" s="436"/>
      <c r="C51" s="438"/>
      <c r="D51" s="347"/>
      <c r="E51" s="383"/>
      <c r="F51" s="116" t="s">
        <v>228</v>
      </c>
      <c r="G51" s="220">
        <v>1</v>
      </c>
      <c r="H51" s="220">
        <v>1</v>
      </c>
      <c r="I51" s="157"/>
      <c r="J51" s="220">
        <v>10</v>
      </c>
      <c r="K51" s="157"/>
      <c r="L51" s="157"/>
      <c r="M51" s="220">
        <v>1</v>
      </c>
      <c r="N51" s="157"/>
      <c r="O51" s="157"/>
      <c r="P51" s="76"/>
      <c r="Q51" s="76"/>
      <c r="R51" s="76"/>
      <c r="S51" s="76"/>
      <c r="T51" s="76"/>
      <c r="U51" s="76"/>
      <c r="V51" s="24">
        <f t="shared" ref="V51:V57" si="1">SUM(G51:R51)</f>
        <v>13</v>
      </c>
      <c r="W51" s="96">
        <f t="shared" si="0"/>
        <v>2600</v>
      </c>
    </row>
    <row r="52" spans="1:23" s="89" customFormat="1" x14ac:dyDescent="0.25">
      <c r="A52" s="2"/>
      <c r="B52" s="436"/>
      <c r="C52" s="438"/>
      <c r="D52" s="347"/>
      <c r="E52" s="383"/>
      <c r="F52" s="177" t="s">
        <v>219</v>
      </c>
      <c r="G52" s="220">
        <v>5</v>
      </c>
      <c r="H52" s="220">
        <v>8</v>
      </c>
      <c r="I52" s="220">
        <v>5</v>
      </c>
      <c r="J52" s="220">
        <v>7</v>
      </c>
      <c r="K52" s="220">
        <v>7</v>
      </c>
      <c r="L52" s="220">
        <v>7</v>
      </c>
      <c r="M52" s="220">
        <v>8</v>
      </c>
      <c r="N52" s="157"/>
      <c r="O52" s="157"/>
      <c r="P52" s="76"/>
      <c r="Q52" s="76"/>
      <c r="R52" s="76"/>
      <c r="S52" s="76"/>
      <c r="T52" s="76"/>
      <c r="U52" s="76"/>
      <c r="V52" s="24">
        <f t="shared" si="1"/>
        <v>47</v>
      </c>
      <c r="W52" s="96">
        <f t="shared" si="0"/>
        <v>9400</v>
      </c>
    </row>
    <row r="53" spans="1:23" s="89" customFormat="1" x14ac:dyDescent="0.25">
      <c r="A53" s="79"/>
      <c r="B53" s="436"/>
      <c r="C53" s="438"/>
      <c r="D53" s="347"/>
      <c r="E53" s="383"/>
      <c r="F53" s="118" t="s">
        <v>220</v>
      </c>
      <c r="G53" s="220">
        <v>3</v>
      </c>
      <c r="H53" s="157"/>
      <c r="I53" s="220">
        <v>5</v>
      </c>
      <c r="J53" s="220">
        <v>8</v>
      </c>
      <c r="K53" s="157"/>
      <c r="L53" s="220">
        <v>5</v>
      </c>
      <c r="M53" s="220">
        <v>12</v>
      </c>
      <c r="N53" s="157"/>
      <c r="O53" s="157"/>
      <c r="P53" s="76"/>
      <c r="Q53" s="76"/>
      <c r="R53" s="76"/>
      <c r="S53" s="76"/>
      <c r="T53" s="76"/>
      <c r="U53" s="76"/>
      <c r="V53" s="24">
        <f t="shared" si="1"/>
        <v>33</v>
      </c>
      <c r="W53" s="96">
        <f t="shared" si="0"/>
        <v>6600</v>
      </c>
    </row>
    <row r="54" spans="1:23" s="89" customFormat="1" x14ac:dyDescent="0.25">
      <c r="A54" s="2"/>
      <c r="B54" s="436"/>
      <c r="C54" s="438"/>
      <c r="D54" s="347"/>
      <c r="E54" s="383"/>
      <c r="F54" s="178" t="s">
        <v>185</v>
      </c>
      <c r="G54" s="220">
        <v>9</v>
      </c>
      <c r="H54" s="157"/>
      <c r="I54" s="157"/>
      <c r="J54" s="157"/>
      <c r="K54" s="220">
        <v>2</v>
      </c>
      <c r="L54" s="220">
        <v>8</v>
      </c>
      <c r="M54" s="220">
        <v>3</v>
      </c>
      <c r="N54" s="157"/>
      <c r="O54" s="157"/>
      <c r="P54" s="76"/>
      <c r="Q54" s="76"/>
      <c r="R54" s="76"/>
      <c r="S54" s="76"/>
      <c r="T54" s="76"/>
      <c r="U54" s="76"/>
      <c r="V54" s="24">
        <f t="shared" si="1"/>
        <v>22</v>
      </c>
      <c r="W54" s="96">
        <f t="shared" si="0"/>
        <v>4400</v>
      </c>
    </row>
    <row r="55" spans="1:23" s="89" customFormat="1" x14ac:dyDescent="0.3">
      <c r="A55" s="2"/>
      <c r="B55" s="260"/>
      <c r="C55" s="439"/>
      <c r="D55" s="276"/>
      <c r="E55" s="358"/>
      <c r="F55" s="117" t="s">
        <v>182</v>
      </c>
      <c r="G55" s="220">
        <v>4</v>
      </c>
      <c r="H55" s="157"/>
      <c r="I55" s="157"/>
      <c r="J55" s="157"/>
      <c r="K55" s="157"/>
      <c r="L55" s="157"/>
      <c r="M55" s="220">
        <v>30</v>
      </c>
      <c r="N55" s="220">
        <v>3</v>
      </c>
      <c r="O55" s="220">
        <v>5</v>
      </c>
      <c r="P55" s="76"/>
      <c r="Q55" s="76"/>
      <c r="R55" s="76"/>
      <c r="S55" s="76"/>
      <c r="T55" s="76"/>
      <c r="U55" s="76"/>
      <c r="V55" s="24">
        <f t="shared" si="1"/>
        <v>42</v>
      </c>
      <c r="W55" s="96">
        <f t="shared" si="0"/>
        <v>8400</v>
      </c>
    </row>
    <row r="56" spans="1:23" s="89" customFormat="1" x14ac:dyDescent="0.3">
      <c r="A56" s="2"/>
      <c r="B56" s="260"/>
      <c r="C56" s="439"/>
      <c r="D56" s="276"/>
      <c r="E56" s="358"/>
      <c r="F56" s="109" t="s">
        <v>180</v>
      </c>
      <c r="G56" s="157"/>
      <c r="H56" s="157"/>
      <c r="I56" s="157"/>
      <c r="J56" s="157"/>
      <c r="K56" s="157"/>
      <c r="L56" s="220">
        <v>2</v>
      </c>
      <c r="M56" s="220">
        <v>13</v>
      </c>
      <c r="N56" s="157"/>
      <c r="O56" s="157"/>
      <c r="P56" s="76"/>
      <c r="Q56" s="76"/>
      <c r="R56" s="76"/>
      <c r="S56" s="21"/>
      <c r="T56" s="21"/>
      <c r="U56" s="21"/>
      <c r="V56" s="24">
        <f t="shared" si="1"/>
        <v>15</v>
      </c>
      <c r="W56" s="96">
        <f t="shared" si="0"/>
        <v>3000</v>
      </c>
    </row>
    <row r="57" spans="1:23" s="89" customFormat="1" x14ac:dyDescent="0.25">
      <c r="A57" s="2"/>
      <c r="B57" s="259"/>
      <c r="C57" s="437"/>
      <c r="D57" s="275"/>
      <c r="E57" s="293"/>
      <c r="F57" s="114" t="s">
        <v>184</v>
      </c>
      <c r="G57" s="157"/>
      <c r="H57" s="220">
        <v>4</v>
      </c>
      <c r="I57" s="157"/>
      <c r="J57" s="220">
        <v>4</v>
      </c>
      <c r="K57" s="220">
        <v>1</v>
      </c>
      <c r="L57" s="220">
        <v>11</v>
      </c>
      <c r="M57" s="220">
        <v>17</v>
      </c>
      <c r="N57" s="157"/>
      <c r="O57" s="157"/>
      <c r="P57" s="76"/>
      <c r="Q57" s="76"/>
      <c r="R57" s="76"/>
      <c r="S57" s="21"/>
      <c r="T57" s="21"/>
      <c r="U57" s="21"/>
      <c r="V57" s="24">
        <f t="shared" si="1"/>
        <v>37</v>
      </c>
      <c r="W57" s="96">
        <f t="shared" si="0"/>
        <v>7400</v>
      </c>
    </row>
    <row r="58" spans="1:23" s="88" customFormat="1" ht="19.5" x14ac:dyDescent="0.25">
      <c r="A58" s="85"/>
      <c r="B58" s="259"/>
      <c r="C58" s="437"/>
      <c r="D58" s="274" t="s">
        <v>186</v>
      </c>
      <c r="E58" s="287" t="s">
        <v>9</v>
      </c>
      <c r="F58" s="281"/>
      <c r="G58" s="296">
        <v>200</v>
      </c>
      <c r="H58" s="297"/>
      <c r="I58" s="297"/>
      <c r="J58" s="297"/>
      <c r="K58" s="297"/>
      <c r="L58" s="297"/>
      <c r="M58" s="295">
        <v>250</v>
      </c>
      <c r="N58" s="295"/>
      <c r="O58" s="295"/>
      <c r="P58" s="76"/>
      <c r="Q58" s="76"/>
      <c r="R58" s="76"/>
      <c r="S58" s="21"/>
      <c r="T58" s="21"/>
      <c r="U58" s="90"/>
      <c r="V58" s="359"/>
      <c r="W58" s="322"/>
    </row>
    <row r="59" spans="1:23" s="89" customFormat="1" ht="22.5" customHeight="1" x14ac:dyDescent="0.25">
      <c r="A59" s="79"/>
      <c r="B59" s="259"/>
      <c r="C59" s="437"/>
      <c r="D59" s="274"/>
      <c r="E59" s="287"/>
      <c r="F59" s="282"/>
      <c r="G59" s="163">
        <v>26</v>
      </c>
      <c r="H59" s="163">
        <v>28</v>
      </c>
      <c r="I59" s="163">
        <v>30</v>
      </c>
      <c r="J59" s="163">
        <v>32</v>
      </c>
      <c r="K59" s="163">
        <v>34</v>
      </c>
      <c r="L59" s="163">
        <v>36</v>
      </c>
      <c r="M59" s="164">
        <v>38</v>
      </c>
      <c r="N59" s="165">
        <v>40</v>
      </c>
      <c r="O59" s="163">
        <v>42</v>
      </c>
      <c r="P59" s="76"/>
      <c r="Q59" s="76"/>
      <c r="R59" s="76"/>
      <c r="S59" s="21"/>
      <c r="T59" s="21"/>
      <c r="U59" s="21"/>
      <c r="V59" s="323"/>
      <c r="W59" s="324"/>
    </row>
    <row r="60" spans="1:23" s="89" customFormat="1" x14ac:dyDescent="0.25">
      <c r="A60" s="79"/>
      <c r="B60" s="259"/>
      <c r="C60" s="437"/>
      <c r="D60" s="274"/>
      <c r="E60" s="287"/>
      <c r="F60" s="114" t="s">
        <v>187</v>
      </c>
      <c r="G60" s="220">
        <v>15</v>
      </c>
      <c r="H60" s="220">
        <v>9</v>
      </c>
      <c r="I60" s="157"/>
      <c r="J60" s="220">
        <v>5</v>
      </c>
      <c r="K60" s="220">
        <v>5</v>
      </c>
      <c r="L60" s="220">
        <v>1</v>
      </c>
      <c r="M60" s="220">
        <v>12</v>
      </c>
      <c r="N60" s="220">
        <v>8</v>
      </c>
      <c r="O60" s="220">
        <v>7</v>
      </c>
      <c r="P60" s="76"/>
      <c r="Q60" s="76"/>
      <c r="R60" s="76"/>
      <c r="S60" s="21"/>
      <c r="T60" s="21"/>
      <c r="U60" s="21"/>
      <c r="V60" s="24">
        <f>SUM(G60:R60)</f>
        <v>62</v>
      </c>
      <c r="W60" s="96">
        <f>V60*$G$58</f>
        <v>12400</v>
      </c>
    </row>
    <row r="61" spans="1:23" s="89" customFormat="1" x14ac:dyDescent="0.25">
      <c r="A61" s="79"/>
      <c r="B61" s="259"/>
      <c r="C61" s="437"/>
      <c r="D61" s="274"/>
      <c r="E61" s="287"/>
      <c r="F61" s="115" t="s">
        <v>188</v>
      </c>
      <c r="G61" s="220">
        <v>7</v>
      </c>
      <c r="H61" s="220">
        <v>1</v>
      </c>
      <c r="I61" s="157"/>
      <c r="J61" s="157"/>
      <c r="K61" s="157"/>
      <c r="L61" s="157"/>
      <c r="M61" s="220">
        <v>12</v>
      </c>
      <c r="N61" s="220">
        <v>38</v>
      </c>
      <c r="O61" s="220">
        <v>23</v>
      </c>
      <c r="P61" s="76"/>
      <c r="Q61" s="76"/>
      <c r="R61" s="76"/>
      <c r="S61" s="21"/>
      <c r="T61" s="21"/>
      <c r="U61" s="21"/>
      <c r="V61" s="24">
        <f>SUM(G61:R61)</f>
        <v>81</v>
      </c>
      <c r="W61" s="96">
        <f>V61*$G$58</f>
        <v>16200</v>
      </c>
    </row>
    <row r="62" spans="1:23" s="89" customFormat="1" x14ac:dyDescent="0.3">
      <c r="A62" s="79"/>
      <c r="B62" s="260"/>
      <c r="C62" s="439"/>
      <c r="D62" s="290"/>
      <c r="E62" s="291"/>
      <c r="F62" s="116" t="s">
        <v>189</v>
      </c>
      <c r="G62" s="220">
        <v>12</v>
      </c>
      <c r="H62" s="220">
        <v>5</v>
      </c>
      <c r="I62" s="220">
        <v>2</v>
      </c>
      <c r="J62" s="157"/>
      <c r="K62" s="157"/>
      <c r="L62" s="220">
        <v>5</v>
      </c>
      <c r="M62" s="220">
        <v>1</v>
      </c>
      <c r="N62" s="220">
        <v>5</v>
      </c>
      <c r="O62" s="220">
        <v>10</v>
      </c>
      <c r="P62" s="76"/>
      <c r="Q62" s="76"/>
      <c r="R62" s="76"/>
      <c r="S62" s="21"/>
      <c r="T62" s="21"/>
      <c r="U62" s="21"/>
      <c r="V62" s="24">
        <f>SUM(G62:R62)</f>
        <v>40</v>
      </c>
      <c r="W62" s="96">
        <f>V62*$G$58</f>
        <v>8000</v>
      </c>
    </row>
    <row r="63" spans="1:23" s="89" customFormat="1" x14ac:dyDescent="0.3">
      <c r="A63" s="79"/>
      <c r="B63" s="259"/>
      <c r="C63" s="437"/>
      <c r="D63" s="274"/>
      <c r="E63" s="287"/>
      <c r="F63" s="117" t="s">
        <v>190</v>
      </c>
      <c r="G63" s="220">
        <v>11</v>
      </c>
      <c r="H63" s="220">
        <v>2</v>
      </c>
      <c r="I63" s="220">
        <v>1</v>
      </c>
      <c r="J63" s="220">
        <v>1</v>
      </c>
      <c r="K63" s="220">
        <v>8</v>
      </c>
      <c r="L63" s="220">
        <v>9</v>
      </c>
      <c r="M63" s="220">
        <v>26</v>
      </c>
      <c r="N63" s="220">
        <v>21</v>
      </c>
      <c r="O63" s="220">
        <v>19</v>
      </c>
      <c r="P63" s="76"/>
      <c r="Q63" s="76"/>
      <c r="R63" s="76"/>
      <c r="S63" s="21"/>
      <c r="T63" s="21"/>
      <c r="U63" s="21"/>
      <c r="V63" s="24">
        <f>SUM(G63:R63)</f>
        <v>98</v>
      </c>
      <c r="W63" s="96">
        <f>V63*$G$58</f>
        <v>19600</v>
      </c>
    </row>
    <row r="64" spans="1:23" s="89" customFormat="1" x14ac:dyDescent="0.25">
      <c r="A64" s="79"/>
      <c r="B64" s="259"/>
      <c r="C64" s="437"/>
      <c r="D64" s="274"/>
      <c r="E64" s="287"/>
      <c r="F64" s="118" t="s">
        <v>191</v>
      </c>
      <c r="G64" s="157"/>
      <c r="H64" s="220">
        <v>2</v>
      </c>
      <c r="I64" s="157"/>
      <c r="J64" s="220">
        <v>2</v>
      </c>
      <c r="K64" s="220">
        <v>2</v>
      </c>
      <c r="L64" s="220">
        <v>3</v>
      </c>
      <c r="M64" s="220">
        <v>5</v>
      </c>
      <c r="N64" s="220">
        <v>10</v>
      </c>
      <c r="O64" s="220">
        <v>15</v>
      </c>
      <c r="P64" s="76"/>
      <c r="Q64" s="76"/>
      <c r="R64" s="76"/>
      <c r="S64" s="4"/>
      <c r="T64" s="4"/>
      <c r="U64" s="4"/>
      <c r="V64" s="24">
        <f>SUM(G64:R64)</f>
        <v>39</v>
      </c>
      <c r="W64" s="96">
        <f>V64*$G$58</f>
        <v>7800</v>
      </c>
    </row>
    <row r="65" spans="1:23" s="89" customFormat="1" ht="4.5" customHeight="1" x14ac:dyDescent="0.3">
      <c r="A65" s="80"/>
      <c r="B65" s="81"/>
      <c r="C65" s="110"/>
      <c r="D65" s="110"/>
      <c r="E65" s="110"/>
      <c r="F65" s="110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</row>
    <row r="66" spans="1:23" s="88" customFormat="1" ht="19.5" x14ac:dyDescent="0.25">
      <c r="A66" s="35"/>
      <c r="B66" s="342"/>
      <c r="C66" s="274" t="s">
        <v>300</v>
      </c>
      <c r="D66" s="274" t="s">
        <v>298</v>
      </c>
      <c r="E66" s="287" t="s">
        <v>9</v>
      </c>
      <c r="F66" s="281"/>
      <c r="G66" s="296">
        <v>100</v>
      </c>
      <c r="H66" s="297"/>
      <c r="I66" s="297"/>
      <c r="J66" s="297"/>
      <c r="K66" s="297"/>
      <c r="L66" s="297"/>
      <c r="M66" s="295">
        <v>250</v>
      </c>
      <c r="N66" s="295"/>
      <c r="O66" s="3"/>
      <c r="P66" s="3"/>
      <c r="Q66" s="3"/>
      <c r="R66" s="3"/>
      <c r="S66" s="3"/>
      <c r="T66" s="3"/>
      <c r="U66" s="3"/>
      <c r="V66" s="321"/>
      <c r="W66" s="322"/>
    </row>
    <row r="67" spans="1:23" s="89" customFormat="1" ht="15.75" x14ac:dyDescent="0.25">
      <c r="A67" s="79"/>
      <c r="B67" s="343"/>
      <c r="C67" s="275"/>
      <c r="D67" s="274"/>
      <c r="E67" s="287"/>
      <c r="F67" s="282"/>
      <c r="G67" s="163">
        <v>26</v>
      </c>
      <c r="H67" s="166">
        <v>28</v>
      </c>
      <c r="I67" s="163">
        <v>30</v>
      </c>
      <c r="J67" s="166">
        <v>36</v>
      </c>
      <c r="K67" s="163">
        <v>38</v>
      </c>
      <c r="L67" s="163">
        <v>40</v>
      </c>
      <c r="M67" s="163">
        <v>42</v>
      </c>
      <c r="N67" s="163">
        <v>44</v>
      </c>
      <c r="O67" s="75"/>
      <c r="P67" s="75"/>
      <c r="Q67" s="75"/>
      <c r="R67" s="75"/>
      <c r="S67" s="75"/>
      <c r="T67" s="75"/>
      <c r="U67" s="75"/>
      <c r="V67" s="323"/>
      <c r="W67" s="324"/>
    </row>
    <row r="68" spans="1:23" s="89" customFormat="1" x14ac:dyDescent="0.25">
      <c r="A68" s="79"/>
      <c r="B68" s="344"/>
      <c r="C68" s="347"/>
      <c r="D68" s="348"/>
      <c r="E68" s="372"/>
      <c r="F68" s="214" t="s">
        <v>308</v>
      </c>
      <c r="G68" s="157"/>
      <c r="H68" s="157"/>
      <c r="I68" s="157"/>
      <c r="J68" s="220">
        <v>2</v>
      </c>
      <c r="K68" s="220">
        <v>8</v>
      </c>
      <c r="L68" s="220">
        <v>9</v>
      </c>
      <c r="M68" s="157"/>
      <c r="N68" s="76"/>
      <c r="O68" s="76"/>
      <c r="P68" s="76"/>
      <c r="Q68" s="76"/>
      <c r="R68" s="76"/>
      <c r="S68" s="21"/>
      <c r="T68" s="21"/>
      <c r="U68" s="21"/>
      <c r="V68" s="24">
        <f>SUM(G68:R68)</f>
        <v>19</v>
      </c>
      <c r="W68" s="96">
        <f>V68*$G$66</f>
        <v>1900</v>
      </c>
    </row>
    <row r="69" spans="1:23" s="89" customFormat="1" x14ac:dyDescent="0.25">
      <c r="A69" s="79"/>
      <c r="B69" s="344"/>
      <c r="C69" s="347"/>
      <c r="D69" s="348"/>
      <c r="E69" s="372"/>
      <c r="F69" s="214" t="s">
        <v>309</v>
      </c>
      <c r="G69" s="157"/>
      <c r="H69" s="157"/>
      <c r="I69" s="157"/>
      <c r="J69" s="220">
        <v>7</v>
      </c>
      <c r="K69" s="220">
        <v>39</v>
      </c>
      <c r="L69" s="220">
        <v>24</v>
      </c>
      <c r="M69" s="157"/>
      <c r="N69" s="76"/>
      <c r="O69" s="76"/>
      <c r="P69" s="76"/>
      <c r="Q69" s="76"/>
      <c r="R69" s="76"/>
      <c r="S69" s="21"/>
      <c r="T69" s="21"/>
      <c r="U69" s="21"/>
      <c r="V69" s="24">
        <f>SUM(G69:R69)</f>
        <v>70</v>
      </c>
      <c r="W69" s="96">
        <f>V69*$G$66</f>
        <v>7000</v>
      </c>
    </row>
    <row r="70" spans="1:23" s="89" customFormat="1" x14ac:dyDescent="0.25">
      <c r="A70" s="79"/>
      <c r="B70" s="344"/>
      <c r="C70" s="347"/>
      <c r="D70" s="348"/>
      <c r="E70" s="372"/>
      <c r="F70" s="215" t="s">
        <v>21</v>
      </c>
      <c r="G70" s="157"/>
      <c r="H70" s="157"/>
      <c r="I70" s="157"/>
      <c r="J70" s="157"/>
      <c r="K70" s="220">
        <v>4</v>
      </c>
      <c r="L70" s="220">
        <v>9</v>
      </c>
      <c r="M70" s="157"/>
      <c r="N70" s="76"/>
      <c r="O70" s="76"/>
      <c r="P70" s="76"/>
      <c r="Q70" s="76"/>
      <c r="R70" s="76"/>
      <c r="S70" s="21"/>
      <c r="T70" s="21"/>
      <c r="U70" s="21"/>
      <c r="V70" s="24">
        <f>SUM(G70:R70)</f>
        <v>13</v>
      </c>
      <c r="W70" s="96">
        <f>V70*$G$66</f>
        <v>1300</v>
      </c>
    </row>
    <row r="71" spans="1:23" s="89" customFormat="1" x14ac:dyDescent="0.25">
      <c r="A71" s="79"/>
      <c r="B71" s="343"/>
      <c r="C71" s="275"/>
      <c r="D71" s="274"/>
      <c r="E71" s="287"/>
      <c r="F71" s="215" t="s">
        <v>54</v>
      </c>
      <c r="G71" s="220">
        <v>2</v>
      </c>
      <c r="H71" s="220">
        <v>1</v>
      </c>
      <c r="I71" s="157"/>
      <c r="J71" s="76"/>
      <c r="K71" s="157"/>
      <c r="L71" s="220">
        <v>1</v>
      </c>
      <c r="M71" s="157"/>
      <c r="N71" s="222">
        <v>4</v>
      </c>
      <c r="O71" s="75"/>
      <c r="P71" s="75"/>
      <c r="Q71" s="75"/>
      <c r="R71" s="75"/>
      <c r="S71" s="75"/>
      <c r="T71" s="75"/>
      <c r="U71" s="75"/>
      <c r="V71" s="24">
        <f>SUM(G71:N71)</f>
        <v>8</v>
      </c>
      <c r="W71" s="96">
        <f t="shared" ref="W71:W73" si="2">V71*$G$66</f>
        <v>800</v>
      </c>
    </row>
    <row r="72" spans="1:23" s="89" customFormat="1" x14ac:dyDescent="0.3">
      <c r="A72" s="79"/>
      <c r="B72" s="343"/>
      <c r="C72" s="275"/>
      <c r="D72" s="274"/>
      <c r="E72" s="287"/>
      <c r="F72" s="216" t="s">
        <v>55</v>
      </c>
      <c r="G72" s="220">
        <v>2</v>
      </c>
      <c r="H72" s="76"/>
      <c r="I72" s="76"/>
      <c r="J72" s="76"/>
      <c r="K72" s="220">
        <v>2</v>
      </c>
      <c r="L72" s="220">
        <v>4</v>
      </c>
      <c r="M72" s="220">
        <v>1</v>
      </c>
      <c r="N72" s="222">
        <v>5</v>
      </c>
      <c r="O72" s="75"/>
      <c r="P72" s="75"/>
      <c r="Q72" s="75"/>
      <c r="R72" s="75"/>
      <c r="S72" s="75"/>
      <c r="T72" s="75"/>
      <c r="U72" s="75"/>
      <c r="V72" s="24">
        <f>SUM(G72:N72)</f>
        <v>14</v>
      </c>
      <c r="W72" s="96">
        <f t="shared" si="2"/>
        <v>1400</v>
      </c>
    </row>
    <row r="73" spans="1:23" s="89" customFormat="1" x14ac:dyDescent="0.3">
      <c r="A73" s="79"/>
      <c r="B73" s="343"/>
      <c r="C73" s="275"/>
      <c r="D73" s="274"/>
      <c r="E73" s="287"/>
      <c r="F73" s="216" t="s">
        <v>56</v>
      </c>
      <c r="G73" s="76"/>
      <c r="H73" s="76"/>
      <c r="I73" s="76"/>
      <c r="J73" s="220">
        <v>3</v>
      </c>
      <c r="K73" s="220">
        <v>3</v>
      </c>
      <c r="L73" s="220">
        <v>8</v>
      </c>
      <c r="M73" s="220">
        <v>2</v>
      </c>
      <c r="N73" s="222">
        <v>4</v>
      </c>
      <c r="O73" s="4"/>
      <c r="P73" s="4"/>
      <c r="Q73" s="4"/>
      <c r="R73" s="4"/>
      <c r="S73" s="4"/>
      <c r="T73" s="4"/>
      <c r="U73" s="4"/>
      <c r="V73" s="24">
        <f>SUM(G73:N73)</f>
        <v>20</v>
      </c>
      <c r="W73" s="96">
        <f t="shared" si="2"/>
        <v>2000</v>
      </c>
    </row>
    <row r="74" spans="1:23" s="89" customFormat="1" ht="4.5" customHeight="1" x14ac:dyDescent="0.3">
      <c r="A74" s="80"/>
      <c r="B74" s="81"/>
      <c r="C74" s="110"/>
      <c r="D74" s="110"/>
      <c r="E74" s="110"/>
      <c r="F74" s="110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</row>
    <row r="75" spans="1:23" s="88" customFormat="1" ht="19.5" x14ac:dyDescent="0.25">
      <c r="A75" s="35"/>
      <c r="B75" s="342"/>
      <c r="C75" s="274" t="s">
        <v>300</v>
      </c>
      <c r="D75" s="274" t="s">
        <v>299</v>
      </c>
      <c r="E75" s="287" t="s">
        <v>9</v>
      </c>
      <c r="F75" s="281"/>
      <c r="G75" s="157"/>
      <c r="H75" s="296">
        <v>150</v>
      </c>
      <c r="I75" s="297"/>
      <c r="J75" s="297"/>
      <c r="K75" s="297"/>
      <c r="L75" s="297"/>
      <c r="M75" s="295">
        <v>300</v>
      </c>
      <c r="N75" s="295"/>
      <c r="O75" s="157"/>
      <c r="P75" s="3"/>
      <c r="Q75" s="3"/>
      <c r="R75" s="3"/>
      <c r="S75" s="3"/>
      <c r="T75" s="3"/>
      <c r="U75" s="3"/>
      <c r="V75" s="321"/>
      <c r="W75" s="322"/>
    </row>
    <row r="76" spans="1:23" s="89" customFormat="1" ht="15.75" x14ac:dyDescent="0.25">
      <c r="A76" s="79"/>
      <c r="B76" s="343"/>
      <c r="C76" s="275"/>
      <c r="D76" s="274"/>
      <c r="E76" s="287"/>
      <c r="F76" s="282"/>
      <c r="G76" s="157"/>
      <c r="H76" s="166">
        <v>28</v>
      </c>
      <c r="I76" s="163">
        <v>30</v>
      </c>
      <c r="J76" s="166">
        <v>32</v>
      </c>
      <c r="K76" s="163">
        <v>34</v>
      </c>
      <c r="L76" s="166">
        <v>36</v>
      </c>
      <c r="M76" s="163">
        <v>38</v>
      </c>
      <c r="N76" s="163">
        <v>40</v>
      </c>
      <c r="O76" s="157"/>
      <c r="P76" s="75"/>
      <c r="Q76" s="75"/>
      <c r="R76" s="75"/>
      <c r="S76" s="75"/>
      <c r="T76" s="75"/>
      <c r="U76" s="75"/>
      <c r="V76" s="323"/>
      <c r="W76" s="324"/>
    </row>
    <row r="77" spans="1:23" s="89" customFormat="1" x14ac:dyDescent="0.25">
      <c r="A77" s="79"/>
      <c r="B77" s="344"/>
      <c r="C77" s="347"/>
      <c r="D77" s="348"/>
      <c r="E77" s="372"/>
      <c r="F77" s="215" t="s">
        <v>54</v>
      </c>
      <c r="G77" s="157"/>
      <c r="H77" s="220">
        <v>1</v>
      </c>
      <c r="I77" s="220">
        <v>8</v>
      </c>
      <c r="J77" s="220">
        <v>7</v>
      </c>
      <c r="K77" s="220">
        <v>7</v>
      </c>
      <c r="L77" s="220">
        <v>2</v>
      </c>
      <c r="M77" s="220">
        <v>2</v>
      </c>
      <c r="N77" s="220">
        <v>5</v>
      </c>
      <c r="O77" s="157"/>
      <c r="P77" s="76"/>
      <c r="Q77" s="76"/>
      <c r="R77" s="76"/>
      <c r="S77" s="21"/>
      <c r="T77" s="21"/>
      <c r="U77" s="21"/>
      <c r="V77" s="24">
        <f>SUM(G77:R77)</f>
        <v>32</v>
      </c>
      <c r="W77" s="96">
        <f>V77*$H$75</f>
        <v>4800</v>
      </c>
    </row>
    <row r="78" spans="1:23" s="89" customFormat="1" x14ac:dyDescent="0.3">
      <c r="A78" s="79"/>
      <c r="B78" s="344"/>
      <c r="C78" s="347"/>
      <c r="D78" s="348"/>
      <c r="E78" s="372"/>
      <c r="F78" s="216" t="s">
        <v>55</v>
      </c>
      <c r="G78" s="157"/>
      <c r="H78" s="220">
        <v>1</v>
      </c>
      <c r="I78" s="220">
        <v>14</v>
      </c>
      <c r="J78" s="220">
        <v>18</v>
      </c>
      <c r="K78" s="220">
        <v>16</v>
      </c>
      <c r="L78" s="157"/>
      <c r="M78" s="157"/>
      <c r="N78" s="220">
        <v>1</v>
      </c>
      <c r="O78" s="157"/>
      <c r="P78" s="76"/>
      <c r="Q78" s="76"/>
      <c r="R78" s="76"/>
      <c r="S78" s="21"/>
      <c r="T78" s="21"/>
      <c r="U78" s="21"/>
      <c r="V78" s="24">
        <f>SUM(G78:R78)</f>
        <v>50</v>
      </c>
      <c r="W78" s="96">
        <f>V78*$H$75</f>
        <v>7500</v>
      </c>
    </row>
    <row r="79" spans="1:23" s="89" customFormat="1" x14ac:dyDescent="0.3">
      <c r="A79" s="79"/>
      <c r="B79" s="344"/>
      <c r="C79" s="347"/>
      <c r="D79" s="348"/>
      <c r="E79" s="372"/>
      <c r="F79" s="216" t="s">
        <v>56</v>
      </c>
      <c r="G79" s="157"/>
      <c r="H79" s="157"/>
      <c r="I79" s="220">
        <v>7</v>
      </c>
      <c r="J79" s="220">
        <v>6</v>
      </c>
      <c r="K79" s="220">
        <v>4</v>
      </c>
      <c r="L79" s="220">
        <v>1</v>
      </c>
      <c r="M79" s="220">
        <v>3</v>
      </c>
      <c r="N79" s="220">
        <v>5</v>
      </c>
      <c r="O79" s="157"/>
      <c r="P79" s="76"/>
      <c r="Q79" s="76"/>
      <c r="R79" s="76"/>
      <c r="S79" s="21"/>
      <c r="T79" s="21"/>
      <c r="U79" s="21"/>
      <c r="V79" s="24">
        <f>SUM(G79:R79)</f>
        <v>26</v>
      </c>
      <c r="W79" s="96">
        <f>V79*$H$75</f>
        <v>3900</v>
      </c>
    </row>
    <row r="80" spans="1:23" s="89" customFormat="1" x14ac:dyDescent="0.3">
      <c r="A80" s="79"/>
      <c r="B80" s="343"/>
      <c r="C80" s="275"/>
      <c r="D80" s="274"/>
      <c r="E80" s="287"/>
      <c r="F80" s="216" t="s">
        <v>18</v>
      </c>
      <c r="G80" s="76"/>
      <c r="H80" s="76"/>
      <c r="I80" s="223">
        <v>2</v>
      </c>
      <c r="J80" s="76"/>
      <c r="K80" s="76"/>
      <c r="L80" s="76"/>
      <c r="M80" s="220">
        <v>1</v>
      </c>
      <c r="N80" s="157"/>
      <c r="O80" s="157"/>
      <c r="P80" s="75"/>
      <c r="Q80" s="75"/>
      <c r="R80" s="75"/>
      <c r="S80" s="75"/>
      <c r="T80" s="75"/>
      <c r="U80" s="75"/>
      <c r="V80" s="24">
        <f>SUM(G80:P80)</f>
        <v>3</v>
      </c>
      <c r="W80" s="96">
        <f>V80*$H$75</f>
        <v>450</v>
      </c>
    </row>
    <row r="81" spans="1:31" s="89" customFormat="1" ht="4.5" customHeight="1" x14ac:dyDescent="0.3">
      <c r="A81" s="80"/>
      <c r="B81" s="81"/>
      <c r="C81" s="110"/>
      <c r="D81" s="110"/>
      <c r="E81" s="110"/>
      <c r="F81" s="110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</row>
    <row r="82" spans="1:31" s="88" customFormat="1" ht="19.5" x14ac:dyDescent="0.25">
      <c r="A82" s="35"/>
      <c r="B82" s="342"/>
      <c r="C82" s="274" t="s">
        <v>232</v>
      </c>
      <c r="D82" s="274" t="s">
        <v>192</v>
      </c>
      <c r="E82" s="287" t="s">
        <v>9</v>
      </c>
      <c r="F82" s="281"/>
      <c r="G82" s="296">
        <v>150</v>
      </c>
      <c r="H82" s="297"/>
      <c r="I82" s="297"/>
      <c r="J82" s="297"/>
      <c r="K82" s="297"/>
      <c r="L82" s="297"/>
      <c r="M82" s="295">
        <v>300</v>
      </c>
      <c r="N82" s="295"/>
      <c r="O82" s="295"/>
      <c r="P82" s="3"/>
      <c r="Q82" s="3"/>
      <c r="R82" s="3"/>
      <c r="S82" s="3"/>
      <c r="T82" s="3"/>
      <c r="U82" s="3"/>
      <c r="V82" s="321"/>
      <c r="W82" s="322"/>
    </row>
    <row r="83" spans="1:31" s="89" customFormat="1" ht="15.75" x14ac:dyDescent="0.25">
      <c r="A83" s="79"/>
      <c r="B83" s="343"/>
      <c r="C83" s="275"/>
      <c r="D83" s="274"/>
      <c r="E83" s="287"/>
      <c r="F83" s="282"/>
      <c r="G83" s="163">
        <v>26</v>
      </c>
      <c r="H83" s="166">
        <v>28</v>
      </c>
      <c r="I83" s="163">
        <v>30</v>
      </c>
      <c r="J83" s="166">
        <v>32</v>
      </c>
      <c r="K83" s="163">
        <v>34</v>
      </c>
      <c r="L83" s="166">
        <v>36</v>
      </c>
      <c r="M83" s="163">
        <v>38</v>
      </c>
      <c r="N83" s="163">
        <v>40</v>
      </c>
      <c r="O83" s="163">
        <v>42</v>
      </c>
      <c r="P83" s="75"/>
      <c r="Q83" s="75"/>
      <c r="R83" s="75"/>
      <c r="S83" s="75"/>
      <c r="T83" s="75"/>
      <c r="U83" s="75"/>
      <c r="V83" s="323"/>
      <c r="W83" s="324"/>
    </row>
    <row r="84" spans="1:31" s="89" customFormat="1" x14ac:dyDescent="0.25">
      <c r="A84" s="79"/>
      <c r="B84" s="344"/>
      <c r="C84" s="347"/>
      <c r="D84" s="348"/>
      <c r="E84" s="372"/>
      <c r="F84" s="114" t="s">
        <v>187</v>
      </c>
      <c r="G84" s="220">
        <v>11</v>
      </c>
      <c r="H84" s="220">
        <v>3</v>
      </c>
      <c r="I84" s="157"/>
      <c r="J84" s="157"/>
      <c r="K84" s="157"/>
      <c r="L84" s="220">
        <v>4</v>
      </c>
      <c r="M84" s="220">
        <v>5</v>
      </c>
      <c r="N84" s="220">
        <v>5</v>
      </c>
      <c r="O84" s="220">
        <v>1</v>
      </c>
      <c r="P84" s="76"/>
      <c r="Q84" s="76"/>
      <c r="R84" s="76"/>
      <c r="S84" s="21"/>
      <c r="T84" s="21"/>
      <c r="U84" s="21"/>
      <c r="V84" s="24">
        <f>SUM(G84:R84)</f>
        <v>29</v>
      </c>
      <c r="W84" s="96">
        <f t="shared" ref="W84:W89" si="3">V84*$G$82</f>
        <v>4350</v>
      </c>
    </row>
    <row r="85" spans="1:31" s="89" customFormat="1" x14ac:dyDescent="0.25">
      <c r="A85" s="79"/>
      <c r="B85" s="344"/>
      <c r="C85" s="347"/>
      <c r="D85" s="348"/>
      <c r="E85" s="372"/>
      <c r="F85" s="114" t="s">
        <v>256</v>
      </c>
      <c r="G85" s="157"/>
      <c r="H85" s="157"/>
      <c r="I85" s="157"/>
      <c r="J85" s="157"/>
      <c r="K85" s="157"/>
      <c r="L85" s="157"/>
      <c r="M85" s="157"/>
      <c r="N85" s="220">
        <v>5</v>
      </c>
      <c r="O85" s="157"/>
      <c r="P85" s="76"/>
      <c r="Q85" s="76"/>
      <c r="R85" s="76"/>
      <c r="S85" s="21"/>
      <c r="T85" s="21"/>
      <c r="U85" s="21"/>
      <c r="V85" s="24">
        <f>SUM(G85:R85)</f>
        <v>5</v>
      </c>
      <c r="W85" s="96">
        <f>V85*$G$82</f>
        <v>750</v>
      </c>
    </row>
    <row r="86" spans="1:31" s="89" customFormat="1" x14ac:dyDescent="0.25">
      <c r="A86" s="79"/>
      <c r="B86" s="344"/>
      <c r="C86" s="347"/>
      <c r="D86" s="348"/>
      <c r="E86" s="372"/>
      <c r="F86" s="115" t="s">
        <v>188</v>
      </c>
      <c r="G86" s="220">
        <v>1</v>
      </c>
      <c r="H86" s="157"/>
      <c r="I86" s="157"/>
      <c r="J86" s="157"/>
      <c r="K86" s="157"/>
      <c r="L86" s="220">
        <v>9</v>
      </c>
      <c r="M86" s="220">
        <v>13</v>
      </c>
      <c r="N86" s="157"/>
      <c r="O86" s="220">
        <v>4</v>
      </c>
      <c r="P86" s="76"/>
      <c r="Q86" s="76"/>
      <c r="R86" s="76"/>
      <c r="S86" s="21"/>
      <c r="T86" s="21"/>
      <c r="U86" s="21"/>
      <c r="V86" s="24">
        <f>SUM(G86:R86)</f>
        <v>27</v>
      </c>
      <c r="W86" s="96">
        <f>V86*$G$82</f>
        <v>4050</v>
      </c>
    </row>
    <row r="87" spans="1:31" s="89" customFormat="1" x14ac:dyDescent="0.25">
      <c r="A87" s="79"/>
      <c r="B87" s="343"/>
      <c r="C87" s="275"/>
      <c r="D87" s="274"/>
      <c r="E87" s="287"/>
      <c r="F87" s="118" t="s">
        <v>191</v>
      </c>
      <c r="G87" s="76"/>
      <c r="H87" s="76"/>
      <c r="I87" s="76"/>
      <c r="J87" s="76"/>
      <c r="K87" s="76"/>
      <c r="L87" s="76"/>
      <c r="M87" s="157"/>
      <c r="N87" s="220">
        <v>10</v>
      </c>
      <c r="O87" s="220">
        <v>10</v>
      </c>
      <c r="P87" s="75"/>
      <c r="Q87" s="75"/>
      <c r="R87" s="75"/>
      <c r="S87" s="75"/>
      <c r="T87" s="75"/>
      <c r="U87" s="75"/>
      <c r="V87" s="24">
        <f>SUM(G87:P87)</f>
        <v>20</v>
      </c>
      <c r="W87" s="96">
        <f t="shared" si="3"/>
        <v>3000</v>
      </c>
    </row>
    <row r="88" spans="1:31" s="89" customFormat="1" x14ac:dyDescent="0.3">
      <c r="A88" s="79"/>
      <c r="B88" s="343"/>
      <c r="C88" s="275"/>
      <c r="D88" s="274"/>
      <c r="E88" s="287"/>
      <c r="F88" s="116" t="s">
        <v>189</v>
      </c>
      <c r="G88" s="223">
        <v>6</v>
      </c>
      <c r="H88" s="223">
        <v>6</v>
      </c>
      <c r="I88" s="223">
        <v>3</v>
      </c>
      <c r="J88" s="223">
        <v>3</v>
      </c>
      <c r="K88" s="223">
        <v>3</v>
      </c>
      <c r="L88" s="223">
        <v>6</v>
      </c>
      <c r="M88" s="220">
        <v>7</v>
      </c>
      <c r="N88" s="220">
        <v>4</v>
      </c>
      <c r="O88" s="220">
        <v>9</v>
      </c>
      <c r="P88" s="75"/>
      <c r="Q88" s="75"/>
      <c r="R88" s="75"/>
      <c r="S88" s="75"/>
      <c r="T88" s="75"/>
      <c r="U88" s="75"/>
      <c r="V88" s="24">
        <f>SUM(G88:P88)</f>
        <v>47</v>
      </c>
      <c r="W88" s="96">
        <f t="shared" si="3"/>
        <v>7050</v>
      </c>
    </row>
    <row r="89" spans="1:31" s="89" customFormat="1" x14ac:dyDescent="0.3">
      <c r="A89" s="79"/>
      <c r="B89" s="343"/>
      <c r="C89" s="275"/>
      <c r="D89" s="274"/>
      <c r="E89" s="287"/>
      <c r="F89" s="117" t="s">
        <v>190</v>
      </c>
      <c r="G89" s="223">
        <v>2</v>
      </c>
      <c r="H89" s="223">
        <v>3</v>
      </c>
      <c r="I89" s="76"/>
      <c r="J89" s="76"/>
      <c r="K89" s="76"/>
      <c r="L89" s="223">
        <v>5</v>
      </c>
      <c r="M89" s="220">
        <v>20</v>
      </c>
      <c r="N89" s="220">
        <v>16</v>
      </c>
      <c r="O89" s="220">
        <v>1</v>
      </c>
      <c r="P89" s="4"/>
      <c r="Q89" s="4"/>
      <c r="R89" s="4"/>
      <c r="S89" s="4"/>
      <c r="T89" s="4"/>
      <c r="U89" s="4"/>
      <c r="V89" s="24">
        <f>SUM(G89:P89)</f>
        <v>47</v>
      </c>
      <c r="W89" s="96">
        <f t="shared" si="3"/>
        <v>7050</v>
      </c>
    </row>
    <row r="90" spans="1:31" s="89" customFormat="1" ht="4.5" customHeight="1" x14ac:dyDescent="0.3">
      <c r="A90" s="80"/>
      <c r="B90" s="81"/>
      <c r="C90" s="110"/>
      <c r="D90" s="110"/>
      <c r="E90" s="110"/>
      <c r="F90" s="110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</row>
    <row r="91" spans="1:31" s="186" customFormat="1" ht="24" customHeight="1" x14ac:dyDescent="0.25">
      <c r="A91" s="213"/>
      <c r="B91" s="342"/>
      <c r="C91" s="445" t="s">
        <v>306</v>
      </c>
      <c r="D91" s="471" t="s">
        <v>307</v>
      </c>
      <c r="E91" s="460" t="s">
        <v>174</v>
      </c>
      <c r="F91" s="278"/>
      <c r="G91" s="76"/>
      <c r="H91" s="76"/>
      <c r="I91" s="76"/>
      <c r="J91" s="76"/>
      <c r="K91" s="76"/>
      <c r="L91" s="76"/>
      <c r="M91" s="296">
        <v>50</v>
      </c>
      <c r="N91" s="297"/>
      <c r="O91" s="295">
        <v>100</v>
      </c>
      <c r="P91" s="295"/>
      <c r="Q91" s="3"/>
      <c r="R91" s="3"/>
      <c r="S91" s="3"/>
      <c r="T91" s="3"/>
      <c r="U91" s="3"/>
      <c r="V91" s="14"/>
      <c r="W91" s="185"/>
      <c r="X91" s="102"/>
      <c r="Y91" s="193"/>
      <c r="Z91" s="193"/>
      <c r="AA91" s="193"/>
      <c r="AB91" s="193"/>
      <c r="AC91" s="193"/>
      <c r="AD91" s="193"/>
      <c r="AE91" s="193"/>
    </row>
    <row r="92" spans="1:31" s="1" customFormat="1" ht="24" customHeight="1" x14ac:dyDescent="0.25">
      <c r="A92" s="213"/>
      <c r="B92" s="343"/>
      <c r="C92" s="445"/>
      <c r="D92" s="471"/>
      <c r="E92" s="460"/>
      <c r="F92" s="279"/>
      <c r="G92" s="76"/>
      <c r="H92" s="76"/>
      <c r="I92" s="76"/>
      <c r="J92" s="76"/>
      <c r="K92" s="76"/>
      <c r="L92" s="76"/>
      <c r="M92" s="210">
        <v>38</v>
      </c>
      <c r="N92" s="210">
        <v>40</v>
      </c>
      <c r="O92" s="210">
        <v>42</v>
      </c>
      <c r="P92" s="207">
        <v>44</v>
      </c>
      <c r="Q92" s="21"/>
      <c r="R92" s="21"/>
      <c r="S92" s="21"/>
      <c r="T92" s="21"/>
      <c r="U92" s="21"/>
      <c r="V92" s="16"/>
      <c r="W92" s="188"/>
      <c r="X92" s="102"/>
      <c r="Y92" s="193"/>
      <c r="Z92" s="193"/>
      <c r="AA92" s="193"/>
      <c r="AB92" s="193"/>
      <c r="AC92" s="193"/>
      <c r="AD92" s="193"/>
      <c r="AE92" s="193"/>
    </row>
    <row r="93" spans="1:31" s="1" customFormat="1" ht="24" customHeight="1" x14ac:dyDescent="0.25">
      <c r="A93" s="218"/>
      <c r="B93" s="344"/>
      <c r="C93" s="445"/>
      <c r="D93" s="471"/>
      <c r="E93" s="460"/>
      <c r="F93" s="212" t="s">
        <v>2</v>
      </c>
      <c r="G93" s="76"/>
      <c r="H93" s="76"/>
      <c r="I93" s="76"/>
      <c r="J93" s="76"/>
      <c r="K93" s="76"/>
      <c r="L93" s="76"/>
      <c r="M93" s="223">
        <v>78</v>
      </c>
      <c r="N93" s="223">
        <v>72</v>
      </c>
      <c r="O93" s="223">
        <v>34</v>
      </c>
      <c r="P93" s="223">
        <v>23</v>
      </c>
      <c r="Q93" s="21"/>
      <c r="R93" s="21"/>
      <c r="S93" s="21"/>
      <c r="T93" s="21"/>
      <c r="U93" s="21"/>
      <c r="V93" s="198">
        <f>SUM(G93:P93)</f>
        <v>207</v>
      </c>
      <c r="W93" s="208">
        <f>SUM(G93:K93)*G91+SUM(L93:P93)*M91</f>
        <v>10350</v>
      </c>
      <c r="X93" s="102"/>
      <c r="Y93" s="193"/>
      <c r="Z93" s="193"/>
      <c r="AA93" s="193"/>
      <c r="AB93" s="193"/>
      <c r="AC93" s="193"/>
      <c r="AD93" s="193"/>
      <c r="AE93" s="193"/>
    </row>
    <row r="94" spans="1:31" s="89" customFormat="1" ht="4.5" customHeight="1" x14ac:dyDescent="0.3">
      <c r="A94" s="80"/>
      <c r="B94" s="81"/>
      <c r="C94" s="110"/>
      <c r="D94" s="110"/>
      <c r="E94" s="110"/>
      <c r="F94" s="110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</row>
    <row r="95" spans="1:31" s="88" customFormat="1" ht="19.5" x14ac:dyDescent="0.25">
      <c r="A95" s="35"/>
      <c r="B95" s="342"/>
      <c r="C95" s="288" t="s">
        <v>233</v>
      </c>
      <c r="D95" s="275" t="s">
        <v>193</v>
      </c>
      <c r="E95" s="288" t="s">
        <v>9</v>
      </c>
      <c r="F95" s="357"/>
      <c r="G95" s="157"/>
      <c r="H95" s="296">
        <v>200</v>
      </c>
      <c r="I95" s="297"/>
      <c r="J95" s="297"/>
      <c r="K95" s="297"/>
      <c r="L95" s="297"/>
      <c r="M95" s="295">
        <v>500</v>
      </c>
      <c r="N95" s="295"/>
      <c r="O95" s="3"/>
      <c r="P95" s="3"/>
      <c r="Q95" s="3"/>
      <c r="R95" s="3"/>
      <c r="S95" s="3"/>
      <c r="T95" s="3"/>
      <c r="U95" s="3"/>
      <c r="V95" s="321"/>
      <c r="W95" s="322"/>
    </row>
    <row r="96" spans="1:31" s="89" customFormat="1" ht="15.75" x14ac:dyDescent="0.25">
      <c r="A96" s="2"/>
      <c r="B96" s="343"/>
      <c r="C96" s="288"/>
      <c r="D96" s="275"/>
      <c r="E96" s="288"/>
      <c r="F96" s="334"/>
      <c r="G96" s="157"/>
      <c r="H96" s="166">
        <v>28</v>
      </c>
      <c r="I96" s="166">
        <v>30</v>
      </c>
      <c r="J96" s="166">
        <v>36</v>
      </c>
      <c r="K96" s="166">
        <v>38</v>
      </c>
      <c r="L96" s="166">
        <v>40</v>
      </c>
      <c r="M96" s="166">
        <v>42</v>
      </c>
      <c r="N96" s="166">
        <v>44</v>
      </c>
      <c r="O96" s="21"/>
      <c r="P96" s="21"/>
      <c r="Q96" s="21"/>
      <c r="R96" s="21"/>
      <c r="S96" s="21"/>
      <c r="T96" s="21"/>
      <c r="U96" s="21"/>
      <c r="V96" s="323"/>
      <c r="W96" s="324"/>
    </row>
    <row r="97" spans="1:23" s="89" customFormat="1" x14ac:dyDescent="0.25">
      <c r="A97" s="2"/>
      <c r="B97" s="343"/>
      <c r="C97" s="288"/>
      <c r="D97" s="275"/>
      <c r="E97" s="288"/>
      <c r="F97" s="119" t="s">
        <v>194</v>
      </c>
      <c r="G97" s="157"/>
      <c r="H97" s="157"/>
      <c r="I97" s="157"/>
      <c r="J97" s="221">
        <v>2</v>
      </c>
      <c r="K97" s="157"/>
      <c r="L97" s="157"/>
      <c r="M97" s="221">
        <v>4</v>
      </c>
      <c r="N97" s="221">
        <v>7</v>
      </c>
      <c r="O97" s="21"/>
      <c r="P97" s="21"/>
      <c r="Q97" s="21"/>
      <c r="R97" s="21"/>
      <c r="S97" s="21"/>
      <c r="T97" s="21"/>
      <c r="U97" s="21"/>
      <c r="V97" s="24">
        <f t="shared" ref="V97:V103" si="4">SUM(G97:N97)</f>
        <v>13</v>
      </c>
      <c r="W97" s="96">
        <f>V97*$H$95</f>
        <v>2600</v>
      </c>
    </row>
    <row r="98" spans="1:23" s="89" customFormat="1" x14ac:dyDescent="0.3">
      <c r="A98" s="2"/>
      <c r="B98" s="343"/>
      <c r="C98" s="288"/>
      <c r="D98" s="275"/>
      <c r="E98" s="288"/>
      <c r="F98" s="120" t="s">
        <v>195</v>
      </c>
      <c r="G98" s="157"/>
      <c r="H98" s="221">
        <v>6</v>
      </c>
      <c r="I98" s="157"/>
      <c r="J98" s="221">
        <v>2</v>
      </c>
      <c r="K98" s="157"/>
      <c r="L98" s="157"/>
      <c r="M98" s="221">
        <v>4</v>
      </c>
      <c r="N98" s="221">
        <v>9</v>
      </c>
      <c r="O98" s="21"/>
      <c r="P98" s="21"/>
      <c r="Q98" s="21"/>
      <c r="R98" s="21"/>
      <c r="S98" s="21"/>
      <c r="T98" s="21"/>
      <c r="U98" s="21"/>
      <c r="V98" s="24">
        <f t="shared" si="4"/>
        <v>21</v>
      </c>
      <c r="W98" s="96">
        <f t="shared" ref="W98:W103" si="5">V98*$H$95</f>
        <v>4200</v>
      </c>
    </row>
    <row r="99" spans="1:23" s="89" customFormat="1" x14ac:dyDescent="0.25">
      <c r="A99" s="2"/>
      <c r="B99" s="343"/>
      <c r="C99" s="288"/>
      <c r="D99" s="275"/>
      <c r="E99" s="288"/>
      <c r="F99" s="121" t="s">
        <v>196</v>
      </c>
      <c r="G99" s="157"/>
      <c r="H99" s="157"/>
      <c r="I99" s="157"/>
      <c r="J99" s="221">
        <v>3</v>
      </c>
      <c r="K99" s="157"/>
      <c r="L99" s="221">
        <v>2</v>
      </c>
      <c r="M99" s="157"/>
      <c r="N99" s="221">
        <v>6</v>
      </c>
      <c r="O99" s="21"/>
      <c r="P99" s="21"/>
      <c r="Q99" s="21"/>
      <c r="R99" s="21"/>
      <c r="S99" s="21"/>
      <c r="T99" s="21"/>
      <c r="U99" s="21"/>
      <c r="V99" s="24">
        <f t="shared" si="4"/>
        <v>11</v>
      </c>
      <c r="W99" s="96">
        <f t="shared" si="5"/>
        <v>2200</v>
      </c>
    </row>
    <row r="100" spans="1:23" s="89" customFormat="1" x14ac:dyDescent="0.25">
      <c r="A100" s="2"/>
      <c r="B100" s="343"/>
      <c r="C100" s="288"/>
      <c r="D100" s="275"/>
      <c r="E100" s="288"/>
      <c r="F100" s="122" t="s">
        <v>197</v>
      </c>
      <c r="G100" s="157"/>
      <c r="H100" s="221">
        <v>4</v>
      </c>
      <c r="I100" s="221">
        <v>3</v>
      </c>
      <c r="J100" s="220">
        <v>4</v>
      </c>
      <c r="K100" s="220">
        <v>1</v>
      </c>
      <c r="L100" s="221">
        <v>8</v>
      </c>
      <c r="M100" s="221">
        <v>9</v>
      </c>
      <c r="N100" s="221">
        <v>8</v>
      </c>
      <c r="O100" s="21"/>
      <c r="P100" s="21"/>
      <c r="Q100" s="21"/>
      <c r="R100" s="21"/>
      <c r="S100" s="21"/>
      <c r="T100" s="21"/>
      <c r="U100" s="21"/>
      <c r="V100" s="24">
        <f t="shared" si="4"/>
        <v>37</v>
      </c>
      <c r="W100" s="96">
        <f t="shared" si="5"/>
        <v>7400</v>
      </c>
    </row>
    <row r="101" spans="1:23" s="89" customFormat="1" x14ac:dyDescent="0.3">
      <c r="A101" s="2"/>
      <c r="B101" s="343"/>
      <c r="C101" s="288"/>
      <c r="D101" s="275"/>
      <c r="E101" s="288"/>
      <c r="F101" s="123" t="s">
        <v>198</v>
      </c>
      <c r="G101" s="157"/>
      <c r="H101" s="157"/>
      <c r="I101" s="150"/>
      <c r="J101" s="221">
        <v>2</v>
      </c>
      <c r="K101" s="157"/>
      <c r="L101" s="221">
        <v>3</v>
      </c>
      <c r="M101" s="221">
        <v>7</v>
      </c>
      <c r="N101" s="221">
        <v>10</v>
      </c>
      <c r="O101" s="21"/>
      <c r="P101" s="21"/>
      <c r="Q101" s="21"/>
      <c r="R101" s="21"/>
      <c r="S101" s="21"/>
      <c r="T101" s="21"/>
      <c r="U101" s="21"/>
      <c r="V101" s="24">
        <f t="shared" si="4"/>
        <v>22</v>
      </c>
      <c r="W101" s="96">
        <f t="shared" si="5"/>
        <v>4400</v>
      </c>
    </row>
    <row r="102" spans="1:23" s="89" customFormat="1" x14ac:dyDescent="0.25">
      <c r="A102" s="2"/>
      <c r="B102" s="343"/>
      <c r="C102" s="288"/>
      <c r="D102" s="275"/>
      <c r="E102" s="288"/>
      <c r="F102" s="124" t="s">
        <v>199</v>
      </c>
      <c r="G102" s="157"/>
      <c r="H102" s="157"/>
      <c r="I102" s="157"/>
      <c r="J102" s="221">
        <v>3</v>
      </c>
      <c r="K102" s="157"/>
      <c r="L102" s="150"/>
      <c r="M102" s="221">
        <v>4</v>
      </c>
      <c r="N102" s="221">
        <v>3</v>
      </c>
      <c r="O102" s="21"/>
      <c r="P102" s="21"/>
      <c r="Q102" s="21"/>
      <c r="R102" s="21"/>
      <c r="S102" s="21"/>
      <c r="T102" s="21"/>
      <c r="U102" s="21"/>
      <c r="V102" s="24">
        <f t="shared" si="4"/>
        <v>10</v>
      </c>
      <c r="W102" s="96">
        <f t="shared" si="5"/>
        <v>2000</v>
      </c>
    </row>
    <row r="103" spans="1:23" s="89" customFormat="1" x14ac:dyDescent="0.25">
      <c r="A103" s="2"/>
      <c r="B103" s="343"/>
      <c r="C103" s="288"/>
      <c r="D103" s="275"/>
      <c r="E103" s="288"/>
      <c r="F103" s="125" t="s">
        <v>200</v>
      </c>
      <c r="G103" s="157"/>
      <c r="H103" s="157"/>
      <c r="I103" s="157"/>
      <c r="J103" s="221">
        <v>2</v>
      </c>
      <c r="K103" s="157"/>
      <c r="L103" s="157"/>
      <c r="M103" s="221">
        <v>8</v>
      </c>
      <c r="N103" s="221">
        <v>10</v>
      </c>
      <c r="O103" s="4"/>
      <c r="P103" s="4"/>
      <c r="Q103" s="4"/>
      <c r="R103" s="4"/>
      <c r="S103" s="4"/>
      <c r="T103" s="4"/>
      <c r="U103" s="4"/>
      <c r="V103" s="24">
        <f t="shared" si="4"/>
        <v>20</v>
      </c>
      <c r="W103" s="96">
        <f t="shared" si="5"/>
        <v>4000</v>
      </c>
    </row>
    <row r="104" spans="1:23" s="89" customFormat="1" ht="4.5" customHeight="1" x14ac:dyDescent="0.3">
      <c r="A104" s="80"/>
      <c r="B104" s="81"/>
      <c r="C104" s="110"/>
      <c r="D104" s="110"/>
      <c r="E104" s="110"/>
      <c r="F104" s="110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</row>
    <row r="105" spans="1:23" s="88" customFormat="1" ht="19.5" x14ac:dyDescent="0.25">
      <c r="A105" s="35"/>
      <c r="B105" s="342"/>
      <c r="C105" s="288" t="s">
        <v>234</v>
      </c>
      <c r="D105" s="275" t="s">
        <v>201</v>
      </c>
      <c r="E105" s="288" t="s">
        <v>9</v>
      </c>
      <c r="F105" s="281"/>
      <c r="G105" s="21"/>
      <c r="H105" s="21"/>
      <c r="I105" s="21"/>
      <c r="J105" s="296">
        <v>200</v>
      </c>
      <c r="K105" s="297"/>
      <c r="L105" s="297"/>
      <c r="M105" s="297"/>
      <c r="N105" s="295">
        <v>500</v>
      </c>
      <c r="O105" s="295"/>
      <c r="P105" s="21"/>
      <c r="Q105" s="3"/>
      <c r="R105" s="3"/>
      <c r="S105" s="3"/>
      <c r="T105" s="3"/>
      <c r="U105" s="3"/>
      <c r="V105" s="321"/>
      <c r="W105" s="322"/>
    </row>
    <row r="106" spans="1:23" s="89" customFormat="1" ht="15.75" x14ac:dyDescent="0.25">
      <c r="A106" s="2"/>
      <c r="B106" s="343"/>
      <c r="C106" s="288"/>
      <c r="D106" s="275"/>
      <c r="E106" s="288"/>
      <c r="F106" s="282"/>
      <c r="G106" s="21"/>
      <c r="H106" s="21"/>
      <c r="I106" s="21"/>
      <c r="J106" s="166">
        <v>30</v>
      </c>
      <c r="K106" s="166">
        <v>34</v>
      </c>
      <c r="L106" s="166">
        <v>36</v>
      </c>
      <c r="M106" s="166">
        <v>38</v>
      </c>
      <c r="N106" s="166">
        <v>40</v>
      </c>
      <c r="O106" s="167">
        <v>42</v>
      </c>
      <c r="P106" s="21"/>
      <c r="Q106" s="21"/>
      <c r="R106" s="21"/>
      <c r="S106" s="21"/>
      <c r="T106" s="21"/>
      <c r="U106" s="21"/>
      <c r="V106" s="323"/>
      <c r="W106" s="324"/>
    </row>
    <row r="107" spans="1:23" s="89" customFormat="1" x14ac:dyDescent="0.25">
      <c r="A107" s="2"/>
      <c r="B107" s="343"/>
      <c r="C107" s="288"/>
      <c r="D107" s="275"/>
      <c r="E107" s="288"/>
      <c r="F107" s="126" t="s">
        <v>194</v>
      </c>
      <c r="G107" s="21"/>
      <c r="H107" s="21"/>
      <c r="I107" s="21"/>
      <c r="J107" s="157"/>
      <c r="K107" s="157"/>
      <c r="L107" s="221">
        <v>10</v>
      </c>
      <c r="M107" s="221">
        <v>8</v>
      </c>
      <c r="N107" s="221">
        <v>39</v>
      </c>
      <c r="O107" s="220">
        <v>2</v>
      </c>
      <c r="P107" s="21"/>
      <c r="Q107" s="21"/>
      <c r="R107" s="21"/>
      <c r="S107" s="21"/>
      <c r="T107" s="21"/>
      <c r="U107" s="21"/>
      <c r="V107" s="24">
        <f t="shared" ref="V107:V112" si="6">SUM(G107:P107)</f>
        <v>59</v>
      </c>
      <c r="W107" s="96">
        <f>V107*$J$105</f>
        <v>11800</v>
      </c>
    </row>
    <row r="108" spans="1:23" s="89" customFormat="1" x14ac:dyDescent="0.3">
      <c r="A108" s="2"/>
      <c r="B108" s="343"/>
      <c r="C108" s="288"/>
      <c r="D108" s="275"/>
      <c r="E108" s="288"/>
      <c r="F108" s="127" t="s">
        <v>195</v>
      </c>
      <c r="G108" s="21"/>
      <c r="H108" s="21"/>
      <c r="I108" s="21"/>
      <c r="J108" s="157"/>
      <c r="K108" s="157"/>
      <c r="L108" s="221">
        <v>2</v>
      </c>
      <c r="M108" s="221">
        <v>30</v>
      </c>
      <c r="N108" s="221">
        <v>20</v>
      </c>
      <c r="O108" s="221">
        <v>40</v>
      </c>
      <c r="P108" s="21"/>
      <c r="Q108" s="21"/>
      <c r="R108" s="21"/>
      <c r="S108" s="21"/>
      <c r="T108" s="21"/>
      <c r="U108" s="21"/>
      <c r="V108" s="24">
        <f t="shared" si="6"/>
        <v>92</v>
      </c>
      <c r="W108" s="96">
        <f t="shared" ref="W108:W112" si="7">V108*$J$105</f>
        <v>18400</v>
      </c>
    </row>
    <row r="109" spans="1:23" s="89" customFormat="1" x14ac:dyDescent="0.25">
      <c r="A109" s="2"/>
      <c r="B109" s="343"/>
      <c r="C109" s="288"/>
      <c r="D109" s="275"/>
      <c r="E109" s="288"/>
      <c r="F109" s="128" t="s">
        <v>196</v>
      </c>
      <c r="G109" s="21"/>
      <c r="H109" s="21"/>
      <c r="I109" s="21"/>
      <c r="J109" s="157"/>
      <c r="K109" s="157"/>
      <c r="L109" s="220">
        <v>1</v>
      </c>
      <c r="M109" s="220">
        <v>11</v>
      </c>
      <c r="N109" s="221">
        <v>6</v>
      </c>
      <c r="O109" s="157"/>
      <c r="P109" s="21"/>
      <c r="Q109" s="21"/>
      <c r="R109" s="21"/>
      <c r="S109" s="21"/>
      <c r="T109" s="21"/>
      <c r="U109" s="21"/>
      <c r="V109" s="24">
        <f t="shared" si="6"/>
        <v>18</v>
      </c>
      <c r="W109" s="96">
        <f t="shared" si="7"/>
        <v>3600</v>
      </c>
    </row>
    <row r="110" spans="1:23" s="89" customFormat="1" x14ac:dyDescent="0.25">
      <c r="A110" s="2"/>
      <c r="B110" s="343"/>
      <c r="C110" s="288"/>
      <c r="D110" s="275"/>
      <c r="E110" s="288"/>
      <c r="F110" s="129" t="s">
        <v>197</v>
      </c>
      <c r="G110" s="21"/>
      <c r="H110" s="21"/>
      <c r="I110" s="21"/>
      <c r="J110" s="157"/>
      <c r="K110" s="157"/>
      <c r="L110" s="221">
        <v>1</v>
      </c>
      <c r="M110" s="221">
        <v>5</v>
      </c>
      <c r="N110" s="220">
        <v>5</v>
      </c>
      <c r="O110" s="157"/>
      <c r="P110" s="21"/>
      <c r="Q110" s="21"/>
      <c r="R110" s="21"/>
      <c r="S110" s="21"/>
      <c r="T110" s="21"/>
      <c r="U110" s="21"/>
      <c r="V110" s="24">
        <f t="shared" si="6"/>
        <v>11</v>
      </c>
      <c r="W110" s="96">
        <f t="shared" si="7"/>
        <v>2200</v>
      </c>
    </row>
    <row r="111" spans="1:23" s="89" customFormat="1" x14ac:dyDescent="0.3">
      <c r="A111" s="2"/>
      <c r="B111" s="343"/>
      <c r="C111" s="288"/>
      <c r="D111" s="275"/>
      <c r="E111" s="288"/>
      <c r="F111" s="130" t="s">
        <v>198</v>
      </c>
      <c r="G111" s="21"/>
      <c r="H111" s="21"/>
      <c r="I111" s="21"/>
      <c r="J111" s="157"/>
      <c r="K111" s="220">
        <v>1</v>
      </c>
      <c r="L111" s="221">
        <v>60</v>
      </c>
      <c r="M111" s="221">
        <v>44</v>
      </c>
      <c r="N111" s="221">
        <v>61</v>
      </c>
      <c r="O111" s="221">
        <v>52</v>
      </c>
      <c r="P111" s="21"/>
      <c r="Q111" s="21"/>
      <c r="R111" s="21"/>
      <c r="S111" s="21"/>
      <c r="T111" s="21"/>
      <c r="U111" s="21"/>
      <c r="V111" s="24">
        <f t="shared" si="6"/>
        <v>218</v>
      </c>
      <c r="W111" s="96">
        <f t="shared" si="7"/>
        <v>43600</v>
      </c>
    </row>
    <row r="112" spans="1:23" s="89" customFormat="1" x14ac:dyDescent="0.25">
      <c r="A112" s="2"/>
      <c r="B112" s="343"/>
      <c r="C112" s="288"/>
      <c r="D112" s="275"/>
      <c r="E112" s="288"/>
      <c r="F112" s="131" t="s">
        <v>18</v>
      </c>
      <c r="G112" s="21"/>
      <c r="H112" s="21"/>
      <c r="I112" s="21"/>
      <c r="J112" s="221">
        <v>20</v>
      </c>
      <c r="K112" s="221">
        <v>8</v>
      </c>
      <c r="L112" s="221">
        <v>31</v>
      </c>
      <c r="M112" s="221">
        <v>30</v>
      </c>
      <c r="N112" s="221">
        <v>49</v>
      </c>
      <c r="O112" s="221">
        <v>80</v>
      </c>
      <c r="P112" s="21"/>
      <c r="Q112" s="4"/>
      <c r="R112" s="4"/>
      <c r="S112" s="4"/>
      <c r="T112" s="4"/>
      <c r="U112" s="4"/>
      <c r="V112" s="24">
        <f t="shared" si="6"/>
        <v>218</v>
      </c>
      <c r="W112" s="96">
        <f t="shared" si="7"/>
        <v>43600</v>
      </c>
    </row>
    <row r="113" spans="1:589" s="89" customFormat="1" ht="4.5" customHeight="1" x14ac:dyDescent="0.3">
      <c r="A113" s="80"/>
      <c r="B113" s="81"/>
      <c r="C113" s="110"/>
      <c r="D113" s="110"/>
      <c r="E113" s="110"/>
      <c r="F113" s="110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</row>
    <row r="114" spans="1:589" s="88" customFormat="1" ht="19.5" x14ac:dyDescent="0.25">
      <c r="A114" s="35"/>
      <c r="B114" s="262"/>
      <c r="C114" s="313" t="s">
        <v>235</v>
      </c>
      <c r="D114" s="275" t="s">
        <v>202</v>
      </c>
      <c r="E114" s="288" t="s">
        <v>9</v>
      </c>
      <c r="F114" s="281"/>
      <c r="G114" s="296">
        <v>200</v>
      </c>
      <c r="H114" s="297"/>
      <c r="I114" s="295">
        <v>450</v>
      </c>
      <c r="J114" s="295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21"/>
      <c r="W114" s="322"/>
    </row>
    <row r="115" spans="1:589" s="89" customFormat="1" ht="15.75" x14ac:dyDescent="0.25">
      <c r="A115" s="2"/>
      <c r="B115" s="263"/>
      <c r="C115" s="314"/>
      <c r="D115" s="275"/>
      <c r="E115" s="288"/>
      <c r="F115" s="334"/>
      <c r="G115" s="63">
        <v>26</v>
      </c>
      <c r="H115" s="63">
        <v>38</v>
      </c>
      <c r="I115" s="63">
        <v>40</v>
      </c>
      <c r="J115" s="63">
        <v>42</v>
      </c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323"/>
      <c r="W115" s="324"/>
    </row>
    <row r="116" spans="1:589" s="89" customFormat="1" x14ac:dyDescent="0.25">
      <c r="A116" s="2"/>
      <c r="B116" s="263"/>
      <c r="C116" s="314"/>
      <c r="D116" s="275"/>
      <c r="E116" s="288"/>
      <c r="F116" s="103" t="s">
        <v>188</v>
      </c>
      <c r="G116" s="76"/>
      <c r="H116" s="221">
        <v>1</v>
      </c>
      <c r="I116" s="221">
        <v>4</v>
      </c>
      <c r="J116" s="221">
        <v>14</v>
      </c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4">
        <f>SUM(G116:P116)</f>
        <v>19</v>
      </c>
      <c r="W116" s="96">
        <f>V116*$G$114</f>
        <v>3800</v>
      </c>
    </row>
    <row r="117" spans="1:589" s="89" customFormat="1" x14ac:dyDescent="0.25">
      <c r="A117" s="2"/>
      <c r="B117" s="263"/>
      <c r="C117" s="314"/>
      <c r="D117" s="275"/>
      <c r="E117" s="288"/>
      <c r="F117" s="104" t="s">
        <v>203</v>
      </c>
      <c r="G117" s="221">
        <v>5</v>
      </c>
      <c r="H117" s="76"/>
      <c r="I117" s="221">
        <v>3</v>
      </c>
      <c r="J117" s="221">
        <v>12</v>
      </c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4">
        <f t="shared" ref="V117" si="8">SUM(G117:P117)</f>
        <v>20</v>
      </c>
      <c r="W117" s="96">
        <f t="shared" ref="W117:W120" si="9">V117*$G$114</f>
        <v>4000</v>
      </c>
    </row>
    <row r="118" spans="1:589" s="89" customFormat="1" x14ac:dyDescent="0.3">
      <c r="A118" s="2"/>
      <c r="B118" s="263"/>
      <c r="C118" s="314"/>
      <c r="D118" s="275"/>
      <c r="E118" s="288"/>
      <c r="F118" s="105" t="s">
        <v>189</v>
      </c>
      <c r="G118" s="221">
        <v>5</v>
      </c>
      <c r="H118" s="221">
        <v>3</v>
      </c>
      <c r="I118" s="221">
        <v>9</v>
      </c>
      <c r="J118" s="76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4">
        <f>SUM(G118:P118)</f>
        <v>17</v>
      </c>
      <c r="W118" s="96">
        <f t="shared" si="9"/>
        <v>3400</v>
      </c>
    </row>
    <row r="119" spans="1:589" s="89" customFormat="1" x14ac:dyDescent="0.25">
      <c r="A119" s="2"/>
      <c r="B119" s="263"/>
      <c r="C119" s="314"/>
      <c r="D119" s="275"/>
      <c r="E119" s="288"/>
      <c r="F119" s="106" t="s">
        <v>191</v>
      </c>
      <c r="G119" s="220">
        <v>6</v>
      </c>
      <c r="H119" s="220">
        <v>7</v>
      </c>
      <c r="I119" s="220">
        <v>10</v>
      </c>
      <c r="J119" s="220">
        <v>18</v>
      </c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4">
        <f>SUM(G119:P119)</f>
        <v>41</v>
      </c>
      <c r="W119" s="96">
        <f t="shared" si="9"/>
        <v>8200</v>
      </c>
    </row>
    <row r="120" spans="1:589" s="89" customFormat="1" x14ac:dyDescent="0.25">
      <c r="A120" s="2"/>
      <c r="B120" s="263"/>
      <c r="C120" s="314"/>
      <c r="D120" s="275"/>
      <c r="E120" s="288"/>
      <c r="F120" s="107" t="s">
        <v>190</v>
      </c>
      <c r="G120" s="221">
        <v>8</v>
      </c>
      <c r="H120" s="221">
        <v>5</v>
      </c>
      <c r="I120" s="221">
        <v>13</v>
      </c>
      <c r="J120" s="221">
        <v>16</v>
      </c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4">
        <f>SUM(G120:P120)</f>
        <v>42</v>
      </c>
      <c r="W120" s="96">
        <f t="shared" si="9"/>
        <v>8400</v>
      </c>
    </row>
    <row r="121" spans="1:589" s="89" customFormat="1" ht="4.5" customHeight="1" x14ac:dyDescent="0.3">
      <c r="A121" s="80"/>
      <c r="B121" s="81"/>
      <c r="C121" s="110"/>
      <c r="D121" s="110"/>
      <c r="E121" s="110"/>
      <c r="F121" s="110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</row>
    <row r="122" spans="1:589" s="186" customFormat="1" ht="19.5" x14ac:dyDescent="0.25">
      <c r="A122" s="34"/>
      <c r="B122" s="464"/>
      <c r="C122" s="467" t="s">
        <v>301</v>
      </c>
      <c r="D122" s="331" t="s">
        <v>304</v>
      </c>
      <c r="E122" s="325" t="s">
        <v>302</v>
      </c>
      <c r="F122" s="278"/>
      <c r="G122" s="219"/>
      <c r="H122" s="296">
        <v>100</v>
      </c>
      <c r="I122" s="297"/>
      <c r="J122" s="297"/>
      <c r="K122" s="297"/>
      <c r="L122" s="297"/>
      <c r="M122" s="295">
        <v>200</v>
      </c>
      <c r="N122" s="295"/>
      <c r="O122" s="219"/>
      <c r="P122" s="3"/>
      <c r="Q122" s="3"/>
      <c r="R122" s="3"/>
      <c r="S122" s="3"/>
      <c r="T122" s="3"/>
      <c r="U122" s="3"/>
      <c r="V122" s="14"/>
      <c r="W122" s="185"/>
    </row>
    <row r="123" spans="1:589" s="1" customFormat="1" ht="15" customHeight="1" x14ac:dyDescent="0.25">
      <c r="A123" s="34"/>
      <c r="B123" s="465"/>
      <c r="C123" s="468"/>
      <c r="D123" s="331"/>
      <c r="E123" s="326"/>
      <c r="F123" s="279"/>
      <c r="G123" s="219"/>
      <c r="H123" s="210">
        <v>28</v>
      </c>
      <c r="I123" s="210">
        <v>30</v>
      </c>
      <c r="J123" s="210">
        <v>32</v>
      </c>
      <c r="K123" s="210">
        <v>34</v>
      </c>
      <c r="L123" s="210">
        <v>36</v>
      </c>
      <c r="M123" s="210">
        <v>38</v>
      </c>
      <c r="N123" s="210">
        <v>40</v>
      </c>
      <c r="O123" s="219"/>
      <c r="P123" s="75"/>
      <c r="Q123" s="75"/>
      <c r="R123" s="75"/>
      <c r="S123" s="75"/>
      <c r="T123" s="75"/>
      <c r="U123" s="75"/>
      <c r="V123" s="16"/>
      <c r="W123" s="188"/>
      <c r="X123" s="186"/>
      <c r="Y123" s="186"/>
      <c r="Z123" s="186"/>
      <c r="AA123" s="186"/>
      <c r="AB123" s="186"/>
      <c r="AC123" s="186"/>
      <c r="AD123" s="186"/>
      <c r="AE123" s="186"/>
    </row>
    <row r="124" spans="1:589" s="1" customFormat="1" ht="54.75" customHeight="1" x14ac:dyDescent="0.25">
      <c r="A124" s="34"/>
      <c r="B124" s="465"/>
      <c r="C124" s="468"/>
      <c r="D124" s="331"/>
      <c r="E124" s="326"/>
      <c r="F124" s="212" t="s">
        <v>303</v>
      </c>
      <c r="G124" s="219"/>
      <c r="H124" s="224">
        <v>20</v>
      </c>
      <c r="I124" s="225">
        <v>31</v>
      </c>
      <c r="J124" s="224">
        <v>12</v>
      </c>
      <c r="K124" s="224">
        <v>6</v>
      </c>
      <c r="L124" s="224">
        <v>3</v>
      </c>
      <c r="M124" s="224">
        <v>15</v>
      </c>
      <c r="N124" s="224">
        <v>5</v>
      </c>
      <c r="O124" s="219"/>
      <c r="P124" s="4"/>
      <c r="Q124" s="4"/>
      <c r="R124" s="4"/>
      <c r="S124" s="4"/>
      <c r="T124" s="4"/>
      <c r="U124" s="4"/>
      <c r="V124" s="24">
        <f>SUM(G124:U124)</f>
        <v>92</v>
      </c>
      <c r="W124" s="96">
        <f>V124*H122</f>
        <v>9200</v>
      </c>
      <c r="X124" s="186"/>
      <c r="Y124" s="186"/>
      <c r="Z124" s="186"/>
      <c r="AA124" s="186"/>
      <c r="AB124" s="186"/>
      <c r="AC124" s="186"/>
      <c r="AD124" s="186"/>
      <c r="AE124" s="186"/>
    </row>
    <row r="125" spans="1:589" s="186" customFormat="1" ht="19.5" x14ac:dyDescent="0.25">
      <c r="A125" s="34"/>
      <c r="B125" s="465"/>
      <c r="C125" s="468"/>
      <c r="D125" s="331" t="s">
        <v>305</v>
      </c>
      <c r="E125" s="326"/>
      <c r="F125" s="278"/>
      <c r="G125" s="296">
        <v>100</v>
      </c>
      <c r="H125" s="297"/>
      <c r="I125" s="295">
        <v>200</v>
      </c>
      <c r="J125" s="295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14"/>
      <c r="W125" s="185"/>
    </row>
    <row r="126" spans="1:589" s="1" customFormat="1" ht="15" customHeight="1" x14ac:dyDescent="0.25">
      <c r="A126" s="34"/>
      <c r="B126" s="465"/>
      <c r="C126" s="468"/>
      <c r="D126" s="331"/>
      <c r="E126" s="326"/>
      <c r="F126" s="279"/>
      <c r="G126" s="210">
        <v>26</v>
      </c>
      <c r="H126" s="210">
        <v>30</v>
      </c>
      <c r="I126" s="210">
        <v>40</v>
      </c>
      <c r="J126" s="210">
        <v>42</v>
      </c>
      <c r="K126" s="75"/>
      <c r="L126" s="75"/>
      <c r="M126" s="75"/>
      <c r="N126" s="75"/>
      <c r="O126" s="75"/>
      <c r="P126" s="75"/>
      <c r="Q126" s="75"/>
      <c r="R126" s="75"/>
      <c r="S126" s="75"/>
      <c r="T126" s="75"/>
      <c r="U126" s="75"/>
      <c r="V126" s="16"/>
      <c r="W126" s="188"/>
      <c r="X126" s="186"/>
      <c r="Y126" s="186"/>
      <c r="Z126" s="186"/>
      <c r="AA126" s="186"/>
      <c r="AB126" s="186"/>
      <c r="AC126" s="186"/>
      <c r="AD126" s="186"/>
      <c r="AE126" s="186"/>
    </row>
    <row r="127" spans="1:589" s="1" customFormat="1" ht="54.75" customHeight="1" x14ac:dyDescent="0.25">
      <c r="A127" s="34"/>
      <c r="B127" s="466"/>
      <c r="C127" s="469"/>
      <c r="D127" s="331"/>
      <c r="E127" s="327"/>
      <c r="F127" s="212" t="s">
        <v>303</v>
      </c>
      <c r="G127" s="224">
        <v>9</v>
      </c>
      <c r="H127" s="225">
        <v>6</v>
      </c>
      <c r="I127" s="224">
        <v>8</v>
      </c>
      <c r="J127" s="224">
        <v>14</v>
      </c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24">
        <f>SUM(G127:U127)</f>
        <v>37</v>
      </c>
      <c r="W127" s="96">
        <f>V127*G125</f>
        <v>3700</v>
      </c>
      <c r="X127" s="186"/>
      <c r="Y127" s="186"/>
      <c r="Z127" s="186"/>
      <c r="AA127" s="186"/>
      <c r="AB127" s="186"/>
      <c r="AC127" s="186"/>
      <c r="AD127" s="186"/>
      <c r="AE127" s="186"/>
    </row>
    <row r="128" spans="1:589" s="2" customFormat="1" ht="4.5" customHeight="1" x14ac:dyDescent="0.25">
      <c r="A128" s="34"/>
      <c r="B128" s="81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217"/>
      <c r="X128" s="186"/>
      <c r="Y128" s="186"/>
      <c r="Z128" s="186"/>
      <c r="AA128" s="186"/>
      <c r="AB128" s="186"/>
      <c r="AC128" s="186"/>
      <c r="AD128" s="186"/>
      <c r="AE128" s="186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</row>
    <row r="129" spans="1:23" ht="30.75" customHeight="1" x14ac:dyDescent="0.25">
      <c r="A129" s="56"/>
      <c r="B129" s="273"/>
      <c r="C129" s="256" t="s">
        <v>46</v>
      </c>
      <c r="D129" s="253" t="s">
        <v>47</v>
      </c>
      <c r="E129" s="256" t="s">
        <v>10</v>
      </c>
      <c r="F129" s="330"/>
      <c r="G129" s="296">
        <v>200</v>
      </c>
      <c r="H129" s="297"/>
      <c r="I129" s="297"/>
      <c r="J129" s="297"/>
      <c r="K129" s="297"/>
      <c r="L129" s="297"/>
      <c r="M129" s="295">
        <v>360</v>
      </c>
      <c r="N129" s="295"/>
      <c r="O129" s="295"/>
      <c r="P129" s="23"/>
      <c r="Q129" s="21"/>
      <c r="R129" s="21"/>
      <c r="S129" s="21"/>
      <c r="T129" s="21"/>
      <c r="U129" s="21"/>
      <c r="V129" s="345"/>
      <c r="W129" s="346"/>
    </row>
    <row r="130" spans="1:23" ht="23.25" customHeight="1" x14ac:dyDescent="0.25">
      <c r="A130" s="56"/>
      <c r="B130" s="258"/>
      <c r="C130" s="256"/>
      <c r="D130" s="253"/>
      <c r="E130" s="256"/>
      <c r="F130" s="301"/>
      <c r="G130" s="246">
        <v>28</v>
      </c>
      <c r="H130" s="246">
        <v>30</v>
      </c>
      <c r="I130" s="246">
        <v>32</v>
      </c>
      <c r="J130" s="246">
        <v>34</v>
      </c>
      <c r="K130" s="246">
        <v>36</v>
      </c>
      <c r="L130" s="246">
        <v>38</v>
      </c>
      <c r="M130" s="246">
        <v>40</v>
      </c>
      <c r="N130" s="246">
        <v>42</v>
      </c>
      <c r="O130" s="247">
        <v>44</v>
      </c>
      <c r="P130" s="23"/>
      <c r="Q130" s="23"/>
      <c r="R130" s="23"/>
      <c r="S130" s="23"/>
      <c r="T130" s="23"/>
      <c r="U130" s="23"/>
      <c r="V130" s="323"/>
      <c r="W130" s="324"/>
    </row>
    <row r="131" spans="1:23" ht="24" customHeight="1" x14ac:dyDescent="0.25">
      <c r="A131" s="56"/>
      <c r="B131" s="258"/>
      <c r="C131" s="257"/>
      <c r="D131" s="254"/>
      <c r="E131" s="257"/>
      <c r="F131" s="25" t="s">
        <v>1</v>
      </c>
      <c r="G131" s="221">
        <v>82</v>
      </c>
      <c r="H131" s="221">
        <v>63</v>
      </c>
      <c r="I131" s="221">
        <v>47</v>
      </c>
      <c r="J131" s="221">
        <v>54</v>
      </c>
      <c r="K131" s="221">
        <v>61</v>
      </c>
      <c r="L131" s="221">
        <v>102</v>
      </c>
      <c r="M131" s="221">
        <v>82</v>
      </c>
      <c r="N131" s="221">
        <v>116</v>
      </c>
      <c r="O131" s="221">
        <v>69</v>
      </c>
      <c r="P131" s="23"/>
      <c r="Q131" s="4"/>
      <c r="R131" s="4"/>
      <c r="S131" s="4"/>
      <c r="T131" s="4"/>
      <c r="U131" s="4"/>
      <c r="V131" s="24">
        <f>SUM(G131:O131)</f>
        <v>676</v>
      </c>
      <c r="W131" s="96">
        <f>V131*G129</f>
        <v>135200</v>
      </c>
    </row>
    <row r="132" spans="1:23" ht="4.5" customHeight="1" x14ac:dyDescent="0.3">
      <c r="A132" s="56"/>
      <c r="B132" s="33"/>
      <c r="C132" s="132"/>
      <c r="D132" s="132"/>
      <c r="E132" s="132"/>
      <c r="F132" s="132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</row>
    <row r="133" spans="1:23" s="88" customFormat="1" ht="37.5" customHeight="1" x14ac:dyDescent="0.25">
      <c r="A133" s="56"/>
      <c r="B133" s="258"/>
      <c r="C133" s="293" t="s">
        <v>48</v>
      </c>
      <c r="D133" s="275" t="s">
        <v>49</v>
      </c>
      <c r="E133" s="293" t="s">
        <v>50</v>
      </c>
      <c r="F133" s="281"/>
      <c r="G133" s="296">
        <v>100</v>
      </c>
      <c r="H133" s="297"/>
      <c r="I133" s="297"/>
      <c r="J133" s="297"/>
      <c r="K133" s="297"/>
      <c r="L133" s="297"/>
      <c r="M133" s="297"/>
      <c r="N133" s="295">
        <v>220</v>
      </c>
      <c r="O133" s="295"/>
      <c r="P133" s="295"/>
      <c r="Q133" s="3"/>
      <c r="R133" s="3"/>
      <c r="S133" s="3"/>
      <c r="T133" s="3"/>
      <c r="U133" s="3"/>
      <c r="V133" s="14"/>
      <c r="W133" s="97"/>
    </row>
    <row r="134" spans="1:23" s="89" customFormat="1" ht="21.75" customHeight="1" x14ac:dyDescent="0.25">
      <c r="A134" s="56"/>
      <c r="B134" s="258"/>
      <c r="C134" s="293"/>
      <c r="D134" s="275"/>
      <c r="E134" s="293"/>
      <c r="F134" s="282"/>
      <c r="G134" s="246">
        <v>26</v>
      </c>
      <c r="H134" s="246">
        <v>28</v>
      </c>
      <c r="I134" s="246">
        <v>30</v>
      </c>
      <c r="J134" s="246">
        <v>32</v>
      </c>
      <c r="K134" s="246">
        <v>34</v>
      </c>
      <c r="L134" s="246">
        <v>36</v>
      </c>
      <c r="M134" s="246">
        <v>38</v>
      </c>
      <c r="N134" s="246">
        <v>40</v>
      </c>
      <c r="O134" s="246">
        <v>42</v>
      </c>
      <c r="P134" s="246">
        <v>44</v>
      </c>
      <c r="Q134" s="23"/>
      <c r="R134" s="23"/>
      <c r="S134" s="23"/>
      <c r="T134" s="23"/>
      <c r="U134" s="23"/>
      <c r="V134" s="16"/>
      <c r="W134" s="98"/>
    </row>
    <row r="135" spans="1:23" s="89" customFormat="1" ht="24" customHeight="1" x14ac:dyDescent="0.25">
      <c r="A135" s="56"/>
      <c r="B135" s="258"/>
      <c r="C135" s="293"/>
      <c r="D135" s="275"/>
      <c r="E135" s="293"/>
      <c r="F135" s="36" t="s">
        <v>2</v>
      </c>
      <c r="G135" s="221">
        <v>20</v>
      </c>
      <c r="H135" s="221">
        <v>73</v>
      </c>
      <c r="I135" s="221">
        <v>64</v>
      </c>
      <c r="J135" s="221">
        <v>62</v>
      </c>
      <c r="K135" s="221">
        <v>61</v>
      </c>
      <c r="L135" s="221">
        <v>63</v>
      </c>
      <c r="M135" s="221">
        <v>69</v>
      </c>
      <c r="N135" s="221">
        <v>68</v>
      </c>
      <c r="O135" s="221">
        <v>68</v>
      </c>
      <c r="P135" s="221">
        <v>15</v>
      </c>
      <c r="Q135" s="23"/>
      <c r="R135" s="23"/>
      <c r="S135" s="23"/>
      <c r="T135" s="23"/>
      <c r="U135" s="23"/>
      <c r="V135" s="24">
        <f>SUM(G135:P135)</f>
        <v>563</v>
      </c>
      <c r="W135" s="96">
        <f>V135*G133</f>
        <v>56300</v>
      </c>
    </row>
    <row r="136" spans="1:23" ht="4.5" customHeight="1" x14ac:dyDescent="0.3">
      <c r="A136" s="56"/>
      <c r="B136" s="33"/>
      <c r="C136" s="132"/>
      <c r="D136" s="132"/>
      <c r="E136" s="132"/>
      <c r="F136" s="132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</row>
    <row r="137" spans="1:23" ht="25.15" customHeight="1" x14ac:dyDescent="0.25">
      <c r="A137" s="56"/>
      <c r="B137" s="286" t="s">
        <v>245</v>
      </c>
      <c r="C137" s="286"/>
      <c r="D137" s="286"/>
      <c r="E137" s="286"/>
      <c r="F137" s="286"/>
      <c r="G137" s="286"/>
      <c r="H137" s="286"/>
      <c r="I137" s="286"/>
      <c r="J137" s="286"/>
      <c r="K137" s="286"/>
      <c r="L137" s="286"/>
      <c r="M137" s="286"/>
      <c r="N137" s="286"/>
      <c r="O137" s="286"/>
      <c r="P137" s="286"/>
      <c r="Q137" s="286"/>
      <c r="R137" s="286"/>
      <c r="S137" s="286"/>
      <c r="T137" s="286"/>
      <c r="U137" s="286"/>
      <c r="V137" s="286"/>
      <c r="W137" s="286"/>
    </row>
    <row r="138" spans="1:23" ht="4.5" customHeight="1" x14ac:dyDescent="0.3">
      <c r="A138" s="56"/>
      <c r="B138" s="33"/>
      <c r="C138" s="132"/>
      <c r="D138" s="132"/>
      <c r="E138" s="132"/>
      <c r="F138" s="132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</row>
    <row r="139" spans="1:23" s="88" customFormat="1" ht="21" x14ac:dyDescent="0.25">
      <c r="A139" s="35"/>
      <c r="B139" s="262"/>
      <c r="C139" s="313" t="s">
        <v>204</v>
      </c>
      <c r="D139" s="275" t="s">
        <v>205</v>
      </c>
      <c r="E139" s="293" t="s">
        <v>9</v>
      </c>
      <c r="F139" s="281"/>
      <c r="G139" s="328">
        <v>260</v>
      </c>
      <c r="H139" s="328"/>
      <c r="I139" s="328"/>
      <c r="J139" s="328"/>
      <c r="K139" s="329"/>
      <c r="L139" s="306">
        <v>340</v>
      </c>
      <c r="M139" s="307"/>
      <c r="N139" s="307"/>
      <c r="O139" s="352"/>
      <c r="P139" s="76"/>
      <c r="Q139" s="76"/>
      <c r="R139" s="76"/>
      <c r="S139" s="3"/>
      <c r="T139" s="3"/>
      <c r="U139" s="3"/>
      <c r="V139" s="321"/>
      <c r="W139" s="322"/>
    </row>
    <row r="140" spans="1:23" s="89" customFormat="1" ht="15.75" x14ac:dyDescent="0.25">
      <c r="A140" s="2"/>
      <c r="B140" s="263"/>
      <c r="C140" s="314"/>
      <c r="D140" s="275"/>
      <c r="E140" s="293"/>
      <c r="F140" s="282"/>
      <c r="G140" s="168">
        <v>26</v>
      </c>
      <c r="H140" s="168">
        <v>28</v>
      </c>
      <c r="I140" s="168">
        <v>30</v>
      </c>
      <c r="J140" s="168">
        <v>32</v>
      </c>
      <c r="K140" s="169">
        <v>34</v>
      </c>
      <c r="L140" s="168">
        <v>36</v>
      </c>
      <c r="M140" s="168">
        <v>38</v>
      </c>
      <c r="N140" s="168">
        <v>40</v>
      </c>
      <c r="O140" s="168">
        <v>42</v>
      </c>
      <c r="P140" s="76"/>
      <c r="Q140" s="76"/>
      <c r="R140" s="76"/>
      <c r="S140" s="21"/>
      <c r="T140" s="21"/>
      <c r="U140" s="21"/>
      <c r="V140" s="323"/>
      <c r="W140" s="324"/>
    </row>
    <row r="141" spans="1:23" s="89" customFormat="1" x14ac:dyDescent="0.25">
      <c r="A141" s="2"/>
      <c r="B141" s="263"/>
      <c r="C141" s="314"/>
      <c r="D141" s="275"/>
      <c r="E141" s="293"/>
      <c r="F141" s="133" t="s">
        <v>189</v>
      </c>
      <c r="G141" s="220">
        <v>26</v>
      </c>
      <c r="H141" s="220">
        <v>25</v>
      </c>
      <c r="I141" s="220">
        <v>39</v>
      </c>
      <c r="J141" s="220">
        <v>47</v>
      </c>
      <c r="K141" s="220">
        <v>43</v>
      </c>
      <c r="L141" s="220">
        <v>51</v>
      </c>
      <c r="M141" s="220">
        <v>42</v>
      </c>
      <c r="N141" s="220">
        <v>16</v>
      </c>
      <c r="O141" s="220">
        <v>17</v>
      </c>
      <c r="P141" s="76"/>
      <c r="Q141" s="76"/>
      <c r="R141" s="76"/>
      <c r="S141" s="21"/>
      <c r="T141" s="21"/>
      <c r="U141" s="21"/>
      <c r="V141" s="24">
        <f>SUM(G141:R141)</f>
        <v>306</v>
      </c>
      <c r="W141" s="96">
        <f>SUM(G141:K141)*G139+SUM(L141:P141)*L139</f>
        <v>89640</v>
      </c>
    </row>
    <row r="142" spans="1:23" s="89" customFormat="1" x14ac:dyDescent="0.25">
      <c r="A142" s="2"/>
      <c r="B142" s="263"/>
      <c r="C142" s="314"/>
      <c r="D142" s="275"/>
      <c r="E142" s="293"/>
      <c r="F142" s="134" t="s">
        <v>206</v>
      </c>
      <c r="G142" s="220">
        <v>1</v>
      </c>
      <c r="H142" s="220">
        <v>3</v>
      </c>
      <c r="I142" s="220">
        <v>3</v>
      </c>
      <c r="J142" s="220">
        <v>2</v>
      </c>
      <c r="K142" s="220">
        <v>7</v>
      </c>
      <c r="L142" s="220">
        <v>5</v>
      </c>
      <c r="M142" s="220">
        <v>8</v>
      </c>
      <c r="N142" s="220">
        <v>9</v>
      </c>
      <c r="O142" s="220">
        <v>18</v>
      </c>
      <c r="P142" s="76"/>
      <c r="Q142" s="76"/>
      <c r="R142" s="76"/>
      <c r="S142" s="21"/>
      <c r="T142" s="21"/>
      <c r="U142" s="21"/>
      <c r="V142" s="24">
        <f t="shared" ref="V142:V145" si="10">SUM(G142:R142)</f>
        <v>56</v>
      </c>
      <c r="W142" s="96">
        <f>SUM(G142:K142)*G139+SUM(L142:P142)*L139</f>
        <v>17760</v>
      </c>
    </row>
    <row r="143" spans="1:23" s="89" customFormat="1" x14ac:dyDescent="0.25">
      <c r="A143" s="2"/>
      <c r="B143" s="263"/>
      <c r="C143" s="314"/>
      <c r="D143" s="275"/>
      <c r="E143" s="293"/>
      <c r="F143" s="135" t="s">
        <v>207</v>
      </c>
      <c r="G143" s="220">
        <v>21</v>
      </c>
      <c r="H143" s="220">
        <v>6</v>
      </c>
      <c r="I143" s="220">
        <v>2</v>
      </c>
      <c r="J143" s="220">
        <v>3</v>
      </c>
      <c r="K143" s="220">
        <v>2</v>
      </c>
      <c r="L143" s="220">
        <v>18</v>
      </c>
      <c r="M143" s="220">
        <v>18</v>
      </c>
      <c r="N143" s="220">
        <v>21</v>
      </c>
      <c r="O143" s="220">
        <v>22</v>
      </c>
      <c r="P143" s="76"/>
      <c r="Q143" s="76"/>
      <c r="R143" s="76"/>
      <c r="S143" s="21"/>
      <c r="T143" s="21"/>
      <c r="U143" s="21"/>
      <c r="V143" s="24">
        <f t="shared" si="10"/>
        <v>113</v>
      </c>
      <c r="W143" s="96">
        <f>SUM(G143:K143)*G139+SUM(L143:P143)*L139</f>
        <v>35700</v>
      </c>
    </row>
    <row r="144" spans="1:23" s="89" customFormat="1" x14ac:dyDescent="0.25">
      <c r="A144" s="2"/>
      <c r="B144" s="263"/>
      <c r="C144" s="314"/>
      <c r="D144" s="275"/>
      <c r="E144" s="293"/>
      <c r="F144" s="104" t="s">
        <v>203</v>
      </c>
      <c r="G144" s="220">
        <v>18</v>
      </c>
      <c r="H144" s="220">
        <v>6</v>
      </c>
      <c r="I144" s="220">
        <v>3</v>
      </c>
      <c r="J144" s="157"/>
      <c r="K144" s="220">
        <v>1</v>
      </c>
      <c r="L144" s="220">
        <v>6</v>
      </c>
      <c r="M144" s="220">
        <v>9</v>
      </c>
      <c r="N144" s="220">
        <v>12</v>
      </c>
      <c r="O144" s="220">
        <v>27</v>
      </c>
      <c r="P144" s="76"/>
      <c r="Q144" s="76"/>
      <c r="R144" s="76"/>
      <c r="S144" s="21"/>
      <c r="T144" s="21"/>
      <c r="U144" s="21"/>
      <c r="V144" s="24">
        <f t="shared" si="10"/>
        <v>82</v>
      </c>
      <c r="W144" s="96">
        <f>SUM(G144:K144)*G139+SUM(L144:P144)*L139</f>
        <v>25640</v>
      </c>
    </row>
    <row r="145" spans="1:31" s="89" customFormat="1" x14ac:dyDescent="0.3">
      <c r="A145" s="2"/>
      <c r="B145" s="263"/>
      <c r="C145" s="314"/>
      <c r="D145" s="275"/>
      <c r="E145" s="293"/>
      <c r="F145" s="136" t="s">
        <v>208</v>
      </c>
      <c r="G145" s="157"/>
      <c r="H145" s="157"/>
      <c r="I145" s="157"/>
      <c r="J145" s="220">
        <v>4</v>
      </c>
      <c r="K145" s="220">
        <v>6</v>
      </c>
      <c r="L145" s="220">
        <v>5</v>
      </c>
      <c r="M145" s="220">
        <v>25</v>
      </c>
      <c r="N145" s="220">
        <v>18</v>
      </c>
      <c r="O145" s="220">
        <v>25</v>
      </c>
      <c r="P145" s="76"/>
      <c r="Q145" s="76"/>
      <c r="R145" s="76"/>
      <c r="S145" s="4"/>
      <c r="T145" s="4"/>
      <c r="U145" s="4"/>
      <c r="V145" s="24">
        <f t="shared" si="10"/>
        <v>83</v>
      </c>
      <c r="W145" s="96">
        <f>SUM(G145:K145)*G139+SUM(L145:P145)*L139</f>
        <v>27420</v>
      </c>
    </row>
    <row r="146" spans="1:31" s="89" customFormat="1" ht="4.5" customHeight="1" x14ac:dyDescent="0.3">
      <c r="A146" s="80"/>
      <c r="B146" s="81"/>
      <c r="C146" s="110"/>
      <c r="D146" s="110"/>
      <c r="E146" s="110"/>
      <c r="F146" s="110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</row>
    <row r="147" spans="1:31" s="88" customFormat="1" ht="21" x14ac:dyDescent="0.25">
      <c r="A147" s="35"/>
      <c r="B147" s="262"/>
      <c r="C147" s="313" t="s">
        <v>328</v>
      </c>
      <c r="D147" s="275" t="s">
        <v>327</v>
      </c>
      <c r="E147" s="293" t="s">
        <v>9</v>
      </c>
      <c r="F147" s="281"/>
      <c r="G147" s="76"/>
      <c r="H147" s="302">
        <v>260</v>
      </c>
      <c r="I147" s="303"/>
      <c r="J147" s="303"/>
      <c r="K147" s="353"/>
      <c r="L147" s="302">
        <v>340</v>
      </c>
      <c r="M147" s="303"/>
      <c r="N147" s="303"/>
      <c r="O147" s="76"/>
      <c r="P147" s="76"/>
      <c r="Q147" s="76"/>
      <c r="R147" s="76"/>
      <c r="S147" s="3"/>
      <c r="T147" s="3"/>
      <c r="U147" s="3"/>
      <c r="V147" s="321"/>
      <c r="W147" s="322"/>
    </row>
    <row r="148" spans="1:31" s="89" customFormat="1" ht="15.75" x14ac:dyDescent="0.25">
      <c r="A148" s="2"/>
      <c r="B148" s="263"/>
      <c r="C148" s="314"/>
      <c r="D148" s="275"/>
      <c r="E148" s="293"/>
      <c r="F148" s="282"/>
      <c r="G148" s="76"/>
      <c r="H148" s="168">
        <v>28</v>
      </c>
      <c r="I148" s="168">
        <v>30</v>
      </c>
      <c r="J148" s="168">
        <v>32</v>
      </c>
      <c r="K148" s="169">
        <v>34</v>
      </c>
      <c r="L148" s="168">
        <v>36</v>
      </c>
      <c r="M148" s="168">
        <v>38</v>
      </c>
      <c r="N148" s="168">
        <v>40</v>
      </c>
      <c r="O148" s="76"/>
      <c r="P148" s="76"/>
      <c r="Q148" s="76"/>
      <c r="R148" s="76"/>
      <c r="S148" s="21"/>
      <c r="T148" s="21"/>
      <c r="U148" s="21"/>
      <c r="V148" s="323"/>
      <c r="W148" s="324"/>
    </row>
    <row r="149" spans="1:31" s="89" customFormat="1" x14ac:dyDescent="0.25">
      <c r="A149" s="2"/>
      <c r="B149" s="263"/>
      <c r="C149" s="314"/>
      <c r="D149" s="275"/>
      <c r="E149" s="293"/>
      <c r="F149" s="242" t="s">
        <v>194</v>
      </c>
      <c r="G149" s="76"/>
      <c r="H149" s="220">
        <v>2</v>
      </c>
      <c r="I149" s="220">
        <v>2</v>
      </c>
      <c r="J149" s="157"/>
      <c r="K149" s="157"/>
      <c r="L149" s="220">
        <v>1</v>
      </c>
      <c r="M149" s="220">
        <v>3</v>
      </c>
      <c r="N149" s="157"/>
      <c r="O149" s="76"/>
      <c r="P149" s="76"/>
      <c r="Q149" s="76"/>
      <c r="R149" s="76"/>
      <c r="S149" s="21"/>
      <c r="T149" s="21"/>
      <c r="U149" s="21"/>
      <c r="V149" s="24">
        <f>SUM(G149:R149)</f>
        <v>8</v>
      </c>
      <c r="W149" s="96">
        <f>SUM(G149:K149)*H147+SUM(L149:P149)*L147</f>
        <v>2400</v>
      </c>
    </row>
    <row r="150" spans="1:31" s="89" customFormat="1" x14ac:dyDescent="0.25">
      <c r="A150" s="2"/>
      <c r="B150" s="263"/>
      <c r="C150" s="314"/>
      <c r="D150" s="275"/>
      <c r="E150" s="293"/>
      <c r="F150" s="242" t="s">
        <v>195</v>
      </c>
      <c r="G150" s="76"/>
      <c r="H150" s="220">
        <v>2</v>
      </c>
      <c r="I150" s="157"/>
      <c r="J150" s="220">
        <v>2</v>
      </c>
      <c r="K150" s="157"/>
      <c r="L150" s="220">
        <v>2</v>
      </c>
      <c r="M150" s="220">
        <v>1</v>
      </c>
      <c r="N150" s="220">
        <v>2</v>
      </c>
      <c r="O150" s="76"/>
      <c r="P150" s="76"/>
      <c r="Q150" s="76"/>
      <c r="R150" s="76"/>
      <c r="S150" s="21"/>
      <c r="T150" s="21"/>
      <c r="U150" s="21"/>
      <c r="V150" s="24">
        <f t="shared" ref="V150:V152" si="11">SUM(G150:R150)</f>
        <v>9</v>
      </c>
      <c r="W150" s="96">
        <f>SUM(G150:K150)*H147+SUM(L150:P150)*L147</f>
        <v>2740</v>
      </c>
    </row>
    <row r="151" spans="1:31" s="89" customFormat="1" x14ac:dyDescent="0.25">
      <c r="A151" s="2"/>
      <c r="B151" s="263"/>
      <c r="C151" s="314"/>
      <c r="D151" s="275"/>
      <c r="E151" s="293"/>
      <c r="F151" s="242" t="s">
        <v>196</v>
      </c>
      <c r="G151" s="76"/>
      <c r="H151" s="157"/>
      <c r="I151" s="157"/>
      <c r="J151" s="157"/>
      <c r="K151" s="157"/>
      <c r="L151" s="157"/>
      <c r="M151" s="220">
        <v>2</v>
      </c>
      <c r="N151" s="220">
        <v>1</v>
      </c>
      <c r="O151" s="76"/>
      <c r="P151" s="76"/>
      <c r="Q151" s="76"/>
      <c r="R151" s="76"/>
      <c r="S151" s="21"/>
      <c r="T151" s="21"/>
      <c r="U151" s="21"/>
      <c r="V151" s="24">
        <f t="shared" si="11"/>
        <v>3</v>
      </c>
      <c r="W151" s="96">
        <f>SUM(G151:K151)*H147+SUM(L151:P151)*L147</f>
        <v>1020</v>
      </c>
    </row>
    <row r="152" spans="1:31" s="89" customFormat="1" x14ac:dyDescent="0.25">
      <c r="A152" s="2"/>
      <c r="B152" s="263"/>
      <c r="C152" s="314"/>
      <c r="D152" s="275"/>
      <c r="E152" s="293"/>
      <c r="F152" s="242" t="s">
        <v>197</v>
      </c>
      <c r="G152" s="76"/>
      <c r="H152" s="220">
        <v>3</v>
      </c>
      <c r="I152" s="220">
        <v>4</v>
      </c>
      <c r="J152" s="157"/>
      <c r="K152" s="220">
        <v>1</v>
      </c>
      <c r="L152" s="220">
        <v>4</v>
      </c>
      <c r="M152" s="157"/>
      <c r="N152" s="220">
        <v>1</v>
      </c>
      <c r="O152" s="76"/>
      <c r="P152" s="76"/>
      <c r="Q152" s="76"/>
      <c r="R152" s="76"/>
      <c r="S152" s="21"/>
      <c r="T152" s="21"/>
      <c r="U152" s="21"/>
      <c r="V152" s="24">
        <f t="shared" si="11"/>
        <v>13</v>
      </c>
      <c r="W152" s="96">
        <f>SUM(G152:K152)*H147+SUM(L152:P152)*L147</f>
        <v>3780</v>
      </c>
    </row>
    <row r="153" spans="1:31" s="89" customFormat="1" ht="4.5" customHeight="1" x14ac:dyDescent="0.3">
      <c r="A153" s="80"/>
      <c r="B153" s="81"/>
      <c r="C153" s="110"/>
      <c r="D153" s="110"/>
      <c r="E153" s="110"/>
      <c r="F153" s="110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</row>
    <row r="154" spans="1:31" s="186" customFormat="1" ht="27" customHeight="1" x14ac:dyDescent="0.25">
      <c r="A154" s="181"/>
      <c r="B154" s="262"/>
      <c r="C154" s="309" t="s">
        <v>289</v>
      </c>
      <c r="D154" s="284" t="s">
        <v>290</v>
      </c>
      <c r="E154" s="311" t="s">
        <v>135</v>
      </c>
      <c r="F154" s="278"/>
      <c r="G154" s="296">
        <v>150</v>
      </c>
      <c r="H154" s="297"/>
      <c r="I154" s="297"/>
      <c r="J154" s="297"/>
      <c r="K154" s="297"/>
      <c r="L154" s="297"/>
      <c r="M154" s="297"/>
      <c r="N154" s="295">
        <v>290</v>
      </c>
      <c r="O154" s="295"/>
      <c r="P154" s="295"/>
      <c r="Q154" s="3"/>
      <c r="R154" s="3"/>
      <c r="S154" s="3"/>
      <c r="T154" s="3"/>
      <c r="U154" s="3"/>
      <c r="V154" s="14"/>
      <c r="W154" s="185"/>
      <c r="X154" s="102"/>
      <c r="Y154" s="193"/>
      <c r="Z154" s="193"/>
      <c r="AA154" s="193"/>
      <c r="AB154" s="193"/>
      <c r="AC154" s="193"/>
      <c r="AD154" s="193"/>
      <c r="AE154" s="193"/>
    </row>
    <row r="155" spans="1:31" s="1" customFormat="1" ht="27" customHeight="1" x14ac:dyDescent="0.25">
      <c r="A155" s="181"/>
      <c r="B155" s="263"/>
      <c r="C155" s="310"/>
      <c r="D155" s="285"/>
      <c r="E155" s="312"/>
      <c r="F155" s="279"/>
      <c r="G155" s="206">
        <v>26</v>
      </c>
      <c r="H155" s="206">
        <v>28</v>
      </c>
      <c r="I155" s="206">
        <v>30</v>
      </c>
      <c r="J155" s="206">
        <v>32</v>
      </c>
      <c r="K155" s="207">
        <v>34</v>
      </c>
      <c r="L155" s="206">
        <v>36</v>
      </c>
      <c r="M155" s="206">
        <v>38</v>
      </c>
      <c r="N155" s="206">
        <v>40</v>
      </c>
      <c r="O155" s="206">
        <v>42</v>
      </c>
      <c r="P155" s="207">
        <v>44</v>
      </c>
      <c r="Q155" s="21"/>
      <c r="R155" s="21"/>
      <c r="S155" s="21"/>
      <c r="T155" s="21"/>
      <c r="U155" s="21"/>
      <c r="V155" s="16"/>
      <c r="W155" s="188"/>
      <c r="X155" s="102"/>
      <c r="Y155" s="193"/>
      <c r="Z155" s="193"/>
      <c r="AA155" s="193"/>
      <c r="AB155" s="193"/>
      <c r="AC155" s="193"/>
      <c r="AD155" s="193"/>
      <c r="AE155" s="193"/>
    </row>
    <row r="156" spans="1:31" s="1" customFormat="1" ht="21.95" customHeight="1" x14ac:dyDescent="0.25">
      <c r="A156" s="194"/>
      <c r="B156" s="263"/>
      <c r="C156" s="310"/>
      <c r="D156" s="285"/>
      <c r="E156" s="312"/>
      <c r="F156" s="133" t="s">
        <v>291</v>
      </c>
      <c r="G156" s="223">
        <v>1</v>
      </c>
      <c r="H156" s="76"/>
      <c r="I156" s="223">
        <v>4</v>
      </c>
      <c r="J156" s="223">
        <v>4</v>
      </c>
      <c r="K156" s="223">
        <v>9</v>
      </c>
      <c r="L156" s="223">
        <v>7</v>
      </c>
      <c r="M156" s="223">
        <v>9</v>
      </c>
      <c r="N156" s="223">
        <v>12</v>
      </c>
      <c r="O156" s="223">
        <v>5</v>
      </c>
      <c r="P156" s="223">
        <v>5</v>
      </c>
      <c r="Q156" s="21"/>
      <c r="R156" s="21"/>
      <c r="S156" s="21"/>
      <c r="T156" s="21"/>
      <c r="U156" s="21"/>
      <c r="V156" s="198">
        <f>SUM(G156:P156)</f>
        <v>56</v>
      </c>
      <c r="W156" s="208">
        <f>V156*G154</f>
        <v>8400</v>
      </c>
      <c r="X156" s="102"/>
      <c r="Y156" s="193"/>
      <c r="Z156" s="193"/>
      <c r="AA156" s="193"/>
      <c r="AB156" s="193"/>
      <c r="AC156" s="193"/>
      <c r="AD156" s="193"/>
      <c r="AE156" s="193"/>
    </row>
    <row r="157" spans="1:31" s="1" customFormat="1" ht="4.5" customHeight="1" x14ac:dyDescent="0.25">
      <c r="A157" s="181"/>
      <c r="B157" s="182"/>
      <c r="C157" s="183"/>
      <c r="D157" s="183"/>
      <c r="E157" s="183"/>
      <c r="F157" s="183"/>
      <c r="G157" s="183"/>
      <c r="H157" s="183"/>
      <c r="I157" s="183"/>
      <c r="J157" s="183"/>
      <c r="K157" s="183"/>
      <c r="L157" s="183"/>
      <c r="M157" s="183"/>
      <c r="N157" s="183"/>
      <c r="O157" s="183"/>
      <c r="P157" s="183"/>
      <c r="Q157" s="183"/>
      <c r="R157" s="183"/>
      <c r="S157" s="183"/>
      <c r="T157" s="183"/>
      <c r="U157" s="183"/>
      <c r="V157" s="183"/>
      <c r="W157" s="184"/>
      <c r="X157" s="102"/>
      <c r="Y157" s="193"/>
      <c r="Z157" s="193"/>
      <c r="AA157" s="193"/>
      <c r="AB157" s="193"/>
      <c r="AC157" s="193"/>
      <c r="AD157" s="193"/>
      <c r="AE157" s="193"/>
    </row>
    <row r="158" spans="1:31" ht="24" customHeight="1" x14ac:dyDescent="0.25">
      <c r="A158" s="56"/>
      <c r="B158" s="410"/>
      <c r="C158" s="255" t="s">
        <v>133</v>
      </c>
      <c r="D158" s="252" t="s">
        <v>134</v>
      </c>
      <c r="E158" s="313" t="s">
        <v>135</v>
      </c>
      <c r="F158" s="300"/>
      <c r="G158" s="296">
        <v>100</v>
      </c>
      <c r="H158" s="297"/>
      <c r="I158" s="297"/>
      <c r="J158" s="297"/>
      <c r="K158" s="297"/>
      <c r="L158" s="297"/>
      <c r="M158" s="297"/>
      <c r="N158" s="295">
        <v>150</v>
      </c>
      <c r="O158" s="295"/>
      <c r="P158" s="295"/>
      <c r="Q158" s="22"/>
      <c r="R158" s="22"/>
      <c r="S158" s="22"/>
      <c r="T158" s="22"/>
      <c r="U158" s="22"/>
      <c r="V158" s="14"/>
      <c r="W158" s="97"/>
    </row>
    <row r="159" spans="1:31" ht="24" customHeight="1" x14ac:dyDescent="0.25">
      <c r="A159" s="56"/>
      <c r="B159" s="411"/>
      <c r="C159" s="256"/>
      <c r="D159" s="253"/>
      <c r="E159" s="314"/>
      <c r="F159" s="301"/>
      <c r="G159" s="63">
        <v>26</v>
      </c>
      <c r="H159" s="63" t="s">
        <v>26</v>
      </c>
      <c r="I159" s="63">
        <v>30</v>
      </c>
      <c r="J159" s="63">
        <v>32</v>
      </c>
      <c r="K159" s="63">
        <v>34</v>
      </c>
      <c r="L159" s="63" t="s">
        <v>30</v>
      </c>
      <c r="M159" s="63" t="s">
        <v>31</v>
      </c>
      <c r="N159" s="63" t="s">
        <v>32</v>
      </c>
      <c r="O159" s="63" t="s">
        <v>33</v>
      </c>
      <c r="P159" s="63" t="s">
        <v>34</v>
      </c>
      <c r="Q159" s="22"/>
      <c r="R159" s="22"/>
      <c r="S159" s="22"/>
      <c r="T159" s="22"/>
      <c r="U159" s="22"/>
      <c r="V159" s="15"/>
      <c r="W159" s="99"/>
    </row>
    <row r="160" spans="1:31" ht="24" customHeight="1" x14ac:dyDescent="0.25">
      <c r="A160" s="56"/>
      <c r="B160" s="411"/>
      <c r="C160" s="256"/>
      <c r="D160" s="253"/>
      <c r="E160" s="314"/>
      <c r="F160" s="25" t="s">
        <v>1</v>
      </c>
      <c r="G160" s="220">
        <v>4</v>
      </c>
      <c r="H160" s="221">
        <v>3</v>
      </c>
      <c r="I160" s="157"/>
      <c r="J160" s="157"/>
      <c r="K160" s="157"/>
      <c r="L160" s="150"/>
      <c r="M160" s="150"/>
      <c r="N160" s="221">
        <v>1</v>
      </c>
      <c r="O160" s="221">
        <v>13</v>
      </c>
      <c r="P160" s="150"/>
      <c r="Q160" s="22"/>
      <c r="R160" s="22"/>
      <c r="S160" s="22"/>
      <c r="T160" s="22"/>
      <c r="U160" s="22"/>
      <c r="V160" s="24">
        <f>SUM(G160:P160)</f>
        <v>21</v>
      </c>
      <c r="W160" s="96">
        <f>V160*$G$158</f>
        <v>2100</v>
      </c>
    </row>
    <row r="161" spans="1:589" ht="24" customHeight="1" x14ac:dyDescent="0.25">
      <c r="A161" s="56"/>
      <c r="B161" s="412"/>
      <c r="C161" s="257"/>
      <c r="D161" s="254"/>
      <c r="E161" s="315"/>
      <c r="F161" s="44" t="s">
        <v>2</v>
      </c>
      <c r="G161" s="220">
        <v>7</v>
      </c>
      <c r="H161" s="220">
        <v>65</v>
      </c>
      <c r="I161" s="220">
        <v>6</v>
      </c>
      <c r="J161" s="220">
        <v>4</v>
      </c>
      <c r="K161" s="220">
        <v>4</v>
      </c>
      <c r="L161" s="222">
        <v>8</v>
      </c>
      <c r="M161" s="222">
        <v>68</v>
      </c>
      <c r="N161" s="222">
        <v>125</v>
      </c>
      <c r="O161" s="221">
        <v>93</v>
      </c>
      <c r="P161" s="222">
        <v>37</v>
      </c>
      <c r="Q161" s="22"/>
      <c r="R161" s="22"/>
      <c r="S161" s="23"/>
      <c r="T161" s="23"/>
      <c r="U161" s="23"/>
      <c r="V161" s="24">
        <f>SUM(G161:P161)</f>
        <v>417</v>
      </c>
      <c r="W161" s="96">
        <f>V161*$G$158</f>
        <v>41700</v>
      </c>
    </row>
    <row r="162" spans="1:589" s="2" customFormat="1" ht="4.5" customHeight="1" x14ac:dyDescent="0.25">
      <c r="A162" s="181"/>
      <c r="B162" s="182"/>
      <c r="C162" s="183"/>
      <c r="D162" s="183"/>
      <c r="E162" s="183"/>
      <c r="F162" s="183"/>
      <c r="G162" s="183"/>
      <c r="H162" s="183"/>
      <c r="I162" s="183"/>
      <c r="J162" s="183"/>
      <c r="K162" s="183"/>
      <c r="L162" s="183"/>
      <c r="M162" s="183"/>
      <c r="N162" s="183"/>
      <c r="O162" s="183"/>
      <c r="P162" s="183"/>
      <c r="Q162" s="183"/>
      <c r="R162" s="183"/>
      <c r="S162" s="183"/>
      <c r="T162" s="183"/>
      <c r="U162" s="183"/>
      <c r="V162" s="183"/>
      <c r="W162" s="184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</row>
    <row r="163" spans="1:589" s="187" customFormat="1" ht="24" customHeight="1" x14ac:dyDescent="0.25">
      <c r="A163" s="181"/>
      <c r="B163" s="316"/>
      <c r="C163" s="309" t="s">
        <v>259</v>
      </c>
      <c r="D163" s="284" t="s">
        <v>275</v>
      </c>
      <c r="E163" s="311" t="s">
        <v>135</v>
      </c>
      <c r="F163" s="278"/>
      <c r="G163" s="21"/>
      <c r="H163" s="21"/>
      <c r="I163" s="180">
        <v>245</v>
      </c>
      <c r="J163" s="180">
        <v>250</v>
      </c>
      <c r="K163" s="180">
        <v>255</v>
      </c>
      <c r="L163" s="180">
        <v>255</v>
      </c>
      <c r="M163" s="21"/>
      <c r="N163" s="21"/>
      <c r="O163" s="21"/>
      <c r="P163" s="21"/>
      <c r="Q163" s="3"/>
      <c r="R163" s="3"/>
      <c r="S163" s="3"/>
      <c r="T163" s="3"/>
      <c r="U163" s="3"/>
      <c r="V163" s="14"/>
      <c r="W163" s="185"/>
      <c r="X163" s="186"/>
      <c r="Y163" s="186"/>
      <c r="Z163" s="186"/>
      <c r="AA163" s="186"/>
      <c r="AB163" s="186"/>
      <c r="AC163" s="186"/>
      <c r="AD163" s="186"/>
      <c r="AE163" s="186"/>
      <c r="AF163" s="186"/>
      <c r="AG163" s="186"/>
      <c r="AH163" s="186"/>
      <c r="AI163" s="186"/>
      <c r="AJ163" s="186"/>
      <c r="AK163" s="186"/>
      <c r="AL163" s="186"/>
      <c r="AM163" s="186"/>
      <c r="AN163" s="186"/>
      <c r="AO163" s="186"/>
      <c r="AP163" s="186"/>
      <c r="AQ163" s="186"/>
      <c r="AR163" s="186"/>
      <c r="AS163" s="186"/>
      <c r="AT163" s="186"/>
      <c r="AU163" s="186"/>
      <c r="AV163" s="186"/>
      <c r="AW163" s="186"/>
      <c r="AX163" s="186"/>
      <c r="AY163" s="186"/>
      <c r="AZ163" s="186"/>
      <c r="BA163" s="186"/>
      <c r="BB163" s="186"/>
      <c r="BC163" s="186"/>
      <c r="BD163" s="186"/>
      <c r="BE163" s="186"/>
      <c r="BF163" s="186"/>
      <c r="BG163" s="186"/>
      <c r="BH163" s="186"/>
      <c r="BI163" s="186"/>
      <c r="BJ163" s="186"/>
      <c r="BK163" s="186"/>
      <c r="BL163" s="186"/>
      <c r="BM163" s="186"/>
      <c r="BN163" s="186"/>
      <c r="BO163" s="186"/>
      <c r="BP163" s="186"/>
      <c r="BQ163" s="186"/>
      <c r="BR163" s="186"/>
      <c r="BS163" s="186"/>
      <c r="BT163" s="186"/>
      <c r="BU163" s="186"/>
      <c r="BV163" s="186"/>
      <c r="BW163" s="186"/>
      <c r="BX163" s="186"/>
      <c r="BY163" s="186"/>
      <c r="BZ163" s="186"/>
      <c r="CA163" s="186"/>
      <c r="CB163" s="186"/>
      <c r="CC163" s="186"/>
      <c r="CD163" s="186"/>
      <c r="CE163" s="186"/>
      <c r="CF163" s="186"/>
      <c r="CG163" s="186"/>
      <c r="CH163" s="186"/>
      <c r="CI163" s="186"/>
      <c r="CJ163" s="186"/>
      <c r="CK163" s="186"/>
      <c r="CL163" s="186"/>
      <c r="CM163" s="186"/>
      <c r="CN163" s="186"/>
      <c r="CO163" s="186"/>
      <c r="CP163" s="186"/>
      <c r="CQ163" s="186"/>
      <c r="CR163" s="186"/>
      <c r="CS163" s="186"/>
      <c r="CT163" s="186"/>
      <c r="CU163" s="186"/>
      <c r="CV163" s="186"/>
      <c r="CW163" s="186"/>
      <c r="CX163" s="186"/>
      <c r="CY163" s="186"/>
      <c r="CZ163" s="186"/>
      <c r="DA163" s="186"/>
      <c r="DB163" s="186"/>
      <c r="DC163" s="186"/>
      <c r="DD163" s="186"/>
      <c r="DE163" s="186"/>
      <c r="DF163" s="186"/>
      <c r="DG163" s="186"/>
      <c r="DH163" s="186"/>
      <c r="DI163" s="186"/>
      <c r="DJ163" s="186"/>
      <c r="DK163" s="186"/>
      <c r="DL163" s="186"/>
      <c r="DM163" s="186"/>
      <c r="DN163" s="186"/>
      <c r="DO163" s="186"/>
      <c r="DP163" s="186"/>
      <c r="DQ163" s="186"/>
      <c r="DR163" s="186"/>
      <c r="DS163" s="186"/>
      <c r="DT163" s="186"/>
      <c r="DU163" s="186"/>
      <c r="DV163" s="186"/>
      <c r="DW163" s="186"/>
      <c r="DX163" s="186"/>
      <c r="DY163" s="186"/>
      <c r="DZ163" s="186"/>
      <c r="EA163" s="186"/>
      <c r="EB163" s="186"/>
      <c r="EC163" s="186"/>
      <c r="ED163" s="186"/>
      <c r="EE163" s="186"/>
      <c r="EF163" s="186"/>
      <c r="EG163" s="186"/>
      <c r="EH163" s="186"/>
      <c r="EI163" s="186"/>
      <c r="EJ163" s="186"/>
      <c r="EK163" s="186"/>
      <c r="EL163" s="186"/>
      <c r="EM163" s="186"/>
      <c r="EN163" s="186"/>
      <c r="EO163" s="186"/>
      <c r="EP163" s="186"/>
      <c r="EQ163" s="186"/>
      <c r="ER163" s="186"/>
      <c r="ES163" s="186"/>
      <c r="ET163" s="186"/>
      <c r="EU163" s="186"/>
      <c r="EV163" s="186"/>
      <c r="EW163" s="186"/>
      <c r="EX163" s="186"/>
      <c r="EY163" s="186"/>
      <c r="EZ163" s="186"/>
      <c r="FA163" s="186"/>
      <c r="FB163" s="186"/>
      <c r="FC163" s="186"/>
      <c r="FD163" s="186"/>
      <c r="FE163" s="186"/>
      <c r="FF163" s="186"/>
      <c r="FG163" s="186"/>
      <c r="FH163" s="186"/>
      <c r="FI163" s="186"/>
      <c r="FJ163" s="186"/>
      <c r="FK163" s="186"/>
      <c r="FL163" s="186"/>
      <c r="FM163" s="186"/>
      <c r="FN163" s="186"/>
      <c r="FO163" s="186"/>
      <c r="FP163" s="186"/>
      <c r="FQ163" s="186"/>
      <c r="FR163" s="186"/>
      <c r="FS163" s="186"/>
      <c r="FT163" s="186"/>
      <c r="FU163" s="186"/>
      <c r="FV163" s="186"/>
      <c r="FW163" s="186"/>
      <c r="FX163" s="186"/>
      <c r="FY163" s="186"/>
      <c r="FZ163" s="186"/>
      <c r="GA163" s="186"/>
      <c r="GB163" s="186"/>
      <c r="GC163" s="186"/>
      <c r="GD163" s="186"/>
      <c r="GE163" s="186"/>
      <c r="GF163" s="186"/>
      <c r="GG163" s="186"/>
      <c r="GH163" s="186"/>
      <c r="GI163" s="186"/>
      <c r="GJ163" s="186"/>
      <c r="GK163" s="186"/>
      <c r="GL163" s="186"/>
      <c r="GM163" s="186"/>
      <c r="GN163" s="186"/>
      <c r="GO163" s="186"/>
      <c r="GP163" s="186"/>
      <c r="GQ163" s="186"/>
      <c r="GR163" s="186"/>
      <c r="GS163" s="186"/>
      <c r="GT163" s="186"/>
      <c r="GU163" s="186"/>
      <c r="GV163" s="186"/>
      <c r="GW163" s="186"/>
      <c r="GX163" s="186"/>
      <c r="GY163" s="186"/>
      <c r="GZ163" s="186"/>
      <c r="HA163" s="186"/>
      <c r="HB163" s="186"/>
      <c r="HC163" s="186"/>
      <c r="HD163" s="186"/>
      <c r="HE163" s="186"/>
      <c r="HF163" s="186"/>
      <c r="HG163" s="186"/>
      <c r="HH163" s="186"/>
      <c r="HI163" s="186"/>
      <c r="HJ163" s="186"/>
      <c r="HK163" s="186"/>
      <c r="HL163" s="186"/>
      <c r="HM163" s="186"/>
      <c r="HN163" s="186"/>
      <c r="HO163" s="186"/>
      <c r="HP163" s="186"/>
      <c r="HQ163" s="186"/>
      <c r="HR163" s="186"/>
      <c r="HS163" s="186"/>
      <c r="HT163" s="186"/>
      <c r="HU163" s="186"/>
      <c r="HV163" s="186"/>
      <c r="HW163" s="186"/>
      <c r="HX163" s="186"/>
      <c r="HY163" s="186"/>
      <c r="HZ163" s="186"/>
      <c r="IA163" s="186"/>
      <c r="IB163" s="186"/>
      <c r="IC163" s="186"/>
      <c r="ID163" s="186"/>
      <c r="IE163" s="186"/>
      <c r="IF163" s="186"/>
      <c r="IG163" s="186"/>
      <c r="IH163" s="186"/>
      <c r="II163" s="186"/>
      <c r="IJ163" s="186"/>
      <c r="IK163" s="186"/>
      <c r="IL163" s="186"/>
      <c r="IM163" s="186"/>
      <c r="IN163" s="186"/>
      <c r="IO163" s="186"/>
      <c r="IP163" s="186"/>
      <c r="IQ163" s="186"/>
      <c r="IR163" s="186"/>
      <c r="IS163" s="186"/>
      <c r="IT163" s="186"/>
      <c r="IU163" s="186"/>
      <c r="IV163" s="186"/>
      <c r="IW163" s="186"/>
      <c r="IX163" s="186"/>
      <c r="IY163" s="186"/>
      <c r="IZ163" s="186"/>
      <c r="JA163" s="186"/>
      <c r="JB163" s="186"/>
      <c r="JC163" s="186"/>
      <c r="JD163" s="186"/>
      <c r="JE163" s="186"/>
      <c r="JF163" s="186"/>
      <c r="JG163" s="186"/>
      <c r="JH163" s="186"/>
      <c r="JI163" s="186"/>
      <c r="JJ163" s="186"/>
      <c r="JK163" s="186"/>
      <c r="JL163" s="186"/>
      <c r="JM163" s="186"/>
      <c r="JN163" s="186"/>
      <c r="JO163" s="186"/>
      <c r="JP163" s="186"/>
      <c r="JQ163" s="186"/>
      <c r="JR163" s="186"/>
      <c r="JS163" s="186"/>
      <c r="JT163" s="186"/>
      <c r="JU163" s="186"/>
      <c r="JV163" s="186"/>
      <c r="JW163" s="186"/>
      <c r="JX163" s="186"/>
      <c r="JY163" s="186"/>
      <c r="JZ163" s="186"/>
      <c r="KA163" s="186"/>
      <c r="KB163" s="186"/>
      <c r="KC163" s="186"/>
      <c r="KD163" s="186"/>
      <c r="KE163" s="186"/>
      <c r="KF163" s="186"/>
      <c r="KG163" s="186"/>
      <c r="KH163" s="186"/>
      <c r="KI163" s="186"/>
      <c r="KJ163" s="186"/>
      <c r="KK163" s="186"/>
      <c r="KL163" s="186"/>
      <c r="KM163" s="186"/>
      <c r="KN163" s="186"/>
      <c r="KO163" s="186"/>
      <c r="KP163" s="186"/>
      <c r="KQ163" s="186"/>
      <c r="KR163" s="186"/>
      <c r="KS163" s="186"/>
      <c r="KT163" s="186"/>
      <c r="KU163" s="186"/>
      <c r="KV163" s="186"/>
      <c r="KW163" s="186"/>
      <c r="KX163" s="186"/>
      <c r="KY163" s="186"/>
      <c r="KZ163" s="186"/>
      <c r="LA163" s="186"/>
      <c r="LB163" s="186"/>
      <c r="LC163" s="186"/>
      <c r="LD163" s="186"/>
      <c r="LE163" s="186"/>
      <c r="LF163" s="186"/>
      <c r="LG163" s="186"/>
      <c r="LH163" s="186"/>
      <c r="LI163" s="186"/>
      <c r="LJ163" s="186"/>
      <c r="LK163" s="186"/>
      <c r="LL163" s="186"/>
      <c r="LM163" s="186"/>
      <c r="LN163" s="186"/>
      <c r="LO163" s="186"/>
      <c r="LP163" s="186"/>
      <c r="LQ163" s="186"/>
      <c r="LR163" s="186"/>
      <c r="LS163" s="186"/>
      <c r="LT163" s="186"/>
      <c r="LU163" s="186"/>
      <c r="LV163" s="186"/>
      <c r="LW163" s="186"/>
      <c r="LX163" s="186"/>
      <c r="LY163" s="186"/>
      <c r="LZ163" s="186"/>
      <c r="MA163" s="186"/>
      <c r="MB163" s="186"/>
      <c r="MC163" s="186"/>
      <c r="MD163" s="186"/>
      <c r="ME163" s="186"/>
      <c r="MF163" s="186"/>
      <c r="MG163" s="186"/>
      <c r="MH163" s="186"/>
      <c r="MI163" s="186"/>
      <c r="MJ163" s="186"/>
      <c r="MK163" s="186"/>
      <c r="ML163" s="186"/>
      <c r="MM163" s="186"/>
      <c r="MN163" s="186"/>
      <c r="MO163" s="186"/>
      <c r="MP163" s="186"/>
      <c r="MQ163" s="186"/>
      <c r="MR163" s="186"/>
      <c r="MS163" s="186"/>
      <c r="MT163" s="186"/>
      <c r="MU163" s="186"/>
      <c r="MV163" s="186"/>
      <c r="MW163" s="186"/>
      <c r="MX163" s="186"/>
      <c r="MY163" s="186"/>
      <c r="MZ163" s="186"/>
      <c r="NA163" s="186"/>
      <c r="NB163" s="186"/>
      <c r="NC163" s="186"/>
      <c r="ND163" s="186"/>
      <c r="NE163" s="186"/>
      <c r="NF163" s="186"/>
      <c r="NG163" s="186"/>
      <c r="NH163" s="186"/>
      <c r="NI163" s="186"/>
      <c r="NJ163" s="186"/>
      <c r="NK163" s="186"/>
      <c r="NL163" s="186"/>
      <c r="NM163" s="186"/>
      <c r="NN163" s="186"/>
      <c r="NO163" s="186"/>
      <c r="NP163" s="186"/>
      <c r="NQ163" s="186"/>
      <c r="NR163" s="186"/>
      <c r="NS163" s="186"/>
      <c r="NT163" s="186"/>
      <c r="NU163" s="186"/>
      <c r="NV163" s="186"/>
      <c r="NW163" s="186"/>
      <c r="NX163" s="186"/>
      <c r="NY163" s="186"/>
      <c r="NZ163" s="186"/>
      <c r="OA163" s="186"/>
      <c r="OB163" s="186"/>
      <c r="OC163" s="186"/>
      <c r="OD163" s="186"/>
      <c r="OE163" s="186"/>
      <c r="OF163" s="186"/>
      <c r="OG163" s="186"/>
      <c r="OH163" s="186"/>
      <c r="OI163" s="186"/>
      <c r="OJ163" s="186"/>
      <c r="OK163" s="186"/>
      <c r="OL163" s="186"/>
      <c r="OM163" s="186"/>
      <c r="ON163" s="186"/>
      <c r="OO163" s="186"/>
      <c r="OP163" s="186"/>
      <c r="OQ163" s="186"/>
      <c r="OR163" s="186"/>
      <c r="OS163" s="186"/>
      <c r="OT163" s="186"/>
      <c r="OU163" s="186"/>
      <c r="OV163" s="186"/>
      <c r="OW163" s="186"/>
      <c r="OX163" s="186"/>
      <c r="OY163" s="186"/>
      <c r="OZ163" s="186"/>
      <c r="PA163" s="186"/>
      <c r="PB163" s="186"/>
      <c r="PC163" s="186"/>
      <c r="PD163" s="186"/>
      <c r="PE163" s="186"/>
      <c r="PF163" s="186"/>
      <c r="PG163" s="186"/>
      <c r="PH163" s="186"/>
      <c r="PI163" s="186"/>
      <c r="PJ163" s="186"/>
      <c r="PK163" s="186"/>
      <c r="PL163" s="186"/>
      <c r="PM163" s="186"/>
      <c r="PN163" s="186"/>
      <c r="PO163" s="186"/>
      <c r="PP163" s="186"/>
      <c r="PQ163" s="186"/>
      <c r="PR163" s="186"/>
      <c r="PS163" s="186"/>
      <c r="PT163" s="186"/>
      <c r="PU163" s="186"/>
      <c r="PV163" s="186"/>
      <c r="PW163" s="186"/>
      <c r="PX163" s="186"/>
      <c r="PY163" s="186"/>
      <c r="PZ163" s="186"/>
      <c r="QA163" s="186"/>
      <c r="QB163" s="186"/>
      <c r="QC163" s="186"/>
      <c r="QD163" s="186"/>
      <c r="QE163" s="186"/>
      <c r="QF163" s="186"/>
      <c r="QG163" s="186"/>
      <c r="QH163" s="186"/>
      <c r="QI163" s="186"/>
      <c r="QJ163" s="186"/>
      <c r="QK163" s="186"/>
      <c r="QL163" s="186"/>
      <c r="QM163" s="186"/>
      <c r="QN163" s="186"/>
      <c r="QO163" s="186"/>
      <c r="QP163" s="186"/>
      <c r="QQ163" s="186"/>
      <c r="QR163" s="186"/>
      <c r="QS163" s="186"/>
      <c r="QT163" s="186"/>
      <c r="QU163" s="186"/>
      <c r="QV163" s="186"/>
      <c r="QW163" s="186"/>
      <c r="QX163" s="186"/>
      <c r="QY163" s="186"/>
      <c r="QZ163" s="186"/>
      <c r="RA163" s="186"/>
      <c r="RB163" s="186"/>
      <c r="RC163" s="186"/>
      <c r="RD163" s="186"/>
      <c r="RE163" s="186"/>
      <c r="RF163" s="186"/>
      <c r="RG163" s="186"/>
      <c r="RH163" s="186"/>
      <c r="RI163" s="186"/>
      <c r="RJ163" s="186"/>
      <c r="RK163" s="186"/>
      <c r="RL163" s="186"/>
      <c r="RM163" s="186"/>
      <c r="RN163" s="186"/>
      <c r="RO163" s="186"/>
      <c r="RP163" s="186"/>
      <c r="RQ163" s="186"/>
      <c r="RR163" s="186"/>
      <c r="RS163" s="186"/>
      <c r="RT163" s="186"/>
      <c r="RU163" s="186"/>
      <c r="RV163" s="186"/>
      <c r="RW163" s="186"/>
      <c r="RX163" s="186"/>
      <c r="RY163" s="186"/>
      <c r="RZ163" s="186"/>
      <c r="SA163" s="186"/>
      <c r="SB163" s="186"/>
      <c r="SC163" s="186"/>
      <c r="SD163" s="186"/>
      <c r="SE163" s="186"/>
      <c r="SF163" s="186"/>
      <c r="SG163" s="186"/>
      <c r="SH163" s="186"/>
      <c r="SI163" s="186"/>
      <c r="SJ163" s="186"/>
      <c r="SK163" s="186"/>
      <c r="SL163" s="186"/>
      <c r="SM163" s="186"/>
      <c r="SN163" s="186"/>
      <c r="SO163" s="186"/>
      <c r="SP163" s="186"/>
      <c r="SQ163" s="186"/>
      <c r="SR163" s="186"/>
      <c r="SS163" s="186"/>
      <c r="ST163" s="186"/>
      <c r="SU163" s="186"/>
      <c r="SV163" s="186"/>
      <c r="SW163" s="186"/>
      <c r="SX163" s="186"/>
      <c r="SY163" s="186"/>
      <c r="SZ163" s="186"/>
      <c r="TA163" s="186"/>
      <c r="TB163" s="186"/>
      <c r="TC163" s="186"/>
      <c r="TD163" s="186"/>
      <c r="TE163" s="186"/>
      <c r="TF163" s="186"/>
      <c r="TG163" s="186"/>
      <c r="TH163" s="186"/>
      <c r="TI163" s="186"/>
      <c r="TJ163" s="186"/>
      <c r="TK163" s="186"/>
      <c r="TL163" s="186"/>
      <c r="TM163" s="186"/>
      <c r="TN163" s="186"/>
      <c r="TO163" s="186"/>
      <c r="TP163" s="186"/>
      <c r="TQ163" s="186"/>
      <c r="TR163" s="186"/>
      <c r="TS163" s="186"/>
      <c r="TT163" s="186"/>
      <c r="TU163" s="186"/>
      <c r="TV163" s="186"/>
      <c r="TW163" s="186"/>
      <c r="TX163" s="186"/>
      <c r="TY163" s="186"/>
      <c r="TZ163" s="186"/>
      <c r="UA163" s="186"/>
      <c r="UB163" s="186"/>
      <c r="UC163" s="186"/>
      <c r="UD163" s="186"/>
      <c r="UE163" s="186"/>
      <c r="UF163" s="186"/>
      <c r="UG163" s="186"/>
      <c r="UH163" s="186"/>
      <c r="UI163" s="186"/>
      <c r="UJ163" s="186"/>
      <c r="UK163" s="186"/>
      <c r="UL163" s="186"/>
      <c r="UM163" s="186"/>
      <c r="UN163" s="186"/>
      <c r="UO163" s="186"/>
      <c r="UP163" s="186"/>
    </row>
    <row r="164" spans="1:589" s="189" customFormat="1" ht="20.25" customHeight="1" x14ac:dyDescent="0.25">
      <c r="A164" s="181"/>
      <c r="B164" s="317"/>
      <c r="C164" s="310"/>
      <c r="D164" s="285"/>
      <c r="E164" s="312"/>
      <c r="F164" s="279"/>
      <c r="G164" s="21"/>
      <c r="H164" s="21"/>
      <c r="I164" s="168" t="s">
        <v>260</v>
      </c>
      <c r="J164" s="168" t="s">
        <v>261</v>
      </c>
      <c r="K164" s="168" t="s">
        <v>262</v>
      </c>
      <c r="L164" s="168" t="s">
        <v>263</v>
      </c>
      <c r="M164" s="21"/>
      <c r="N164" s="21"/>
      <c r="O164" s="21"/>
      <c r="P164" s="21"/>
      <c r="Q164" s="21"/>
      <c r="R164" s="21"/>
      <c r="S164" s="21"/>
      <c r="T164" s="21"/>
      <c r="U164" s="21"/>
      <c r="V164" s="16"/>
      <c r="W164" s="188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</row>
    <row r="165" spans="1:589" s="189" customFormat="1" ht="21" customHeight="1" x14ac:dyDescent="0.25">
      <c r="A165" s="181"/>
      <c r="B165" s="317"/>
      <c r="C165" s="310"/>
      <c r="D165" s="285"/>
      <c r="E165" s="312"/>
      <c r="F165" s="190" t="s">
        <v>1</v>
      </c>
      <c r="G165" s="21"/>
      <c r="H165" s="21"/>
      <c r="I165" s="223">
        <v>4</v>
      </c>
      <c r="J165" s="223">
        <v>2</v>
      </c>
      <c r="K165" s="223">
        <v>3</v>
      </c>
      <c r="L165" s="223">
        <v>19</v>
      </c>
      <c r="M165" s="21"/>
      <c r="N165" s="21"/>
      <c r="O165" s="21"/>
      <c r="P165" s="21"/>
      <c r="Q165" s="21"/>
      <c r="R165" s="21"/>
      <c r="S165" s="21"/>
      <c r="T165" s="21"/>
      <c r="U165" s="21"/>
      <c r="V165" s="24">
        <f>SUM(I165:U165)</f>
        <v>28</v>
      </c>
      <c r="W165" s="96">
        <f>SUM(I165)*I163+SUM(J165)*J163+SUM(K165)*K163+SUM(L165)*L163</f>
        <v>7090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</row>
    <row r="166" spans="1:589" s="189" customFormat="1" ht="21" customHeight="1" x14ac:dyDescent="0.25">
      <c r="A166" s="181"/>
      <c r="B166" s="317"/>
      <c r="C166" s="310"/>
      <c r="D166" s="285"/>
      <c r="E166" s="312"/>
      <c r="F166" s="191" t="s">
        <v>2</v>
      </c>
      <c r="G166" s="21"/>
      <c r="H166" s="21"/>
      <c r="I166" s="223">
        <v>81</v>
      </c>
      <c r="J166" s="223">
        <v>71</v>
      </c>
      <c r="K166" s="223">
        <v>88</v>
      </c>
      <c r="L166" s="223">
        <v>51</v>
      </c>
      <c r="M166" s="21"/>
      <c r="N166" s="21"/>
      <c r="O166" s="21"/>
      <c r="P166" s="21"/>
      <c r="Q166" s="4"/>
      <c r="R166" s="4"/>
      <c r="S166" s="4"/>
      <c r="T166" s="4"/>
      <c r="U166" s="4"/>
      <c r="V166" s="24">
        <f>SUM(I166:U166)</f>
        <v>291</v>
      </c>
      <c r="W166" s="96">
        <f>SUM(I166)*I163+SUM(J166)*J163+SUM(K166)*K163+SUM(L166)*L163</f>
        <v>73040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</row>
    <row r="167" spans="1:589" s="2" customFormat="1" ht="4.5" customHeight="1" x14ac:dyDescent="0.25">
      <c r="A167" s="181"/>
      <c r="B167" s="182"/>
      <c r="C167" s="183"/>
      <c r="D167" s="183"/>
      <c r="E167" s="183"/>
      <c r="F167" s="183"/>
      <c r="G167" s="183"/>
      <c r="H167" s="183"/>
      <c r="I167" s="183"/>
      <c r="J167" s="183"/>
      <c r="K167" s="183"/>
      <c r="L167" s="183"/>
      <c r="M167" s="183"/>
      <c r="N167" s="183"/>
      <c r="O167" s="183"/>
      <c r="P167" s="183"/>
      <c r="Q167" s="183"/>
      <c r="R167" s="183"/>
      <c r="S167" s="183"/>
      <c r="T167" s="183"/>
      <c r="U167" s="183"/>
      <c r="V167" s="183"/>
      <c r="W167" s="184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</row>
    <row r="168" spans="1:589" s="187" customFormat="1" ht="25.5" customHeight="1" x14ac:dyDescent="0.25">
      <c r="A168" s="181"/>
      <c r="B168" s="316"/>
      <c r="C168" s="309" t="s">
        <v>264</v>
      </c>
      <c r="D168" s="284" t="s">
        <v>276</v>
      </c>
      <c r="E168" s="311" t="s">
        <v>135</v>
      </c>
      <c r="F168" s="278"/>
      <c r="G168" s="21"/>
      <c r="H168" s="21"/>
      <c r="I168" s="21"/>
      <c r="J168" s="180">
        <v>275</v>
      </c>
      <c r="K168" s="180">
        <v>280</v>
      </c>
      <c r="L168" s="180">
        <v>285</v>
      </c>
      <c r="M168" s="21"/>
      <c r="N168" s="21"/>
      <c r="O168" s="21"/>
      <c r="P168" s="21"/>
      <c r="Q168" s="3"/>
      <c r="R168" s="3"/>
      <c r="S168" s="3"/>
      <c r="T168" s="3"/>
      <c r="U168" s="3"/>
      <c r="V168" s="14"/>
      <c r="W168" s="185"/>
      <c r="X168" s="186"/>
      <c r="Y168" s="186"/>
      <c r="Z168" s="186"/>
      <c r="AA168" s="186"/>
      <c r="AB168" s="186"/>
      <c r="AC168" s="186"/>
      <c r="AD168" s="186"/>
      <c r="AE168" s="186"/>
      <c r="AF168" s="186"/>
      <c r="AG168" s="186"/>
      <c r="AH168" s="186"/>
      <c r="AI168" s="186"/>
      <c r="AJ168" s="186"/>
      <c r="AK168" s="186"/>
      <c r="AL168" s="186"/>
      <c r="AM168" s="186"/>
      <c r="AN168" s="186"/>
      <c r="AO168" s="186"/>
      <c r="AP168" s="186"/>
      <c r="AQ168" s="186"/>
      <c r="AR168" s="186"/>
      <c r="AS168" s="186"/>
      <c r="AT168" s="186"/>
      <c r="AU168" s="186"/>
      <c r="AV168" s="186"/>
      <c r="AW168" s="186"/>
      <c r="AX168" s="186"/>
      <c r="AY168" s="186"/>
      <c r="AZ168" s="186"/>
      <c r="BA168" s="186"/>
      <c r="BB168" s="186"/>
      <c r="BC168" s="186"/>
      <c r="BD168" s="186"/>
      <c r="BE168" s="186"/>
      <c r="BF168" s="186"/>
      <c r="BG168" s="186"/>
      <c r="BH168" s="186"/>
      <c r="BI168" s="186"/>
      <c r="BJ168" s="186"/>
      <c r="BK168" s="186"/>
      <c r="BL168" s="186"/>
      <c r="BM168" s="186"/>
      <c r="BN168" s="186"/>
      <c r="BO168" s="186"/>
      <c r="BP168" s="186"/>
      <c r="BQ168" s="186"/>
      <c r="BR168" s="186"/>
      <c r="BS168" s="186"/>
      <c r="BT168" s="186"/>
      <c r="BU168" s="186"/>
      <c r="BV168" s="186"/>
      <c r="BW168" s="186"/>
      <c r="BX168" s="186"/>
      <c r="BY168" s="186"/>
      <c r="BZ168" s="186"/>
      <c r="CA168" s="186"/>
      <c r="CB168" s="186"/>
      <c r="CC168" s="186"/>
      <c r="CD168" s="186"/>
      <c r="CE168" s="186"/>
      <c r="CF168" s="186"/>
      <c r="CG168" s="186"/>
      <c r="CH168" s="186"/>
      <c r="CI168" s="186"/>
      <c r="CJ168" s="186"/>
      <c r="CK168" s="186"/>
      <c r="CL168" s="186"/>
      <c r="CM168" s="186"/>
      <c r="CN168" s="186"/>
      <c r="CO168" s="186"/>
      <c r="CP168" s="186"/>
      <c r="CQ168" s="186"/>
      <c r="CR168" s="186"/>
      <c r="CS168" s="186"/>
      <c r="CT168" s="186"/>
      <c r="CU168" s="186"/>
      <c r="CV168" s="186"/>
      <c r="CW168" s="186"/>
      <c r="CX168" s="186"/>
      <c r="CY168" s="186"/>
      <c r="CZ168" s="186"/>
      <c r="DA168" s="186"/>
      <c r="DB168" s="186"/>
      <c r="DC168" s="186"/>
      <c r="DD168" s="186"/>
      <c r="DE168" s="186"/>
      <c r="DF168" s="186"/>
      <c r="DG168" s="186"/>
      <c r="DH168" s="186"/>
      <c r="DI168" s="186"/>
      <c r="DJ168" s="186"/>
      <c r="DK168" s="186"/>
      <c r="DL168" s="186"/>
      <c r="DM168" s="186"/>
      <c r="DN168" s="186"/>
      <c r="DO168" s="186"/>
      <c r="DP168" s="186"/>
      <c r="DQ168" s="186"/>
      <c r="DR168" s="186"/>
      <c r="DS168" s="186"/>
      <c r="DT168" s="186"/>
      <c r="DU168" s="186"/>
      <c r="DV168" s="186"/>
      <c r="DW168" s="186"/>
      <c r="DX168" s="186"/>
      <c r="DY168" s="186"/>
      <c r="DZ168" s="186"/>
      <c r="EA168" s="186"/>
      <c r="EB168" s="186"/>
      <c r="EC168" s="186"/>
      <c r="ED168" s="186"/>
      <c r="EE168" s="186"/>
      <c r="EF168" s="186"/>
      <c r="EG168" s="186"/>
      <c r="EH168" s="186"/>
      <c r="EI168" s="186"/>
      <c r="EJ168" s="186"/>
      <c r="EK168" s="186"/>
      <c r="EL168" s="186"/>
      <c r="EM168" s="186"/>
      <c r="EN168" s="186"/>
      <c r="EO168" s="186"/>
      <c r="EP168" s="186"/>
      <c r="EQ168" s="186"/>
      <c r="ER168" s="186"/>
      <c r="ES168" s="186"/>
      <c r="ET168" s="186"/>
      <c r="EU168" s="186"/>
      <c r="EV168" s="186"/>
      <c r="EW168" s="186"/>
      <c r="EX168" s="186"/>
      <c r="EY168" s="186"/>
      <c r="EZ168" s="186"/>
      <c r="FA168" s="186"/>
      <c r="FB168" s="186"/>
      <c r="FC168" s="186"/>
      <c r="FD168" s="186"/>
      <c r="FE168" s="186"/>
      <c r="FF168" s="186"/>
      <c r="FG168" s="186"/>
      <c r="FH168" s="186"/>
      <c r="FI168" s="186"/>
      <c r="FJ168" s="186"/>
      <c r="FK168" s="186"/>
      <c r="FL168" s="186"/>
      <c r="FM168" s="186"/>
      <c r="FN168" s="186"/>
      <c r="FO168" s="186"/>
      <c r="FP168" s="186"/>
      <c r="FQ168" s="186"/>
      <c r="FR168" s="186"/>
      <c r="FS168" s="186"/>
      <c r="FT168" s="186"/>
      <c r="FU168" s="186"/>
      <c r="FV168" s="186"/>
      <c r="FW168" s="186"/>
      <c r="FX168" s="186"/>
      <c r="FY168" s="186"/>
      <c r="FZ168" s="186"/>
      <c r="GA168" s="186"/>
      <c r="GB168" s="186"/>
      <c r="GC168" s="186"/>
      <c r="GD168" s="186"/>
      <c r="GE168" s="186"/>
      <c r="GF168" s="186"/>
      <c r="GG168" s="186"/>
      <c r="GH168" s="186"/>
      <c r="GI168" s="186"/>
      <c r="GJ168" s="186"/>
      <c r="GK168" s="186"/>
      <c r="GL168" s="186"/>
      <c r="GM168" s="186"/>
      <c r="GN168" s="186"/>
      <c r="GO168" s="186"/>
      <c r="GP168" s="186"/>
      <c r="GQ168" s="186"/>
      <c r="GR168" s="186"/>
      <c r="GS168" s="186"/>
      <c r="GT168" s="186"/>
      <c r="GU168" s="186"/>
      <c r="GV168" s="186"/>
      <c r="GW168" s="186"/>
      <c r="GX168" s="186"/>
      <c r="GY168" s="186"/>
      <c r="GZ168" s="186"/>
      <c r="HA168" s="186"/>
      <c r="HB168" s="186"/>
      <c r="HC168" s="186"/>
      <c r="HD168" s="186"/>
      <c r="HE168" s="186"/>
      <c r="HF168" s="186"/>
      <c r="HG168" s="186"/>
      <c r="HH168" s="186"/>
      <c r="HI168" s="186"/>
      <c r="HJ168" s="186"/>
      <c r="HK168" s="186"/>
      <c r="HL168" s="186"/>
      <c r="HM168" s="186"/>
      <c r="HN168" s="186"/>
      <c r="HO168" s="186"/>
      <c r="HP168" s="186"/>
      <c r="HQ168" s="186"/>
      <c r="HR168" s="186"/>
      <c r="HS168" s="186"/>
      <c r="HT168" s="186"/>
      <c r="HU168" s="186"/>
      <c r="HV168" s="186"/>
      <c r="HW168" s="186"/>
      <c r="HX168" s="186"/>
      <c r="HY168" s="186"/>
      <c r="HZ168" s="186"/>
      <c r="IA168" s="186"/>
      <c r="IB168" s="186"/>
      <c r="IC168" s="186"/>
      <c r="ID168" s="186"/>
      <c r="IE168" s="186"/>
      <c r="IF168" s="186"/>
      <c r="IG168" s="186"/>
      <c r="IH168" s="186"/>
      <c r="II168" s="186"/>
      <c r="IJ168" s="186"/>
      <c r="IK168" s="186"/>
      <c r="IL168" s="186"/>
      <c r="IM168" s="186"/>
      <c r="IN168" s="186"/>
      <c r="IO168" s="186"/>
      <c r="IP168" s="186"/>
      <c r="IQ168" s="186"/>
      <c r="IR168" s="186"/>
      <c r="IS168" s="186"/>
      <c r="IT168" s="186"/>
      <c r="IU168" s="186"/>
      <c r="IV168" s="186"/>
      <c r="IW168" s="186"/>
      <c r="IX168" s="186"/>
      <c r="IY168" s="186"/>
      <c r="IZ168" s="186"/>
      <c r="JA168" s="186"/>
      <c r="JB168" s="186"/>
      <c r="JC168" s="186"/>
      <c r="JD168" s="186"/>
      <c r="JE168" s="186"/>
      <c r="JF168" s="186"/>
      <c r="JG168" s="186"/>
      <c r="JH168" s="186"/>
      <c r="JI168" s="186"/>
      <c r="JJ168" s="186"/>
      <c r="JK168" s="186"/>
      <c r="JL168" s="186"/>
      <c r="JM168" s="186"/>
      <c r="JN168" s="186"/>
      <c r="JO168" s="186"/>
      <c r="JP168" s="186"/>
      <c r="JQ168" s="186"/>
      <c r="JR168" s="186"/>
      <c r="JS168" s="186"/>
      <c r="JT168" s="186"/>
      <c r="JU168" s="186"/>
      <c r="JV168" s="186"/>
      <c r="JW168" s="186"/>
      <c r="JX168" s="186"/>
      <c r="JY168" s="186"/>
      <c r="JZ168" s="186"/>
      <c r="KA168" s="186"/>
      <c r="KB168" s="186"/>
      <c r="KC168" s="186"/>
      <c r="KD168" s="186"/>
      <c r="KE168" s="186"/>
      <c r="KF168" s="186"/>
      <c r="KG168" s="186"/>
      <c r="KH168" s="186"/>
      <c r="KI168" s="186"/>
      <c r="KJ168" s="186"/>
      <c r="KK168" s="186"/>
      <c r="KL168" s="186"/>
      <c r="KM168" s="186"/>
      <c r="KN168" s="186"/>
      <c r="KO168" s="186"/>
      <c r="KP168" s="186"/>
      <c r="KQ168" s="186"/>
      <c r="KR168" s="186"/>
      <c r="KS168" s="186"/>
      <c r="KT168" s="186"/>
      <c r="KU168" s="186"/>
      <c r="KV168" s="186"/>
      <c r="KW168" s="186"/>
      <c r="KX168" s="186"/>
      <c r="KY168" s="186"/>
      <c r="KZ168" s="186"/>
      <c r="LA168" s="186"/>
      <c r="LB168" s="186"/>
      <c r="LC168" s="186"/>
      <c r="LD168" s="186"/>
      <c r="LE168" s="186"/>
      <c r="LF168" s="186"/>
      <c r="LG168" s="186"/>
      <c r="LH168" s="186"/>
      <c r="LI168" s="186"/>
      <c r="LJ168" s="186"/>
      <c r="LK168" s="186"/>
      <c r="LL168" s="186"/>
      <c r="LM168" s="186"/>
      <c r="LN168" s="186"/>
      <c r="LO168" s="186"/>
      <c r="LP168" s="186"/>
      <c r="LQ168" s="186"/>
      <c r="LR168" s="186"/>
      <c r="LS168" s="186"/>
      <c r="LT168" s="186"/>
      <c r="LU168" s="186"/>
      <c r="LV168" s="186"/>
      <c r="LW168" s="186"/>
      <c r="LX168" s="186"/>
      <c r="LY168" s="186"/>
      <c r="LZ168" s="186"/>
      <c r="MA168" s="186"/>
      <c r="MB168" s="186"/>
      <c r="MC168" s="186"/>
      <c r="MD168" s="186"/>
      <c r="ME168" s="186"/>
      <c r="MF168" s="186"/>
      <c r="MG168" s="186"/>
      <c r="MH168" s="186"/>
      <c r="MI168" s="186"/>
      <c r="MJ168" s="186"/>
      <c r="MK168" s="186"/>
      <c r="ML168" s="186"/>
      <c r="MM168" s="186"/>
      <c r="MN168" s="186"/>
      <c r="MO168" s="186"/>
      <c r="MP168" s="186"/>
      <c r="MQ168" s="186"/>
      <c r="MR168" s="186"/>
      <c r="MS168" s="186"/>
      <c r="MT168" s="186"/>
      <c r="MU168" s="186"/>
      <c r="MV168" s="186"/>
      <c r="MW168" s="186"/>
      <c r="MX168" s="186"/>
      <c r="MY168" s="186"/>
      <c r="MZ168" s="186"/>
      <c r="NA168" s="186"/>
      <c r="NB168" s="186"/>
      <c r="NC168" s="186"/>
      <c r="ND168" s="186"/>
      <c r="NE168" s="186"/>
      <c r="NF168" s="186"/>
      <c r="NG168" s="186"/>
      <c r="NH168" s="186"/>
      <c r="NI168" s="186"/>
      <c r="NJ168" s="186"/>
      <c r="NK168" s="186"/>
      <c r="NL168" s="186"/>
      <c r="NM168" s="186"/>
      <c r="NN168" s="186"/>
      <c r="NO168" s="186"/>
      <c r="NP168" s="186"/>
      <c r="NQ168" s="186"/>
      <c r="NR168" s="186"/>
      <c r="NS168" s="186"/>
      <c r="NT168" s="186"/>
      <c r="NU168" s="186"/>
      <c r="NV168" s="186"/>
      <c r="NW168" s="186"/>
      <c r="NX168" s="186"/>
      <c r="NY168" s="186"/>
      <c r="NZ168" s="186"/>
      <c r="OA168" s="186"/>
      <c r="OB168" s="186"/>
      <c r="OC168" s="186"/>
      <c r="OD168" s="186"/>
      <c r="OE168" s="186"/>
      <c r="OF168" s="186"/>
      <c r="OG168" s="186"/>
      <c r="OH168" s="186"/>
      <c r="OI168" s="186"/>
      <c r="OJ168" s="186"/>
      <c r="OK168" s="186"/>
      <c r="OL168" s="186"/>
      <c r="OM168" s="186"/>
      <c r="ON168" s="186"/>
      <c r="OO168" s="186"/>
      <c r="OP168" s="186"/>
      <c r="OQ168" s="186"/>
      <c r="OR168" s="186"/>
      <c r="OS168" s="186"/>
      <c r="OT168" s="186"/>
      <c r="OU168" s="186"/>
      <c r="OV168" s="186"/>
      <c r="OW168" s="186"/>
      <c r="OX168" s="186"/>
      <c r="OY168" s="186"/>
      <c r="OZ168" s="186"/>
      <c r="PA168" s="186"/>
      <c r="PB168" s="186"/>
      <c r="PC168" s="186"/>
      <c r="PD168" s="186"/>
      <c r="PE168" s="186"/>
      <c r="PF168" s="186"/>
      <c r="PG168" s="186"/>
      <c r="PH168" s="186"/>
      <c r="PI168" s="186"/>
      <c r="PJ168" s="186"/>
      <c r="PK168" s="186"/>
      <c r="PL168" s="186"/>
      <c r="PM168" s="186"/>
      <c r="PN168" s="186"/>
      <c r="PO168" s="186"/>
      <c r="PP168" s="186"/>
      <c r="PQ168" s="186"/>
      <c r="PR168" s="186"/>
      <c r="PS168" s="186"/>
      <c r="PT168" s="186"/>
      <c r="PU168" s="186"/>
      <c r="PV168" s="186"/>
      <c r="PW168" s="186"/>
      <c r="PX168" s="186"/>
      <c r="PY168" s="186"/>
      <c r="PZ168" s="186"/>
      <c r="QA168" s="186"/>
      <c r="QB168" s="186"/>
      <c r="QC168" s="186"/>
      <c r="QD168" s="186"/>
      <c r="QE168" s="186"/>
      <c r="QF168" s="186"/>
      <c r="QG168" s="186"/>
      <c r="QH168" s="186"/>
      <c r="QI168" s="186"/>
      <c r="QJ168" s="186"/>
      <c r="QK168" s="186"/>
      <c r="QL168" s="186"/>
      <c r="QM168" s="186"/>
      <c r="QN168" s="186"/>
      <c r="QO168" s="186"/>
      <c r="QP168" s="186"/>
      <c r="QQ168" s="186"/>
      <c r="QR168" s="186"/>
      <c r="QS168" s="186"/>
      <c r="QT168" s="186"/>
      <c r="QU168" s="186"/>
      <c r="QV168" s="186"/>
      <c r="QW168" s="186"/>
      <c r="QX168" s="186"/>
      <c r="QY168" s="186"/>
      <c r="QZ168" s="186"/>
      <c r="RA168" s="186"/>
      <c r="RB168" s="186"/>
      <c r="RC168" s="186"/>
      <c r="RD168" s="186"/>
      <c r="RE168" s="186"/>
      <c r="RF168" s="186"/>
      <c r="RG168" s="186"/>
      <c r="RH168" s="186"/>
      <c r="RI168" s="186"/>
      <c r="RJ168" s="186"/>
      <c r="RK168" s="186"/>
      <c r="RL168" s="186"/>
      <c r="RM168" s="186"/>
      <c r="RN168" s="186"/>
      <c r="RO168" s="186"/>
      <c r="RP168" s="186"/>
      <c r="RQ168" s="186"/>
      <c r="RR168" s="186"/>
      <c r="RS168" s="186"/>
      <c r="RT168" s="186"/>
      <c r="RU168" s="186"/>
      <c r="RV168" s="186"/>
      <c r="RW168" s="186"/>
      <c r="RX168" s="186"/>
      <c r="RY168" s="186"/>
      <c r="RZ168" s="186"/>
      <c r="SA168" s="186"/>
      <c r="SB168" s="186"/>
      <c r="SC168" s="186"/>
      <c r="SD168" s="186"/>
      <c r="SE168" s="186"/>
      <c r="SF168" s="186"/>
      <c r="SG168" s="186"/>
      <c r="SH168" s="186"/>
      <c r="SI168" s="186"/>
      <c r="SJ168" s="186"/>
      <c r="SK168" s="186"/>
      <c r="SL168" s="186"/>
      <c r="SM168" s="186"/>
      <c r="SN168" s="186"/>
      <c r="SO168" s="186"/>
      <c r="SP168" s="186"/>
      <c r="SQ168" s="186"/>
      <c r="SR168" s="186"/>
      <c r="SS168" s="186"/>
      <c r="ST168" s="186"/>
      <c r="SU168" s="186"/>
      <c r="SV168" s="186"/>
      <c r="SW168" s="186"/>
      <c r="SX168" s="186"/>
      <c r="SY168" s="186"/>
      <c r="SZ168" s="186"/>
      <c r="TA168" s="186"/>
      <c r="TB168" s="186"/>
      <c r="TC168" s="186"/>
      <c r="TD168" s="186"/>
      <c r="TE168" s="186"/>
      <c r="TF168" s="186"/>
      <c r="TG168" s="186"/>
      <c r="TH168" s="186"/>
      <c r="TI168" s="186"/>
      <c r="TJ168" s="186"/>
      <c r="TK168" s="186"/>
      <c r="TL168" s="186"/>
      <c r="TM168" s="186"/>
      <c r="TN168" s="186"/>
      <c r="TO168" s="186"/>
      <c r="TP168" s="186"/>
      <c r="TQ168" s="186"/>
      <c r="TR168" s="186"/>
      <c r="TS168" s="186"/>
      <c r="TT168" s="186"/>
      <c r="TU168" s="186"/>
      <c r="TV168" s="186"/>
      <c r="TW168" s="186"/>
      <c r="TX168" s="186"/>
      <c r="TY168" s="186"/>
      <c r="TZ168" s="186"/>
      <c r="UA168" s="186"/>
      <c r="UB168" s="186"/>
      <c r="UC168" s="186"/>
      <c r="UD168" s="186"/>
      <c r="UE168" s="186"/>
      <c r="UF168" s="186"/>
      <c r="UG168" s="186"/>
      <c r="UH168" s="186"/>
      <c r="UI168" s="186"/>
      <c r="UJ168" s="186"/>
      <c r="UK168" s="186"/>
      <c r="UL168" s="186"/>
      <c r="UM168" s="186"/>
      <c r="UN168" s="186"/>
      <c r="UO168" s="186"/>
      <c r="UP168" s="186"/>
    </row>
    <row r="169" spans="1:589" s="189" customFormat="1" ht="19.5" customHeight="1" x14ac:dyDescent="0.25">
      <c r="A169" s="181"/>
      <c r="B169" s="317"/>
      <c r="C169" s="310"/>
      <c r="D169" s="285"/>
      <c r="E169" s="312"/>
      <c r="F169" s="279"/>
      <c r="G169" s="21"/>
      <c r="H169" s="21"/>
      <c r="I169" s="21"/>
      <c r="J169" s="168" t="s">
        <v>261</v>
      </c>
      <c r="K169" s="168" t="s">
        <v>262</v>
      </c>
      <c r="L169" s="168" t="s">
        <v>263</v>
      </c>
      <c r="M169" s="21"/>
      <c r="N169" s="21"/>
      <c r="O169" s="21"/>
      <c r="P169" s="21"/>
      <c r="Q169" s="21"/>
      <c r="R169" s="21"/>
      <c r="S169" s="21"/>
      <c r="T169" s="21"/>
      <c r="U169" s="21"/>
      <c r="V169" s="16"/>
      <c r="W169" s="188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</row>
    <row r="170" spans="1:589" s="189" customFormat="1" ht="24" customHeight="1" x14ac:dyDescent="0.25">
      <c r="A170" s="181"/>
      <c r="B170" s="317"/>
      <c r="C170" s="310"/>
      <c r="D170" s="285"/>
      <c r="E170" s="312"/>
      <c r="F170" s="190" t="s">
        <v>1</v>
      </c>
      <c r="G170" s="21"/>
      <c r="H170" s="21"/>
      <c r="I170" s="21"/>
      <c r="J170" s="76"/>
      <c r="K170" s="76"/>
      <c r="L170" s="223">
        <v>1</v>
      </c>
      <c r="M170" s="21"/>
      <c r="N170" s="21"/>
      <c r="O170" s="21"/>
      <c r="P170" s="21"/>
      <c r="Q170" s="21"/>
      <c r="R170" s="21"/>
      <c r="S170" s="21"/>
      <c r="T170" s="21"/>
      <c r="U170" s="21"/>
      <c r="V170" s="24">
        <f>SUM(G170:U170)</f>
        <v>1</v>
      </c>
      <c r="W170" s="96">
        <f>SUM(J170)*J168+SUM(K170)*K168+SUM(L170)*L168</f>
        <v>285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</row>
    <row r="171" spans="1:589" s="189" customFormat="1" ht="24" customHeight="1" x14ac:dyDescent="0.25">
      <c r="A171" s="181"/>
      <c r="B171" s="317"/>
      <c r="C171" s="310"/>
      <c r="D171" s="285"/>
      <c r="E171" s="312"/>
      <c r="F171" s="191" t="s">
        <v>2</v>
      </c>
      <c r="G171" s="21"/>
      <c r="H171" s="21"/>
      <c r="I171" s="21"/>
      <c r="J171" s="223">
        <v>49</v>
      </c>
      <c r="K171" s="223">
        <v>43</v>
      </c>
      <c r="L171" s="223">
        <v>3</v>
      </c>
      <c r="M171" s="21"/>
      <c r="N171" s="21"/>
      <c r="O171" s="21"/>
      <c r="P171" s="21"/>
      <c r="Q171" s="4"/>
      <c r="R171" s="4"/>
      <c r="S171" s="4"/>
      <c r="T171" s="4"/>
      <c r="U171" s="4"/>
      <c r="V171" s="24">
        <f>SUM(G171:U171)</f>
        <v>95</v>
      </c>
      <c r="W171" s="96">
        <f>SUM(J171)*J168+SUM(K171)*K168+SUM(L171)*L168</f>
        <v>26370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</row>
    <row r="172" spans="1:589" s="2" customFormat="1" ht="4.5" customHeight="1" x14ac:dyDescent="0.25">
      <c r="A172" s="181"/>
      <c r="B172" s="182"/>
      <c r="C172" s="183"/>
      <c r="D172" s="183"/>
      <c r="E172" s="183"/>
      <c r="F172" s="183"/>
      <c r="G172" s="183"/>
      <c r="H172" s="183"/>
      <c r="I172" s="183"/>
      <c r="J172" s="183"/>
      <c r="K172" s="183"/>
      <c r="L172" s="183"/>
      <c r="M172" s="183"/>
      <c r="N172" s="183"/>
      <c r="O172" s="183"/>
      <c r="P172" s="183"/>
      <c r="Q172" s="183"/>
      <c r="R172" s="183"/>
      <c r="S172" s="183"/>
      <c r="T172" s="183"/>
      <c r="U172" s="183"/>
      <c r="V172" s="183"/>
      <c r="W172" s="184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</row>
    <row r="173" spans="1:589" s="187" customFormat="1" ht="41.25" customHeight="1" x14ac:dyDescent="0.25">
      <c r="A173" s="181"/>
      <c r="B173" s="316"/>
      <c r="C173" s="309" t="s">
        <v>265</v>
      </c>
      <c r="D173" s="284" t="s">
        <v>277</v>
      </c>
      <c r="E173" s="311" t="s">
        <v>135</v>
      </c>
      <c r="F173" s="278"/>
      <c r="G173" s="76"/>
      <c r="H173" s="76"/>
      <c r="I173" s="76"/>
      <c r="J173" s="76"/>
      <c r="K173" s="76"/>
      <c r="L173" s="180">
        <v>275</v>
      </c>
      <c r="M173" s="180">
        <v>280</v>
      </c>
      <c r="N173" s="180">
        <v>285</v>
      </c>
      <c r="O173" s="21"/>
      <c r="P173" s="21"/>
      <c r="Q173" s="3"/>
      <c r="R173" s="3"/>
      <c r="S173" s="3"/>
      <c r="T173" s="3"/>
      <c r="U173" s="3"/>
      <c r="V173" s="14"/>
      <c r="W173" s="185"/>
      <c r="X173" s="186"/>
      <c r="Y173" s="186"/>
      <c r="Z173" s="186"/>
      <c r="AA173" s="186"/>
      <c r="AB173" s="186"/>
      <c r="AC173" s="186"/>
      <c r="AD173" s="186"/>
      <c r="AE173" s="186"/>
      <c r="AF173" s="186"/>
      <c r="AG173" s="186"/>
      <c r="AH173" s="186"/>
      <c r="AI173" s="186"/>
      <c r="AJ173" s="186"/>
      <c r="AK173" s="186"/>
      <c r="AL173" s="186"/>
      <c r="AM173" s="186"/>
      <c r="AN173" s="186"/>
      <c r="AO173" s="186"/>
      <c r="AP173" s="186"/>
      <c r="AQ173" s="186"/>
      <c r="AR173" s="186"/>
      <c r="AS173" s="186"/>
      <c r="AT173" s="186"/>
      <c r="AU173" s="186"/>
      <c r="AV173" s="186"/>
      <c r="AW173" s="186"/>
      <c r="AX173" s="186"/>
      <c r="AY173" s="186"/>
      <c r="AZ173" s="186"/>
      <c r="BA173" s="186"/>
      <c r="BB173" s="186"/>
      <c r="BC173" s="186"/>
      <c r="BD173" s="186"/>
      <c r="BE173" s="186"/>
      <c r="BF173" s="186"/>
      <c r="BG173" s="186"/>
      <c r="BH173" s="186"/>
      <c r="BI173" s="186"/>
      <c r="BJ173" s="186"/>
      <c r="BK173" s="186"/>
      <c r="BL173" s="186"/>
      <c r="BM173" s="186"/>
      <c r="BN173" s="186"/>
      <c r="BO173" s="186"/>
      <c r="BP173" s="186"/>
      <c r="BQ173" s="186"/>
      <c r="BR173" s="186"/>
      <c r="BS173" s="186"/>
      <c r="BT173" s="186"/>
      <c r="BU173" s="186"/>
      <c r="BV173" s="186"/>
      <c r="BW173" s="186"/>
      <c r="BX173" s="186"/>
      <c r="BY173" s="186"/>
      <c r="BZ173" s="186"/>
      <c r="CA173" s="186"/>
      <c r="CB173" s="186"/>
      <c r="CC173" s="186"/>
      <c r="CD173" s="186"/>
      <c r="CE173" s="186"/>
      <c r="CF173" s="186"/>
      <c r="CG173" s="186"/>
      <c r="CH173" s="186"/>
      <c r="CI173" s="186"/>
      <c r="CJ173" s="186"/>
      <c r="CK173" s="186"/>
      <c r="CL173" s="186"/>
      <c r="CM173" s="186"/>
      <c r="CN173" s="186"/>
      <c r="CO173" s="186"/>
      <c r="CP173" s="186"/>
      <c r="CQ173" s="186"/>
      <c r="CR173" s="186"/>
      <c r="CS173" s="186"/>
      <c r="CT173" s="186"/>
      <c r="CU173" s="186"/>
      <c r="CV173" s="186"/>
      <c r="CW173" s="186"/>
      <c r="CX173" s="186"/>
      <c r="CY173" s="186"/>
      <c r="CZ173" s="186"/>
      <c r="DA173" s="186"/>
      <c r="DB173" s="186"/>
      <c r="DC173" s="186"/>
      <c r="DD173" s="186"/>
      <c r="DE173" s="186"/>
      <c r="DF173" s="186"/>
      <c r="DG173" s="186"/>
      <c r="DH173" s="186"/>
      <c r="DI173" s="186"/>
      <c r="DJ173" s="186"/>
      <c r="DK173" s="186"/>
      <c r="DL173" s="186"/>
      <c r="DM173" s="186"/>
      <c r="DN173" s="186"/>
      <c r="DO173" s="186"/>
      <c r="DP173" s="186"/>
      <c r="DQ173" s="186"/>
      <c r="DR173" s="186"/>
      <c r="DS173" s="186"/>
      <c r="DT173" s="186"/>
      <c r="DU173" s="186"/>
      <c r="DV173" s="186"/>
      <c r="DW173" s="186"/>
      <c r="DX173" s="186"/>
      <c r="DY173" s="186"/>
      <c r="DZ173" s="186"/>
      <c r="EA173" s="186"/>
      <c r="EB173" s="186"/>
      <c r="EC173" s="186"/>
      <c r="ED173" s="186"/>
      <c r="EE173" s="186"/>
      <c r="EF173" s="186"/>
      <c r="EG173" s="186"/>
      <c r="EH173" s="186"/>
      <c r="EI173" s="186"/>
      <c r="EJ173" s="186"/>
      <c r="EK173" s="186"/>
      <c r="EL173" s="186"/>
      <c r="EM173" s="186"/>
      <c r="EN173" s="186"/>
      <c r="EO173" s="186"/>
      <c r="EP173" s="186"/>
      <c r="EQ173" s="186"/>
      <c r="ER173" s="186"/>
      <c r="ES173" s="186"/>
      <c r="ET173" s="186"/>
      <c r="EU173" s="186"/>
      <c r="EV173" s="186"/>
      <c r="EW173" s="186"/>
      <c r="EX173" s="186"/>
      <c r="EY173" s="186"/>
      <c r="EZ173" s="186"/>
      <c r="FA173" s="186"/>
      <c r="FB173" s="186"/>
      <c r="FC173" s="186"/>
      <c r="FD173" s="186"/>
      <c r="FE173" s="186"/>
      <c r="FF173" s="186"/>
      <c r="FG173" s="186"/>
      <c r="FH173" s="186"/>
      <c r="FI173" s="186"/>
      <c r="FJ173" s="186"/>
      <c r="FK173" s="186"/>
      <c r="FL173" s="186"/>
      <c r="FM173" s="186"/>
      <c r="FN173" s="186"/>
      <c r="FO173" s="186"/>
      <c r="FP173" s="186"/>
      <c r="FQ173" s="186"/>
      <c r="FR173" s="186"/>
      <c r="FS173" s="186"/>
      <c r="FT173" s="186"/>
      <c r="FU173" s="186"/>
      <c r="FV173" s="186"/>
      <c r="FW173" s="186"/>
      <c r="FX173" s="186"/>
      <c r="FY173" s="186"/>
      <c r="FZ173" s="186"/>
      <c r="GA173" s="186"/>
      <c r="GB173" s="186"/>
      <c r="GC173" s="186"/>
      <c r="GD173" s="186"/>
      <c r="GE173" s="186"/>
      <c r="GF173" s="186"/>
      <c r="GG173" s="186"/>
      <c r="GH173" s="186"/>
      <c r="GI173" s="186"/>
      <c r="GJ173" s="186"/>
      <c r="GK173" s="186"/>
      <c r="GL173" s="186"/>
      <c r="GM173" s="186"/>
      <c r="GN173" s="186"/>
      <c r="GO173" s="186"/>
      <c r="GP173" s="186"/>
      <c r="GQ173" s="186"/>
      <c r="GR173" s="186"/>
      <c r="GS173" s="186"/>
      <c r="GT173" s="186"/>
      <c r="GU173" s="186"/>
      <c r="GV173" s="186"/>
      <c r="GW173" s="186"/>
      <c r="GX173" s="186"/>
      <c r="GY173" s="186"/>
      <c r="GZ173" s="186"/>
      <c r="HA173" s="186"/>
      <c r="HB173" s="186"/>
      <c r="HC173" s="186"/>
      <c r="HD173" s="186"/>
      <c r="HE173" s="186"/>
      <c r="HF173" s="186"/>
      <c r="HG173" s="186"/>
      <c r="HH173" s="186"/>
      <c r="HI173" s="186"/>
      <c r="HJ173" s="186"/>
      <c r="HK173" s="186"/>
      <c r="HL173" s="186"/>
      <c r="HM173" s="186"/>
      <c r="HN173" s="186"/>
      <c r="HO173" s="186"/>
      <c r="HP173" s="186"/>
      <c r="HQ173" s="186"/>
      <c r="HR173" s="186"/>
      <c r="HS173" s="186"/>
      <c r="HT173" s="186"/>
      <c r="HU173" s="186"/>
      <c r="HV173" s="186"/>
      <c r="HW173" s="186"/>
      <c r="HX173" s="186"/>
      <c r="HY173" s="186"/>
      <c r="HZ173" s="186"/>
      <c r="IA173" s="186"/>
      <c r="IB173" s="186"/>
      <c r="IC173" s="186"/>
      <c r="ID173" s="186"/>
      <c r="IE173" s="186"/>
      <c r="IF173" s="186"/>
      <c r="IG173" s="186"/>
      <c r="IH173" s="186"/>
      <c r="II173" s="186"/>
      <c r="IJ173" s="186"/>
      <c r="IK173" s="186"/>
      <c r="IL173" s="186"/>
      <c r="IM173" s="186"/>
      <c r="IN173" s="186"/>
      <c r="IO173" s="186"/>
      <c r="IP173" s="186"/>
      <c r="IQ173" s="186"/>
      <c r="IR173" s="186"/>
      <c r="IS173" s="186"/>
      <c r="IT173" s="186"/>
      <c r="IU173" s="186"/>
      <c r="IV173" s="186"/>
      <c r="IW173" s="186"/>
      <c r="IX173" s="186"/>
      <c r="IY173" s="186"/>
      <c r="IZ173" s="186"/>
      <c r="JA173" s="186"/>
      <c r="JB173" s="186"/>
      <c r="JC173" s="186"/>
      <c r="JD173" s="186"/>
      <c r="JE173" s="186"/>
      <c r="JF173" s="186"/>
      <c r="JG173" s="186"/>
      <c r="JH173" s="186"/>
      <c r="JI173" s="186"/>
      <c r="JJ173" s="186"/>
      <c r="JK173" s="186"/>
      <c r="JL173" s="186"/>
      <c r="JM173" s="186"/>
      <c r="JN173" s="186"/>
      <c r="JO173" s="186"/>
      <c r="JP173" s="186"/>
      <c r="JQ173" s="186"/>
      <c r="JR173" s="186"/>
      <c r="JS173" s="186"/>
      <c r="JT173" s="186"/>
      <c r="JU173" s="186"/>
      <c r="JV173" s="186"/>
      <c r="JW173" s="186"/>
      <c r="JX173" s="186"/>
      <c r="JY173" s="186"/>
      <c r="JZ173" s="186"/>
      <c r="KA173" s="186"/>
      <c r="KB173" s="186"/>
      <c r="KC173" s="186"/>
      <c r="KD173" s="186"/>
      <c r="KE173" s="186"/>
      <c r="KF173" s="186"/>
      <c r="KG173" s="186"/>
      <c r="KH173" s="186"/>
      <c r="KI173" s="186"/>
      <c r="KJ173" s="186"/>
      <c r="KK173" s="186"/>
      <c r="KL173" s="186"/>
      <c r="KM173" s="186"/>
      <c r="KN173" s="186"/>
      <c r="KO173" s="186"/>
      <c r="KP173" s="186"/>
      <c r="KQ173" s="186"/>
      <c r="KR173" s="186"/>
      <c r="KS173" s="186"/>
      <c r="KT173" s="186"/>
      <c r="KU173" s="186"/>
      <c r="KV173" s="186"/>
      <c r="KW173" s="186"/>
      <c r="KX173" s="186"/>
      <c r="KY173" s="186"/>
      <c r="KZ173" s="186"/>
      <c r="LA173" s="186"/>
      <c r="LB173" s="186"/>
      <c r="LC173" s="186"/>
      <c r="LD173" s="186"/>
      <c r="LE173" s="186"/>
      <c r="LF173" s="186"/>
      <c r="LG173" s="186"/>
      <c r="LH173" s="186"/>
      <c r="LI173" s="186"/>
      <c r="LJ173" s="186"/>
      <c r="LK173" s="186"/>
      <c r="LL173" s="186"/>
      <c r="LM173" s="186"/>
      <c r="LN173" s="186"/>
      <c r="LO173" s="186"/>
      <c r="LP173" s="186"/>
      <c r="LQ173" s="186"/>
      <c r="LR173" s="186"/>
      <c r="LS173" s="186"/>
      <c r="LT173" s="186"/>
      <c r="LU173" s="186"/>
      <c r="LV173" s="186"/>
      <c r="LW173" s="186"/>
      <c r="LX173" s="186"/>
      <c r="LY173" s="186"/>
      <c r="LZ173" s="186"/>
      <c r="MA173" s="186"/>
      <c r="MB173" s="186"/>
      <c r="MC173" s="186"/>
      <c r="MD173" s="186"/>
      <c r="ME173" s="186"/>
      <c r="MF173" s="186"/>
      <c r="MG173" s="186"/>
      <c r="MH173" s="186"/>
      <c r="MI173" s="186"/>
      <c r="MJ173" s="186"/>
      <c r="MK173" s="186"/>
      <c r="ML173" s="186"/>
      <c r="MM173" s="186"/>
      <c r="MN173" s="186"/>
      <c r="MO173" s="186"/>
      <c r="MP173" s="186"/>
      <c r="MQ173" s="186"/>
      <c r="MR173" s="186"/>
      <c r="MS173" s="186"/>
      <c r="MT173" s="186"/>
      <c r="MU173" s="186"/>
      <c r="MV173" s="186"/>
      <c r="MW173" s="186"/>
      <c r="MX173" s="186"/>
      <c r="MY173" s="186"/>
      <c r="MZ173" s="186"/>
      <c r="NA173" s="186"/>
      <c r="NB173" s="186"/>
      <c r="NC173" s="186"/>
      <c r="ND173" s="186"/>
      <c r="NE173" s="186"/>
      <c r="NF173" s="186"/>
      <c r="NG173" s="186"/>
      <c r="NH173" s="186"/>
      <c r="NI173" s="186"/>
      <c r="NJ173" s="186"/>
      <c r="NK173" s="186"/>
      <c r="NL173" s="186"/>
      <c r="NM173" s="186"/>
      <c r="NN173" s="186"/>
      <c r="NO173" s="186"/>
      <c r="NP173" s="186"/>
      <c r="NQ173" s="186"/>
      <c r="NR173" s="186"/>
      <c r="NS173" s="186"/>
      <c r="NT173" s="186"/>
      <c r="NU173" s="186"/>
      <c r="NV173" s="186"/>
      <c r="NW173" s="186"/>
      <c r="NX173" s="186"/>
      <c r="NY173" s="186"/>
      <c r="NZ173" s="186"/>
      <c r="OA173" s="186"/>
      <c r="OB173" s="186"/>
      <c r="OC173" s="186"/>
      <c r="OD173" s="186"/>
      <c r="OE173" s="186"/>
      <c r="OF173" s="186"/>
      <c r="OG173" s="186"/>
      <c r="OH173" s="186"/>
      <c r="OI173" s="186"/>
      <c r="OJ173" s="186"/>
      <c r="OK173" s="186"/>
      <c r="OL173" s="186"/>
      <c r="OM173" s="186"/>
      <c r="ON173" s="186"/>
      <c r="OO173" s="186"/>
      <c r="OP173" s="186"/>
      <c r="OQ173" s="186"/>
      <c r="OR173" s="186"/>
      <c r="OS173" s="186"/>
      <c r="OT173" s="186"/>
      <c r="OU173" s="186"/>
      <c r="OV173" s="186"/>
      <c r="OW173" s="186"/>
      <c r="OX173" s="186"/>
      <c r="OY173" s="186"/>
      <c r="OZ173" s="186"/>
      <c r="PA173" s="186"/>
      <c r="PB173" s="186"/>
      <c r="PC173" s="186"/>
      <c r="PD173" s="186"/>
      <c r="PE173" s="186"/>
      <c r="PF173" s="186"/>
      <c r="PG173" s="186"/>
      <c r="PH173" s="186"/>
      <c r="PI173" s="186"/>
      <c r="PJ173" s="186"/>
      <c r="PK173" s="186"/>
      <c r="PL173" s="186"/>
      <c r="PM173" s="186"/>
      <c r="PN173" s="186"/>
      <c r="PO173" s="186"/>
      <c r="PP173" s="186"/>
      <c r="PQ173" s="186"/>
      <c r="PR173" s="186"/>
      <c r="PS173" s="186"/>
      <c r="PT173" s="186"/>
      <c r="PU173" s="186"/>
      <c r="PV173" s="186"/>
      <c r="PW173" s="186"/>
      <c r="PX173" s="186"/>
      <c r="PY173" s="186"/>
      <c r="PZ173" s="186"/>
      <c r="QA173" s="186"/>
      <c r="QB173" s="186"/>
      <c r="QC173" s="186"/>
      <c r="QD173" s="186"/>
      <c r="QE173" s="186"/>
      <c r="QF173" s="186"/>
      <c r="QG173" s="186"/>
      <c r="QH173" s="186"/>
      <c r="QI173" s="186"/>
      <c r="QJ173" s="186"/>
      <c r="QK173" s="186"/>
      <c r="QL173" s="186"/>
      <c r="QM173" s="186"/>
      <c r="QN173" s="186"/>
      <c r="QO173" s="186"/>
      <c r="QP173" s="186"/>
      <c r="QQ173" s="186"/>
      <c r="QR173" s="186"/>
      <c r="QS173" s="186"/>
      <c r="QT173" s="186"/>
      <c r="QU173" s="186"/>
      <c r="QV173" s="186"/>
      <c r="QW173" s="186"/>
      <c r="QX173" s="186"/>
      <c r="QY173" s="186"/>
      <c r="QZ173" s="186"/>
      <c r="RA173" s="186"/>
      <c r="RB173" s="186"/>
      <c r="RC173" s="186"/>
      <c r="RD173" s="186"/>
      <c r="RE173" s="186"/>
      <c r="RF173" s="186"/>
      <c r="RG173" s="186"/>
      <c r="RH173" s="186"/>
      <c r="RI173" s="186"/>
      <c r="RJ173" s="186"/>
      <c r="RK173" s="186"/>
      <c r="RL173" s="186"/>
      <c r="RM173" s="186"/>
      <c r="RN173" s="186"/>
      <c r="RO173" s="186"/>
      <c r="RP173" s="186"/>
      <c r="RQ173" s="186"/>
      <c r="RR173" s="186"/>
      <c r="RS173" s="186"/>
      <c r="RT173" s="186"/>
      <c r="RU173" s="186"/>
      <c r="RV173" s="186"/>
      <c r="RW173" s="186"/>
      <c r="RX173" s="186"/>
      <c r="RY173" s="186"/>
      <c r="RZ173" s="186"/>
      <c r="SA173" s="186"/>
      <c r="SB173" s="186"/>
      <c r="SC173" s="186"/>
      <c r="SD173" s="186"/>
      <c r="SE173" s="186"/>
      <c r="SF173" s="186"/>
      <c r="SG173" s="186"/>
      <c r="SH173" s="186"/>
      <c r="SI173" s="186"/>
      <c r="SJ173" s="186"/>
      <c r="SK173" s="186"/>
      <c r="SL173" s="186"/>
      <c r="SM173" s="186"/>
      <c r="SN173" s="186"/>
      <c r="SO173" s="186"/>
      <c r="SP173" s="186"/>
      <c r="SQ173" s="186"/>
      <c r="SR173" s="186"/>
      <c r="SS173" s="186"/>
      <c r="ST173" s="186"/>
      <c r="SU173" s="186"/>
      <c r="SV173" s="186"/>
      <c r="SW173" s="186"/>
      <c r="SX173" s="186"/>
      <c r="SY173" s="186"/>
      <c r="SZ173" s="186"/>
      <c r="TA173" s="186"/>
      <c r="TB173" s="186"/>
      <c r="TC173" s="186"/>
      <c r="TD173" s="186"/>
      <c r="TE173" s="186"/>
      <c r="TF173" s="186"/>
      <c r="TG173" s="186"/>
      <c r="TH173" s="186"/>
      <c r="TI173" s="186"/>
      <c r="TJ173" s="186"/>
      <c r="TK173" s="186"/>
      <c r="TL173" s="186"/>
      <c r="TM173" s="186"/>
      <c r="TN173" s="186"/>
      <c r="TO173" s="186"/>
      <c r="TP173" s="186"/>
      <c r="TQ173" s="186"/>
      <c r="TR173" s="186"/>
      <c r="TS173" s="186"/>
      <c r="TT173" s="186"/>
      <c r="TU173" s="186"/>
      <c r="TV173" s="186"/>
      <c r="TW173" s="186"/>
      <c r="TX173" s="186"/>
      <c r="TY173" s="186"/>
      <c r="TZ173" s="186"/>
      <c r="UA173" s="186"/>
      <c r="UB173" s="186"/>
      <c r="UC173" s="186"/>
      <c r="UD173" s="186"/>
      <c r="UE173" s="186"/>
      <c r="UF173" s="186"/>
      <c r="UG173" s="186"/>
      <c r="UH173" s="186"/>
      <c r="UI173" s="186"/>
      <c r="UJ173" s="186"/>
      <c r="UK173" s="186"/>
      <c r="UL173" s="186"/>
      <c r="UM173" s="186"/>
      <c r="UN173" s="186"/>
      <c r="UO173" s="186"/>
      <c r="UP173" s="186"/>
    </row>
    <row r="174" spans="1:589" s="189" customFormat="1" ht="27" customHeight="1" x14ac:dyDescent="0.25">
      <c r="A174" s="181"/>
      <c r="B174" s="317"/>
      <c r="C174" s="310"/>
      <c r="D174" s="285"/>
      <c r="E174" s="312"/>
      <c r="F174" s="279"/>
      <c r="G174" s="76"/>
      <c r="H174" s="76"/>
      <c r="I174" s="76"/>
      <c r="J174" s="76"/>
      <c r="K174" s="76"/>
      <c r="L174" s="168" t="s">
        <v>263</v>
      </c>
      <c r="M174" s="168" t="s">
        <v>266</v>
      </c>
      <c r="N174" s="168">
        <v>48</v>
      </c>
      <c r="O174" s="21"/>
      <c r="P174" s="21"/>
      <c r="Q174" s="21"/>
      <c r="R174" s="21"/>
      <c r="S174" s="21"/>
      <c r="T174" s="21"/>
      <c r="U174" s="21"/>
      <c r="V174" s="16"/>
      <c r="W174" s="188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</row>
    <row r="175" spans="1:589" s="189" customFormat="1" ht="21.95" customHeight="1" x14ac:dyDescent="0.25">
      <c r="A175" s="181"/>
      <c r="B175" s="317"/>
      <c r="C175" s="310"/>
      <c r="D175" s="285"/>
      <c r="E175" s="312"/>
      <c r="F175" s="190" t="s">
        <v>1</v>
      </c>
      <c r="G175" s="76"/>
      <c r="H175" s="76"/>
      <c r="I175" s="76"/>
      <c r="J175" s="76"/>
      <c r="K175" s="76"/>
      <c r="L175" s="76"/>
      <c r="M175" s="76"/>
      <c r="N175" s="223">
        <v>2</v>
      </c>
      <c r="O175" s="21"/>
      <c r="P175" s="21"/>
      <c r="Q175" s="21"/>
      <c r="R175" s="21"/>
      <c r="S175" s="21"/>
      <c r="T175" s="21"/>
      <c r="U175" s="21"/>
      <c r="V175" s="24">
        <f>SUM(G175:U175)</f>
        <v>2</v>
      </c>
      <c r="W175" s="96">
        <f>SUM(L175)*L173+SUM(M175)*M173+SUM(N175)*N173</f>
        <v>570</v>
      </c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</row>
    <row r="176" spans="1:589" s="189" customFormat="1" ht="21.95" customHeight="1" x14ac:dyDescent="0.25">
      <c r="A176" s="181"/>
      <c r="B176" s="317"/>
      <c r="C176" s="310"/>
      <c r="D176" s="285"/>
      <c r="E176" s="312"/>
      <c r="F176" s="191" t="s">
        <v>2</v>
      </c>
      <c r="G176" s="76"/>
      <c r="H176" s="76"/>
      <c r="I176" s="76"/>
      <c r="J176" s="76"/>
      <c r="K176" s="76"/>
      <c r="L176" s="223">
        <v>10</v>
      </c>
      <c r="M176" s="223">
        <v>12</v>
      </c>
      <c r="N176" s="223">
        <v>19</v>
      </c>
      <c r="O176" s="21"/>
      <c r="P176" s="21"/>
      <c r="Q176" s="4"/>
      <c r="R176" s="4"/>
      <c r="S176" s="4"/>
      <c r="T176" s="4"/>
      <c r="U176" s="4"/>
      <c r="V176" s="24">
        <f>SUM(G176:U176)</f>
        <v>41</v>
      </c>
      <c r="W176" s="96">
        <f>SUM(L176)*L173+SUM(M176)*M173+SUM(N176)*N173</f>
        <v>11525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</row>
    <row r="177" spans="1:589" s="2" customFormat="1" ht="4.5" customHeight="1" x14ac:dyDescent="0.25">
      <c r="A177" s="181"/>
      <c r="B177" s="182"/>
      <c r="C177" s="183"/>
      <c r="D177" s="183"/>
      <c r="E177" s="183"/>
      <c r="F177" s="183"/>
      <c r="G177" s="183"/>
      <c r="H177" s="183"/>
      <c r="I177" s="183"/>
      <c r="J177" s="183"/>
      <c r="K177" s="183"/>
      <c r="L177" s="183"/>
      <c r="M177" s="183"/>
      <c r="N177" s="183"/>
      <c r="O177" s="183"/>
      <c r="P177" s="183"/>
      <c r="Q177" s="183"/>
      <c r="R177" s="183"/>
      <c r="S177" s="183"/>
      <c r="T177" s="183"/>
      <c r="U177" s="183"/>
      <c r="V177" s="183"/>
      <c r="W177" s="184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</row>
    <row r="178" spans="1:589" s="187" customFormat="1" ht="31.5" customHeight="1" x14ac:dyDescent="0.25">
      <c r="A178" s="181"/>
      <c r="B178" s="262"/>
      <c r="C178" s="309" t="s">
        <v>269</v>
      </c>
      <c r="D178" s="284" t="s">
        <v>278</v>
      </c>
      <c r="E178" s="311" t="s">
        <v>135</v>
      </c>
      <c r="F178" s="278"/>
      <c r="G178" s="76"/>
      <c r="H178" s="180">
        <v>295</v>
      </c>
      <c r="I178" s="180">
        <v>315</v>
      </c>
      <c r="J178" s="180">
        <v>335</v>
      </c>
      <c r="K178" s="180">
        <v>360</v>
      </c>
      <c r="L178" s="180">
        <v>385</v>
      </c>
      <c r="M178" s="180">
        <v>410</v>
      </c>
      <c r="N178" s="21"/>
      <c r="O178" s="21"/>
      <c r="P178" s="21"/>
      <c r="Q178" s="21"/>
      <c r="R178" s="21"/>
      <c r="S178" s="21"/>
      <c r="T178" s="21"/>
      <c r="U178" s="21"/>
      <c r="V178" s="14"/>
      <c r="W178" s="185"/>
      <c r="X178" s="186"/>
      <c r="Y178" s="186"/>
      <c r="Z178" s="186"/>
      <c r="AA178" s="186"/>
      <c r="AB178" s="186"/>
      <c r="AC178" s="186"/>
      <c r="AD178" s="186"/>
      <c r="AE178" s="186"/>
      <c r="AF178" s="186"/>
      <c r="AG178" s="186"/>
      <c r="AH178" s="186"/>
      <c r="AI178" s="186"/>
      <c r="AJ178" s="186"/>
      <c r="AK178" s="186"/>
      <c r="AL178" s="186"/>
      <c r="AM178" s="186"/>
      <c r="AN178" s="186"/>
      <c r="AO178" s="186"/>
      <c r="AP178" s="186"/>
      <c r="AQ178" s="186"/>
      <c r="AR178" s="186"/>
      <c r="AS178" s="186"/>
      <c r="AT178" s="186"/>
      <c r="AU178" s="186"/>
      <c r="AV178" s="186"/>
      <c r="AW178" s="186"/>
      <c r="AX178" s="186"/>
      <c r="AY178" s="186"/>
      <c r="AZ178" s="186"/>
      <c r="BA178" s="186"/>
      <c r="BB178" s="186"/>
      <c r="BC178" s="186"/>
      <c r="BD178" s="186"/>
      <c r="BE178" s="186"/>
      <c r="BF178" s="186"/>
      <c r="BG178" s="186"/>
      <c r="BH178" s="186"/>
      <c r="BI178" s="186"/>
      <c r="BJ178" s="186"/>
      <c r="BK178" s="186"/>
      <c r="BL178" s="186"/>
      <c r="BM178" s="186"/>
      <c r="BN178" s="186"/>
      <c r="BO178" s="186"/>
      <c r="BP178" s="186"/>
      <c r="BQ178" s="186"/>
      <c r="BR178" s="186"/>
      <c r="BS178" s="186"/>
      <c r="BT178" s="186"/>
      <c r="BU178" s="186"/>
      <c r="BV178" s="186"/>
      <c r="BW178" s="186"/>
      <c r="BX178" s="186"/>
      <c r="BY178" s="186"/>
      <c r="BZ178" s="186"/>
      <c r="CA178" s="186"/>
      <c r="CB178" s="186"/>
      <c r="CC178" s="186"/>
      <c r="CD178" s="186"/>
      <c r="CE178" s="186"/>
      <c r="CF178" s="186"/>
      <c r="CG178" s="186"/>
      <c r="CH178" s="186"/>
      <c r="CI178" s="186"/>
      <c r="CJ178" s="186"/>
      <c r="CK178" s="186"/>
      <c r="CL178" s="186"/>
      <c r="CM178" s="186"/>
      <c r="CN178" s="186"/>
      <c r="CO178" s="186"/>
      <c r="CP178" s="186"/>
      <c r="CQ178" s="186"/>
      <c r="CR178" s="186"/>
      <c r="CS178" s="186"/>
      <c r="CT178" s="186"/>
      <c r="CU178" s="186"/>
      <c r="CV178" s="186"/>
      <c r="CW178" s="186"/>
      <c r="CX178" s="186"/>
      <c r="CY178" s="186"/>
      <c r="CZ178" s="186"/>
      <c r="DA178" s="186"/>
      <c r="DB178" s="186"/>
      <c r="DC178" s="186"/>
      <c r="DD178" s="186"/>
      <c r="DE178" s="186"/>
      <c r="DF178" s="186"/>
      <c r="DG178" s="186"/>
      <c r="DH178" s="186"/>
      <c r="DI178" s="186"/>
      <c r="DJ178" s="186"/>
      <c r="DK178" s="186"/>
      <c r="DL178" s="186"/>
      <c r="DM178" s="186"/>
      <c r="DN178" s="186"/>
      <c r="DO178" s="186"/>
      <c r="DP178" s="186"/>
      <c r="DQ178" s="186"/>
      <c r="DR178" s="186"/>
      <c r="DS178" s="186"/>
      <c r="DT178" s="186"/>
      <c r="DU178" s="186"/>
      <c r="DV178" s="186"/>
      <c r="DW178" s="186"/>
      <c r="DX178" s="186"/>
      <c r="DY178" s="186"/>
      <c r="DZ178" s="186"/>
      <c r="EA178" s="186"/>
      <c r="EB178" s="186"/>
      <c r="EC178" s="186"/>
      <c r="ED178" s="186"/>
      <c r="EE178" s="186"/>
      <c r="EF178" s="186"/>
      <c r="EG178" s="186"/>
      <c r="EH178" s="186"/>
      <c r="EI178" s="186"/>
      <c r="EJ178" s="186"/>
      <c r="EK178" s="186"/>
      <c r="EL178" s="186"/>
      <c r="EM178" s="186"/>
      <c r="EN178" s="186"/>
      <c r="EO178" s="186"/>
      <c r="EP178" s="186"/>
      <c r="EQ178" s="186"/>
      <c r="ER178" s="186"/>
      <c r="ES178" s="186"/>
      <c r="ET178" s="186"/>
      <c r="EU178" s="186"/>
      <c r="EV178" s="186"/>
      <c r="EW178" s="186"/>
      <c r="EX178" s="186"/>
      <c r="EY178" s="186"/>
      <c r="EZ178" s="186"/>
      <c r="FA178" s="186"/>
      <c r="FB178" s="186"/>
      <c r="FC178" s="186"/>
      <c r="FD178" s="186"/>
      <c r="FE178" s="186"/>
      <c r="FF178" s="186"/>
      <c r="FG178" s="186"/>
      <c r="FH178" s="186"/>
      <c r="FI178" s="186"/>
      <c r="FJ178" s="186"/>
      <c r="FK178" s="186"/>
      <c r="FL178" s="186"/>
      <c r="FM178" s="186"/>
      <c r="FN178" s="186"/>
      <c r="FO178" s="186"/>
      <c r="FP178" s="186"/>
      <c r="FQ178" s="186"/>
      <c r="FR178" s="186"/>
      <c r="FS178" s="186"/>
      <c r="FT178" s="186"/>
      <c r="FU178" s="186"/>
      <c r="FV178" s="186"/>
      <c r="FW178" s="186"/>
      <c r="FX178" s="186"/>
      <c r="FY178" s="186"/>
      <c r="FZ178" s="186"/>
      <c r="GA178" s="186"/>
      <c r="GB178" s="186"/>
      <c r="GC178" s="186"/>
      <c r="GD178" s="186"/>
      <c r="GE178" s="186"/>
      <c r="GF178" s="186"/>
      <c r="GG178" s="186"/>
      <c r="GH178" s="186"/>
      <c r="GI178" s="186"/>
      <c r="GJ178" s="186"/>
      <c r="GK178" s="186"/>
      <c r="GL178" s="186"/>
      <c r="GM178" s="186"/>
      <c r="GN178" s="186"/>
      <c r="GO178" s="186"/>
      <c r="GP178" s="186"/>
      <c r="GQ178" s="186"/>
      <c r="GR178" s="186"/>
      <c r="GS178" s="186"/>
      <c r="GT178" s="186"/>
      <c r="GU178" s="186"/>
      <c r="GV178" s="186"/>
      <c r="GW178" s="186"/>
      <c r="GX178" s="186"/>
      <c r="GY178" s="186"/>
      <c r="GZ178" s="186"/>
      <c r="HA178" s="186"/>
      <c r="HB178" s="186"/>
      <c r="HC178" s="186"/>
      <c r="HD178" s="186"/>
      <c r="HE178" s="186"/>
      <c r="HF178" s="186"/>
      <c r="HG178" s="186"/>
      <c r="HH178" s="186"/>
      <c r="HI178" s="186"/>
      <c r="HJ178" s="186"/>
      <c r="HK178" s="186"/>
      <c r="HL178" s="186"/>
      <c r="HM178" s="186"/>
      <c r="HN178" s="186"/>
      <c r="HO178" s="186"/>
      <c r="HP178" s="186"/>
      <c r="HQ178" s="186"/>
      <c r="HR178" s="186"/>
      <c r="HS178" s="186"/>
      <c r="HT178" s="186"/>
      <c r="HU178" s="186"/>
      <c r="HV178" s="186"/>
      <c r="HW178" s="186"/>
      <c r="HX178" s="186"/>
      <c r="HY178" s="186"/>
      <c r="HZ178" s="186"/>
      <c r="IA178" s="186"/>
      <c r="IB178" s="186"/>
      <c r="IC178" s="186"/>
      <c r="ID178" s="186"/>
      <c r="IE178" s="186"/>
      <c r="IF178" s="186"/>
      <c r="IG178" s="186"/>
      <c r="IH178" s="186"/>
      <c r="II178" s="186"/>
      <c r="IJ178" s="186"/>
      <c r="IK178" s="186"/>
      <c r="IL178" s="186"/>
      <c r="IM178" s="186"/>
      <c r="IN178" s="186"/>
      <c r="IO178" s="186"/>
      <c r="IP178" s="186"/>
      <c r="IQ178" s="186"/>
      <c r="IR178" s="186"/>
      <c r="IS178" s="186"/>
      <c r="IT178" s="186"/>
      <c r="IU178" s="186"/>
      <c r="IV178" s="186"/>
      <c r="IW178" s="186"/>
      <c r="IX178" s="186"/>
      <c r="IY178" s="186"/>
      <c r="IZ178" s="186"/>
      <c r="JA178" s="186"/>
      <c r="JB178" s="186"/>
      <c r="JC178" s="186"/>
      <c r="JD178" s="186"/>
      <c r="JE178" s="186"/>
      <c r="JF178" s="186"/>
      <c r="JG178" s="186"/>
      <c r="JH178" s="186"/>
      <c r="JI178" s="186"/>
      <c r="JJ178" s="186"/>
      <c r="JK178" s="186"/>
      <c r="JL178" s="186"/>
      <c r="JM178" s="186"/>
      <c r="JN178" s="186"/>
      <c r="JO178" s="186"/>
      <c r="JP178" s="186"/>
      <c r="JQ178" s="186"/>
      <c r="JR178" s="186"/>
      <c r="JS178" s="186"/>
      <c r="JT178" s="186"/>
      <c r="JU178" s="186"/>
      <c r="JV178" s="186"/>
      <c r="JW178" s="186"/>
      <c r="JX178" s="186"/>
      <c r="JY178" s="186"/>
      <c r="JZ178" s="186"/>
      <c r="KA178" s="186"/>
      <c r="KB178" s="186"/>
      <c r="KC178" s="186"/>
      <c r="KD178" s="186"/>
      <c r="KE178" s="186"/>
      <c r="KF178" s="186"/>
      <c r="KG178" s="186"/>
      <c r="KH178" s="186"/>
      <c r="KI178" s="186"/>
      <c r="KJ178" s="186"/>
      <c r="KK178" s="186"/>
      <c r="KL178" s="186"/>
      <c r="KM178" s="186"/>
      <c r="KN178" s="186"/>
      <c r="KO178" s="186"/>
      <c r="KP178" s="186"/>
      <c r="KQ178" s="186"/>
      <c r="KR178" s="186"/>
      <c r="KS178" s="186"/>
      <c r="KT178" s="186"/>
      <c r="KU178" s="186"/>
      <c r="KV178" s="186"/>
      <c r="KW178" s="186"/>
      <c r="KX178" s="186"/>
      <c r="KY178" s="186"/>
      <c r="KZ178" s="186"/>
      <c r="LA178" s="186"/>
      <c r="LB178" s="186"/>
      <c r="LC178" s="186"/>
      <c r="LD178" s="186"/>
      <c r="LE178" s="186"/>
      <c r="LF178" s="186"/>
      <c r="LG178" s="186"/>
      <c r="LH178" s="186"/>
      <c r="LI178" s="186"/>
      <c r="LJ178" s="186"/>
      <c r="LK178" s="186"/>
      <c r="LL178" s="186"/>
      <c r="LM178" s="186"/>
      <c r="LN178" s="186"/>
      <c r="LO178" s="186"/>
      <c r="LP178" s="186"/>
      <c r="LQ178" s="186"/>
      <c r="LR178" s="186"/>
      <c r="LS178" s="186"/>
      <c r="LT178" s="186"/>
      <c r="LU178" s="186"/>
      <c r="LV178" s="186"/>
      <c r="LW178" s="186"/>
      <c r="LX178" s="186"/>
      <c r="LY178" s="186"/>
      <c r="LZ178" s="186"/>
      <c r="MA178" s="186"/>
      <c r="MB178" s="186"/>
      <c r="MC178" s="186"/>
      <c r="MD178" s="186"/>
      <c r="ME178" s="186"/>
      <c r="MF178" s="186"/>
      <c r="MG178" s="186"/>
      <c r="MH178" s="186"/>
      <c r="MI178" s="186"/>
      <c r="MJ178" s="186"/>
      <c r="MK178" s="186"/>
      <c r="ML178" s="186"/>
      <c r="MM178" s="186"/>
      <c r="MN178" s="186"/>
      <c r="MO178" s="186"/>
      <c r="MP178" s="186"/>
      <c r="MQ178" s="186"/>
      <c r="MR178" s="186"/>
      <c r="MS178" s="186"/>
      <c r="MT178" s="186"/>
      <c r="MU178" s="186"/>
      <c r="MV178" s="186"/>
      <c r="MW178" s="186"/>
      <c r="MX178" s="186"/>
      <c r="MY178" s="186"/>
      <c r="MZ178" s="186"/>
      <c r="NA178" s="186"/>
      <c r="NB178" s="186"/>
      <c r="NC178" s="186"/>
      <c r="ND178" s="186"/>
      <c r="NE178" s="186"/>
      <c r="NF178" s="186"/>
      <c r="NG178" s="186"/>
      <c r="NH178" s="186"/>
      <c r="NI178" s="186"/>
      <c r="NJ178" s="186"/>
      <c r="NK178" s="186"/>
      <c r="NL178" s="186"/>
      <c r="NM178" s="186"/>
      <c r="NN178" s="186"/>
      <c r="NO178" s="186"/>
      <c r="NP178" s="186"/>
      <c r="NQ178" s="186"/>
      <c r="NR178" s="186"/>
      <c r="NS178" s="186"/>
      <c r="NT178" s="186"/>
      <c r="NU178" s="186"/>
      <c r="NV178" s="186"/>
      <c r="NW178" s="186"/>
      <c r="NX178" s="186"/>
      <c r="NY178" s="186"/>
      <c r="NZ178" s="186"/>
      <c r="OA178" s="186"/>
      <c r="OB178" s="186"/>
      <c r="OC178" s="186"/>
      <c r="OD178" s="186"/>
      <c r="OE178" s="186"/>
      <c r="OF178" s="186"/>
      <c r="OG178" s="186"/>
      <c r="OH178" s="186"/>
      <c r="OI178" s="186"/>
      <c r="OJ178" s="186"/>
      <c r="OK178" s="186"/>
      <c r="OL178" s="186"/>
      <c r="OM178" s="186"/>
      <c r="ON178" s="186"/>
      <c r="OO178" s="186"/>
      <c r="OP178" s="186"/>
      <c r="OQ178" s="186"/>
      <c r="OR178" s="186"/>
      <c r="OS178" s="186"/>
      <c r="OT178" s="186"/>
      <c r="OU178" s="186"/>
      <c r="OV178" s="186"/>
      <c r="OW178" s="186"/>
      <c r="OX178" s="186"/>
      <c r="OY178" s="186"/>
      <c r="OZ178" s="186"/>
      <c r="PA178" s="186"/>
      <c r="PB178" s="186"/>
      <c r="PC178" s="186"/>
      <c r="PD178" s="186"/>
      <c r="PE178" s="186"/>
      <c r="PF178" s="186"/>
      <c r="PG178" s="186"/>
      <c r="PH178" s="186"/>
      <c r="PI178" s="186"/>
      <c r="PJ178" s="186"/>
      <c r="PK178" s="186"/>
      <c r="PL178" s="186"/>
      <c r="PM178" s="186"/>
      <c r="PN178" s="186"/>
      <c r="PO178" s="186"/>
      <c r="PP178" s="186"/>
      <c r="PQ178" s="186"/>
      <c r="PR178" s="186"/>
      <c r="PS178" s="186"/>
      <c r="PT178" s="186"/>
      <c r="PU178" s="186"/>
      <c r="PV178" s="186"/>
      <c r="PW178" s="186"/>
      <c r="PX178" s="186"/>
      <c r="PY178" s="186"/>
      <c r="PZ178" s="186"/>
      <c r="QA178" s="186"/>
      <c r="QB178" s="186"/>
      <c r="QC178" s="186"/>
      <c r="QD178" s="186"/>
      <c r="QE178" s="186"/>
      <c r="QF178" s="186"/>
      <c r="QG178" s="186"/>
      <c r="QH178" s="186"/>
      <c r="QI178" s="186"/>
      <c r="QJ178" s="186"/>
      <c r="QK178" s="186"/>
      <c r="QL178" s="186"/>
      <c r="QM178" s="186"/>
      <c r="QN178" s="186"/>
      <c r="QO178" s="186"/>
      <c r="QP178" s="186"/>
      <c r="QQ178" s="186"/>
      <c r="QR178" s="186"/>
      <c r="QS178" s="186"/>
      <c r="QT178" s="186"/>
      <c r="QU178" s="186"/>
      <c r="QV178" s="186"/>
      <c r="QW178" s="186"/>
      <c r="QX178" s="186"/>
      <c r="QY178" s="186"/>
      <c r="QZ178" s="186"/>
      <c r="RA178" s="186"/>
      <c r="RB178" s="186"/>
      <c r="RC178" s="186"/>
      <c r="RD178" s="186"/>
      <c r="RE178" s="186"/>
      <c r="RF178" s="186"/>
      <c r="RG178" s="186"/>
      <c r="RH178" s="186"/>
      <c r="RI178" s="186"/>
      <c r="RJ178" s="186"/>
      <c r="RK178" s="186"/>
      <c r="RL178" s="186"/>
      <c r="RM178" s="186"/>
      <c r="RN178" s="186"/>
      <c r="RO178" s="186"/>
      <c r="RP178" s="186"/>
      <c r="RQ178" s="186"/>
      <c r="RR178" s="186"/>
      <c r="RS178" s="186"/>
      <c r="RT178" s="186"/>
      <c r="RU178" s="186"/>
      <c r="RV178" s="186"/>
      <c r="RW178" s="186"/>
      <c r="RX178" s="186"/>
      <c r="RY178" s="186"/>
      <c r="RZ178" s="186"/>
      <c r="SA178" s="186"/>
      <c r="SB178" s="186"/>
      <c r="SC178" s="186"/>
      <c r="SD178" s="186"/>
      <c r="SE178" s="186"/>
      <c r="SF178" s="186"/>
      <c r="SG178" s="186"/>
      <c r="SH178" s="186"/>
      <c r="SI178" s="186"/>
      <c r="SJ178" s="186"/>
      <c r="SK178" s="186"/>
      <c r="SL178" s="186"/>
      <c r="SM178" s="186"/>
      <c r="SN178" s="186"/>
      <c r="SO178" s="186"/>
      <c r="SP178" s="186"/>
      <c r="SQ178" s="186"/>
      <c r="SR178" s="186"/>
      <c r="SS178" s="186"/>
      <c r="ST178" s="186"/>
      <c r="SU178" s="186"/>
      <c r="SV178" s="186"/>
      <c r="SW178" s="186"/>
      <c r="SX178" s="186"/>
      <c r="SY178" s="186"/>
      <c r="SZ178" s="186"/>
      <c r="TA178" s="186"/>
      <c r="TB178" s="186"/>
      <c r="TC178" s="186"/>
      <c r="TD178" s="186"/>
      <c r="TE178" s="186"/>
      <c r="TF178" s="186"/>
      <c r="TG178" s="186"/>
      <c r="TH178" s="186"/>
      <c r="TI178" s="186"/>
      <c r="TJ178" s="186"/>
      <c r="TK178" s="186"/>
      <c r="TL178" s="186"/>
      <c r="TM178" s="186"/>
      <c r="TN178" s="186"/>
      <c r="TO178" s="186"/>
      <c r="TP178" s="186"/>
      <c r="TQ178" s="186"/>
      <c r="TR178" s="186"/>
      <c r="TS178" s="186"/>
      <c r="TT178" s="186"/>
      <c r="TU178" s="186"/>
      <c r="TV178" s="186"/>
      <c r="TW178" s="186"/>
      <c r="TX178" s="186"/>
      <c r="TY178" s="186"/>
      <c r="TZ178" s="186"/>
      <c r="UA178" s="186"/>
      <c r="UB178" s="186"/>
      <c r="UC178" s="186"/>
      <c r="UD178" s="186"/>
      <c r="UE178" s="186"/>
      <c r="UF178" s="186"/>
      <c r="UG178" s="186"/>
      <c r="UH178" s="186"/>
      <c r="UI178" s="186"/>
      <c r="UJ178" s="186"/>
      <c r="UK178" s="186"/>
      <c r="UL178" s="186"/>
      <c r="UM178" s="186"/>
      <c r="UN178" s="186"/>
      <c r="UO178" s="186"/>
      <c r="UP178" s="186"/>
    </row>
    <row r="179" spans="1:589" s="189" customFormat="1" ht="29.25" customHeight="1" x14ac:dyDescent="0.25">
      <c r="A179" s="181"/>
      <c r="B179" s="263"/>
      <c r="C179" s="310"/>
      <c r="D179" s="285"/>
      <c r="E179" s="312"/>
      <c r="F179" s="279"/>
      <c r="G179" s="76"/>
      <c r="H179" s="168" t="s">
        <v>271</v>
      </c>
      <c r="I179" s="168" t="s">
        <v>272</v>
      </c>
      <c r="J179" s="168" t="s">
        <v>273</v>
      </c>
      <c r="K179" s="168" t="s">
        <v>267</v>
      </c>
      <c r="L179" s="168" t="s">
        <v>274</v>
      </c>
      <c r="M179" s="168" t="s">
        <v>268</v>
      </c>
      <c r="N179" s="21"/>
      <c r="O179" s="21"/>
      <c r="P179" s="21"/>
      <c r="Q179" s="21"/>
      <c r="R179" s="21"/>
      <c r="S179" s="21"/>
      <c r="T179" s="21"/>
      <c r="U179" s="21"/>
      <c r="V179" s="16"/>
      <c r="W179" s="188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</row>
    <row r="180" spans="1:589" s="189" customFormat="1" ht="20.25" customHeight="1" x14ac:dyDescent="0.25">
      <c r="A180" s="181"/>
      <c r="B180" s="263"/>
      <c r="C180" s="310"/>
      <c r="D180" s="285"/>
      <c r="E180" s="312"/>
      <c r="F180" s="191" t="s">
        <v>2</v>
      </c>
      <c r="G180" s="76"/>
      <c r="H180" s="223">
        <v>40</v>
      </c>
      <c r="I180" s="223">
        <v>56</v>
      </c>
      <c r="J180" s="223">
        <v>65</v>
      </c>
      <c r="K180" s="223">
        <v>71</v>
      </c>
      <c r="L180" s="223">
        <v>34</v>
      </c>
      <c r="M180" s="223">
        <v>76</v>
      </c>
      <c r="N180" s="21"/>
      <c r="O180" s="21"/>
      <c r="P180" s="21"/>
      <c r="Q180" s="21"/>
      <c r="R180" s="21"/>
      <c r="S180" s="21"/>
      <c r="T180" s="21"/>
      <c r="U180" s="21"/>
      <c r="V180" s="24">
        <f>SUM(G180:U180)</f>
        <v>342</v>
      </c>
      <c r="W180" s="96">
        <f>SUM(G180)*G178+SUM(H180)*H178+SUM(I180)*I178+SUM(J180)*J178+SUM(K180)*K178+SUM(L180)*L178+SUM(M180)*M178</f>
        <v>121025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</row>
    <row r="181" spans="1:589" s="187" customFormat="1" ht="31.5" customHeight="1" x14ac:dyDescent="0.25">
      <c r="A181" s="181"/>
      <c r="B181" s="263"/>
      <c r="C181" s="310"/>
      <c r="D181" s="284" t="s">
        <v>278</v>
      </c>
      <c r="E181" s="312"/>
      <c r="F181" s="278"/>
      <c r="G181" s="76"/>
      <c r="H181" s="180">
        <v>270</v>
      </c>
      <c r="I181" s="180">
        <v>400</v>
      </c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14"/>
      <c r="W181" s="185"/>
      <c r="X181" s="186"/>
      <c r="Y181" s="186"/>
      <c r="Z181" s="186"/>
      <c r="AA181" s="186"/>
      <c r="AB181" s="186"/>
      <c r="AC181" s="186"/>
      <c r="AD181" s="186"/>
      <c r="AE181" s="186"/>
      <c r="AF181" s="186"/>
      <c r="AG181" s="186"/>
      <c r="AH181" s="186"/>
      <c r="AI181" s="186"/>
      <c r="AJ181" s="186"/>
      <c r="AK181" s="186"/>
      <c r="AL181" s="186"/>
      <c r="AM181" s="186"/>
      <c r="AN181" s="186"/>
      <c r="AO181" s="186"/>
      <c r="AP181" s="186"/>
      <c r="AQ181" s="186"/>
      <c r="AR181" s="186"/>
      <c r="AS181" s="186"/>
      <c r="AT181" s="186"/>
      <c r="AU181" s="186"/>
      <c r="AV181" s="186"/>
      <c r="AW181" s="186"/>
      <c r="AX181" s="186"/>
      <c r="AY181" s="186"/>
      <c r="AZ181" s="186"/>
      <c r="BA181" s="186"/>
      <c r="BB181" s="186"/>
      <c r="BC181" s="186"/>
      <c r="BD181" s="186"/>
      <c r="BE181" s="186"/>
      <c r="BF181" s="186"/>
      <c r="BG181" s="186"/>
      <c r="BH181" s="186"/>
      <c r="BI181" s="186"/>
      <c r="BJ181" s="186"/>
      <c r="BK181" s="186"/>
      <c r="BL181" s="186"/>
      <c r="BM181" s="186"/>
      <c r="BN181" s="186"/>
      <c r="BO181" s="186"/>
      <c r="BP181" s="186"/>
      <c r="BQ181" s="186"/>
      <c r="BR181" s="186"/>
      <c r="BS181" s="186"/>
      <c r="BT181" s="186"/>
      <c r="BU181" s="186"/>
      <c r="BV181" s="186"/>
      <c r="BW181" s="186"/>
      <c r="BX181" s="186"/>
      <c r="BY181" s="186"/>
      <c r="BZ181" s="186"/>
      <c r="CA181" s="186"/>
      <c r="CB181" s="186"/>
      <c r="CC181" s="186"/>
      <c r="CD181" s="186"/>
      <c r="CE181" s="186"/>
      <c r="CF181" s="186"/>
      <c r="CG181" s="186"/>
      <c r="CH181" s="186"/>
      <c r="CI181" s="186"/>
      <c r="CJ181" s="186"/>
      <c r="CK181" s="186"/>
      <c r="CL181" s="186"/>
      <c r="CM181" s="186"/>
      <c r="CN181" s="186"/>
      <c r="CO181" s="186"/>
      <c r="CP181" s="186"/>
      <c r="CQ181" s="186"/>
      <c r="CR181" s="186"/>
      <c r="CS181" s="186"/>
      <c r="CT181" s="186"/>
      <c r="CU181" s="186"/>
      <c r="CV181" s="186"/>
      <c r="CW181" s="186"/>
      <c r="CX181" s="186"/>
      <c r="CY181" s="186"/>
      <c r="CZ181" s="186"/>
      <c r="DA181" s="186"/>
      <c r="DB181" s="186"/>
      <c r="DC181" s="186"/>
      <c r="DD181" s="186"/>
      <c r="DE181" s="186"/>
      <c r="DF181" s="186"/>
      <c r="DG181" s="186"/>
      <c r="DH181" s="186"/>
      <c r="DI181" s="186"/>
      <c r="DJ181" s="186"/>
      <c r="DK181" s="186"/>
      <c r="DL181" s="186"/>
      <c r="DM181" s="186"/>
      <c r="DN181" s="186"/>
      <c r="DO181" s="186"/>
      <c r="DP181" s="186"/>
      <c r="DQ181" s="186"/>
      <c r="DR181" s="186"/>
      <c r="DS181" s="186"/>
      <c r="DT181" s="186"/>
      <c r="DU181" s="186"/>
      <c r="DV181" s="186"/>
      <c r="DW181" s="186"/>
      <c r="DX181" s="186"/>
      <c r="DY181" s="186"/>
      <c r="DZ181" s="186"/>
      <c r="EA181" s="186"/>
      <c r="EB181" s="186"/>
      <c r="EC181" s="186"/>
      <c r="ED181" s="186"/>
      <c r="EE181" s="186"/>
      <c r="EF181" s="186"/>
      <c r="EG181" s="186"/>
      <c r="EH181" s="186"/>
      <c r="EI181" s="186"/>
      <c r="EJ181" s="186"/>
      <c r="EK181" s="186"/>
      <c r="EL181" s="186"/>
      <c r="EM181" s="186"/>
      <c r="EN181" s="186"/>
      <c r="EO181" s="186"/>
      <c r="EP181" s="186"/>
      <c r="EQ181" s="186"/>
      <c r="ER181" s="186"/>
      <c r="ES181" s="186"/>
      <c r="ET181" s="186"/>
      <c r="EU181" s="186"/>
      <c r="EV181" s="186"/>
      <c r="EW181" s="186"/>
      <c r="EX181" s="186"/>
      <c r="EY181" s="186"/>
      <c r="EZ181" s="186"/>
      <c r="FA181" s="186"/>
      <c r="FB181" s="186"/>
      <c r="FC181" s="186"/>
      <c r="FD181" s="186"/>
      <c r="FE181" s="186"/>
      <c r="FF181" s="186"/>
      <c r="FG181" s="186"/>
      <c r="FH181" s="186"/>
      <c r="FI181" s="186"/>
      <c r="FJ181" s="186"/>
      <c r="FK181" s="186"/>
      <c r="FL181" s="186"/>
      <c r="FM181" s="186"/>
      <c r="FN181" s="186"/>
      <c r="FO181" s="186"/>
      <c r="FP181" s="186"/>
      <c r="FQ181" s="186"/>
      <c r="FR181" s="186"/>
      <c r="FS181" s="186"/>
      <c r="FT181" s="186"/>
      <c r="FU181" s="186"/>
      <c r="FV181" s="186"/>
      <c r="FW181" s="186"/>
      <c r="FX181" s="186"/>
      <c r="FY181" s="186"/>
      <c r="FZ181" s="186"/>
      <c r="GA181" s="186"/>
      <c r="GB181" s="186"/>
      <c r="GC181" s="186"/>
      <c r="GD181" s="186"/>
      <c r="GE181" s="186"/>
      <c r="GF181" s="186"/>
      <c r="GG181" s="186"/>
      <c r="GH181" s="186"/>
      <c r="GI181" s="186"/>
      <c r="GJ181" s="186"/>
      <c r="GK181" s="186"/>
      <c r="GL181" s="186"/>
      <c r="GM181" s="186"/>
      <c r="GN181" s="186"/>
      <c r="GO181" s="186"/>
      <c r="GP181" s="186"/>
      <c r="GQ181" s="186"/>
      <c r="GR181" s="186"/>
      <c r="GS181" s="186"/>
      <c r="GT181" s="186"/>
      <c r="GU181" s="186"/>
      <c r="GV181" s="186"/>
      <c r="GW181" s="186"/>
      <c r="GX181" s="186"/>
      <c r="GY181" s="186"/>
      <c r="GZ181" s="186"/>
      <c r="HA181" s="186"/>
      <c r="HB181" s="186"/>
      <c r="HC181" s="186"/>
      <c r="HD181" s="186"/>
      <c r="HE181" s="186"/>
      <c r="HF181" s="186"/>
      <c r="HG181" s="186"/>
      <c r="HH181" s="186"/>
      <c r="HI181" s="186"/>
      <c r="HJ181" s="186"/>
      <c r="HK181" s="186"/>
      <c r="HL181" s="186"/>
      <c r="HM181" s="186"/>
      <c r="HN181" s="186"/>
      <c r="HO181" s="186"/>
      <c r="HP181" s="186"/>
      <c r="HQ181" s="186"/>
      <c r="HR181" s="186"/>
      <c r="HS181" s="186"/>
      <c r="HT181" s="186"/>
      <c r="HU181" s="186"/>
      <c r="HV181" s="186"/>
      <c r="HW181" s="186"/>
      <c r="HX181" s="186"/>
      <c r="HY181" s="186"/>
      <c r="HZ181" s="186"/>
      <c r="IA181" s="186"/>
      <c r="IB181" s="186"/>
      <c r="IC181" s="186"/>
      <c r="ID181" s="186"/>
      <c r="IE181" s="186"/>
      <c r="IF181" s="186"/>
      <c r="IG181" s="186"/>
      <c r="IH181" s="186"/>
      <c r="II181" s="186"/>
      <c r="IJ181" s="186"/>
      <c r="IK181" s="186"/>
      <c r="IL181" s="186"/>
      <c r="IM181" s="186"/>
      <c r="IN181" s="186"/>
      <c r="IO181" s="186"/>
      <c r="IP181" s="186"/>
      <c r="IQ181" s="186"/>
      <c r="IR181" s="186"/>
      <c r="IS181" s="186"/>
      <c r="IT181" s="186"/>
      <c r="IU181" s="186"/>
      <c r="IV181" s="186"/>
      <c r="IW181" s="186"/>
      <c r="IX181" s="186"/>
      <c r="IY181" s="186"/>
      <c r="IZ181" s="186"/>
      <c r="JA181" s="186"/>
      <c r="JB181" s="186"/>
      <c r="JC181" s="186"/>
      <c r="JD181" s="186"/>
      <c r="JE181" s="186"/>
      <c r="JF181" s="186"/>
      <c r="JG181" s="186"/>
      <c r="JH181" s="186"/>
      <c r="JI181" s="186"/>
      <c r="JJ181" s="186"/>
      <c r="JK181" s="186"/>
      <c r="JL181" s="186"/>
      <c r="JM181" s="186"/>
      <c r="JN181" s="186"/>
      <c r="JO181" s="186"/>
      <c r="JP181" s="186"/>
      <c r="JQ181" s="186"/>
      <c r="JR181" s="186"/>
      <c r="JS181" s="186"/>
      <c r="JT181" s="186"/>
      <c r="JU181" s="186"/>
      <c r="JV181" s="186"/>
      <c r="JW181" s="186"/>
      <c r="JX181" s="186"/>
      <c r="JY181" s="186"/>
      <c r="JZ181" s="186"/>
      <c r="KA181" s="186"/>
      <c r="KB181" s="186"/>
      <c r="KC181" s="186"/>
      <c r="KD181" s="186"/>
      <c r="KE181" s="186"/>
      <c r="KF181" s="186"/>
      <c r="KG181" s="186"/>
      <c r="KH181" s="186"/>
      <c r="KI181" s="186"/>
      <c r="KJ181" s="186"/>
      <c r="KK181" s="186"/>
      <c r="KL181" s="186"/>
      <c r="KM181" s="186"/>
      <c r="KN181" s="186"/>
      <c r="KO181" s="186"/>
      <c r="KP181" s="186"/>
      <c r="KQ181" s="186"/>
      <c r="KR181" s="186"/>
      <c r="KS181" s="186"/>
      <c r="KT181" s="186"/>
      <c r="KU181" s="186"/>
      <c r="KV181" s="186"/>
      <c r="KW181" s="186"/>
      <c r="KX181" s="186"/>
      <c r="KY181" s="186"/>
      <c r="KZ181" s="186"/>
      <c r="LA181" s="186"/>
      <c r="LB181" s="186"/>
      <c r="LC181" s="186"/>
      <c r="LD181" s="186"/>
      <c r="LE181" s="186"/>
      <c r="LF181" s="186"/>
      <c r="LG181" s="186"/>
      <c r="LH181" s="186"/>
      <c r="LI181" s="186"/>
      <c r="LJ181" s="186"/>
      <c r="LK181" s="186"/>
      <c r="LL181" s="186"/>
      <c r="LM181" s="186"/>
      <c r="LN181" s="186"/>
      <c r="LO181" s="186"/>
      <c r="LP181" s="186"/>
      <c r="LQ181" s="186"/>
      <c r="LR181" s="186"/>
      <c r="LS181" s="186"/>
      <c r="LT181" s="186"/>
      <c r="LU181" s="186"/>
      <c r="LV181" s="186"/>
      <c r="LW181" s="186"/>
      <c r="LX181" s="186"/>
      <c r="LY181" s="186"/>
      <c r="LZ181" s="186"/>
      <c r="MA181" s="186"/>
      <c r="MB181" s="186"/>
      <c r="MC181" s="186"/>
      <c r="MD181" s="186"/>
      <c r="ME181" s="186"/>
      <c r="MF181" s="186"/>
      <c r="MG181" s="186"/>
      <c r="MH181" s="186"/>
      <c r="MI181" s="186"/>
      <c r="MJ181" s="186"/>
      <c r="MK181" s="186"/>
      <c r="ML181" s="186"/>
      <c r="MM181" s="186"/>
      <c r="MN181" s="186"/>
      <c r="MO181" s="186"/>
      <c r="MP181" s="186"/>
      <c r="MQ181" s="186"/>
      <c r="MR181" s="186"/>
      <c r="MS181" s="186"/>
      <c r="MT181" s="186"/>
      <c r="MU181" s="186"/>
      <c r="MV181" s="186"/>
      <c r="MW181" s="186"/>
      <c r="MX181" s="186"/>
      <c r="MY181" s="186"/>
      <c r="MZ181" s="186"/>
      <c r="NA181" s="186"/>
      <c r="NB181" s="186"/>
      <c r="NC181" s="186"/>
      <c r="ND181" s="186"/>
      <c r="NE181" s="186"/>
      <c r="NF181" s="186"/>
      <c r="NG181" s="186"/>
      <c r="NH181" s="186"/>
      <c r="NI181" s="186"/>
      <c r="NJ181" s="186"/>
      <c r="NK181" s="186"/>
      <c r="NL181" s="186"/>
      <c r="NM181" s="186"/>
      <c r="NN181" s="186"/>
      <c r="NO181" s="186"/>
      <c r="NP181" s="186"/>
      <c r="NQ181" s="186"/>
      <c r="NR181" s="186"/>
      <c r="NS181" s="186"/>
      <c r="NT181" s="186"/>
      <c r="NU181" s="186"/>
      <c r="NV181" s="186"/>
      <c r="NW181" s="186"/>
      <c r="NX181" s="186"/>
      <c r="NY181" s="186"/>
      <c r="NZ181" s="186"/>
      <c r="OA181" s="186"/>
      <c r="OB181" s="186"/>
      <c r="OC181" s="186"/>
      <c r="OD181" s="186"/>
      <c r="OE181" s="186"/>
      <c r="OF181" s="186"/>
      <c r="OG181" s="186"/>
      <c r="OH181" s="186"/>
      <c r="OI181" s="186"/>
      <c r="OJ181" s="186"/>
      <c r="OK181" s="186"/>
      <c r="OL181" s="186"/>
      <c r="OM181" s="186"/>
      <c r="ON181" s="186"/>
      <c r="OO181" s="186"/>
      <c r="OP181" s="186"/>
      <c r="OQ181" s="186"/>
      <c r="OR181" s="186"/>
      <c r="OS181" s="186"/>
      <c r="OT181" s="186"/>
      <c r="OU181" s="186"/>
      <c r="OV181" s="186"/>
      <c r="OW181" s="186"/>
      <c r="OX181" s="186"/>
      <c r="OY181" s="186"/>
      <c r="OZ181" s="186"/>
      <c r="PA181" s="186"/>
      <c r="PB181" s="186"/>
      <c r="PC181" s="186"/>
      <c r="PD181" s="186"/>
      <c r="PE181" s="186"/>
      <c r="PF181" s="186"/>
      <c r="PG181" s="186"/>
      <c r="PH181" s="186"/>
      <c r="PI181" s="186"/>
      <c r="PJ181" s="186"/>
      <c r="PK181" s="186"/>
      <c r="PL181" s="186"/>
      <c r="PM181" s="186"/>
      <c r="PN181" s="186"/>
      <c r="PO181" s="186"/>
      <c r="PP181" s="186"/>
      <c r="PQ181" s="186"/>
      <c r="PR181" s="186"/>
      <c r="PS181" s="186"/>
      <c r="PT181" s="186"/>
      <c r="PU181" s="186"/>
      <c r="PV181" s="186"/>
      <c r="PW181" s="186"/>
      <c r="PX181" s="186"/>
      <c r="PY181" s="186"/>
      <c r="PZ181" s="186"/>
      <c r="QA181" s="186"/>
      <c r="QB181" s="186"/>
      <c r="QC181" s="186"/>
      <c r="QD181" s="186"/>
      <c r="QE181" s="186"/>
      <c r="QF181" s="186"/>
      <c r="QG181" s="186"/>
      <c r="QH181" s="186"/>
      <c r="QI181" s="186"/>
      <c r="QJ181" s="186"/>
      <c r="QK181" s="186"/>
      <c r="QL181" s="186"/>
      <c r="QM181" s="186"/>
      <c r="QN181" s="186"/>
      <c r="QO181" s="186"/>
      <c r="QP181" s="186"/>
      <c r="QQ181" s="186"/>
      <c r="QR181" s="186"/>
      <c r="QS181" s="186"/>
      <c r="QT181" s="186"/>
      <c r="QU181" s="186"/>
      <c r="QV181" s="186"/>
      <c r="QW181" s="186"/>
      <c r="QX181" s="186"/>
      <c r="QY181" s="186"/>
      <c r="QZ181" s="186"/>
      <c r="RA181" s="186"/>
      <c r="RB181" s="186"/>
      <c r="RC181" s="186"/>
      <c r="RD181" s="186"/>
      <c r="RE181" s="186"/>
      <c r="RF181" s="186"/>
      <c r="RG181" s="186"/>
      <c r="RH181" s="186"/>
      <c r="RI181" s="186"/>
      <c r="RJ181" s="186"/>
      <c r="RK181" s="186"/>
      <c r="RL181" s="186"/>
      <c r="RM181" s="186"/>
      <c r="RN181" s="186"/>
      <c r="RO181" s="186"/>
      <c r="RP181" s="186"/>
      <c r="RQ181" s="186"/>
      <c r="RR181" s="186"/>
      <c r="RS181" s="186"/>
      <c r="RT181" s="186"/>
      <c r="RU181" s="186"/>
      <c r="RV181" s="186"/>
      <c r="RW181" s="186"/>
      <c r="RX181" s="186"/>
      <c r="RY181" s="186"/>
      <c r="RZ181" s="186"/>
      <c r="SA181" s="186"/>
      <c r="SB181" s="186"/>
      <c r="SC181" s="186"/>
      <c r="SD181" s="186"/>
      <c r="SE181" s="186"/>
      <c r="SF181" s="186"/>
      <c r="SG181" s="186"/>
      <c r="SH181" s="186"/>
      <c r="SI181" s="186"/>
      <c r="SJ181" s="186"/>
      <c r="SK181" s="186"/>
      <c r="SL181" s="186"/>
      <c r="SM181" s="186"/>
      <c r="SN181" s="186"/>
      <c r="SO181" s="186"/>
      <c r="SP181" s="186"/>
      <c r="SQ181" s="186"/>
      <c r="SR181" s="186"/>
      <c r="SS181" s="186"/>
      <c r="ST181" s="186"/>
      <c r="SU181" s="186"/>
      <c r="SV181" s="186"/>
      <c r="SW181" s="186"/>
      <c r="SX181" s="186"/>
      <c r="SY181" s="186"/>
      <c r="SZ181" s="186"/>
      <c r="TA181" s="186"/>
      <c r="TB181" s="186"/>
      <c r="TC181" s="186"/>
      <c r="TD181" s="186"/>
      <c r="TE181" s="186"/>
      <c r="TF181" s="186"/>
      <c r="TG181" s="186"/>
      <c r="TH181" s="186"/>
      <c r="TI181" s="186"/>
      <c r="TJ181" s="186"/>
      <c r="TK181" s="186"/>
      <c r="TL181" s="186"/>
      <c r="TM181" s="186"/>
      <c r="TN181" s="186"/>
      <c r="TO181" s="186"/>
      <c r="TP181" s="186"/>
      <c r="TQ181" s="186"/>
      <c r="TR181" s="186"/>
      <c r="TS181" s="186"/>
      <c r="TT181" s="186"/>
      <c r="TU181" s="186"/>
      <c r="TV181" s="186"/>
      <c r="TW181" s="186"/>
      <c r="TX181" s="186"/>
      <c r="TY181" s="186"/>
      <c r="TZ181" s="186"/>
      <c r="UA181" s="186"/>
      <c r="UB181" s="186"/>
      <c r="UC181" s="186"/>
      <c r="UD181" s="186"/>
      <c r="UE181" s="186"/>
      <c r="UF181" s="186"/>
      <c r="UG181" s="186"/>
      <c r="UH181" s="186"/>
      <c r="UI181" s="186"/>
      <c r="UJ181" s="186"/>
      <c r="UK181" s="186"/>
      <c r="UL181" s="186"/>
      <c r="UM181" s="186"/>
      <c r="UN181" s="186"/>
      <c r="UO181" s="186"/>
      <c r="UP181" s="186"/>
    </row>
    <row r="182" spans="1:589" s="189" customFormat="1" ht="29.25" customHeight="1" x14ac:dyDescent="0.25">
      <c r="A182" s="181"/>
      <c r="B182" s="263"/>
      <c r="C182" s="310"/>
      <c r="D182" s="285"/>
      <c r="E182" s="312"/>
      <c r="F182" s="279"/>
      <c r="G182" s="76"/>
      <c r="H182" s="168" t="s">
        <v>270</v>
      </c>
      <c r="I182" s="168" t="s">
        <v>268</v>
      </c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16"/>
      <c r="W182" s="188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</row>
    <row r="183" spans="1:589" s="189" customFormat="1" ht="19.5" customHeight="1" x14ac:dyDescent="0.25">
      <c r="A183" s="181"/>
      <c r="B183" s="264"/>
      <c r="C183" s="426"/>
      <c r="D183" s="285"/>
      <c r="E183" s="423"/>
      <c r="F183" s="190" t="s">
        <v>1</v>
      </c>
      <c r="G183" s="76"/>
      <c r="H183" s="223">
        <v>7</v>
      </c>
      <c r="I183" s="223">
        <v>1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4">
        <f>SUM(H183:U183)</f>
        <v>8</v>
      </c>
      <c r="W183" s="96">
        <f>H183*H181+I183*I181</f>
        <v>2290</v>
      </c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</row>
    <row r="184" spans="1:589" s="2" customFormat="1" ht="4.5" customHeight="1" x14ac:dyDescent="0.25">
      <c r="A184" s="181"/>
      <c r="B184" s="182"/>
      <c r="C184" s="183"/>
      <c r="D184" s="183"/>
      <c r="E184" s="183"/>
      <c r="F184" s="183"/>
      <c r="G184" s="183"/>
      <c r="H184" s="183"/>
      <c r="I184" s="183"/>
      <c r="J184" s="183"/>
      <c r="K184" s="183"/>
      <c r="L184" s="183"/>
      <c r="M184" s="183"/>
      <c r="N184" s="183"/>
      <c r="O184" s="183"/>
      <c r="P184" s="183"/>
      <c r="Q184" s="183"/>
      <c r="R184" s="183"/>
      <c r="S184" s="183"/>
      <c r="T184" s="183"/>
      <c r="U184" s="183"/>
      <c r="V184" s="183"/>
      <c r="W184" s="184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</row>
    <row r="185" spans="1:589" ht="25.15" customHeight="1" x14ac:dyDescent="0.25">
      <c r="A185" s="56"/>
      <c r="B185" s="286" t="s">
        <v>246</v>
      </c>
      <c r="C185" s="286"/>
      <c r="D185" s="286"/>
      <c r="E185" s="286"/>
      <c r="F185" s="286"/>
      <c r="G185" s="286"/>
      <c r="H185" s="286"/>
      <c r="I185" s="286"/>
      <c r="J185" s="286"/>
      <c r="K185" s="286"/>
      <c r="L185" s="286"/>
      <c r="M185" s="286"/>
      <c r="N185" s="286"/>
      <c r="O185" s="286"/>
      <c r="P185" s="286"/>
      <c r="Q185" s="286"/>
      <c r="R185" s="286"/>
      <c r="S185" s="286"/>
      <c r="T185" s="286"/>
      <c r="U185" s="286"/>
      <c r="V185" s="286"/>
      <c r="W185" s="286"/>
    </row>
    <row r="186" spans="1:589" ht="4.5" customHeight="1" x14ac:dyDescent="0.3">
      <c r="A186" s="56"/>
      <c r="B186" s="33"/>
      <c r="C186" s="132"/>
      <c r="D186" s="132"/>
      <c r="E186" s="132"/>
      <c r="F186" s="132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</row>
    <row r="187" spans="1:589" s="88" customFormat="1" ht="19.5" x14ac:dyDescent="0.25">
      <c r="A187" s="35"/>
      <c r="B187" s="472"/>
      <c r="C187" s="418" t="s">
        <v>217</v>
      </c>
      <c r="D187" s="424" t="s">
        <v>218</v>
      </c>
      <c r="E187" s="425" t="s">
        <v>5</v>
      </c>
      <c r="F187" s="281"/>
      <c r="G187" s="296">
        <v>150</v>
      </c>
      <c r="H187" s="297"/>
      <c r="I187" s="297"/>
      <c r="J187" s="297"/>
      <c r="K187" s="297"/>
      <c r="L187" s="295">
        <v>260</v>
      </c>
      <c r="M187" s="295"/>
      <c r="N187" s="76"/>
      <c r="O187" s="76"/>
      <c r="P187" s="76"/>
      <c r="Q187" s="76"/>
      <c r="R187" s="76"/>
      <c r="S187" s="76"/>
      <c r="T187" s="76"/>
      <c r="U187" s="3"/>
      <c r="V187" s="321"/>
      <c r="W187" s="322"/>
    </row>
    <row r="188" spans="1:589" s="89" customFormat="1" ht="15.75" x14ac:dyDescent="0.25">
      <c r="A188" s="2"/>
      <c r="B188" s="473"/>
      <c r="C188" s="419"/>
      <c r="D188" s="420"/>
      <c r="E188" s="425"/>
      <c r="F188" s="282"/>
      <c r="G188" s="163">
        <v>26</v>
      </c>
      <c r="H188" s="163">
        <v>28</v>
      </c>
      <c r="I188" s="163">
        <v>30</v>
      </c>
      <c r="J188" s="163">
        <v>32</v>
      </c>
      <c r="K188" s="164">
        <v>34</v>
      </c>
      <c r="L188" s="163">
        <v>36</v>
      </c>
      <c r="M188" s="163">
        <v>38</v>
      </c>
      <c r="N188" s="76"/>
      <c r="O188" s="76"/>
      <c r="P188" s="76"/>
      <c r="Q188" s="76"/>
      <c r="R188" s="76"/>
      <c r="S188" s="76"/>
      <c r="T188" s="76"/>
      <c r="U188" s="75"/>
      <c r="V188" s="323"/>
      <c r="W188" s="324"/>
    </row>
    <row r="189" spans="1:589" s="89" customFormat="1" x14ac:dyDescent="0.25">
      <c r="A189" s="2"/>
      <c r="B189" s="473"/>
      <c r="C189" s="419"/>
      <c r="D189" s="420"/>
      <c r="E189" s="425"/>
      <c r="F189" s="140" t="s">
        <v>182</v>
      </c>
      <c r="G189" s="220">
        <v>23</v>
      </c>
      <c r="H189" s="220">
        <v>15</v>
      </c>
      <c r="I189" s="220">
        <v>16</v>
      </c>
      <c r="J189" s="220">
        <v>9</v>
      </c>
      <c r="K189" s="220">
        <v>19</v>
      </c>
      <c r="L189" s="220">
        <v>25</v>
      </c>
      <c r="M189" s="220">
        <v>3</v>
      </c>
      <c r="N189" s="157"/>
      <c r="O189" s="157"/>
      <c r="P189" s="76"/>
      <c r="Q189" s="76"/>
      <c r="R189" s="76"/>
      <c r="S189" s="76"/>
      <c r="T189" s="76"/>
      <c r="U189" s="75"/>
      <c r="V189" s="24">
        <f t="shared" ref="V189:V195" si="12">SUM(G189:T189)</f>
        <v>110</v>
      </c>
      <c r="W189" s="96">
        <f>V189*$G$187</f>
        <v>16500</v>
      </c>
    </row>
    <row r="190" spans="1:589" s="89" customFormat="1" x14ac:dyDescent="0.25">
      <c r="A190" s="2"/>
      <c r="B190" s="473"/>
      <c r="C190" s="419"/>
      <c r="D190" s="420"/>
      <c r="E190" s="425"/>
      <c r="F190" s="137" t="s">
        <v>219</v>
      </c>
      <c r="G190" s="220">
        <v>13</v>
      </c>
      <c r="H190" s="220">
        <v>28</v>
      </c>
      <c r="I190" s="220">
        <v>28</v>
      </c>
      <c r="J190" s="220">
        <v>20</v>
      </c>
      <c r="K190" s="220">
        <v>16</v>
      </c>
      <c r="L190" s="220">
        <v>30</v>
      </c>
      <c r="M190" s="220">
        <v>14</v>
      </c>
      <c r="N190" s="157"/>
      <c r="O190" s="157"/>
      <c r="P190" s="76"/>
      <c r="Q190" s="76"/>
      <c r="R190" s="76"/>
      <c r="S190" s="76"/>
      <c r="T190" s="76"/>
      <c r="U190" s="75"/>
      <c r="V190" s="24">
        <f t="shared" si="12"/>
        <v>149</v>
      </c>
      <c r="W190" s="96">
        <f t="shared" ref="W190:W196" si="13">V190*$G$187</f>
        <v>22350</v>
      </c>
    </row>
    <row r="191" spans="1:589" s="89" customFormat="1" x14ac:dyDescent="0.25">
      <c r="A191" s="2"/>
      <c r="B191" s="473"/>
      <c r="C191" s="419"/>
      <c r="D191" s="420"/>
      <c r="E191" s="425"/>
      <c r="F191" s="153" t="s">
        <v>225</v>
      </c>
      <c r="G191" s="157"/>
      <c r="H191" s="157"/>
      <c r="I191" s="220">
        <v>2</v>
      </c>
      <c r="J191" s="157"/>
      <c r="K191" s="220">
        <v>7</v>
      </c>
      <c r="L191" s="157"/>
      <c r="M191" s="157"/>
      <c r="N191" s="157"/>
      <c r="O191" s="157"/>
      <c r="P191" s="76"/>
      <c r="Q191" s="76"/>
      <c r="R191" s="76"/>
      <c r="S191" s="76"/>
      <c r="T191" s="76"/>
      <c r="U191" s="75"/>
      <c r="V191" s="24">
        <f t="shared" ref="V191:V193" si="14">SUM(G191:T191)</f>
        <v>9</v>
      </c>
      <c r="W191" s="96">
        <f t="shared" si="13"/>
        <v>1350</v>
      </c>
    </row>
    <row r="192" spans="1:589" s="89" customFormat="1" x14ac:dyDescent="0.25">
      <c r="A192" s="2"/>
      <c r="B192" s="473"/>
      <c r="C192" s="419"/>
      <c r="D192" s="420"/>
      <c r="E192" s="425"/>
      <c r="F192" s="152" t="s">
        <v>184</v>
      </c>
      <c r="G192" s="220">
        <v>8</v>
      </c>
      <c r="H192" s="220">
        <v>11</v>
      </c>
      <c r="I192" s="220">
        <v>7</v>
      </c>
      <c r="J192" s="220">
        <v>2</v>
      </c>
      <c r="K192" s="220">
        <v>6</v>
      </c>
      <c r="L192" s="220">
        <v>7</v>
      </c>
      <c r="M192" s="220">
        <v>6</v>
      </c>
      <c r="N192" s="157"/>
      <c r="O192" s="157"/>
      <c r="P192" s="76"/>
      <c r="Q192" s="76"/>
      <c r="R192" s="76"/>
      <c r="S192" s="76"/>
      <c r="T192" s="76"/>
      <c r="U192" s="75"/>
      <c r="V192" s="24">
        <f t="shared" si="14"/>
        <v>47</v>
      </c>
      <c r="W192" s="96">
        <f t="shared" si="13"/>
        <v>7050</v>
      </c>
    </row>
    <row r="193" spans="1:23" s="89" customFormat="1" x14ac:dyDescent="0.25">
      <c r="A193" s="2"/>
      <c r="B193" s="473"/>
      <c r="C193" s="419"/>
      <c r="D193" s="420"/>
      <c r="E193" s="425"/>
      <c r="F193" s="151" t="s">
        <v>228</v>
      </c>
      <c r="G193" s="157"/>
      <c r="H193" s="220">
        <v>7</v>
      </c>
      <c r="I193" s="220">
        <v>5</v>
      </c>
      <c r="J193" s="220">
        <v>5</v>
      </c>
      <c r="K193" s="220">
        <v>6</v>
      </c>
      <c r="L193" s="157"/>
      <c r="M193" s="157"/>
      <c r="N193" s="157"/>
      <c r="O193" s="157"/>
      <c r="P193" s="76"/>
      <c r="Q193" s="76"/>
      <c r="R193" s="76"/>
      <c r="S193" s="76"/>
      <c r="T193" s="76"/>
      <c r="U193" s="75"/>
      <c r="V193" s="24">
        <f t="shared" si="14"/>
        <v>23</v>
      </c>
      <c r="W193" s="96">
        <f t="shared" si="13"/>
        <v>3450</v>
      </c>
    </row>
    <row r="194" spans="1:23" s="89" customFormat="1" x14ac:dyDescent="0.25">
      <c r="A194" s="2"/>
      <c r="B194" s="473"/>
      <c r="C194" s="419"/>
      <c r="D194" s="420"/>
      <c r="E194" s="425"/>
      <c r="F194" s="138" t="s">
        <v>183</v>
      </c>
      <c r="G194" s="220">
        <v>15</v>
      </c>
      <c r="H194" s="220">
        <v>13</v>
      </c>
      <c r="I194" s="220">
        <v>3</v>
      </c>
      <c r="J194" s="220">
        <v>6</v>
      </c>
      <c r="K194" s="220">
        <v>14</v>
      </c>
      <c r="L194" s="157"/>
      <c r="M194" s="157"/>
      <c r="N194" s="157"/>
      <c r="O194" s="157"/>
      <c r="P194" s="76"/>
      <c r="Q194" s="76"/>
      <c r="R194" s="76"/>
      <c r="S194" s="76"/>
      <c r="T194" s="76"/>
      <c r="U194" s="75"/>
      <c r="V194" s="24">
        <f t="shared" si="12"/>
        <v>51</v>
      </c>
      <c r="W194" s="96">
        <f t="shared" si="13"/>
        <v>7650</v>
      </c>
    </row>
    <row r="195" spans="1:23" s="89" customFormat="1" x14ac:dyDescent="0.25">
      <c r="A195" s="2"/>
      <c r="B195" s="473"/>
      <c r="C195" s="419"/>
      <c r="D195" s="420"/>
      <c r="E195" s="425"/>
      <c r="F195" s="141" t="s">
        <v>220</v>
      </c>
      <c r="G195" s="220">
        <v>7</v>
      </c>
      <c r="H195" s="220">
        <v>6</v>
      </c>
      <c r="I195" s="220">
        <v>3</v>
      </c>
      <c r="J195" s="220">
        <v>4</v>
      </c>
      <c r="K195" s="220">
        <v>10</v>
      </c>
      <c r="L195" s="220">
        <v>8</v>
      </c>
      <c r="M195" s="220">
        <v>10</v>
      </c>
      <c r="N195" s="157"/>
      <c r="O195" s="157"/>
      <c r="P195" s="76"/>
      <c r="Q195" s="76"/>
      <c r="R195" s="76"/>
      <c r="S195" s="76"/>
      <c r="T195" s="76"/>
      <c r="U195" s="75"/>
      <c r="V195" s="24">
        <f t="shared" si="12"/>
        <v>48</v>
      </c>
      <c r="W195" s="96">
        <f t="shared" si="13"/>
        <v>7200</v>
      </c>
    </row>
    <row r="196" spans="1:23" s="89" customFormat="1" x14ac:dyDescent="0.25">
      <c r="A196" s="2"/>
      <c r="B196" s="473"/>
      <c r="C196" s="419"/>
      <c r="D196" s="420"/>
      <c r="E196" s="425"/>
      <c r="F196" s="113" t="s">
        <v>185</v>
      </c>
      <c r="G196" s="220">
        <v>8</v>
      </c>
      <c r="H196" s="220">
        <v>10</v>
      </c>
      <c r="I196" s="220">
        <v>17</v>
      </c>
      <c r="J196" s="220">
        <v>11</v>
      </c>
      <c r="K196" s="220">
        <v>9</v>
      </c>
      <c r="L196" s="220">
        <v>9</v>
      </c>
      <c r="M196" s="220">
        <v>2</v>
      </c>
      <c r="N196" s="157"/>
      <c r="O196" s="157"/>
      <c r="P196" s="76"/>
      <c r="Q196" s="76"/>
      <c r="R196" s="76"/>
      <c r="S196" s="76"/>
      <c r="T196" s="76"/>
      <c r="U196" s="4"/>
      <c r="V196" s="24">
        <f>SUM(G196:T196)</f>
        <v>66</v>
      </c>
      <c r="W196" s="96">
        <f t="shared" si="13"/>
        <v>9900</v>
      </c>
    </row>
    <row r="197" spans="1:23" s="88" customFormat="1" ht="19.5" x14ac:dyDescent="0.25">
      <c r="A197" s="35"/>
      <c r="B197" s="473"/>
      <c r="C197" s="419"/>
      <c r="D197" s="420" t="s">
        <v>221</v>
      </c>
      <c r="E197" s="421" t="s">
        <v>3</v>
      </c>
      <c r="F197" s="281"/>
      <c r="G197" s="296">
        <v>150</v>
      </c>
      <c r="H197" s="297"/>
      <c r="I197" s="297"/>
      <c r="J197" s="297"/>
      <c r="K197" s="297"/>
      <c r="L197" s="297"/>
      <c r="M197" s="295">
        <v>260</v>
      </c>
      <c r="N197" s="295"/>
      <c r="O197" s="295"/>
      <c r="P197" s="76"/>
      <c r="Q197" s="76"/>
      <c r="R197" s="76"/>
      <c r="S197" s="76"/>
      <c r="T197" s="76"/>
      <c r="U197" s="3"/>
      <c r="V197" s="321"/>
      <c r="W197" s="322"/>
    </row>
    <row r="198" spans="1:23" s="89" customFormat="1" ht="15.75" x14ac:dyDescent="0.25">
      <c r="A198" s="2"/>
      <c r="B198" s="473"/>
      <c r="C198" s="419"/>
      <c r="D198" s="420"/>
      <c r="E198" s="422"/>
      <c r="F198" s="282"/>
      <c r="G198" s="163">
        <v>26</v>
      </c>
      <c r="H198" s="163">
        <v>28</v>
      </c>
      <c r="I198" s="163">
        <v>30</v>
      </c>
      <c r="J198" s="163">
        <v>32</v>
      </c>
      <c r="K198" s="163">
        <v>34</v>
      </c>
      <c r="L198" s="163">
        <v>36</v>
      </c>
      <c r="M198" s="163">
        <v>38</v>
      </c>
      <c r="N198" s="163">
        <v>40</v>
      </c>
      <c r="O198" s="163">
        <v>42</v>
      </c>
      <c r="P198" s="76"/>
      <c r="Q198" s="76"/>
      <c r="R198" s="76"/>
      <c r="S198" s="76"/>
      <c r="T198" s="76"/>
      <c r="U198" s="75"/>
      <c r="V198" s="323"/>
      <c r="W198" s="324"/>
    </row>
    <row r="199" spans="1:23" s="89" customFormat="1" x14ac:dyDescent="0.25">
      <c r="A199" s="91"/>
      <c r="B199" s="473"/>
      <c r="C199" s="419"/>
      <c r="D199" s="420"/>
      <c r="E199" s="422"/>
      <c r="F199" s="142" t="s">
        <v>188</v>
      </c>
      <c r="G199" s="220">
        <v>22</v>
      </c>
      <c r="H199" s="220">
        <v>26</v>
      </c>
      <c r="I199" s="220">
        <v>41</v>
      </c>
      <c r="J199" s="220">
        <v>43</v>
      </c>
      <c r="K199" s="220">
        <v>33</v>
      </c>
      <c r="L199" s="220">
        <v>31</v>
      </c>
      <c r="M199" s="220">
        <v>3</v>
      </c>
      <c r="N199" s="220">
        <v>15</v>
      </c>
      <c r="O199" s="157"/>
      <c r="P199" s="76"/>
      <c r="Q199" s="76"/>
      <c r="R199" s="76"/>
      <c r="S199" s="76"/>
      <c r="T199" s="76"/>
      <c r="U199" s="75"/>
      <c r="V199" s="24">
        <f t="shared" ref="V199:V202" si="15">SUM(G199:T199)</f>
        <v>214</v>
      </c>
      <c r="W199" s="96">
        <f>V199*$G$197</f>
        <v>32100</v>
      </c>
    </row>
    <row r="200" spans="1:23" s="89" customFormat="1" x14ac:dyDescent="0.25">
      <c r="A200" s="91"/>
      <c r="B200" s="473"/>
      <c r="C200" s="419"/>
      <c r="D200" s="420"/>
      <c r="E200" s="422"/>
      <c r="F200" s="143" t="s">
        <v>190</v>
      </c>
      <c r="G200" s="220">
        <v>3</v>
      </c>
      <c r="H200" s="220">
        <v>17</v>
      </c>
      <c r="I200" s="220">
        <v>48</v>
      </c>
      <c r="J200" s="220">
        <v>56</v>
      </c>
      <c r="K200" s="220">
        <v>50</v>
      </c>
      <c r="L200" s="220">
        <v>23</v>
      </c>
      <c r="M200" s="220">
        <v>29</v>
      </c>
      <c r="N200" s="220">
        <v>35</v>
      </c>
      <c r="O200" s="220">
        <v>34</v>
      </c>
      <c r="P200" s="76"/>
      <c r="Q200" s="76"/>
      <c r="R200" s="76"/>
      <c r="S200" s="76"/>
      <c r="T200" s="76"/>
      <c r="U200" s="75"/>
      <c r="V200" s="24">
        <f t="shared" si="15"/>
        <v>295</v>
      </c>
      <c r="W200" s="96">
        <f t="shared" ref="W200:W203" si="16">V200*$G$197</f>
        <v>44250</v>
      </c>
    </row>
    <row r="201" spans="1:23" s="89" customFormat="1" x14ac:dyDescent="0.25">
      <c r="A201" s="91"/>
      <c r="B201" s="473"/>
      <c r="C201" s="419"/>
      <c r="D201" s="420"/>
      <c r="E201" s="422"/>
      <c r="F201" s="144" t="s">
        <v>187</v>
      </c>
      <c r="G201" s="220">
        <v>33</v>
      </c>
      <c r="H201" s="220">
        <v>35</v>
      </c>
      <c r="I201" s="220">
        <v>30</v>
      </c>
      <c r="J201" s="220">
        <v>21</v>
      </c>
      <c r="K201" s="220">
        <v>20</v>
      </c>
      <c r="L201" s="220">
        <v>29</v>
      </c>
      <c r="M201" s="220">
        <v>9</v>
      </c>
      <c r="N201" s="220">
        <v>15</v>
      </c>
      <c r="O201" s="220">
        <v>20</v>
      </c>
      <c r="P201" s="76"/>
      <c r="Q201" s="76"/>
      <c r="R201" s="76"/>
      <c r="S201" s="76"/>
      <c r="T201" s="76"/>
      <c r="U201" s="75"/>
      <c r="V201" s="24">
        <f t="shared" si="15"/>
        <v>212</v>
      </c>
      <c r="W201" s="96">
        <f t="shared" si="16"/>
        <v>31800</v>
      </c>
    </row>
    <row r="202" spans="1:23" s="89" customFormat="1" x14ac:dyDescent="0.25">
      <c r="A202" s="91"/>
      <c r="B202" s="473"/>
      <c r="C202" s="419"/>
      <c r="D202" s="420"/>
      <c r="E202" s="422"/>
      <c r="F202" s="145" t="s">
        <v>189</v>
      </c>
      <c r="G202" s="220">
        <v>35</v>
      </c>
      <c r="H202" s="220">
        <v>35</v>
      </c>
      <c r="I202" s="220">
        <v>30</v>
      </c>
      <c r="J202" s="220">
        <v>10</v>
      </c>
      <c r="K202" s="157"/>
      <c r="L202" s="220">
        <v>10</v>
      </c>
      <c r="M202" s="220">
        <v>9</v>
      </c>
      <c r="N202" s="220">
        <v>4</v>
      </c>
      <c r="O202" s="157"/>
      <c r="P202" s="76"/>
      <c r="Q202" s="76"/>
      <c r="R202" s="76"/>
      <c r="S202" s="76"/>
      <c r="T202" s="76"/>
      <c r="U202" s="75"/>
      <c r="V202" s="24">
        <f t="shared" si="15"/>
        <v>133</v>
      </c>
      <c r="W202" s="96">
        <f t="shared" si="16"/>
        <v>19950</v>
      </c>
    </row>
    <row r="203" spans="1:23" s="89" customFormat="1" x14ac:dyDescent="0.3">
      <c r="A203" s="91"/>
      <c r="B203" s="473"/>
      <c r="C203" s="419"/>
      <c r="D203" s="420"/>
      <c r="E203" s="422"/>
      <c r="F203" s="146" t="s">
        <v>208</v>
      </c>
      <c r="G203" s="220">
        <v>18</v>
      </c>
      <c r="H203" s="220">
        <v>8</v>
      </c>
      <c r="I203" s="220">
        <v>9</v>
      </c>
      <c r="J203" s="220">
        <v>4</v>
      </c>
      <c r="K203" s="220">
        <v>7</v>
      </c>
      <c r="L203" s="220">
        <v>5</v>
      </c>
      <c r="M203" s="220">
        <v>13</v>
      </c>
      <c r="N203" s="220">
        <v>14</v>
      </c>
      <c r="O203" s="220">
        <v>14</v>
      </c>
      <c r="P203" s="76"/>
      <c r="Q203" s="76"/>
      <c r="R203" s="76"/>
      <c r="S203" s="76"/>
      <c r="T203" s="76"/>
      <c r="U203" s="75"/>
      <c r="V203" s="24">
        <f>SUM(G203:P203)</f>
        <v>92</v>
      </c>
      <c r="W203" s="96">
        <f t="shared" si="16"/>
        <v>13800</v>
      </c>
    </row>
    <row r="204" spans="1:23" s="89" customFormat="1" ht="2.25" customHeight="1" x14ac:dyDescent="0.3">
      <c r="A204" s="80"/>
      <c r="B204" s="81"/>
      <c r="C204" s="110"/>
      <c r="D204" s="110"/>
      <c r="E204" s="110"/>
      <c r="F204" s="110"/>
      <c r="G204" s="82"/>
      <c r="H204" s="82"/>
      <c r="I204" s="302"/>
      <c r="J204" s="303"/>
      <c r="K204" s="303"/>
      <c r="L204" s="303"/>
      <c r="M204" s="303"/>
      <c r="N204" s="303"/>
      <c r="O204" s="82"/>
      <c r="P204" s="82"/>
      <c r="Q204" s="82"/>
      <c r="R204" s="82"/>
      <c r="S204" s="82"/>
      <c r="T204" s="82"/>
      <c r="U204" s="82"/>
      <c r="V204" s="82"/>
      <c r="W204" s="82"/>
    </row>
    <row r="205" spans="1:23" s="88" customFormat="1" ht="19.5" x14ac:dyDescent="0.25">
      <c r="A205" s="35"/>
      <c r="B205" s="259"/>
      <c r="C205" s="287" t="s">
        <v>222</v>
      </c>
      <c r="D205" s="274" t="s">
        <v>223</v>
      </c>
      <c r="E205" s="287" t="s">
        <v>5</v>
      </c>
      <c r="F205" s="281"/>
      <c r="G205" s="296">
        <v>200</v>
      </c>
      <c r="H205" s="297"/>
      <c r="I205" s="297"/>
      <c r="J205" s="297"/>
      <c r="K205" s="297"/>
      <c r="L205" s="295">
        <v>370</v>
      </c>
      <c r="M205" s="295"/>
      <c r="N205" s="295"/>
      <c r="O205" s="76"/>
      <c r="P205" s="76"/>
      <c r="Q205" s="76"/>
      <c r="R205" s="76"/>
      <c r="S205" s="76"/>
      <c r="T205" s="76"/>
      <c r="U205" s="76"/>
      <c r="V205" s="321"/>
      <c r="W205" s="322"/>
    </row>
    <row r="206" spans="1:23" s="89" customFormat="1" ht="15.75" x14ac:dyDescent="0.25">
      <c r="A206" s="2"/>
      <c r="B206" s="259"/>
      <c r="C206" s="287"/>
      <c r="D206" s="274"/>
      <c r="E206" s="287"/>
      <c r="F206" s="282"/>
      <c r="G206" s="63">
        <v>26</v>
      </c>
      <c r="H206" s="63">
        <v>28</v>
      </c>
      <c r="I206" s="63">
        <v>30</v>
      </c>
      <c r="J206" s="63">
        <v>32</v>
      </c>
      <c r="K206" s="63">
        <v>34</v>
      </c>
      <c r="L206" s="63">
        <v>36</v>
      </c>
      <c r="M206" s="63">
        <v>38</v>
      </c>
      <c r="N206" s="63">
        <v>42</v>
      </c>
      <c r="O206" s="76"/>
      <c r="P206" s="76"/>
      <c r="Q206" s="76"/>
      <c r="R206" s="76"/>
      <c r="S206" s="76"/>
      <c r="T206" s="76"/>
      <c r="U206" s="76"/>
      <c r="V206" s="323"/>
      <c r="W206" s="324"/>
    </row>
    <row r="207" spans="1:23" s="89" customFormat="1" x14ac:dyDescent="0.25">
      <c r="A207" s="2"/>
      <c r="B207" s="259"/>
      <c r="C207" s="287"/>
      <c r="D207" s="274"/>
      <c r="E207" s="287"/>
      <c r="F207" s="137" t="s">
        <v>219</v>
      </c>
      <c r="G207" s="220">
        <v>2</v>
      </c>
      <c r="H207" s="220">
        <v>6</v>
      </c>
      <c r="I207" s="220">
        <v>7</v>
      </c>
      <c r="J207" s="220">
        <v>8</v>
      </c>
      <c r="K207" s="220">
        <v>4</v>
      </c>
      <c r="L207" s="220">
        <v>4</v>
      </c>
      <c r="M207" s="220">
        <v>10</v>
      </c>
      <c r="N207" s="157"/>
      <c r="O207" s="76"/>
      <c r="P207" s="76"/>
      <c r="Q207" s="76"/>
      <c r="R207" s="76"/>
      <c r="S207" s="76"/>
      <c r="T207" s="76"/>
      <c r="U207" s="76"/>
      <c r="V207" s="24">
        <f>SUM(G207:T207)</f>
        <v>41</v>
      </c>
      <c r="W207" s="96">
        <f>V207*$G$205</f>
        <v>8200</v>
      </c>
    </row>
    <row r="208" spans="1:23" s="89" customFormat="1" x14ac:dyDescent="0.25">
      <c r="A208" s="2"/>
      <c r="B208" s="259"/>
      <c r="C208" s="287"/>
      <c r="D208" s="274"/>
      <c r="E208" s="287"/>
      <c r="F208" s="140" t="s">
        <v>182</v>
      </c>
      <c r="G208" s="220">
        <v>22</v>
      </c>
      <c r="H208" s="220">
        <v>25</v>
      </c>
      <c r="I208" s="220">
        <v>6</v>
      </c>
      <c r="J208" s="220">
        <v>2</v>
      </c>
      <c r="K208" s="220">
        <v>3</v>
      </c>
      <c r="L208" s="220">
        <v>7</v>
      </c>
      <c r="M208" s="220">
        <v>9</v>
      </c>
      <c r="N208" s="220">
        <v>1</v>
      </c>
      <c r="O208" s="76"/>
      <c r="P208" s="76"/>
      <c r="Q208" s="76"/>
      <c r="R208" s="76"/>
      <c r="S208" s="76"/>
      <c r="T208" s="76"/>
      <c r="U208" s="76"/>
      <c r="V208" s="24">
        <f>SUM(G208:T208)</f>
        <v>75</v>
      </c>
      <c r="W208" s="96">
        <f t="shared" ref="W208:W212" si="17">V208*$G$205</f>
        <v>15000</v>
      </c>
    </row>
    <row r="209" spans="1:23" s="89" customFormat="1" x14ac:dyDescent="0.25">
      <c r="A209" s="2"/>
      <c r="B209" s="259"/>
      <c r="C209" s="287"/>
      <c r="D209" s="274"/>
      <c r="E209" s="287"/>
      <c r="F209" s="138" t="s">
        <v>183</v>
      </c>
      <c r="G209" s="220">
        <v>36</v>
      </c>
      <c r="H209" s="220">
        <v>7</v>
      </c>
      <c r="I209" s="220">
        <v>8</v>
      </c>
      <c r="J209" s="220">
        <v>8</v>
      </c>
      <c r="K209" s="220">
        <v>5</v>
      </c>
      <c r="L209" s="220">
        <v>8</v>
      </c>
      <c r="M209" s="220">
        <v>5</v>
      </c>
      <c r="N209" s="157"/>
      <c r="O209" s="157"/>
      <c r="P209" s="76"/>
      <c r="Q209" s="76"/>
      <c r="R209" s="76"/>
      <c r="S209" s="76"/>
      <c r="T209" s="76"/>
      <c r="U209" s="76"/>
      <c r="V209" s="24">
        <f t="shared" ref="V209:V211" si="18">SUM(G209:T209)</f>
        <v>77</v>
      </c>
      <c r="W209" s="96">
        <f t="shared" si="17"/>
        <v>15400</v>
      </c>
    </row>
    <row r="210" spans="1:23" s="89" customFormat="1" x14ac:dyDescent="0.25">
      <c r="A210" s="2"/>
      <c r="B210" s="260"/>
      <c r="C210" s="291"/>
      <c r="D210" s="290"/>
      <c r="E210" s="291"/>
      <c r="F210" s="144" t="s">
        <v>184</v>
      </c>
      <c r="G210" s="220">
        <v>4</v>
      </c>
      <c r="H210" s="157"/>
      <c r="I210" s="220">
        <v>3</v>
      </c>
      <c r="J210" s="220">
        <v>5</v>
      </c>
      <c r="K210" s="220">
        <v>3</v>
      </c>
      <c r="L210" s="157"/>
      <c r="M210" s="157"/>
      <c r="N210" s="157"/>
      <c r="O210" s="157"/>
      <c r="P210" s="76"/>
      <c r="Q210" s="76"/>
      <c r="R210" s="76"/>
      <c r="S210" s="76"/>
      <c r="T210" s="76"/>
      <c r="U210" s="76"/>
      <c r="V210" s="24">
        <f t="shared" ref="V210" si="19">SUM(G210:T210)</f>
        <v>15</v>
      </c>
      <c r="W210" s="96">
        <f t="shared" si="17"/>
        <v>3000</v>
      </c>
    </row>
    <row r="211" spans="1:23" s="89" customFormat="1" x14ac:dyDescent="0.25">
      <c r="A211" s="2"/>
      <c r="B211" s="259"/>
      <c r="C211" s="287"/>
      <c r="D211" s="274"/>
      <c r="E211" s="287"/>
      <c r="F211" s="113" t="s">
        <v>185</v>
      </c>
      <c r="G211" s="220">
        <v>21</v>
      </c>
      <c r="H211" s="220">
        <v>17</v>
      </c>
      <c r="I211" s="220">
        <v>23</v>
      </c>
      <c r="J211" s="220">
        <v>8</v>
      </c>
      <c r="K211" s="220">
        <v>12</v>
      </c>
      <c r="L211" s="220">
        <v>12</v>
      </c>
      <c r="M211" s="220">
        <v>10</v>
      </c>
      <c r="N211" s="157"/>
      <c r="O211" s="157"/>
      <c r="P211" s="76"/>
      <c r="Q211" s="76"/>
      <c r="R211" s="76"/>
      <c r="S211" s="76"/>
      <c r="T211" s="76"/>
      <c r="U211" s="76"/>
      <c r="V211" s="24">
        <f t="shared" si="18"/>
        <v>103</v>
      </c>
      <c r="W211" s="96">
        <f t="shared" si="17"/>
        <v>20600</v>
      </c>
    </row>
    <row r="212" spans="1:23" s="89" customFormat="1" x14ac:dyDescent="0.25">
      <c r="A212" s="2"/>
      <c r="B212" s="259"/>
      <c r="C212" s="287"/>
      <c r="D212" s="274"/>
      <c r="E212" s="287"/>
      <c r="F212" s="139" t="s">
        <v>220</v>
      </c>
      <c r="G212" s="220">
        <v>8</v>
      </c>
      <c r="H212" s="220">
        <v>10</v>
      </c>
      <c r="I212" s="220">
        <v>14</v>
      </c>
      <c r="J212" s="220">
        <v>14</v>
      </c>
      <c r="K212" s="220">
        <v>12</v>
      </c>
      <c r="L212" s="220">
        <v>22</v>
      </c>
      <c r="M212" s="220">
        <v>17</v>
      </c>
      <c r="N212" s="157"/>
      <c r="O212" s="157"/>
      <c r="P212" s="76"/>
      <c r="Q212" s="76"/>
      <c r="R212" s="76"/>
      <c r="S212" s="76"/>
      <c r="T212" s="76"/>
      <c r="U212" s="76"/>
      <c r="V212" s="24">
        <f>SUM(G212:T212)</f>
        <v>97</v>
      </c>
      <c r="W212" s="96">
        <f t="shared" si="17"/>
        <v>19400</v>
      </c>
    </row>
    <row r="213" spans="1:23" s="88" customFormat="1" ht="19.5" x14ac:dyDescent="0.25">
      <c r="A213" s="35"/>
      <c r="B213" s="259"/>
      <c r="C213" s="287"/>
      <c r="D213" s="274" t="s">
        <v>224</v>
      </c>
      <c r="E213" s="356" t="s">
        <v>3</v>
      </c>
      <c r="F213" s="281"/>
      <c r="G213" s="296">
        <v>200</v>
      </c>
      <c r="H213" s="297"/>
      <c r="I213" s="297"/>
      <c r="J213" s="297"/>
      <c r="K213" s="297"/>
      <c r="L213" s="297"/>
      <c r="M213" s="295">
        <v>370</v>
      </c>
      <c r="N213" s="295"/>
      <c r="O213" s="295"/>
      <c r="P213" s="76"/>
      <c r="Q213" s="76"/>
      <c r="R213" s="76"/>
      <c r="S213" s="76"/>
      <c r="T213" s="76"/>
      <c r="U213" s="76"/>
      <c r="V213" s="321"/>
      <c r="W213" s="322"/>
    </row>
    <row r="214" spans="1:23" s="89" customFormat="1" ht="15.75" x14ac:dyDescent="0.25">
      <c r="A214" s="2"/>
      <c r="B214" s="259"/>
      <c r="C214" s="287"/>
      <c r="D214" s="274"/>
      <c r="E214" s="356"/>
      <c r="F214" s="282"/>
      <c r="G214" s="83">
        <v>26</v>
      </c>
      <c r="H214" s="83">
        <v>28</v>
      </c>
      <c r="I214" s="83">
        <v>30</v>
      </c>
      <c r="J214" s="83">
        <v>32</v>
      </c>
      <c r="K214" s="84">
        <v>34</v>
      </c>
      <c r="L214" s="83">
        <v>36</v>
      </c>
      <c r="M214" s="83">
        <v>38</v>
      </c>
      <c r="N214" s="83">
        <v>40</v>
      </c>
      <c r="O214" s="83">
        <v>42</v>
      </c>
      <c r="P214" s="76"/>
      <c r="Q214" s="76"/>
      <c r="R214" s="76"/>
      <c r="S214" s="76"/>
      <c r="T214" s="76"/>
      <c r="U214" s="76"/>
      <c r="V214" s="323"/>
      <c r="W214" s="324"/>
    </row>
    <row r="215" spans="1:23" s="89" customFormat="1" x14ac:dyDescent="0.25">
      <c r="A215" s="91"/>
      <c r="B215" s="259"/>
      <c r="C215" s="287"/>
      <c r="D215" s="274"/>
      <c r="E215" s="356"/>
      <c r="F215" s="145" t="s">
        <v>189</v>
      </c>
      <c r="G215" s="221">
        <v>5</v>
      </c>
      <c r="H215" s="221">
        <v>7</v>
      </c>
      <c r="I215" s="221">
        <v>35</v>
      </c>
      <c r="J215" s="221">
        <v>28</v>
      </c>
      <c r="K215" s="221">
        <v>31</v>
      </c>
      <c r="L215" s="150"/>
      <c r="M215" s="221">
        <v>5</v>
      </c>
      <c r="N215" s="150"/>
      <c r="O215" s="150"/>
      <c r="P215" s="76"/>
      <c r="Q215" s="76"/>
      <c r="R215" s="76"/>
      <c r="S215" s="76"/>
      <c r="T215" s="76"/>
      <c r="U215" s="75"/>
      <c r="V215" s="24">
        <f>SUM(G215:T215)</f>
        <v>111</v>
      </c>
      <c r="W215" s="96">
        <f>V215*$G$213</f>
        <v>22200</v>
      </c>
    </row>
    <row r="216" spans="1:23" s="89" customFormat="1" x14ac:dyDescent="0.25">
      <c r="A216" s="91"/>
      <c r="B216" s="259"/>
      <c r="C216" s="287"/>
      <c r="D216" s="274"/>
      <c r="E216" s="356"/>
      <c r="F216" s="142" t="s">
        <v>188</v>
      </c>
      <c r="G216" s="221">
        <v>12</v>
      </c>
      <c r="H216" s="221">
        <v>2</v>
      </c>
      <c r="I216" s="150"/>
      <c r="J216" s="221">
        <v>9</v>
      </c>
      <c r="K216" s="221">
        <v>14</v>
      </c>
      <c r="L216" s="221">
        <v>27</v>
      </c>
      <c r="M216" s="221">
        <v>18</v>
      </c>
      <c r="N216" s="221">
        <v>22</v>
      </c>
      <c r="O216" s="221">
        <v>17</v>
      </c>
      <c r="P216" s="76"/>
      <c r="Q216" s="76"/>
      <c r="R216" s="76"/>
      <c r="S216" s="76"/>
      <c r="T216" s="76"/>
      <c r="U216" s="75"/>
      <c r="V216" s="24">
        <f t="shared" ref="V216" si="20">SUM(G216:T216)</f>
        <v>121</v>
      </c>
      <c r="W216" s="96">
        <f t="shared" ref="W216:W219" si="21">V216*$G$213</f>
        <v>24200</v>
      </c>
    </row>
    <row r="217" spans="1:23" s="89" customFormat="1" x14ac:dyDescent="0.25">
      <c r="A217" s="91"/>
      <c r="B217" s="259"/>
      <c r="C217" s="287"/>
      <c r="D217" s="274"/>
      <c r="E217" s="356"/>
      <c r="F217" s="143" t="s">
        <v>190</v>
      </c>
      <c r="G217" s="221">
        <v>26</v>
      </c>
      <c r="H217" s="221">
        <v>30</v>
      </c>
      <c r="I217" s="221">
        <v>65</v>
      </c>
      <c r="J217" s="221">
        <v>53</v>
      </c>
      <c r="K217" s="221">
        <v>48</v>
      </c>
      <c r="L217" s="221">
        <v>10</v>
      </c>
      <c r="M217" s="150"/>
      <c r="N217" s="221">
        <v>7</v>
      </c>
      <c r="O217" s="150"/>
      <c r="P217" s="76"/>
      <c r="Q217" s="76"/>
      <c r="R217" s="76"/>
      <c r="S217" s="76"/>
      <c r="T217" s="76"/>
      <c r="U217" s="75"/>
      <c r="V217" s="24">
        <f>SUM(G217:T217)</f>
        <v>239</v>
      </c>
      <c r="W217" s="96">
        <f t="shared" si="21"/>
        <v>47800</v>
      </c>
    </row>
    <row r="218" spans="1:23" s="89" customFormat="1" x14ac:dyDescent="0.3">
      <c r="A218" s="91"/>
      <c r="B218" s="259"/>
      <c r="C218" s="287"/>
      <c r="D218" s="274"/>
      <c r="E218" s="356"/>
      <c r="F218" s="146" t="s">
        <v>208</v>
      </c>
      <c r="G218" s="150"/>
      <c r="H218" s="221">
        <v>8</v>
      </c>
      <c r="I218" s="221">
        <v>10</v>
      </c>
      <c r="J218" s="221">
        <v>7</v>
      </c>
      <c r="K218" s="150"/>
      <c r="L218" s="221">
        <v>8</v>
      </c>
      <c r="M218" s="221">
        <v>2</v>
      </c>
      <c r="N218" s="150"/>
      <c r="O218" s="150"/>
      <c r="P218" s="76"/>
      <c r="Q218" s="76"/>
      <c r="R218" s="76"/>
      <c r="S218" s="76"/>
      <c r="T218" s="76"/>
      <c r="U218" s="75"/>
      <c r="V218" s="24">
        <f>SUM(G218:T218)</f>
        <v>35</v>
      </c>
      <c r="W218" s="96">
        <f t="shared" si="21"/>
        <v>7000</v>
      </c>
    </row>
    <row r="219" spans="1:23" s="89" customFormat="1" x14ac:dyDescent="0.25">
      <c r="A219" s="91"/>
      <c r="B219" s="259"/>
      <c r="C219" s="287"/>
      <c r="D219" s="274"/>
      <c r="E219" s="356"/>
      <c r="F219" s="144" t="s">
        <v>187</v>
      </c>
      <c r="G219" s="221">
        <v>38</v>
      </c>
      <c r="H219" s="221">
        <v>39</v>
      </c>
      <c r="I219" s="221">
        <v>36</v>
      </c>
      <c r="J219" s="221">
        <v>26</v>
      </c>
      <c r="K219" s="221">
        <v>27</v>
      </c>
      <c r="L219" s="221">
        <v>20</v>
      </c>
      <c r="M219" s="221">
        <v>8</v>
      </c>
      <c r="N219" s="150"/>
      <c r="O219" s="150"/>
      <c r="P219" s="76"/>
      <c r="Q219" s="76"/>
      <c r="R219" s="76"/>
      <c r="S219" s="76"/>
      <c r="T219" s="76"/>
      <c r="U219" s="75"/>
      <c r="V219" s="24">
        <f>SUM(G219:T219)</f>
        <v>194</v>
      </c>
      <c r="W219" s="96">
        <f t="shared" si="21"/>
        <v>38800</v>
      </c>
    </row>
    <row r="220" spans="1:23" s="89" customFormat="1" ht="2.25" customHeight="1" x14ac:dyDescent="0.3">
      <c r="A220" s="80"/>
      <c r="B220" s="81"/>
      <c r="C220" s="110"/>
      <c r="D220" s="110"/>
      <c r="E220" s="110"/>
      <c r="F220" s="110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</row>
    <row r="221" spans="1:23" ht="25.15" customHeight="1" x14ac:dyDescent="0.25">
      <c r="A221" s="56"/>
      <c r="B221" s="286" t="s">
        <v>247</v>
      </c>
      <c r="C221" s="286"/>
      <c r="D221" s="286"/>
      <c r="E221" s="286"/>
      <c r="F221" s="286"/>
      <c r="G221" s="286"/>
      <c r="H221" s="286"/>
      <c r="I221" s="286"/>
      <c r="J221" s="286"/>
      <c r="K221" s="286"/>
      <c r="L221" s="286"/>
      <c r="M221" s="286"/>
      <c r="N221" s="286"/>
      <c r="O221" s="286"/>
      <c r="P221" s="286"/>
      <c r="Q221" s="286"/>
      <c r="R221" s="286"/>
      <c r="S221" s="286"/>
      <c r="T221" s="286"/>
      <c r="U221" s="286"/>
      <c r="V221" s="286"/>
      <c r="W221" s="286"/>
    </row>
    <row r="222" spans="1:23" s="89" customFormat="1" ht="2.25" customHeight="1" x14ac:dyDescent="0.3">
      <c r="A222" s="80"/>
      <c r="B222" s="81"/>
      <c r="C222" s="110"/>
      <c r="D222" s="110"/>
      <c r="E222" s="110"/>
      <c r="F222" s="110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</row>
    <row r="223" spans="1:23" s="88" customFormat="1" ht="16.5" customHeight="1" x14ac:dyDescent="0.25">
      <c r="A223" s="35"/>
      <c r="B223" s="259"/>
      <c r="C223" s="288" t="s">
        <v>209</v>
      </c>
      <c r="D223" s="275" t="s">
        <v>210</v>
      </c>
      <c r="E223" s="288" t="s">
        <v>10</v>
      </c>
      <c r="F223" s="281"/>
      <c r="G223" s="296">
        <v>150</v>
      </c>
      <c r="H223" s="297"/>
      <c r="I223" s="297"/>
      <c r="J223" s="297"/>
      <c r="K223" s="297"/>
      <c r="L223" s="295">
        <v>250</v>
      </c>
      <c r="M223" s="295"/>
      <c r="N223" s="295"/>
      <c r="O223" s="295"/>
      <c r="P223" s="250"/>
      <c r="Q223" s="76"/>
      <c r="R223" s="76"/>
      <c r="S223" s="76"/>
      <c r="T223" s="76"/>
      <c r="U223" s="76"/>
      <c r="V223" s="321"/>
      <c r="W223" s="322"/>
    </row>
    <row r="224" spans="1:23" s="89" customFormat="1" ht="15.75" customHeight="1" x14ac:dyDescent="0.25">
      <c r="A224" s="2"/>
      <c r="B224" s="259"/>
      <c r="C224" s="288"/>
      <c r="D224" s="275"/>
      <c r="E224" s="288"/>
      <c r="F224" s="282"/>
      <c r="G224" s="83">
        <v>26</v>
      </c>
      <c r="H224" s="83">
        <v>28</v>
      </c>
      <c r="I224" s="83">
        <v>30</v>
      </c>
      <c r="J224" s="83">
        <v>32</v>
      </c>
      <c r="K224" s="84">
        <v>34</v>
      </c>
      <c r="L224" s="83">
        <v>36</v>
      </c>
      <c r="M224" s="83">
        <v>38</v>
      </c>
      <c r="N224" s="83">
        <v>40</v>
      </c>
      <c r="O224" s="83">
        <v>42</v>
      </c>
      <c r="P224" s="83">
        <v>44</v>
      </c>
      <c r="Q224" s="76"/>
      <c r="R224" s="76"/>
      <c r="S224" s="76"/>
      <c r="T224" s="76"/>
      <c r="U224" s="76"/>
      <c r="V224" s="323"/>
      <c r="W224" s="324"/>
    </row>
    <row r="225" spans="1:23" s="89" customFormat="1" ht="21" customHeight="1" x14ac:dyDescent="0.25">
      <c r="A225" s="2"/>
      <c r="B225" s="259"/>
      <c r="C225" s="288"/>
      <c r="D225" s="275"/>
      <c r="E225" s="288"/>
      <c r="F225" s="45" t="s">
        <v>211</v>
      </c>
      <c r="G225" s="220">
        <v>20</v>
      </c>
      <c r="H225" s="220">
        <v>5</v>
      </c>
      <c r="I225" s="157"/>
      <c r="J225" s="157"/>
      <c r="K225" s="220">
        <v>9</v>
      </c>
      <c r="L225" s="157"/>
      <c r="M225" s="220">
        <v>8</v>
      </c>
      <c r="N225" s="220">
        <v>5</v>
      </c>
      <c r="O225" s="220">
        <v>11</v>
      </c>
      <c r="P225" s="220">
        <v>20</v>
      </c>
      <c r="Q225" s="76"/>
      <c r="R225" s="76"/>
      <c r="S225" s="76"/>
      <c r="T225" s="76"/>
      <c r="U225" s="76"/>
      <c r="V225" s="24">
        <f>SUM(G225:P225)</f>
        <v>78</v>
      </c>
      <c r="W225" s="96">
        <f>SUM(G225:K225)*$G$223+SUM(L225:P225)*$L$223</f>
        <v>16100</v>
      </c>
    </row>
    <row r="226" spans="1:23" s="89" customFormat="1" ht="21" customHeight="1" x14ac:dyDescent="0.25">
      <c r="A226" s="2"/>
      <c r="B226" s="260"/>
      <c r="C226" s="289"/>
      <c r="D226" s="276"/>
      <c r="E226" s="289"/>
      <c r="F226" s="153" t="s">
        <v>239</v>
      </c>
      <c r="G226" s="220">
        <v>5</v>
      </c>
      <c r="H226" s="220">
        <v>2</v>
      </c>
      <c r="I226" s="157"/>
      <c r="J226" s="157"/>
      <c r="K226" s="157"/>
      <c r="L226" s="157"/>
      <c r="M226" s="157"/>
      <c r="N226" s="157"/>
      <c r="O226" s="157"/>
      <c r="P226" s="157"/>
      <c r="Q226" s="76"/>
      <c r="R226" s="76"/>
      <c r="S226" s="76"/>
      <c r="T226" s="76"/>
      <c r="U226" s="76"/>
      <c r="V226" s="24">
        <f t="shared" ref="V226:V229" si="22">SUM(G226:P226)</f>
        <v>7</v>
      </c>
      <c r="W226" s="96">
        <f t="shared" ref="W226:W230" si="23">SUM(G226:K226)*$G$223+SUM(L226:P226)*$L$223</f>
        <v>1050</v>
      </c>
    </row>
    <row r="227" spans="1:23" s="89" customFormat="1" ht="21" customHeight="1" x14ac:dyDescent="0.25">
      <c r="A227" s="2"/>
      <c r="B227" s="260"/>
      <c r="C227" s="289"/>
      <c r="D227" s="276"/>
      <c r="E227" s="289"/>
      <c r="F227" s="144" t="s">
        <v>240</v>
      </c>
      <c r="G227" s="157"/>
      <c r="H227" s="157"/>
      <c r="I227" s="157"/>
      <c r="J227" s="157"/>
      <c r="K227" s="157"/>
      <c r="L227" s="220">
        <v>2</v>
      </c>
      <c r="M227" s="157"/>
      <c r="N227" s="157"/>
      <c r="O227" s="220">
        <v>2</v>
      </c>
      <c r="P227" s="220">
        <v>3</v>
      </c>
      <c r="Q227" s="76"/>
      <c r="R227" s="76"/>
      <c r="S227" s="76"/>
      <c r="T227" s="76"/>
      <c r="U227" s="76"/>
      <c r="V227" s="24">
        <f t="shared" si="22"/>
        <v>7</v>
      </c>
      <c r="W227" s="96">
        <f t="shared" si="23"/>
        <v>1750</v>
      </c>
    </row>
    <row r="228" spans="1:23" s="89" customFormat="1" ht="21" customHeight="1" x14ac:dyDescent="0.25">
      <c r="A228" s="2"/>
      <c r="B228" s="260"/>
      <c r="C228" s="289"/>
      <c r="D228" s="276"/>
      <c r="E228" s="289"/>
      <c r="F228" s="151" t="s">
        <v>241</v>
      </c>
      <c r="G228" s="220">
        <v>11</v>
      </c>
      <c r="H228" s="220">
        <v>2</v>
      </c>
      <c r="I228" s="157"/>
      <c r="J228" s="220">
        <v>6</v>
      </c>
      <c r="K228" s="220">
        <v>5</v>
      </c>
      <c r="L228" s="157"/>
      <c r="M228" s="157"/>
      <c r="N228" s="157"/>
      <c r="O228" s="157"/>
      <c r="P228" s="157"/>
      <c r="Q228" s="76"/>
      <c r="R228" s="76"/>
      <c r="S228" s="76"/>
      <c r="T228" s="76"/>
      <c r="U228" s="76"/>
      <c r="V228" s="24">
        <f t="shared" si="22"/>
        <v>24</v>
      </c>
      <c r="W228" s="96">
        <f>SUM(G228:K228)*$G$223+SUM(L228:P228)*$L$223</f>
        <v>3600</v>
      </c>
    </row>
    <row r="229" spans="1:23" s="89" customFormat="1" ht="21" customHeight="1" x14ac:dyDescent="0.25">
      <c r="A229" s="2"/>
      <c r="B229" s="260"/>
      <c r="C229" s="289"/>
      <c r="D229" s="276"/>
      <c r="E229" s="289"/>
      <c r="F229" s="139" t="s">
        <v>242</v>
      </c>
      <c r="G229" s="157"/>
      <c r="H229" s="157"/>
      <c r="I229" s="157"/>
      <c r="J229" s="157"/>
      <c r="K229" s="157"/>
      <c r="L229" s="220">
        <v>2</v>
      </c>
      <c r="M229" s="220">
        <v>6</v>
      </c>
      <c r="N229" s="220">
        <v>9</v>
      </c>
      <c r="O229" s="220">
        <v>6</v>
      </c>
      <c r="P229" s="220">
        <v>16</v>
      </c>
      <c r="Q229" s="76"/>
      <c r="R229" s="76"/>
      <c r="S229" s="76"/>
      <c r="T229" s="76"/>
      <c r="U229" s="76"/>
      <c r="V229" s="24">
        <f t="shared" si="22"/>
        <v>39</v>
      </c>
      <c r="W229" s="96">
        <f t="shared" si="23"/>
        <v>9750</v>
      </c>
    </row>
    <row r="230" spans="1:23" s="89" customFormat="1" ht="21" customHeight="1" x14ac:dyDescent="0.25">
      <c r="A230" s="2"/>
      <c r="B230" s="260"/>
      <c r="C230" s="289"/>
      <c r="D230" s="276"/>
      <c r="E230" s="289"/>
      <c r="F230" s="113" t="s">
        <v>243</v>
      </c>
      <c r="G230" s="220">
        <v>18</v>
      </c>
      <c r="H230" s="157"/>
      <c r="I230" s="157"/>
      <c r="J230" s="157"/>
      <c r="K230" s="157"/>
      <c r="L230" s="220">
        <v>11</v>
      </c>
      <c r="M230" s="220">
        <v>21</v>
      </c>
      <c r="N230" s="220">
        <v>23</v>
      </c>
      <c r="O230" s="220">
        <v>20</v>
      </c>
      <c r="P230" s="220">
        <v>23</v>
      </c>
      <c r="Q230" s="76"/>
      <c r="R230" s="76"/>
      <c r="S230" s="76"/>
      <c r="T230" s="76"/>
      <c r="U230" s="76"/>
      <c r="V230" s="24">
        <f>SUM(G230:P230)</f>
        <v>116</v>
      </c>
      <c r="W230" s="96">
        <f t="shared" si="23"/>
        <v>27200</v>
      </c>
    </row>
    <row r="231" spans="1:23" s="89" customFormat="1" ht="21" customHeight="1" x14ac:dyDescent="0.25">
      <c r="A231" s="2"/>
      <c r="B231" s="259"/>
      <c r="C231" s="288"/>
      <c r="D231" s="275"/>
      <c r="E231" s="288"/>
      <c r="F231" s="137" t="s">
        <v>212</v>
      </c>
      <c r="G231" s="220">
        <v>19</v>
      </c>
      <c r="H231" s="220">
        <v>19</v>
      </c>
      <c r="I231" s="220">
        <v>15</v>
      </c>
      <c r="J231" s="220">
        <v>14</v>
      </c>
      <c r="K231" s="220">
        <v>4</v>
      </c>
      <c r="L231" s="220">
        <v>1</v>
      </c>
      <c r="M231" s="220">
        <v>4</v>
      </c>
      <c r="N231" s="220">
        <v>4</v>
      </c>
      <c r="O231" s="220">
        <v>6</v>
      </c>
      <c r="P231" s="220">
        <v>1</v>
      </c>
      <c r="Q231" s="76"/>
      <c r="R231" s="76"/>
      <c r="S231" s="76"/>
      <c r="T231" s="76"/>
      <c r="U231" s="76"/>
      <c r="V231" s="24">
        <f t="shared" ref="V231:V232" si="24">SUM(G231:P231)</f>
        <v>87</v>
      </c>
      <c r="W231" s="96">
        <f>SUM(G231:K231)*G223+SUM(L231:P231)*L223</f>
        <v>14650</v>
      </c>
    </row>
    <row r="232" spans="1:23" s="89" customFormat="1" ht="21" customHeight="1" x14ac:dyDescent="0.25">
      <c r="A232" s="2"/>
      <c r="B232" s="259"/>
      <c r="C232" s="288"/>
      <c r="D232" s="275"/>
      <c r="E232" s="288"/>
      <c r="F232" s="112" t="s">
        <v>213</v>
      </c>
      <c r="G232" s="220">
        <v>19</v>
      </c>
      <c r="H232" s="220">
        <v>4</v>
      </c>
      <c r="I232" s="220">
        <v>1</v>
      </c>
      <c r="J232" s="157"/>
      <c r="K232" s="157"/>
      <c r="L232" s="220">
        <v>1</v>
      </c>
      <c r="M232" s="220">
        <v>6</v>
      </c>
      <c r="N232" s="157"/>
      <c r="O232" s="157"/>
      <c r="P232" s="157"/>
      <c r="Q232" s="76"/>
      <c r="R232" s="76"/>
      <c r="S232" s="76"/>
      <c r="T232" s="76"/>
      <c r="U232" s="76"/>
      <c r="V232" s="24">
        <f t="shared" si="24"/>
        <v>31</v>
      </c>
      <c r="W232" s="96">
        <f>SUM(G232:K232)*G223+SUM(L232:P232)*L223</f>
        <v>5350</v>
      </c>
    </row>
    <row r="233" spans="1:23" s="89" customFormat="1" ht="4.5" customHeight="1" x14ac:dyDescent="0.3">
      <c r="A233" s="80"/>
      <c r="B233" s="81"/>
      <c r="C233" s="110"/>
      <c r="D233" s="110"/>
      <c r="E233" s="110"/>
      <c r="F233" s="110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</row>
    <row r="234" spans="1:23" s="88" customFormat="1" ht="24" customHeight="1" x14ac:dyDescent="0.25">
      <c r="A234" s="56"/>
      <c r="B234" s="261"/>
      <c r="C234" s="293" t="s">
        <v>126</v>
      </c>
      <c r="D234" s="252" t="s">
        <v>127</v>
      </c>
      <c r="E234" s="293" t="s">
        <v>174</v>
      </c>
      <c r="F234" s="281"/>
      <c r="G234" s="296">
        <v>150</v>
      </c>
      <c r="H234" s="297"/>
      <c r="I234" s="297"/>
      <c r="J234" s="297"/>
      <c r="K234" s="297"/>
      <c r="L234" s="297"/>
      <c r="M234" s="295">
        <v>200</v>
      </c>
      <c r="N234" s="295"/>
      <c r="O234" s="295"/>
      <c r="P234" s="23"/>
      <c r="Q234" s="3"/>
      <c r="R234" s="3"/>
      <c r="S234" s="3"/>
      <c r="T234" s="3"/>
      <c r="U234" s="3"/>
      <c r="V234" s="321"/>
      <c r="W234" s="322"/>
    </row>
    <row r="235" spans="1:23" s="89" customFormat="1" ht="24" customHeight="1" x14ac:dyDescent="0.25">
      <c r="A235" s="56"/>
      <c r="B235" s="261"/>
      <c r="C235" s="293"/>
      <c r="D235" s="253"/>
      <c r="E235" s="293"/>
      <c r="F235" s="282"/>
      <c r="G235" s="63" t="s">
        <v>26</v>
      </c>
      <c r="H235" s="63" t="s">
        <v>27</v>
      </c>
      <c r="I235" s="63" t="s">
        <v>28</v>
      </c>
      <c r="J235" s="63" t="s">
        <v>29</v>
      </c>
      <c r="K235" s="63" t="s">
        <v>30</v>
      </c>
      <c r="L235" s="63" t="s">
        <v>31</v>
      </c>
      <c r="M235" s="63" t="s">
        <v>32</v>
      </c>
      <c r="N235" s="63" t="s">
        <v>33</v>
      </c>
      <c r="O235" s="63" t="s">
        <v>34</v>
      </c>
      <c r="P235" s="23"/>
      <c r="Q235" s="23"/>
      <c r="R235" s="23"/>
      <c r="S235" s="23"/>
      <c r="T235" s="23"/>
      <c r="U235" s="23"/>
      <c r="V235" s="323"/>
      <c r="W235" s="324"/>
    </row>
    <row r="236" spans="1:23" s="89" customFormat="1" ht="24" customHeight="1" x14ac:dyDescent="0.25">
      <c r="A236" s="56"/>
      <c r="B236" s="261"/>
      <c r="C236" s="293"/>
      <c r="D236" s="254"/>
      <c r="E236" s="293"/>
      <c r="F236" s="25" t="s">
        <v>1</v>
      </c>
      <c r="G236" s="221">
        <v>155</v>
      </c>
      <c r="H236" s="221">
        <v>250</v>
      </c>
      <c r="I236" s="221">
        <v>211</v>
      </c>
      <c r="J236" s="221">
        <v>190</v>
      </c>
      <c r="K236" s="221">
        <v>219</v>
      </c>
      <c r="L236" s="221">
        <v>180</v>
      </c>
      <c r="M236" s="221">
        <v>150</v>
      </c>
      <c r="N236" s="221">
        <v>129</v>
      </c>
      <c r="O236" s="221">
        <v>25</v>
      </c>
      <c r="P236" s="23"/>
      <c r="Q236" s="23"/>
      <c r="R236" s="23"/>
      <c r="S236" s="23"/>
      <c r="T236" s="23"/>
      <c r="U236" s="23"/>
      <c r="V236" s="24">
        <f>SUM(G236:O236)</f>
        <v>1509</v>
      </c>
      <c r="W236" s="96">
        <f>V236*$G$234</f>
        <v>226350</v>
      </c>
    </row>
    <row r="237" spans="1:23" s="88" customFormat="1" ht="24" customHeight="1" x14ac:dyDescent="0.25">
      <c r="A237" s="56"/>
      <c r="B237" s="261"/>
      <c r="C237" s="293"/>
      <c r="D237" s="252" t="s">
        <v>130</v>
      </c>
      <c r="E237" s="293"/>
      <c r="F237" s="281"/>
      <c r="G237" s="23"/>
      <c r="H237" s="23"/>
      <c r="I237" s="296">
        <v>50</v>
      </c>
      <c r="J237" s="297"/>
      <c r="K237" s="248">
        <v>100</v>
      </c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321"/>
      <c r="W237" s="322"/>
    </row>
    <row r="238" spans="1:23" s="89" customFormat="1" ht="24" customHeight="1" x14ac:dyDescent="0.25">
      <c r="A238" s="56"/>
      <c r="B238" s="261"/>
      <c r="C238" s="293"/>
      <c r="D238" s="253"/>
      <c r="E238" s="293"/>
      <c r="F238" s="282"/>
      <c r="G238" s="23"/>
      <c r="H238" s="23"/>
      <c r="I238" s="63" t="s">
        <v>31</v>
      </c>
      <c r="J238" s="63" t="s">
        <v>32</v>
      </c>
      <c r="K238" s="63" t="s">
        <v>33</v>
      </c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323"/>
      <c r="W238" s="324"/>
    </row>
    <row r="239" spans="1:23" s="89" customFormat="1" ht="24" customHeight="1" x14ac:dyDescent="0.25">
      <c r="A239" s="56"/>
      <c r="B239" s="261"/>
      <c r="C239" s="293"/>
      <c r="D239" s="253"/>
      <c r="E239" s="293"/>
      <c r="F239" s="29" t="s">
        <v>39</v>
      </c>
      <c r="G239" s="23"/>
      <c r="H239" s="23"/>
      <c r="I239" s="221">
        <v>1</v>
      </c>
      <c r="J239" s="221">
        <v>1</v>
      </c>
      <c r="K239" s="150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4">
        <f>SUM(G239:O239)</f>
        <v>2</v>
      </c>
      <c r="W239" s="96">
        <f>V239*$I$237</f>
        <v>100</v>
      </c>
    </row>
    <row r="240" spans="1:23" s="89" customFormat="1" ht="24" customHeight="1" x14ac:dyDescent="0.25">
      <c r="A240" s="56"/>
      <c r="B240" s="261"/>
      <c r="C240" s="293"/>
      <c r="D240" s="253"/>
      <c r="E240" s="293"/>
      <c r="F240" s="45" t="s">
        <v>128</v>
      </c>
      <c r="G240" s="23"/>
      <c r="H240" s="23"/>
      <c r="I240" s="150"/>
      <c r="J240" s="221">
        <v>15</v>
      </c>
      <c r="K240" s="221">
        <v>12</v>
      </c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4">
        <f t="shared" ref="V240:V241" si="25">SUM(G240:O240)</f>
        <v>27</v>
      </c>
      <c r="W240" s="96">
        <f>V240*$I$237</f>
        <v>1350</v>
      </c>
    </row>
    <row r="241" spans="1:589" s="89" customFormat="1" ht="24" customHeight="1" x14ac:dyDescent="0.3">
      <c r="A241" s="56"/>
      <c r="B241" s="261"/>
      <c r="C241" s="293"/>
      <c r="D241" s="254"/>
      <c r="E241" s="293"/>
      <c r="F241" s="46" t="s">
        <v>129</v>
      </c>
      <c r="G241" s="23"/>
      <c r="H241" s="23"/>
      <c r="I241" s="21"/>
      <c r="J241" s="150"/>
      <c r="K241" s="221">
        <v>5</v>
      </c>
      <c r="L241" s="23"/>
      <c r="M241" s="23"/>
      <c r="N241" s="23"/>
      <c r="O241" s="23"/>
      <c r="P241" s="23"/>
      <c r="Q241" s="4"/>
      <c r="R241" s="4"/>
      <c r="S241" s="4"/>
      <c r="T241" s="4"/>
      <c r="U241" s="4"/>
      <c r="V241" s="24">
        <f t="shared" si="25"/>
        <v>5</v>
      </c>
      <c r="W241" s="96">
        <f>V241*$I$237</f>
        <v>250</v>
      </c>
    </row>
    <row r="242" spans="1:589" ht="4.5" customHeight="1" x14ac:dyDescent="0.3">
      <c r="A242" s="56"/>
      <c r="B242" s="33"/>
      <c r="C242" s="132"/>
      <c r="D242" s="132"/>
      <c r="E242" s="132"/>
      <c r="F242" s="132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</row>
    <row r="243" spans="1:589" s="187" customFormat="1" ht="23.25" customHeight="1" x14ac:dyDescent="0.25">
      <c r="A243" s="34"/>
      <c r="B243" s="262"/>
      <c r="C243" s="474" t="s">
        <v>330</v>
      </c>
      <c r="D243" s="476" t="s">
        <v>329</v>
      </c>
      <c r="E243" s="284"/>
      <c r="F243" s="478"/>
      <c r="G243" s="76"/>
      <c r="H243" s="76"/>
      <c r="I243" s="76"/>
      <c r="J243" s="480">
        <v>50</v>
      </c>
      <c r="K243" s="481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14"/>
      <c r="W243" s="185"/>
      <c r="X243" s="186"/>
      <c r="Y243" s="186"/>
      <c r="Z243" s="186"/>
      <c r="AA243" s="186"/>
      <c r="AB243" s="186"/>
      <c r="AC243" s="186"/>
      <c r="AD243" s="186"/>
      <c r="AE243" s="186"/>
      <c r="AF243" s="186"/>
      <c r="AG243" s="186"/>
      <c r="AH243" s="186"/>
      <c r="AI243" s="186"/>
      <c r="AJ243" s="186"/>
      <c r="AK243" s="186"/>
      <c r="AL243" s="186"/>
      <c r="AM243" s="186"/>
      <c r="AN243" s="186"/>
      <c r="AO243" s="186"/>
      <c r="AP243" s="186"/>
      <c r="AQ243" s="186"/>
      <c r="AR243" s="186"/>
      <c r="AS243" s="186"/>
      <c r="AT243" s="186"/>
      <c r="AU243" s="186"/>
      <c r="AV243" s="186"/>
      <c r="AW243" s="186"/>
      <c r="AX243" s="186"/>
      <c r="AY243" s="186"/>
      <c r="AZ243" s="186"/>
      <c r="BA243" s="186"/>
      <c r="BB243" s="186"/>
      <c r="BC243" s="186"/>
      <c r="BD243" s="186"/>
      <c r="BE243" s="186"/>
      <c r="BF243" s="186"/>
      <c r="BG243" s="186"/>
      <c r="BH243" s="186"/>
      <c r="BI243" s="186"/>
      <c r="BJ243" s="186"/>
      <c r="BK243" s="186"/>
      <c r="BL243" s="186"/>
      <c r="BM243" s="186"/>
      <c r="BN243" s="186"/>
      <c r="BO243" s="186"/>
      <c r="BP243" s="186"/>
      <c r="BQ243" s="186"/>
      <c r="BR243" s="186"/>
      <c r="BS243" s="186"/>
      <c r="BT243" s="186"/>
      <c r="BU243" s="186"/>
      <c r="BV243" s="186"/>
      <c r="BW243" s="186"/>
      <c r="BX243" s="186"/>
      <c r="BY243" s="186"/>
      <c r="BZ243" s="186"/>
      <c r="CA243" s="186"/>
      <c r="CB243" s="186"/>
      <c r="CC243" s="186"/>
      <c r="CD243" s="186"/>
      <c r="CE243" s="186"/>
      <c r="CF243" s="186"/>
      <c r="CG243" s="186"/>
      <c r="CH243" s="186"/>
      <c r="CI243" s="186"/>
      <c r="CJ243" s="186"/>
      <c r="CK243" s="186"/>
      <c r="CL243" s="186"/>
      <c r="CM243" s="186"/>
      <c r="CN243" s="186"/>
      <c r="CO243" s="186"/>
      <c r="CP243" s="186"/>
      <c r="CQ243" s="186"/>
      <c r="CR243" s="186"/>
      <c r="CS243" s="186"/>
      <c r="CT243" s="186"/>
      <c r="CU243" s="186"/>
      <c r="CV243" s="186"/>
      <c r="CW243" s="186"/>
      <c r="CX243" s="186"/>
      <c r="CY243" s="186"/>
      <c r="CZ243" s="186"/>
      <c r="DA243" s="186"/>
      <c r="DB243" s="186"/>
      <c r="DC243" s="186"/>
      <c r="DD243" s="186"/>
      <c r="DE243" s="186"/>
      <c r="DF243" s="186"/>
      <c r="DG243" s="186"/>
      <c r="DH243" s="186"/>
      <c r="DI243" s="186"/>
      <c r="DJ243" s="186"/>
      <c r="DK243" s="186"/>
      <c r="DL243" s="186"/>
      <c r="DM243" s="186"/>
      <c r="DN243" s="186"/>
      <c r="DO243" s="186"/>
      <c r="DP243" s="186"/>
      <c r="DQ243" s="186"/>
      <c r="DR243" s="186"/>
      <c r="DS243" s="186"/>
      <c r="DT243" s="186"/>
      <c r="DU243" s="186"/>
      <c r="DV243" s="186"/>
      <c r="DW243" s="186"/>
      <c r="DX243" s="186"/>
      <c r="DY243" s="186"/>
      <c r="DZ243" s="186"/>
      <c r="EA243" s="186"/>
      <c r="EB243" s="186"/>
      <c r="EC243" s="186"/>
      <c r="ED243" s="186"/>
      <c r="EE243" s="186"/>
      <c r="EF243" s="186"/>
      <c r="EG243" s="186"/>
      <c r="EH243" s="186"/>
      <c r="EI243" s="186"/>
      <c r="EJ243" s="186"/>
      <c r="EK243" s="186"/>
      <c r="EL243" s="186"/>
      <c r="EM243" s="186"/>
      <c r="EN243" s="186"/>
      <c r="EO243" s="186"/>
      <c r="EP243" s="186"/>
      <c r="EQ243" s="186"/>
      <c r="ER243" s="186"/>
      <c r="ES243" s="186"/>
      <c r="ET243" s="186"/>
      <c r="EU243" s="186"/>
      <c r="EV243" s="186"/>
      <c r="EW243" s="186"/>
      <c r="EX243" s="186"/>
      <c r="EY243" s="186"/>
      <c r="EZ243" s="186"/>
      <c r="FA243" s="186"/>
      <c r="FB243" s="186"/>
      <c r="FC243" s="186"/>
      <c r="FD243" s="186"/>
      <c r="FE243" s="186"/>
      <c r="FF243" s="186"/>
      <c r="FG243" s="186"/>
      <c r="FH243" s="186"/>
      <c r="FI243" s="186"/>
      <c r="FJ243" s="186"/>
      <c r="FK243" s="186"/>
      <c r="FL243" s="186"/>
      <c r="FM243" s="186"/>
      <c r="FN243" s="186"/>
      <c r="FO243" s="186"/>
      <c r="FP243" s="186"/>
      <c r="FQ243" s="186"/>
      <c r="FR243" s="186"/>
      <c r="FS243" s="186"/>
      <c r="FT243" s="186"/>
      <c r="FU243" s="186"/>
      <c r="FV243" s="186"/>
      <c r="FW243" s="186"/>
      <c r="FX243" s="186"/>
      <c r="FY243" s="186"/>
      <c r="FZ243" s="186"/>
      <c r="GA243" s="186"/>
      <c r="GB243" s="186"/>
      <c r="GC243" s="186"/>
      <c r="GD243" s="186"/>
      <c r="GE243" s="186"/>
      <c r="GF243" s="186"/>
      <c r="GG243" s="186"/>
      <c r="GH243" s="186"/>
      <c r="GI243" s="186"/>
      <c r="GJ243" s="186"/>
      <c r="GK243" s="186"/>
      <c r="GL243" s="186"/>
      <c r="GM243" s="186"/>
      <c r="GN243" s="186"/>
      <c r="GO243" s="186"/>
      <c r="GP243" s="186"/>
      <c r="GQ243" s="186"/>
      <c r="GR243" s="186"/>
      <c r="GS243" s="186"/>
      <c r="GT243" s="186"/>
      <c r="GU243" s="186"/>
      <c r="GV243" s="186"/>
      <c r="GW243" s="186"/>
      <c r="GX243" s="186"/>
      <c r="GY243" s="186"/>
      <c r="GZ243" s="186"/>
      <c r="HA243" s="186"/>
      <c r="HB243" s="186"/>
      <c r="HC243" s="186"/>
      <c r="HD243" s="186"/>
      <c r="HE243" s="186"/>
      <c r="HF243" s="186"/>
      <c r="HG243" s="186"/>
      <c r="HH243" s="186"/>
      <c r="HI243" s="186"/>
      <c r="HJ243" s="186"/>
      <c r="HK243" s="186"/>
      <c r="HL243" s="186"/>
      <c r="HM243" s="186"/>
      <c r="HN243" s="186"/>
      <c r="HO243" s="186"/>
      <c r="HP243" s="186"/>
      <c r="HQ243" s="186"/>
      <c r="HR243" s="186"/>
      <c r="HS243" s="186"/>
      <c r="HT243" s="186"/>
      <c r="HU243" s="186"/>
      <c r="HV243" s="186"/>
      <c r="HW243" s="186"/>
      <c r="HX243" s="186"/>
      <c r="HY243" s="186"/>
      <c r="HZ243" s="186"/>
      <c r="IA243" s="186"/>
      <c r="IB243" s="186"/>
      <c r="IC243" s="186"/>
      <c r="ID243" s="186"/>
      <c r="IE243" s="186"/>
      <c r="IF243" s="186"/>
      <c r="IG243" s="186"/>
      <c r="IH243" s="186"/>
      <c r="II243" s="186"/>
      <c r="IJ243" s="186"/>
      <c r="IK243" s="186"/>
      <c r="IL243" s="186"/>
      <c r="IM243" s="186"/>
      <c r="IN243" s="186"/>
      <c r="IO243" s="186"/>
      <c r="IP243" s="186"/>
      <c r="IQ243" s="186"/>
      <c r="IR243" s="186"/>
      <c r="IS243" s="186"/>
      <c r="IT243" s="186"/>
      <c r="IU243" s="186"/>
      <c r="IV243" s="186"/>
      <c r="IW243" s="186"/>
      <c r="IX243" s="186"/>
      <c r="IY243" s="186"/>
      <c r="IZ243" s="186"/>
      <c r="JA243" s="186"/>
      <c r="JB243" s="186"/>
      <c r="JC243" s="186"/>
      <c r="JD243" s="186"/>
      <c r="JE243" s="186"/>
      <c r="JF243" s="186"/>
      <c r="JG243" s="186"/>
      <c r="JH243" s="186"/>
      <c r="JI243" s="186"/>
      <c r="JJ243" s="186"/>
      <c r="JK243" s="186"/>
      <c r="JL243" s="186"/>
      <c r="JM243" s="186"/>
      <c r="JN243" s="186"/>
      <c r="JO243" s="186"/>
      <c r="JP243" s="186"/>
      <c r="JQ243" s="186"/>
      <c r="JR243" s="186"/>
      <c r="JS243" s="186"/>
      <c r="JT243" s="186"/>
      <c r="JU243" s="186"/>
      <c r="JV243" s="186"/>
      <c r="JW243" s="186"/>
      <c r="JX243" s="186"/>
      <c r="JY243" s="186"/>
      <c r="JZ243" s="186"/>
      <c r="KA243" s="186"/>
      <c r="KB243" s="186"/>
      <c r="KC243" s="186"/>
      <c r="KD243" s="186"/>
      <c r="KE243" s="186"/>
      <c r="KF243" s="186"/>
      <c r="KG243" s="186"/>
      <c r="KH243" s="186"/>
      <c r="KI243" s="186"/>
      <c r="KJ243" s="186"/>
      <c r="KK243" s="186"/>
      <c r="KL243" s="186"/>
      <c r="KM243" s="186"/>
      <c r="KN243" s="186"/>
      <c r="KO243" s="186"/>
      <c r="KP243" s="186"/>
      <c r="KQ243" s="186"/>
      <c r="KR243" s="186"/>
      <c r="KS243" s="186"/>
      <c r="KT243" s="186"/>
      <c r="KU243" s="186"/>
      <c r="KV243" s="186"/>
      <c r="KW243" s="186"/>
      <c r="KX243" s="186"/>
      <c r="KY243" s="186"/>
      <c r="KZ243" s="186"/>
      <c r="LA243" s="186"/>
      <c r="LB243" s="186"/>
      <c r="LC243" s="186"/>
      <c r="LD243" s="186"/>
      <c r="LE243" s="186"/>
      <c r="LF243" s="186"/>
      <c r="LG243" s="186"/>
      <c r="LH243" s="186"/>
      <c r="LI243" s="186"/>
      <c r="LJ243" s="186"/>
      <c r="LK243" s="186"/>
      <c r="LL243" s="186"/>
      <c r="LM243" s="186"/>
      <c r="LN243" s="186"/>
      <c r="LO243" s="186"/>
      <c r="LP243" s="186"/>
      <c r="LQ243" s="186"/>
      <c r="LR243" s="186"/>
      <c r="LS243" s="186"/>
      <c r="LT243" s="186"/>
      <c r="LU243" s="186"/>
      <c r="LV243" s="186"/>
      <c r="LW243" s="186"/>
      <c r="LX243" s="186"/>
      <c r="LY243" s="186"/>
      <c r="LZ243" s="186"/>
      <c r="MA243" s="186"/>
      <c r="MB243" s="186"/>
      <c r="MC243" s="186"/>
      <c r="MD243" s="186"/>
      <c r="ME243" s="186"/>
      <c r="MF243" s="186"/>
      <c r="MG243" s="186"/>
      <c r="MH243" s="186"/>
      <c r="MI243" s="186"/>
      <c r="MJ243" s="186"/>
      <c r="MK243" s="186"/>
      <c r="ML243" s="186"/>
      <c r="MM243" s="186"/>
      <c r="MN243" s="186"/>
      <c r="MO243" s="186"/>
      <c r="MP243" s="186"/>
      <c r="MQ243" s="186"/>
      <c r="MR243" s="186"/>
      <c r="MS243" s="186"/>
      <c r="MT243" s="186"/>
      <c r="MU243" s="186"/>
      <c r="MV243" s="186"/>
      <c r="MW243" s="186"/>
      <c r="MX243" s="186"/>
      <c r="MY243" s="186"/>
      <c r="MZ243" s="186"/>
      <c r="NA243" s="186"/>
      <c r="NB243" s="186"/>
      <c r="NC243" s="186"/>
      <c r="ND243" s="186"/>
      <c r="NE243" s="186"/>
      <c r="NF243" s="186"/>
      <c r="NG243" s="186"/>
      <c r="NH243" s="186"/>
      <c r="NI243" s="186"/>
      <c r="NJ243" s="186"/>
      <c r="NK243" s="186"/>
      <c r="NL243" s="186"/>
      <c r="NM243" s="186"/>
      <c r="NN243" s="186"/>
      <c r="NO243" s="186"/>
      <c r="NP243" s="186"/>
      <c r="NQ243" s="186"/>
      <c r="NR243" s="186"/>
      <c r="NS243" s="186"/>
      <c r="NT243" s="186"/>
      <c r="NU243" s="186"/>
      <c r="NV243" s="186"/>
      <c r="NW243" s="186"/>
      <c r="NX243" s="186"/>
      <c r="NY243" s="186"/>
      <c r="NZ243" s="186"/>
      <c r="OA243" s="186"/>
      <c r="OB243" s="186"/>
      <c r="OC243" s="186"/>
      <c r="OD243" s="186"/>
      <c r="OE243" s="186"/>
      <c r="OF243" s="186"/>
      <c r="OG243" s="186"/>
      <c r="OH243" s="186"/>
      <c r="OI243" s="186"/>
      <c r="OJ243" s="186"/>
      <c r="OK243" s="186"/>
      <c r="OL243" s="186"/>
      <c r="OM243" s="186"/>
      <c r="ON243" s="186"/>
      <c r="OO243" s="186"/>
      <c r="OP243" s="186"/>
      <c r="OQ243" s="186"/>
      <c r="OR243" s="186"/>
      <c r="OS243" s="186"/>
      <c r="OT243" s="186"/>
      <c r="OU243" s="186"/>
      <c r="OV243" s="186"/>
      <c r="OW243" s="186"/>
      <c r="OX243" s="186"/>
      <c r="OY243" s="186"/>
      <c r="OZ243" s="186"/>
      <c r="PA243" s="186"/>
      <c r="PB243" s="186"/>
      <c r="PC243" s="186"/>
      <c r="PD243" s="186"/>
      <c r="PE243" s="186"/>
      <c r="PF243" s="186"/>
      <c r="PG243" s="186"/>
      <c r="PH243" s="186"/>
      <c r="PI243" s="186"/>
      <c r="PJ243" s="186"/>
      <c r="PK243" s="186"/>
      <c r="PL243" s="186"/>
      <c r="PM243" s="186"/>
      <c r="PN243" s="186"/>
      <c r="PO243" s="186"/>
      <c r="PP243" s="186"/>
      <c r="PQ243" s="186"/>
      <c r="PR243" s="186"/>
      <c r="PS243" s="186"/>
      <c r="PT243" s="186"/>
      <c r="PU243" s="186"/>
      <c r="PV243" s="186"/>
      <c r="PW243" s="186"/>
      <c r="PX243" s="186"/>
      <c r="PY243" s="186"/>
      <c r="PZ243" s="186"/>
      <c r="QA243" s="186"/>
      <c r="QB243" s="186"/>
      <c r="QC243" s="186"/>
      <c r="QD243" s="186"/>
      <c r="QE243" s="186"/>
      <c r="QF243" s="186"/>
      <c r="QG243" s="186"/>
      <c r="QH243" s="186"/>
      <c r="QI243" s="186"/>
      <c r="QJ243" s="186"/>
      <c r="QK243" s="186"/>
      <c r="QL243" s="186"/>
      <c r="QM243" s="186"/>
      <c r="QN243" s="186"/>
      <c r="QO243" s="186"/>
      <c r="QP243" s="186"/>
      <c r="QQ243" s="186"/>
      <c r="QR243" s="186"/>
      <c r="QS243" s="186"/>
      <c r="QT243" s="186"/>
      <c r="QU243" s="186"/>
      <c r="QV243" s="186"/>
      <c r="QW243" s="186"/>
      <c r="QX243" s="186"/>
      <c r="QY243" s="186"/>
      <c r="QZ243" s="186"/>
      <c r="RA243" s="186"/>
      <c r="RB243" s="186"/>
      <c r="RC243" s="186"/>
      <c r="RD243" s="186"/>
      <c r="RE243" s="186"/>
      <c r="RF243" s="186"/>
      <c r="RG243" s="186"/>
      <c r="RH243" s="186"/>
      <c r="RI243" s="186"/>
      <c r="RJ243" s="186"/>
      <c r="RK243" s="186"/>
      <c r="RL243" s="186"/>
      <c r="RM243" s="186"/>
      <c r="RN243" s="186"/>
      <c r="RO243" s="186"/>
      <c r="RP243" s="186"/>
      <c r="RQ243" s="186"/>
      <c r="RR243" s="186"/>
      <c r="RS243" s="186"/>
      <c r="RT243" s="186"/>
      <c r="RU243" s="186"/>
      <c r="RV243" s="186"/>
      <c r="RW243" s="186"/>
      <c r="RX243" s="186"/>
      <c r="RY243" s="186"/>
      <c r="RZ243" s="186"/>
      <c r="SA243" s="186"/>
      <c r="SB243" s="186"/>
      <c r="SC243" s="186"/>
      <c r="SD243" s="186"/>
      <c r="SE243" s="186"/>
      <c r="SF243" s="186"/>
      <c r="SG243" s="186"/>
      <c r="SH243" s="186"/>
      <c r="SI243" s="186"/>
      <c r="SJ243" s="186"/>
      <c r="SK243" s="186"/>
      <c r="SL243" s="186"/>
      <c r="SM243" s="186"/>
      <c r="SN243" s="186"/>
      <c r="SO243" s="186"/>
      <c r="SP243" s="186"/>
      <c r="SQ243" s="186"/>
      <c r="SR243" s="186"/>
      <c r="SS243" s="186"/>
      <c r="ST243" s="186"/>
      <c r="SU243" s="186"/>
      <c r="SV243" s="186"/>
      <c r="SW243" s="186"/>
      <c r="SX243" s="186"/>
      <c r="SY243" s="186"/>
      <c r="SZ243" s="186"/>
      <c r="TA243" s="186"/>
      <c r="TB243" s="186"/>
      <c r="TC243" s="186"/>
      <c r="TD243" s="186"/>
      <c r="TE243" s="186"/>
      <c r="TF243" s="186"/>
      <c r="TG243" s="186"/>
      <c r="TH243" s="186"/>
      <c r="TI243" s="186"/>
      <c r="TJ243" s="186"/>
      <c r="TK243" s="186"/>
      <c r="TL243" s="186"/>
      <c r="TM243" s="186"/>
      <c r="TN243" s="186"/>
      <c r="TO243" s="186"/>
      <c r="TP243" s="186"/>
      <c r="TQ243" s="186"/>
      <c r="TR243" s="186"/>
      <c r="TS243" s="186"/>
      <c r="TT243" s="186"/>
      <c r="TU243" s="186"/>
      <c r="TV243" s="186"/>
      <c r="TW243" s="186"/>
      <c r="TX243" s="186"/>
      <c r="TY243" s="186"/>
      <c r="TZ243" s="186"/>
      <c r="UA243" s="186"/>
      <c r="UB243" s="186"/>
      <c r="UC243" s="186"/>
      <c r="UD243" s="186"/>
      <c r="UE243" s="186"/>
      <c r="UF243" s="186"/>
      <c r="UG243" s="186"/>
      <c r="UH243" s="186"/>
      <c r="UI243" s="186"/>
      <c r="UJ243" s="186"/>
      <c r="UK243" s="186"/>
      <c r="UL243" s="186"/>
      <c r="UM243" s="186"/>
      <c r="UN243" s="186"/>
      <c r="UO243" s="186"/>
      <c r="UP243" s="186"/>
      <c r="UQ243" s="186"/>
      <c r="UR243" s="186"/>
      <c r="US243" s="186"/>
      <c r="UT243" s="186"/>
      <c r="UU243" s="186"/>
      <c r="UV243" s="186"/>
      <c r="UW243" s="186"/>
      <c r="UX243" s="186"/>
      <c r="UY243" s="186"/>
      <c r="UZ243" s="186"/>
      <c r="VA243" s="186"/>
      <c r="VB243" s="186"/>
      <c r="VC243" s="186"/>
      <c r="VD243" s="186"/>
      <c r="VE243" s="186"/>
      <c r="VF243" s="186"/>
      <c r="VG243" s="186"/>
      <c r="VH243" s="186"/>
      <c r="VI243" s="186"/>
      <c r="VJ243" s="186"/>
      <c r="VK243" s="186"/>
      <c r="VL243" s="186"/>
      <c r="VM243" s="186"/>
      <c r="VN243" s="186"/>
      <c r="VO243" s="186"/>
      <c r="VP243" s="186"/>
      <c r="VQ243" s="186"/>
    </row>
    <row r="244" spans="1:589" s="189" customFormat="1" ht="23.25" customHeight="1" x14ac:dyDescent="0.25">
      <c r="A244" s="34"/>
      <c r="B244" s="263"/>
      <c r="C244" s="475"/>
      <c r="D244" s="477"/>
      <c r="E244" s="285"/>
      <c r="F244" s="479"/>
      <c r="G244" s="76"/>
      <c r="H244" s="76"/>
      <c r="I244" s="76"/>
      <c r="J244" s="245">
        <v>26</v>
      </c>
      <c r="K244" s="245">
        <v>28</v>
      </c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16"/>
      <c r="W244" s="188"/>
      <c r="X244" s="186"/>
      <c r="Y244" s="186"/>
      <c r="Z244" s="186"/>
      <c r="AA244" s="186"/>
      <c r="AB244" s="186"/>
      <c r="AC244" s="186"/>
      <c r="AD244" s="186"/>
      <c r="AE244" s="186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"/>
      <c r="NR244" s="1"/>
      <c r="NS244" s="1"/>
      <c r="NT244" s="1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  <c r="SN244" s="1"/>
      <c r="SO244" s="1"/>
      <c r="SP244" s="1"/>
      <c r="SQ244" s="1"/>
      <c r="SR244" s="1"/>
      <c r="SS244" s="1"/>
      <c r="ST244" s="1"/>
      <c r="SU244" s="1"/>
      <c r="SV244" s="1"/>
      <c r="SW244" s="1"/>
      <c r="SX244" s="1"/>
      <c r="SY244" s="1"/>
      <c r="SZ244" s="1"/>
      <c r="TA244" s="1"/>
      <c r="TB244" s="1"/>
      <c r="TC244" s="1"/>
      <c r="TD244" s="1"/>
      <c r="TE244" s="1"/>
      <c r="TF244" s="1"/>
      <c r="TG244" s="1"/>
      <c r="TH244" s="1"/>
      <c r="TI244" s="1"/>
      <c r="TJ244" s="1"/>
      <c r="TK244" s="1"/>
      <c r="TL244" s="1"/>
      <c r="TM244" s="1"/>
      <c r="TN244" s="1"/>
      <c r="TO244" s="1"/>
      <c r="TP244" s="1"/>
      <c r="TQ244" s="1"/>
      <c r="TR244" s="1"/>
      <c r="TS244" s="1"/>
      <c r="TT244" s="1"/>
      <c r="TU244" s="1"/>
      <c r="TV244" s="1"/>
      <c r="TW244" s="1"/>
      <c r="TX244" s="1"/>
      <c r="TY244" s="1"/>
      <c r="TZ244" s="1"/>
      <c r="UA244" s="1"/>
      <c r="UB244" s="1"/>
      <c r="UC244" s="1"/>
      <c r="UD244" s="1"/>
      <c r="UE244" s="1"/>
      <c r="UF244" s="1"/>
      <c r="UG244" s="1"/>
      <c r="UH244" s="1"/>
      <c r="UI244" s="1"/>
      <c r="UJ244" s="1"/>
      <c r="UK244" s="1"/>
      <c r="UL244" s="1"/>
      <c r="UM244" s="1"/>
      <c r="UN244" s="1"/>
      <c r="UO244" s="1"/>
      <c r="UP244" s="1"/>
      <c r="UQ244" s="1"/>
      <c r="UR244" s="1"/>
      <c r="US244" s="1"/>
      <c r="UT244" s="1"/>
      <c r="UU244" s="1"/>
      <c r="UV244" s="1"/>
      <c r="UW244" s="1"/>
      <c r="UX244" s="1"/>
      <c r="UY244" s="1"/>
      <c r="UZ244" s="1"/>
      <c r="VA244" s="1"/>
      <c r="VB244" s="1"/>
      <c r="VC244" s="1"/>
      <c r="VD244" s="1"/>
      <c r="VE244" s="1"/>
      <c r="VF244" s="1"/>
      <c r="VG244" s="1"/>
      <c r="VH244" s="1"/>
      <c r="VI244" s="1"/>
      <c r="VJ244" s="1"/>
      <c r="VK244" s="1"/>
      <c r="VL244" s="1"/>
      <c r="VM244" s="1"/>
      <c r="VN244" s="1"/>
      <c r="VO244" s="1"/>
      <c r="VP244" s="1"/>
      <c r="VQ244" s="1"/>
    </row>
    <row r="245" spans="1:589" s="189" customFormat="1" ht="23.25" customHeight="1" x14ac:dyDescent="0.25">
      <c r="A245" s="34"/>
      <c r="B245" s="263"/>
      <c r="C245" s="475"/>
      <c r="D245" s="477"/>
      <c r="E245" s="285"/>
      <c r="F245" s="244" t="s">
        <v>24</v>
      </c>
      <c r="G245" s="76"/>
      <c r="H245" s="76"/>
      <c r="I245" s="76"/>
      <c r="J245" s="220">
        <v>14</v>
      </c>
      <c r="K245" s="220">
        <v>12</v>
      </c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243">
        <f>SUM(G245:U245)</f>
        <v>26</v>
      </c>
      <c r="W245" s="96">
        <f>V245*$J$243</f>
        <v>1300</v>
      </c>
      <c r="X245" s="186"/>
      <c r="Y245" s="186"/>
      <c r="Z245" s="186"/>
      <c r="AA245" s="186"/>
      <c r="AB245" s="186"/>
      <c r="AC245" s="186"/>
      <c r="AD245" s="186"/>
      <c r="AE245" s="186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"/>
      <c r="NR245" s="1"/>
      <c r="NS245" s="1"/>
      <c r="NT245" s="1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  <c r="SN245" s="1"/>
      <c r="SO245" s="1"/>
      <c r="SP245" s="1"/>
      <c r="SQ245" s="1"/>
      <c r="SR245" s="1"/>
      <c r="SS245" s="1"/>
      <c r="ST245" s="1"/>
      <c r="SU245" s="1"/>
      <c r="SV245" s="1"/>
      <c r="SW245" s="1"/>
      <c r="SX245" s="1"/>
      <c r="SY245" s="1"/>
      <c r="SZ245" s="1"/>
      <c r="TA245" s="1"/>
      <c r="TB245" s="1"/>
      <c r="TC245" s="1"/>
      <c r="TD245" s="1"/>
      <c r="TE245" s="1"/>
      <c r="TF245" s="1"/>
      <c r="TG245" s="1"/>
      <c r="TH245" s="1"/>
      <c r="TI245" s="1"/>
      <c r="TJ245" s="1"/>
      <c r="TK245" s="1"/>
      <c r="TL245" s="1"/>
      <c r="TM245" s="1"/>
      <c r="TN245" s="1"/>
      <c r="TO245" s="1"/>
      <c r="TP245" s="1"/>
      <c r="TQ245" s="1"/>
      <c r="TR245" s="1"/>
      <c r="TS245" s="1"/>
      <c r="TT245" s="1"/>
      <c r="TU245" s="1"/>
      <c r="TV245" s="1"/>
      <c r="TW245" s="1"/>
      <c r="TX245" s="1"/>
      <c r="TY245" s="1"/>
      <c r="TZ245" s="1"/>
      <c r="UA245" s="1"/>
      <c r="UB245" s="1"/>
      <c r="UC245" s="1"/>
      <c r="UD245" s="1"/>
      <c r="UE245" s="1"/>
      <c r="UF245" s="1"/>
      <c r="UG245" s="1"/>
      <c r="UH245" s="1"/>
      <c r="UI245" s="1"/>
      <c r="UJ245" s="1"/>
      <c r="UK245" s="1"/>
      <c r="UL245" s="1"/>
      <c r="UM245" s="1"/>
      <c r="UN245" s="1"/>
      <c r="UO245" s="1"/>
      <c r="UP245" s="1"/>
      <c r="UQ245" s="1"/>
      <c r="UR245" s="1"/>
      <c r="US245" s="1"/>
      <c r="UT245" s="1"/>
      <c r="UU245" s="1"/>
      <c r="UV245" s="1"/>
      <c r="UW245" s="1"/>
      <c r="UX245" s="1"/>
      <c r="UY245" s="1"/>
      <c r="UZ245" s="1"/>
      <c r="VA245" s="1"/>
      <c r="VB245" s="1"/>
      <c r="VC245" s="1"/>
      <c r="VD245" s="1"/>
      <c r="VE245" s="1"/>
      <c r="VF245" s="1"/>
      <c r="VG245" s="1"/>
      <c r="VH245" s="1"/>
      <c r="VI245" s="1"/>
      <c r="VJ245" s="1"/>
      <c r="VK245" s="1"/>
      <c r="VL245" s="1"/>
      <c r="VM245" s="1"/>
      <c r="VN245" s="1"/>
      <c r="VO245" s="1"/>
      <c r="VP245" s="1"/>
      <c r="VQ245" s="1"/>
    </row>
    <row r="246" spans="1:589" s="2" customFormat="1" ht="18" customHeight="1" x14ac:dyDescent="0.25">
      <c r="A246" s="34"/>
      <c r="B246" s="81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217"/>
      <c r="X246" s="186"/>
      <c r="Y246" s="186"/>
      <c r="Z246" s="186"/>
      <c r="AA246" s="186"/>
      <c r="AB246" s="186"/>
      <c r="AC246" s="186"/>
      <c r="AD246" s="186"/>
      <c r="AE246" s="186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"/>
      <c r="NR246" s="1"/>
      <c r="NS246" s="1"/>
      <c r="NT246" s="1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  <c r="SN246" s="1"/>
      <c r="SO246" s="1"/>
      <c r="SP246" s="1"/>
      <c r="SQ246" s="1"/>
      <c r="SR246" s="1"/>
      <c r="SS246" s="1"/>
      <c r="ST246" s="1"/>
      <c r="SU246" s="1"/>
      <c r="SV246" s="1"/>
      <c r="SW246" s="1"/>
      <c r="SX246" s="1"/>
      <c r="SY246" s="1"/>
      <c r="SZ246" s="1"/>
      <c r="TA246" s="1"/>
      <c r="TB246" s="1"/>
      <c r="TC246" s="1"/>
      <c r="TD246" s="1"/>
      <c r="TE246" s="1"/>
      <c r="TF246" s="1"/>
      <c r="TG246" s="1"/>
      <c r="TH246" s="1"/>
      <c r="TI246" s="1"/>
      <c r="TJ246" s="1"/>
      <c r="TK246" s="1"/>
      <c r="TL246" s="1"/>
      <c r="TM246" s="1"/>
      <c r="TN246" s="1"/>
      <c r="TO246" s="1"/>
      <c r="TP246" s="1"/>
      <c r="TQ246" s="1"/>
      <c r="TR246" s="1"/>
      <c r="TS246" s="1"/>
      <c r="TT246" s="1"/>
      <c r="TU246" s="1"/>
      <c r="TV246" s="1"/>
      <c r="TW246" s="1"/>
      <c r="TX246" s="1"/>
      <c r="TY246" s="1"/>
      <c r="TZ246" s="1"/>
      <c r="UA246" s="1"/>
      <c r="UB246" s="1"/>
      <c r="UC246" s="1"/>
      <c r="UD246" s="1"/>
      <c r="UE246" s="1"/>
      <c r="UF246" s="1"/>
      <c r="UG246" s="1"/>
      <c r="UH246" s="1"/>
      <c r="UI246" s="1"/>
      <c r="UJ246" s="1"/>
      <c r="UK246" s="1"/>
      <c r="UL246" s="1"/>
      <c r="UM246" s="1"/>
      <c r="UN246" s="1"/>
      <c r="UO246" s="1"/>
      <c r="UP246" s="1"/>
      <c r="UQ246" s="1"/>
      <c r="UR246" s="1"/>
      <c r="US246" s="1"/>
      <c r="UT246" s="1"/>
      <c r="UU246" s="1"/>
      <c r="UV246" s="1"/>
      <c r="UW246" s="1"/>
      <c r="UX246" s="1"/>
      <c r="UY246" s="1"/>
      <c r="UZ246" s="1"/>
      <c r="VA246" s="1"/>
      <c r="VB246" s="1"/>
      <c r="VC246" s="1"/>
      <c r="VD246" s="1"/>
      <c r="VE246" s="1"/>
      <c r="VF246" s="1"/>
      <c r="VG246" s="1"/>
      <c r="VH246" s="1"/>
      <c r="VI246" s="1"/>
      <c r="VJ246" s="1"/>
      <c r="VK246" s="1"/>
      <c r="VL246" s="1"/>
      <c r="VM246" s="1"/>
      <c r="VN246" s="1"/>
      <c r="VO246" s="1"/>
      <c r="VP246" s="1"/>
      <c r="VQ246" s="1"/>
    </row>
    <row r="247" spans="1:589" ht="40.5" customHeight="1" x14ac:dyDescent="0.25">
      <c r="A247" s="56"/>
      <c r="B247" s="258" t="s">
        <v>13</v>
      </c>
      <c r="C247" s="255" t="s">
        <v>80</v>
      </c>
      <c r="D247" s="252" t="s">
        <v>81</v>
      </c>
      <c r="E247" s="255" t="s">
        <v>10</v>
      </c>
      <c r="F247" s="300"/>
      <c r="G247" s="296">
        <v>150</v>
      </c>
      <c r="H247" s="297"/>
      <c r="I247" s="297"/>
      <c r="J247" s="297"/>
      <c r="K247" s="297"/>
      <c r="L247" s="297"/>
      <c r="M247" s="295">
        <v>200</v>
      </c>
      <c r="N247" s="295"/>
      <c r="O247" s="295"/>
      <c r="P247" s="22"/>
      <c r="Q247" s="3"/>
      <c r="R247" s="3"/>
      <c r="S247" s="3"/>
      <c r="T247" s="3"/>
      <c r="U247" s="3"/>
      <c r="V247" s="14"/>
      <c r="W247" s="97"/>
    </row>
    <row r="248" spans="1:589" ht="24.75" customHeight="1" x14ac:dyDescent="0.25">
      <c r="A248" s="56"/>
      <c r="B248" s="258"/>
      <c r="C248" s="256"/>
      <c r="D248" s="253"/>
      <c r="E248" s="256"/>
      <c r="F248" s="301"/>
      <c r="G248" s="63" t="s">
        <v>26</v>
      </c>
      <c r="H248" s="63" t="s">
        <v>27</v>
      </c>
      <c r="I248" s="63" t="s">
        <v>28</v>
      </c>
      <c r="J248" s="63" t="s">
        <v>29</v>
      </c>
      <c r="K248" s="63" t="s">
        <v>30</v>
      </c>
      <c r="L248" s="63" t="s">
        <v>31</v>
      </c>
      <c r="M248" s="63" t="s">
        <v>32</v>
      </c>
      <c r="N248" s="63" t="s">
        <v>33</v>
      </c>
      <c r="O248" s="63" t="s">
        <v>34</v>
      </c>
      <c r="P248" s="22"/>
      <c r="Q248" s="22"/>
      <c r="R248" s="22"/>
      <c r="S248" s="22"/>
      <c r="T248" s="22"/>
      <c r="U248" s="22"/>
      <c r="V248" s="15"/>
      <c r="W248" s="99"/>
    </row>
    <row r="249" spans="1:589" ht="24" customHeight="1" x14ac:dyDescent="0.25">
      <c r="A249" s="56"/>
      <c r="B249" s="258"/>
      <c r="C249" s="257"/>
      <c r="D249" s="254"/>
      <c r="E249" s="257"/>
      <c r="F249" s="25" t="s">
        <v>24</v>
      </c>
      <c r="G249" s="221">
        <v>123</v>
      </c>
      <c r="H249" s="221">
        <v>156</v>
      </c>
      <c r="I249" s="221">
        <v>239</v>
      </c>
      <c r="J249" s="221">
        <v>210</v>
      </c>
      <c r="K249" s="221">
        <v>224</v>
      </c>
      <c r="L249" s="221">
        <v>270</v>
      </c>
      <c r="M249" s="221">
        <v>122</v>
      </c>
      <c r="N249" s="221">
        <v>112</v>
      </c>
      <c r="O249" s="221">
        <v>91</v>
      </c>
      <c r="P249" s="22"/>
      <c r="Q249" s="4"/>
      <c r="R249" s="4"/>
      <c r="S249" s="4"/>
      <c r="T249" s="4"/>
      <c r="U249" s="4"/>
      <c r="V249" s="24">
        <f>SUM(G249:O249)</f>
        <v>1547</v>
      </c>
      <c r="W249" s="96">
        <f>V249*$G$247</f>
        <v>232050</v>
      </c>
    </row>
    <row r="250" spans="1:589" ht="4.5" customHeight="1" x14ac:dyDescent="0.3">
      <c r="A250" s="56"/>
      <c r="B250" s="33"/>
      <c r="C250" s="132"/>
      <c r="D250" s="132"/>
      <c r="E250" s="132"/>
      <c r="F250" s="132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</row>
    <row r="251" spans="1:589" ht="24" customHeight="1" x14ac:dyDescent="0.25">
      <c r="A251" s="56"/>
      <c r="B251" s="258"/>
      <c r="C251" s="255" t="s">
        <v>7</v>
      </c>
      <c r="D251" s="252" t="s">
        <v>82</v>
      </c>
      <c r="E251" s="255" t="s">
        <v>10</v>
      </c>
      <c r="F251" s="300"/>
      <c r="G251" s="296">
        <v>150</v>
      </c>
      <c r="H251" s="297"/>
      <c r="I251" s="297"/>
      <c r="J251" s="297"/>
      <c r="K251" s="297"/>
      <c r="L251" s="297"/>
      <c r="M251" s="295">
        <v>200</v>
      </c>
      <c r="N251" s="295"/>
      <c r="O251" s="295"/>
      <c r="P251" s="22"/>
      <c r="Q251" s="3"/>
      <c r="R251" s="3"/>
      <c r="S251" s="3"/>
      <c r="T251" s="3"/>
      <c r="U251" s="3"/>
      <c r="V251" s="14"/>
      <c r="W251" s="97"/>
    </row>
    <row r="252" spans="1:589" ht="24.75" customHeight="1" x14ac:dyDescent="0.25">
      <c r="A252" s="56"/>
      <c r="B252" s="258"/>
      <c r="C252" s="256"/>
      <c r="D252" s="253"/>
      <c r="E252" s="256"/>
      <c r="F252" s="301"/>
      <c r="G252" s="63" t="s">
        <v>51</v>
      </c>
      <c r="H252" s="63" t="s">
        <v>26</v>
      </c>
      <c r="I252" s="63" t="s">
        <v>27</v>
      </c>
      <c r="J252" s="63" t="s">
        <v>28</v>
      </c>
      <c r="K252" s="63" t="s">
        <v>29</v>
      </c>
      <c r="L252" s="63" t="s">
        <v>30</v>
      </c>
      <c r="M252" s="63" t="s">
        <v>31</v>
      </c>
      <c r="N252" s="63" t="s">
        <v>32</v>
      </c>
      <c r="O252" s="63" t="s">
        <v>33</v>
      </c>
      <c r="P252" s="22"/>
      <c r="Q252" s="22"/>
      <c r="R252" s="22"/>
      <c r="S252" s="22"/>
      <c r="T252" s="22"/>
      <c r="U252" s="22"/>
      <c r="V252" s="15"/>
      <c r="W252" s="99"/>
    </row>
    <row r="253" spans="1:589" ht="24.75" customHeight="1" x14ac:dyDescent="0.25">
      <c r="A253" s="56"/>
      <c r="B253" s="258"/>
      <c r="C253" s="256"/>
      <c r="D253" s="253"/>
      <c r="E253" s="256"/>
      <c r="F253" s="26" t="s">
        <v>38</v>
      </c>
      <c r="G253" s="75"/>
      <c r="H253" s="75"/>
      <c r="I253" s="221">
        <v>1</v>
      </c>
      <c r="J253" s="75"/>
      <c r="K253" s="75"/>
      <c r="L253" s="75"/>
      <c r="M253" s="75"/>
      <c r="N253" s="221">
        <v>1</v>
      </c>
      <c r="O253" s="150"/>
      <c r="P253" s="22"/>
      <c r="Q253" s="22"/>
      <c r="R253" s="22"/>
      <c r="S253" s="22"/>
      <c r="T253" s="22"/>
      <c r="U253" s="22"/>
      <c r="V253" s="24">
        <f>SUM(G253:O253)</f>
        <v>2</v>
      </c>
      <c r="W253" s="96">
        <f>V253*$G$251</f>
        <v>300</v>
      </c>
    </row>
    <row r="254" spans="1:589" ht="24.75" customHeight="1" x14ac:dyDescent="0.25">
      <c r="A254" s="56"/>
      <c r="B254" s="258"/>
      <c r="C254" s="256"/>
      <c r="D254" s="253"/>
      <c r="E254" s="256"/>
      <c r="F254" s="29" t="s">
        <v>39</v>
      </c>
      <c r="G254" s="75"/>
      <c r="H254" s="75"/>
      <c r="I254" s="75"/>
      <c r="J254" s="75"/>
      <c r="K254" s="75"/>
      <c r="L254" s="75"/>
      <c r="M254" s="221">
        <v>1</v>
      </c>
      <c r="N254" s="75"/>
      <c r="O254" s="221">
        <v>3</v>
      </c>
      <c r="P254" s="22"/>
      <c r="Q254" s="22"/>
      <c r="R254" s="22"/>
      <c r="S254" s="22"/>
      <c r="T254" s="22"/>
      <c r="U254" s="22"/>
      <c r="V254" s="24">
        <f t="shared" ref="V254:V259" si="26">SUM(G254:O254)</f>
        <v>4</v>
      </c>
      <c r="W254" s="96">
        <f t="shared" ref="W254:W259" si="27">V254*$G$251</f>
        <v>600</v>
      </c>
    </row>
    <row r="255" spans="1:589" ht="24.75" customHeight="1" x14ac:dyDescent="0.25">
      <c r="A255" s="56"/>
      <c r="B255" s="258"/>
      <c r="C255" s="256"/>
      <c r="D255" s="253"/>
      <c r="E255" s="256"/>
      <c r="F255" s="61" t="s">
        <v>83</v>
      </c>
      <c r="G255" s="75"/>
      <c r="H255" s="75"/>
      <c r="I255" s="221">
        <v>13</v>
      </c>
      <c r="J255" s="75"/>
      <c r="K255" s="75"/>
      <c r="L255" s="221">
        <v>1</v>
      </c>
      <c r="M255" s="221">
        <v>8</v>
      </c>
      <c r="N255" s="221">
        <v>14</v>
      </c>
      <c r="O255" s="221">
        <v>14</v>
      </c>
      <c r="P255" s="22"/>
      <c r="Q255" s="22"/>
      <c r="R255" s="22"/>
      <c r="S255" s="22"/>
      <c r="T255" s="22"/>
      <c r="U255" s="22"/>
      <c r="V255" s="24">
        <f t="shared" si="26"/>
        <v>50</v>
      </c>
      <c r="W255" s="96">
        <f t="shared" si="27"/>
        <v>7500</v>
      </c>
    </row>
    <row r="256" spans="1:589" ht="24.75" customHeight="1" x14ac:dyDescent="0.25">
      <c r="A256" s="56"/>
      <c r="B256" s="258"/>
      <c r="C256" s="256"/>
      <c r="D256" s="253"/>
      <c r="E256" s="256"/>
      <c r="F256" s="62" t="s">
        <v>84</v>
      </c>
      <c r="G256" s="75"/>
      <c r="H256" s="75"/>
      <c r="I256" s="75"/>
      <c r="J256" s="75"/>
      <c r="K256" s="75"/>
      <c r="L256" s="222">
        <v>1</v>
      </c>
      <c r="M256" s="75"/>
      <c r="N256" s="221">
        <v>9</v>
      </c>
      <c r="O256" s="221">
        <v>12</v>
      </c>
      <c r="P256" s="22"/>
      <c r="Q256" s="22"/>
      <c r="R256" s="22"/>
      <c r="S256" s="22"/>
      <c r="T256" s="22"/>
      <c r="U256" s="22"/>
      <c r="V256" s="24">
        <f t="shared" si="26"/>
        <v>22</v>
      </c>
      <c r="W256" s="96">
        <f>V256*$G$251</f>
        <v>3300</v>
      </c>
    </row>
    <row r="257" spans="1:23" ht="24.75" customHeight="1" x14ac:dyDescent="0.25">
      <c r="A257" s="56"/>
      <c r="B257" s="258"/>
      <c r="C257" s="256"/>
      <c r="D257" s="253"/>
      <c r="E257" s="256"/>
      <c r="F257" s="27" t="s">
        <v>40</v>
      </c>
      <c r="G257" s="75"/>
      <c r="H257" s="75"/>
      <c r="I257" s="221">
        <v>2</v>
      </c>
      <c r="J257" s="75"/>
      <c r="K257" s="75"/>
      <c r="L257" s="75"/>
      <c r="M257" s="75"/>
      <c r="N257" s="221">
        <v>1</v>
      </c>
      <c r="O257" s="150"/>
      <c r="P257" s="22"/>
      <c r="Q257" s="22"/>
      <c r="R257" s="22"/>
      <c r="S257" s="22"/>
      <c r="T257" s="22"/>
      <c r="U257" s="22"/>
      <c r="V257" s="24">
        <f t="shared" si="26"/>
        <v>3</v>
      </c>
      <c r="W257" s="96">
        <f t="shared" si="27"/>
        <v>450</v>
      </c>
    </row>
    <row r="258" spans="1:23" ht="24.75" customHeight="1" x14ac:dyDescent="0.25">
      <c r="A258" s="56"/>
      <c r="B258" s="258"/>
      <c r="C258" s="256"/>
      <c r="D258" s="253"/>
      <c r="E258" s="256"/>
      <c r="F258" s="28" t="s">
        <v>41</v>
      </c>
      <c r="G258" s="75"/>
      <c r="H258" s="75"/>
      <c r="I258" s="221">
        <v>1</v>
      </c>
      <c r="J258" s="75"/>
      <c r="K258" s="75"/>
      <c r="L258" s="75"/>
      <c r="M258" s="75"/>
      <c r="N258" s="75"/>
      <c r="O258" s="221">
        <v>1</v>
      </c>
      <c r="P258" s="22"/>
      <c r="Q258" s="22"/>
      <c r="R258" s="22"/>
      <c r="S258" s="22"/>
      <c r="T258" s="22"/>
      <c r="U258" s="22"/>
      <c r="V258" s="24">
        <f t="shared" si="26"/>
        <v>2</v>
      </c>
      <c r="W258" s="96">
        <f t="shared" si="27"/>
        <v>300</v>
      </c>
    </row>
    <row r="259" spans="1:23" ht="24" customHeight="1" x14ac:dyDescent="0.25">
      <c r="A259" s="56"/>
      <c r="B259" s="258"/>
      <c r="C259" s="257"/>
      <c r="D259" s="254"/>
      <c r="E259" s="257"/>
      <c r="F259" s="25" t="s">
        <v>24</v>
      </c>
      <c r="G259" s="221">
        <v>11</v>
      </c>
      <c r="H259" s="221">
        <v>357</v>
      </c>
      <c r="I259" s="221">
        <v>493</v>
      </c>
      <c r="J259" s="221">
        <v>527</v>
      </c>
      <c r="K259" s="221">
        <v>490</v>
      </c>
      <c r="L259" s="221">
        <v>428</v>
      </c>
      <c r="M259" s="221">
        <v>393</v>
      </c>
      <c r="N259" s="221">
        <v>316</v>
      </c>
      <c r="O259" s="221">
        <v>151</v>
      </c>
      <c r="P259" s="22"/>
      <c r="Q259" s="4"/>
      <c r="R259" s="4"/>
      <c r="S259" s="4"/>
      <c r="T259" s="4"/>
      <c r="U259" s="4"/>
      <c r="V259" s="24">
        <f t="shared" si="26"/>
        <v>3166</v>
      </c>
      <c r="W259" s="96">
        <f t="shared" si="27"/>
        <v>474900</v>
      </c>
    </row>
    <row r="260" spans="1:23" ht="4.5" customHeight="1" x14ac:dyDescent="0.3">
      <c r="A260" s="56"/>
      <c r="B260" s="33"/>
      <c r="C260" s="132"/>
      <c r="D260" s="132"/>
      <c r="E260" s="132"/>
      <c r="F260" s="132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</row>
    <row r="261" spans="1:23" ht="24" customHeight="1" x14ac:dyDescent="0.25">
      <c r="A261" s="56"/>
      <c r="B261" s="258"/>
      <c r="C261" s="255" t="s">
        <v>85</v>
      </c>
      <c r="D261" s="252" t="s">
        <v>86</v>
      </c>
      <c r="E261" s="255" t="s">
        <v>10</v>
      </c>
      <c r="F261" s="300"/>
      <c r="G261" s="296">
        <v>150</v>
      </c>
      <c r="H261" s="297"/>
      <c r="I261" s="297"/>
      <c r="J261" s="297"/>
      <c r="K261" s="297"/>
      <c r="L261" s="297"/>
      <c r="M261" s="297"/>
      <c r="N261" s="295">
        <v>185</v>
      </c>
      <c r="O261" s="295"/>
      <c r="P261" s="295"/>
      <c r="Q261" s="3"/>
      <c r="R261" s="3"/>
      <c r="S261" s="3"/>
      <c r="T261" s="3"/>
      <c r="U261" s="3"/>
      <c r="V261" s="14"/>
      <c r="W261" s="97"/>
    </row>
    <row r="262" spans="1:23" ht="24.75" customHeight="1" x14ac:dyDescent="0.25">
      <c r="A262" s="56"/>
      <c r="B262" s="258"/>
      <c r="C262" s="256"/>
      <c r="D262" s="253"/>
      <c r="E262" s="256"/>
      <c r="F262" s="301"/>
      <c r="G262" s="63" t="s">
        <v>51</v>
      </c>
      <c r="H262" s="63" t="s">
        <v>26</v>
      </c>
      <c r="I262" s="63" t="s">
        <v>27</v>
      </c>
      <c r="J262" s="63" t="s">
        <v>28</v>
      </c>
      <c r="K262" s="63" t="s">
        <v>29</v>
      </c>
      <c r="L262" s="63" t="s">
        <v>30</v>
      </c>
      <c r="M262" s="63" t="s">
        <v>31</v>
      </c>
      <c r="N262" s="63" t="s">
        <v>32</v>
      </c>
      <c r="O262" s="63" t="s">
        <v>33</v>
      </c>
      <c r="P262" s="63" t="s">
        <v>34</v>
      </c>
      <c r="Q262" s="22"/>
      <c r="R262" s="22"/>
      <c r="S262" s="22"/>
      <c r="T262" s="22"/>
      <c r="U262" s="22"/>
      <c r="V262" s="15"/>
      <c r="W262" s="99"/>
    </row>
    <row r="263" spans="1:23" ht="24.75" customHeight="1" x14ac:dyDescent="0.25">
      <c r="A263" s="56"/>
      <c r="B263" s="258"/>
      <c r="C263" s="256"/>
      <c r="D263" s="253"/>
      <c r="E263" s="256"/>
      <c r="F263" s="26" t="s">
        <v>38</v>
      </c>
      <c r="G263" s="75"/>
      <c r="H263" s="75"/>
      <c r="I263" s="75"/>
      <c r="J263" s="75"/>
      <c r="K263" s="75"/>
      <c r="L263" s="150"/>
      <c r="M263" s="75"/>
      <c r="N263" s="221">
        <v>3</v>
      </c>
      <c r="O263" s="221">
        <v>9</v>
      </c>
      <c r="P263" s="75"/>
      <c r="Q263" s="22"/>
      <c r="R263" s="22"/>
      <c r="S263" s="22"/>
      <c r="T263" s="22"/>
      <c r="U263" s="22"/>
      <c r="V263" s="24">
        <f>SUM(G263:P263)</f>
        <v>12</v>
      </c>
      <c r="W263" s="96">
        <f>V263*$G$261</f>
        <v>1800</v>
      </c>
    </row>
    <row r="264" spans="1:23" ht="24.75" customHeight="1" x14ac:dyDescent="0.25">
      <c r="A264" s="56"/>
      <c r="B264" s="258"/>
      <c r="C264" s="256"/>
      <c r="D264" s="253"/>
      <c r="E264" s="256"/>
      <c r="F264" s="29" t="s">
        <v>39</v>
      </c>
      <c r="G264" s="75"/>
      <c r="H264" s="75"/>
      <c r="I264" s="75"/>
      <c r="J264" s="221">
        <v>2</v>
      </c>
      <c r="K264" s="75"/>
      <c r="L264" s="221">
        <v>1</v>
      </c>
      <c r="M264" s="75"/>
      <c r="N264" s="221">
        <v>1</v>
      </c>
      <c r="O264" s="75"/>
      <c r="P264" s="75"/>
      <c r="Q264" s="22"/>
      <c r="R264" s="22"/>
      <c r="S264" s="22"/>
      <c r="T264" s="22"/>
      <c r="U264" s="22"/>
      <c r="V264" s="24">
        <f t="shared" ref="V264:V269" si="28">SUM(G264:P264)</f>
        <v>4</v>
      </c>
      <c r="W264" s="96">
        <f t="shared" ref="W264:W269" si="29">V264*$G$261</f>
        <v>600</v>
      </c>
    </row>
    <row r="265" spans="1:23" ht="24.75" customHeight="1" x14ac:dyDescent="0.25">
      <c r="A265" s="56"/>
      <c r="B265" s="258"/>
      <c r="C265" s="256"/>
      <c r="D265" s="253"/>
      <c r="E265" s="256"/>
      <c r="F265" s="61" t="s">
        <v>83</v>
      </c>
      <c r="G265" s="75"/>
      <c r="H265" s="75"/>
      <c r="I265" s="221">
        <v>8</v>
      </c>
      <c r="J265" s="221">
        <v>3</v>
      </c>
      <c r="K265" s="221">
        <v>7</v>
      </c>
      <c r="L265" s="221">
        <v>6</v>
      </c>
      <c r="M265" s="221">
        <v>5</v>
      </c>
      <c r="N265" s="221">
        <v>9</v>
      </c>
      <c r="O265" s="221">
        <v>15</v>
      </c>
      <c r="P265" s="75"/>
      <c r="Q265" s="22"/>
      <c r="R265" s="22"/>
      <c r="S265" s="22"/>
      <c r="T265" s="22"/>
      <c r="U265" s="22"/>
      <c r="V265" s="24">
        <f t="shared" si="28"/>
        <v>53</v>
      </c>
      <c r="W265" s="96">
        <f t="shared" si="29"/>
        <v>7950</v>
      </c>
    </row>
    <row r="266" spans="1:23" ht="24.75" customHeight="1" x14ac:dyDescent="0.25">
      <c r="A266" s="56"/>
      <c r="B266" s="258"/>
      <c r="C266" s="256"/>
      <c r="D266" s="253"/>
      <c r="E266" s="256"/>
      <c r="F266" s="62" t="s">
        <v>84</v>
      </c>
      <c r="G266" s="75"/>
      <c r="H266" s="75"/>
      <c r="I266" s="221">
        <v>2</v>
      </c>
      <c r="J266" s="221">
        <v>1</v>
      </c>
      <c r="K266" s="221">
        <v>3</v>
      </c>
      <c r="L266" s="150"/>
      <c r="M266" s="221">
        <v>1</v>
      </c>
      <c r="N266" s="221">
        <v>6</v>
      </c>
      <c r="O266" s="221">
        <v>16</v>
      </c>
      <c r="P266" s="75"/>
      <c r="Q266" s="22"/>
      <c r="R266" s="22"/>
      <c r="S266" s="22"/>
      <c r="T266" s="22"/>
      <c r="U266" s="22"/>
      <c r="V266" s="24">
        <f t="shared" si="28"/>
        <v>29</v>
      </c>
      <c r="W266" s="96">
        <f>V266*$G$261</f>
        <v>4350</v>
      </c>
    </row>
    <row r="267" spans="1:23" ht="24.75" customHeight="1" x14ac:dyDescent="0.25">
      <c r="A267" s="56"/>
      <c r="B267" s="258"/>
      <c r="C267" s="256"/>
      <c r="D267" s="253"/>
      <c r="E267" s="256"/>
      <c r="F267" s="27" t="s">
        <v>40</v>
      </c>
      <c r="G267" s="75"/>
      <c r="H267" s="75"/>
      <c r="I267" s="150"/>
      <c r="J267" s="75"/>
      <c r="K267" s="75"/>
      <c r="L267" s="221">
        <v>1</v>
      </c>
      <c r="M267" s="75"/>
      <c r="N267" s="75"/>
      <c r="O267" s="150"/>
      <c r="P267" s="75"/>
      <c r="Q267" s="22"/>
      <c r="R267" s="22"/>
      <c r="S267" s="22"/>
      <c r="T267" s="22"/>
      <c r="U267" s="22"/>
      <c r="V267" s="24">
        <f t="shared" si="28"/>
        <v>1</v>
      </c>
      <c r="W267" s="96">
        <f t="shared" si="29"/>
        <v>150</v>
      </c>
    </row>
    <row r="268" spans="1:23" ht="24.75" customHeight="1" x14ac:dyDescent="0.25">
      <c r="A268" s="56"/>
      <c r="B268" s="258"/>
      <c r="C268" s="256"/>
      <c r="D268" s="253"/>
      <c r="E268" s="256"/>
      <c r="F268" s="28" t="s">
        <v>41</v>
      </c>
      <c r="G268" s="75"/>
      <c r="H268" s="75"/>
      <c r="I268" s="221">
        <v>2</v>
      </c>
      <c r="J268" s="221">
        <v>3</v>
      </c>
      <c r="K268" s="75"/>
      <c r="L268" s="75"/>
      <c r="M268" s="221">
        <v>1</v>
      </c>
      <c r="N268" s="221">
        <v>2</v>
      </c>
      <c r="O268" s="221">
        <v>1</v>
      </c>
      <c r="P268" s="75"/>
      <c r="Q268" s="22"/>
      <c r="R268" s="22"/>
      <c r="S268" s="22"/>
      <c r="T268" s="22"/>
      <c r="U268" s="22"/>
      <c r="V268" s="24">
        <f t="shared" si="28"/>
        <v>9</v>
      </c>
      <c r="W268" s="96">
        <f t="shared" si="29"/>
        <v>1350</v>
      </c>
    </row>
    <row r="269" spans="1:23" ht="24" customHeight="1" x14ac:dyDescent="0.25">
      <c r="A269" s="56"/>
      <c r="B269" s="258"/>
      <c r="C269" s="257"/>
      <c r="D269" s="254"/>
      <c r="E269" s="257"/>
      <c r="F269" s="25" t="s">
        <v>24</v>
      </c>
      <c r="G269" s="221">
        <v>33</v>
      </c>
      <c r="H269" s="221">
        <v>211</v>
      </c>
      <c r="I269" s="221">
        <v>239</v>
      </c>
      <c r="J269" s="221">
        <v>240</v>
      </c>
      <c r="K269" s="221">
        <v>284</v>
      </c>
      <c r="L269" s="221">
        <v>281</v>
      </c>
      <c r="M269" s="221">
        <v>261</v>
      </c>
      <c r="N269" s="221">
        <v>197</v>
      </c>
      <c r="O269" s="221">
        <v>169</v>
      </c>
      <c r="P269" s="221">
        <v>123</v>
      </c>
      <c r="Q269" s="4"/>
      <c r="R269" s="4"/>
      <c r="S269" s="4"/>
      <c r="T269" s="4"/>
      <c r="U269" s="4"/>
      <c r="V269" s="24">
        <f t="shared" si="28"/>
        <v>2038</v>
      </c>
      <c r="W269" s="96">
        <f t="shared" si="29"/>
        <v>305700</v>
      </c>
    </row>
    <row r="270" spans="1:23" ht="4.5" customHeight="1" x14ac:dyDescent="0.3">
      <c r="A270" s="56"/>
      <c r="B270" s="33"/>
      <c r="C270" s="132"/>
      <c r="D270" s="132"/>
      <c r="E270" s="132"/>
      <c r="F270" s="132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</row>
    <row r="271" spans="1:23" ht="40.5" customHeight="1" x14ac:dyDescent="0.25">
      <c r="A271" s="56"/>
      <c r="B271" s="258"/>
      <c r="C271" s="255" t="s">
        <v>11</v>
      </c>
      <c r="D271" s="252" t="s">
        <v>125</v>
      </c>
      <c r="E271" s="255" t="s">
        <v>174</v>
      </c>
      <c r="F271" s="300"/>
      <c r="G271" s="296">
        <v>50</v>
      </c>
      <c r="H271" s="297"/>
      <c r="I271" s="295">
        <v>150</v>
      </c>
      <c r="J271" s="295"/>
      <c r="K271" s="295"/>
      <c r="L271" s="295"/>
      <c r="M271" s="3"/>
      <c r="N271" s="3"/>
      <c r="O271" s="3"/>
      <c r="P271" s="3"/>
      <c r="Q271" s="3"/>
      <c r="R271" s="3"/>
      <c r="S271" s="3"/>
      <c r="T271" s="3"/>
      <c r="U271" s="3"/>
      <c r="V271" s="14"/>
      <c r="W271" s="97"/>
    </row>
    <row r="272" spans="1:23" ht="24.75" customHeight="1" x14ac:dyDescent="0.25">
      <c r="A272" s="56"/>
      <c r="B272" s="258"/>
      <c r="C272" s="256"/>
      <c r="D272" s="253"/>
      <c r="E272" s="256"/>
      <c r="F272" s="301"/>
      <c r="G272" s="63" t="s">
        <v>51</v>
      </c>
      <c r="H272" s="63" t="s">
        <v>26</v>
      </c>
      <c r="I272" s="63">
        <v>44</v>
      </c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15"/>
      <c r="W272" s="99"/>
    </row>
    <row r="273" spans="1:31" ht="24" customHeight="1" x14ac:dyDescent="0.25">
      <c r="A273" s="56"/>
      <c r="B273" s="258"/>
      <c r="C273" s="257"/>
      <c r="D273" s="254"/>
      <c r="E273" s="257"/>
      <c r="F273" s="25" t="s">
        <v>24</v>
      </c>
      <c r="G273" s="221">
        <v>10</v>
      </c>
      <c r="H273" s="221">
        <v>16</v>
      </c>
      <c r="I273" s="221">
        <v>18</v>
      </c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4">
        <f>SUM(G273:O273)</f>
        <v>44</v>
      </c>
      <c r="W273" s="96">
        <f>V273*G271</f>
        <v>2200</v>
      </c>
    </row>
    <row r="274" spans="1:31" ht="4.5" customHeight="1" x14ac:dyDescent="0.3">
      <c r="A274" s="56"/>
      <c r="B274" s="33"/>
      <c r="C274" s="132"/>
      <c r="D274" s="132"/>
      <c r="E274" s="132"/>
      <c r="F274" s="132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</row>
    <row r="275" spans="1:31" s="186" customFormat="1" ht="24.75" customHeight="1" x14ac:dyDescent="0.25">
      <c r="A275" s="181"/>
      <c r="B275" s="265"/>
      <c r="C275" s="267" t="s">
        <v>325</v>
      </c>
      <c r="D275" s="277" t="s">
        <v>326</v>
      </c>
      <c r="E275" s="277" t="s">
        <v>174</v>
      </c>
      <c r="F275" s="278"/>
      <c r="G275" s="302">
        <v>50</v>
      </c>
      <c r="H275" s="303"/>
      <c r="I275" s="303"/>
      <c r="J275" s="303"/>
      <c r="K275" s="303"/>
      <c r="L275" s="303"/>
      <c r="M275" s="303"/>
      <c r="N275" s="303"/>
      <c r="O275" s="3"/>
      <c r="P275" s="3"/>
      <c r="Q275" s="3"/>
      <c r="R275" s="3"/>
      <c r="S275" s="3"/>
      <c r="T275" s="3"/>
      <c r="U275" s="3"/>
      <c r="V275" s="14"/>
      <c r="W275" s="185"/>
      <c r="X275" s="102"/>
      <c r="Y275" s="193"/>
      <c r="Z275" s="193"/>
      <c r="AA275" s="193"/>
      <c r="AB275" s="193"/>
      <c r="AC275" s="193"/>
      <c r="AD275" s="193"/>
      <c r="AE275" s="193"/>
    </row>
    <row r="276" spans="1:31" s="1" customFormat="1" ht="24.75" customHeight="1" x14ac:dyDescent="0.25">
      <c r="A276" s="181"/>
      <c r="B276" s="266"/>
      <c r="C276" s="267"/>
      <c r="D276" s="277"/>
      <c r="E276" s="277"/>
      <c r="F276" s="279"/>
      <c r="G276" s="63">
        <v>30</v>
      </c>
      <c r="H276" s="63">
        <v>32</v>
      </c>
      <c r="I276" s="63">
        <v>34</v>
      </c>
      <c r="J276" s="63">
        <v>36</v>
      </c>
      <c r="K276" s="63">
        <v>38</v>
      </c>
      <c r="L276" s="63">
        <v>40</v>
      </c>
      <c r="M276" s="63">
        <v>42</v>
      </c>
      <c r="N276" s="63">
        <v>44</v>
      </c>
      <c r="O276" s="21"/>
      <c r="P276" s="21"/>
      <c r="Q276" s="21"/>
      <c r="R276" s="21"/>
      <c r="S276" s="21"/>
      <c r="T276" s="21"/>
      <c r="U276" s="21"/>
      <c r="V276" s="16"/>
      <c r="W276" s="188"/>
      <c r="X276" s="102"/>
      <c r="Y276" s="193"/>
      <c r="Z276" s="193"/>
      <c r="AA276" s="193"/>
      <c r="AB276" s="193"/>
      <c r="AC276" s="193"/>
      <c r="AD276" s="193"/>
      <c r="AE276" s="193"/>
    </row>
    <row r="277" spans="1:31" s="1" customFormat="1" ht="21.95" customHeight="1" x14ac:dyDescent="0.3">
      <c r="A277" s="194"/>
      <c r="B277" s="266"/>
      <c r="C277" s="267"/>
      <c r="D277" s="277"/>
      <c r="E277" s="277"/>
      <c r="F277" s="172" t="s">
        <v>315</v>
      </c>
      <c r="G277" s="223">
        <v>1</v>
      </c>
      <c r="H277" s="223">
        <v>1</v>
      </c>
      <c r="I277" s="223">
        <v>1</v>
      </c>
      <c r="J277" s="223">
        <v>2</v>
      </c>
      <c r="K277" s="223">
        <v>8</v>
      </c>
      <c r="L277" s="223">
        <v>7</v>
      </c>
      <c r="M277" s="223">
        <v>6</v>
      </c>
      <c r="N277" s="223">
        <v>6</v>
      </c>
      <c r="O277" s="21"/>
      <c r="P277" s="21"/>
      <c r="Q277" s="21"/>
      <c r="R277" s="21"/>
      <c r="S277" s="21"/>
      <c r="T277" s="21"/>
      <c r="U277" s="21"/>
      <c r="V277" s="24">
        <f>SUM(G277:N277)</f>
        <v>32</v>
      </c>
      <c r="W277" s="96">
        <f>V277*G275</f>
        <v>1600</v>
      </c>
      <c r="X277" s="102"/>
      <c r="Y277" s="193"/>
      <c r="Z277" s="193"/>
      <c r="AA277" s="193"/>
      <c r="AB277" s="193"/>
      <c r="AC277" s="193"/>
      <c r="AD277" s="193"/>
      <c r="AE277" s="193"/>
    </row>
    <row r="278" spans="1:31" s="1" customFormat="1" ht="4.5" customHeight="1" x14ac:dyDescent="0.25">
      <c r="A278" s="181"/>
      <c r="B278" s="182"/>
      <c r="C278" s="183"/>
      <c r="D278" s="183"/>
      <c r="E278" s="183"/>
      <c r="F278" s="183"/>
      <c r="G278" s="183"/>
      <c r="H278" s="183"/>
      <c r="I278" s="183"/>
      <c r="J278" s="183"/>
      <c r="K278" s="183"/>
      <c r="L278" s="183"/>
      <c r="M278" s="183"/>
      <c r="N278" s="183"/>
      <c r="O278" s="183"/>
      <c r="P278" s="183"/>
      <c r="Q278" s="183"/>
      <c r="R278" s="183"/>
      <c r="S278" s="183"/>
      <c r="T278" s="183"/>
      <c r="U278" s="183"/>
      <c r="V278" s="183"/>
      <c r="W278" s="184"/>
      <c r="X278" s="102"/>
      <c r="Y278" s="193"/>
      <c r="Z278" s="193"/>
      <c r="AA278" s="193"/>
      <c r="AB278" s="193"/>
      <c r="AC278" s="193"/>
      <c r="AD278" s="193"/>
      <c r="AE278" s="193"/>
    </row>
    <row r="279" spans="1:31" ht="25.15" customHeight="1" x14ac:dyDescent="0.25">
      <c r="A279" s="56"/>
      <c r="B279" s="286" t="s">
        <v>248</v>
      </c>
      <c r="C279" s="286"/>
      <c r="D279" s="286"/>
      <c r="E279" s="286"/>
      <c r="F279" s="286"/>
      <c r="G279" s="286"/>
      <c r="H279" s="286"/>
      <c r="I279" s="286"/>
      <c r="J279" s="286"/>
      <c r="K279" s="286"/>
      <c r="L279" s="286"/>
      <c r="M279" s="286"/>
      <c r="N279" s="286"/>
      <c r="O279" s="286"/>
      <c r="P279" s="286"/>
      <c r="Q279" s="286"/>
      <c r="R279" s="286"/>
      <c r="S279" s="286"/>
      <c r="T279" s="286"/>
      <c r="U279" s="286"/>
      <c r="V279" s="286"/>
      <c r="W279" s="286"/>
    </row>
    <row r="280" spans="1:31" s="89" customFormat="1" ht="2.25" customHeight="1" x14ac:dyDescent="0.3">
      <c r="A280" s="80"/>
      <c r="B280" s="81"/>
      <c r="C280" s="110"/>
      <c r="D280" s="110"/>
      <c r="E280" s="110"/>
      <c r="F280" s="110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</row>
    <row r="281" spans="1:31" s="88" customFormat="1" ht="19.5" x14ac:dyDescent="0.25">
      <c r="A281" s="35"/>
      <c r="B281" s="259"/>
      <c r="C281" s="287" t="s">
        <v>214</v>
      </c>
      <c r="D281" s="274" t="s">
        <v>215</v>
      </c>
      <c r="E281" s="287" t="s">
        <v>8</v>
      </c>
      <c r="F281" s="281"/>
      <c r="G281" s="296">
        <v>100</v>
      </c>
      <c r="H281" s="297"/>
      <c r="I281" s="297"/>
      <c r="J281" s="297"/>
      <c r="K281" s="295">
        <v>160</v>
      </c>
      <c r="L281" s="295"/>
      <c r="M281" s="295"/>
      <c r="N281" s="76"/>
      <c r="O281" s="76"/>
      <c r="P281" s="76"/>
      <c r="Q281" s="3"/>
      <c r="R281" s="3"/>
      <c r="S281" s="3"/>
      <c r="T281" s="3"/>
      <c r="U281" s="3"/>
      <c r="V281" s="321"/>
      <c r="W281" s="322"/>
    </row>
    <row r="282" spans="1:31" s="89" customFormat="1" ht="15.75" x14ac:dyDescent="0.25">
      <c r="A282" s="2"/>
      <c r="B282" s="259"/>
      <c r="C282" s="288"/>
      <c r="D282" s="274"/>
      <c r="E282" s="287"/>
      <c r="F282" s="282"/>
      <c r="G282" s="63">
        <v>26</v>
      </c>
      <c r="H282" s="63">
        <v>28</v>
      </c>
      <c r="I282" s="63">
        <v>30</v>
      </c>
      <c r="J282" s="63">
        <v>32</v>
      </c>
      <c r="K282" s="63">
        <v>34</v>
      </c>
      <c r="L282" s="63">
        <v>36</v>
      </c>
      <c r="M282" s="63">
        <v>38</v>
      </c>
      <c r="N282" s="76"/>
      <c r="O282" s="76"/>
      <c r="P282" s="76"/>
      <c r="Q282" s="75"/>
      <c r="R282" s="75"/>
      <c r="S282" s="75"/>
      <c r="T282" s="75"/>
      <c r="U282" s="75"/>
      <c r="V282" s="323"/>
      <c r="W282" s="324"/>
    </row>
    <row r="283" spans="1:31" s="89" customFormat="1" x14ac:dyDescent="0.25">
      <c r="A283" s="2"/>
      <c r="B283" s="259"/>
      <c r="C283" s="288"/>
      <c r="D283" s="274"/>
      <c r="E283" s="287"/>
      <c r="F283" s="137" t="s">
        <v>212</v>
      </c>
      <c r="G283" s="220">
        <v>33</v>
      </c>
      <c r="H283" s="220">
        <v>31</v>
      </c>
      <c r="I283" s="220">
        <v>19</v>
      </c>
      <c r="J283" s="220">
        <v>16</v>
      </c>
      <c r="K283" s="220">
        <v>15</v>
      </c>
      <c r="L283" s="220">
        <v>25</v>
      </c>
      <c r="M283" s="220">
        <v>31</v>
      </c>
      <c r="N283" s="76"/>
      <c r="O283" s="76"/>
      <c r="P283" s="76"/>
      <c r="Q283" s="75"/>
      <c r="R283" s="75"/>
      <c r="S283" s="75"/>
      <c r="T283" s="75"/>
      <c r="U283" s="75"/>
      <c r="V283" s="24">
        <f>SUM(G283:P283)</f>
        <v>170</v>
      </c>
      <c r="W283" s="96">
        <f>V283*$G$281</f>
        <v>17000</v>
      </c>
    </row>
    <row r="284" spans="1:31" s="89" customFormat="1" x14ac:dyDescent="0.25">
      <c r="A284" s="2"/>
      <c r="B284" s="260"/>
      <c r="C284" s="289"/>
      <c r="D284" s="290"/>
      <c r="E284" s="291"/>
      <c r="F284" s="61" t="s">
        <v>211</v>
      </c>
      <c r="G284" s="220">
        <v>15</v>
      </c>
      <c r="H284" s="220">
        <v>14</v>
      </c>
      <c r="I284" s="220">
        <v>16</v>
      </c>
      <c r="J284" s="220">
        <v>16</v>
      </c>
      <c r="K284" s="220">
        <v>16</v>
      </c>
      <c r="L284" s="220">
        <v>19</v>
      </c>
      <c r="M284" s="220">
        <v>20</v>
      </c>
      <c r="N284" s="76"/>
      <c r="O284" s="76"/>
      <c r="P284" s="76"/>
      <c r="Q284" s="75"/>
      <c r="R284" s="75"/>
      <c r="S284" s="75"/>
      <c r="T284" s="75"/>
      <c r="U284" s="75"/>
      <c r="V284" s="24">
        <f>SUM(G284:P284)</f>
        <v>116</v>
      </c>
      <c r="W284" s="96">
        <f t="shared" ref="W284:W286" si="30">V284*$G$281</f>
        <v>11600</v>
      </c>
    </row>
    <row r="285" spans="1:31" s="89" customFormat="1" x14ac:dyDescent="0.25">
      <c r="A285" s="2"/>
      <c r="B285" s="259"/>
      <c r="C285" s="288"/>
      <c r="D285" s="274"/>
      <c r="E285" s="287"/>
      <c r="F285" s="138" t="s">
        <v>213</v>
      </c>
      <c r="G285" s="220">
        <v>1</v>
      </c>
      <c r="H285" s="157"/>
      <c r="I285" s="220">
        <v>8</v>
      </c>
      <c r="J285" s="220">
        <v>5</v>
      </c>
      <c r="K285" s="220">
        <v>1</v>
      </c>
      <c r="L285" s="157"/>
      <c r="M285" s="220">
        <v>5</v>
      </c>
      <c r="N285" s="76"/>
      <c r="O285" s="76"/>
      <c r="P285" s="76"/>
      <c r="Q285" s="75"/>
      <c r="R285" s="75"/>
      <c r="S285" s="75"/>
      <c r="T285" s="75"/>
      <c r="U285" s="75"/>
      <c r="V285" s="24">
        <f t="shared" ref="V285:V286" si="31">SUM(G285:P285)</f>
        <v>20</v>
      </c>
      <c r="W285" s="96">
        <f t="shared" si="30"/>
        <v>2000</v>
      </c>
    </row>
    <row r="286" spans="1:31" s="89" customFormat="1" x14ac:dyDescent="0.25">
      <c r="A286" s="2"/>
      <c r="B286" s="259"/>
      <c r="C286" s="288"/>
      <c r="D286" s="274"/>
      <c r="E286" s="287"/>
      <c r="F286" s="139" t="s">
        <v>216</v>
      </c>
      <c r="G286" s="220">
        <v>1</v>
      </c>
      <c r="H286" s="157"/>
      <c r="I286" s="157"/>
      <c r="J286" s="220">
        <v>1</v>
      </c>
      <c r="K286" s="157"/>
      <c r="L286" s="220">
        <v>3</v>
      </c>
      <c r="M286" s="220">
        <v>7</v>
      </c>
      <c r="N286" s="76"/>
      <c r="O286" s="76"/>
      <c r="P286" s="76"/>
      <c r="Q286" s="75"/>
      <c r="R286" s="75"/>
      <c r="S286" s="75"/>
      <c r="T286" s="75"/>
      <c r="U286" s="75"/>
      <c r="V286" s="24">
        <f t="shared" si="31"/>
        <v>12</v>
      </c>
      <c r="W286" s="96">
        <f t="shared" si="30"/>
        <v>1200</v>
      </c>
    </row>
    <row r="287" spans="1:31" s="89" customFormat="1" ht="6" customHeight="1" x14ac:dyDescent="0.3">
      <c r="A287" s="80"/>
      <c r="B287" s="81"/>
      <c r="C287" s="110"/>
      <c r="D287" s="110"/>
      <c r="E287" s="110"/>
      <c r="F287" s="110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</row>
    <row r="288" spans="1:31" ht="40.5" customHeight="1" x14ac:dyDescent="0.25">
      <c r="A288" s="56"/>
      <c r="B288" s="258"/>
      <c r="C288" s="255" t="s">
        <v>131</v>
      </c>
      <c r="D288" s="252" t="s">
        <v>132</v>
      </c>
      <c r="E288" s="255" t="s">
        <v>8</v>
      </c>
      <c r="F288" s="300"/>
      <c r="G288" s="296">
        <v>120</v>
      </c>
      <c r="H288" s="297"/>
      <c r="I288" s="297"/>
      <c r="J288" s="297"/>
      <c r="K288" s="297"/>
      <c r="L288" s="297"/>
      <c r="M288" s="295">
        <v>200</v>
      </c>
      <c r="N288" s="295"/>
      <c r="O288" s="295"/>
      <c r="P288" s="22"/>
      <c r="Q288" s="3"/>
      <c r="R288" s="3"/>
      <c r="S288" s="3"/>
      <c r="T288" s="3"/>
      <c r="U288" s="3"/>
      <c r="V288" s="14"/>
      <c r="W288" s="97"/>
    </row>
    <row r="289" spans="1:23" ht="24.75" customHeight="1" x14ac:dyDescent="0.25">
      <c r="A289" s="56"/>
      <c r="B289" s="258"/>
      <c r="C289" s="256"/>
      <c r="D289" s="253"/>
      <c r="E289" s="256"/>
      <c r="F289" s="301"/>
      <c r="G289" s="63" t="s">
        <v>26</v>
      </c>
      <c r="H289" s="63" t="s">
        <v>27</v>
      </c>
      <c r="I289" s="63" t="s">
        <v>28</v>
      </c>
      <c r="J289" s="63" t="s">
        <v>29</v>
      </c>
      <c r="K289" s="63" t="s">
        <v>30</v>
      </c>
      <c r="L289" s="63" t="s">
        <v>31</v>
      </c>
      <c r="M289" s="63" t="s">
        <v>32</v>
      </c>
      <c r="N289" s="63" t="s">
        <v>33</v>
      </c>
      <c r="O289" s="63" t="s">
        <v>34</v>
      </c>
      <c r="P289" s="22"/>
      <c r="Q289" s="22"/>
      <c r="R289" s="22"/>
      <c r="S289" s="22"/>
      <c r="T289" s="22"/>
      <c r="U289" s="22"/>
      <c r="V289" s="15"/>
      <c r="W289" s="99"/>
    </row>
    <row r="290" spans="1:23" ht="24" customHeight="1" x14ac:dyDescent="0.25">
      <c r="A290" s="56"/>
      <c r="B290" s="258"/>
      <c r="C290" s="257"/>
      <c r="D290" s="254"/>
      <c r="E290" s="257"/>
      <c r="F290" s="25" t="s">
        <v>1</v>
      </c>
      <c r="G290" s="221">
        <v>91</v>
      </c>
      <c r="H290" s="221">
        <v>95</v>
      </c>
      <c r="I290" s="221">
        <v>335</v>
      </c>
      <c r="J290" s="221">
        <v>501</v>
      </c>
      <c r="K290" s="221">
        <v>494</v>
      </c>
      <c r="L290" s="221">
        <v>602</v>
      </c>
      <c r="M290" s="221">
        <v>364</v>
      </c>
      <c r="N290" s="221">
        <v>242</v>
      </c>
      <c r="O290" s="221">
        <v>231</v>
      </c>
      <c r="P290" s="22"/>
      <c r="Q290" s="4"/>
      <c r="R290" s="4"/>
      <c r="S290" s="4"/>
      <c r="T290" s="4"/>
      <c r="U290" s="4"/>
      <c r="V290" s="24">
        <f>SUM(G290:O290)</f>
        <v>2955</v>
      </c>
      <c r="W290" s="96">
        <f>V290*$G$288</f>
        <v>354600</v>
      </c>
    </row>
    <row r="291" spans="1:23" ht="4.5" customHeight="1" x14ac:dyDescent="0.3">
      <c r="A291" s="56"/>
      <c r="B291" s="33"/>
      <c r="C291" s="132"/>
      <c r="D291" s="132"/>
      <c r="E291" s="132"/>
      <c r="F291" s="132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</row>
    <row r="292" spans="1:23" s="88" customFormat="1" ht="19.5" x14ac:dyDescent="0.25">
      <c r="A292" s="35"/>
      <c r="B292" s="259"/>
      <c r="C292" s="287" t="s">
        <v>226</v>
      </c>
      <c r="D292" s="274" t="s">
        <v>227</v>
      </c>
      <c r="E292" s="356" t="s">
        <v>8</v>
      </c>
      <c r="F292" s="281"/>
      <c r="G292" s="75"/>
      <c r="H292" s="296">
        <v>150</v>
      </c>
      <c r="I292" s="297"/>
      <c r="J292" s="297"/>
      <c r="K292" s="297"/>
      <c r="L292" s="297"/>
      <c r="M292" s="297"/>
      <c r="N292" s="297"/>
      <c r="O292" s="297"/>
      <c r="P292" s="249"/>
      <c r="Q292" s="295">
        <v>250</v>
      </c>
      <c r="R292" s="295"/>
      <c r="S292" s="295"/>
      <c r="T292" s="3"/>
      <c r="U292" s="3"/>
      <c r="V292" s="321"/>
      <c r="W292" s="322"/>
    </row>
    <row r="293" spans="1:23" s="89" customFormat="1" ht="15.75" x14ac:dyDescent="0.25">
      <c r="A293" s="2"/>
      <c r="B293" s="259"/>
      <c r="C293" s="288"/>
      <c r="D293" s="275"/>
      <c r="E293" s="293"/>
      <c r="F293" s="282"/>
      <c r="G293" s="75"/>
      <c r="H293" s="63">
        <v>28</v>
      </c>
      <c r="I293" s="63">
        <v>30</v>
      </c>
      <c r="J293" s="63">
        <v>32</v>
      </c>
      <c r="K293" s="63">
        <v>34</v>
      </c>
      <c r="L293" s="63">
        <v>36</v>
      </c>
      <c r="M293" s="63">
        <v>38</v>
      </c>
      <c r="N293" s="63">
        <v>40</v>
      </c>
      <c r="O293" s="63">
        <v>42</v>
      </c>
      <c r="P293" s="63">
        <v>44</v>
      </c>
      <c r="Q293" s="63">
        <v>46</v>
      </c>
      <c r="R293" s="63">
        <v>48</v>
      </c>
      <c r="S293" s="63">
        <v>50</v>
      </c>
      <c r="T293" s="75"/>
      <c r="U293" s="75"/>
      <c r="V293" s="323"/>
      <c r="W293" s="324"/>
    </row>
    <row r="294" spans="1:23" s="89" customFormat="1" x14ac:dyDescent="0.25">
      <c r="A294" s="2"/>
      <c r="B294" s="259"/>
      <c r="C294" s="288"/>
      <c r="D294" s="275"/>
      <c r="E294" s="293"/>
      <c r="F294" s="147" t="s">
        <v>225</v>
      </c>
      <c r="G294" s="75"/>
      <c r="H294" s="157"/>
      <c r="I294" s="220">
        <v>2</v>
      </c>
      <c r="J294" s="220">
        <v>3</v>
      </c>
      <c r="K294" s="220">
        <v>3</v>
      </c>
      <c r="L294" s="220">
        <v>2</v>
      </c>
      <c r="M294" s="220">
        <v>15</v>
      </c>
      <c r="N294" s="220">
        <v>31</v>
      </c>
      <c r="O294" s="220">
        <v>37</v>
      </c>
      <c r="P294" s="157"/>
      <c r="Q294" s="157"/>
      <c r="R294" s="157"/>
      <c r="S294" s="157"/>
      <c r="T294" s="75"/>
      <c r="U294" s="75"/>
      <c r="V294" s="24">
        <f>SUM(G294:P294)</f>
        <v>93</v>
      </c>
      <c r="W294" s="96">
        <f>V294*$H$292</f>
        <v>13950</v>
      </c>
    </row>
    <row r="295" spans="1:23" s="89" customFormat="1" x14ac:dyDescent="0.3">
      <c r="A295" s="2"/>
      <c r="B295" s="259"/>
      <c r="C295" s="288"/>
      <c r="D295" s="275"/>
      <c r="E295" s="293"/>
      <c r="F295" s="111" t="s">
        <v>182</v>
      </c>
      <c r="G295" s="75"/>
      <c r="H295" s="157"/>
      <c r="I295" s="157"/>
      <c r="J295" s="157"/>
      <c r="K295" s="157"/>
      <c r="L295" s="157"/>
      <c r="M295" s="220">
        <v>3</v>
      </c>
      <c r="N295" s="220">
        <v>17</v>
      </c>
      <c r="O295" s="220">
        <v>21</v>
      </c>
      <c r="P295" s="157"/>
      <c r="Q295" s="157"/>
      <c r="R295" s="157"/>
      <c r="S295" s="157"/>
      <c r="T295" s="75"/>
      <c r="U295" s="75"/>
      <c r="V295" s="24">
        <f>SUM(G295:P295)</f>
        <v>41</v>
      </c>
      <c r="W295" s="96">
        <f t="shared" ref="W295:W300" si="32">V295*$H$292</f>
        <v>6150</v>
      </c>
    </row>
    <row r="296" spans="1:23" s="89" customFormat="1" x14ac:dyDescent="0.3">
      <c r="A296" s="2"/>
      <c r="B296" s="259"/>
      <c r="C296" s="288"/>
      <c r="D296" s="275"/>
      <c r="E296" s="293"/>
      <c r="F296" s="46" t="s">
        <v>184</v>
      </c>
      <c r="G296" s="75"/>
      <c r="H296" s="157"/>
      <c r="I296" s="157"/>
      <c r="J296" s="220">
        <v>1</v>
      </c>
      <c r="K296" s="157"/>
      <c r="L296" s="157"/>
      <c r="M296" s="220">
        <v>12</v>
      </c>
      <c r="N296" s="220">
        <v>14</v>
      </c>
      <c r="O296" s="220">
        <v>16</v>
      </c>
      <c r="P296" s="157"/>
      <c r="Q296" s="157"/>
      <c r="R296" s="157"/>
      <c r="S296" s="157"/>
      <c r="T296" s="75"/>
      <c r="U296" s="75"/>
      <c r="V296" s="24">
        <f>SUM(G296:P296)</f>
        <v>43</v>
      </c>
      <c r="W296" s="96">
        <f t="shared" si="32"/>
        <v>6450</v>
      </c>
    </row>
    <row r="297" spans="1:23" s="89" customFormat="1" x14ac:dyDescent="0.25">
      <c r="A297" s="2"/>
      <c r="B297" s="259"/>
      <c r="C297" s="288"/>
      <c r="D297" s="275"/>
      <c r="E297" s="293"/>
      <c r="F297" s="148" t="s">
        <v>228</v>
      </c>
      <c r="G297" s="75"/>
      <c r="H297" s="157"/>
      <c r="I297" s="220">
        <v>7</v>
      </c>
      <c r="J297" s="220">
        <v>11</v>
      </c>
      <c r="K297" s="220">
        <v>8</v>
      </c>
      <c r="L297" s="220">
        <v>13</v>
      </c>
      <c r="M297" s="220">
        <v>26</v>
      </c>
      <c r="N297" s="220">
        <v>36</v>
      </c>
      <c r="O297" s="220">
        <v>31</v>
      </c>
      <c r="P297" s="220">
        <v>35</v>
      </c>
      <c r="Q297" s="220">
        <v>29</v>
      </c>
      <c r="R297" s="220">
        <v>37</v>
      </c>
      <c r="S297" s="220">
        <v>30</v>
      </c>
      <c r="T297" s="75"/>
      <c r="U297" s="75"/>
      <c r="V297" s="24">
        <f>SUM(G297:S297)</f>
        <v>263</v>
      </c>
      <c r="W297" s="96">
        <f t="shared" si="32"/>
        <v>39450</v>
      </c>
    </row>
    <row r="298" spans="1:23" s="89" customFormat="1" x14ac:dyDescent="0.25">
      <c r="A298" s="2"/>
      <c r="B298" s="260"/>
      <c r="C298" s="289"/>
      <c r="D298" s="276"/>
      <c r="E298" s="358"/>
      <c r="F298" s="25" t="s">
        <v>1</v>
      </c>
      <c r="G298" s="75"/>
      <c r="H298" s="220">
        <v>5</v>
      </c>
      <c r="I298" s="220">
        <v>8</v>
      </c>
      <c r="J298" s="220">
        <v>20</v>
      </c>
      <c r="K298" s="220">
        <v>6</v>
      </c>
      <c r="L298" s="220">
        <v>11</v>
      </c>
      <c r="M298" s="220">
        <v>8</v>
      </c>
      <c r="N298" s="220">
        <v>10</v>
      </c>
      <c r="O298" s="220">
        <v>21</v>
      </c>
      <c r="P298" s="220">
        <v>8</v>
      </c>
      <c r="Q298" s="157"/>
      <c r="R298" s="157"/>
      <c r="S298" s="157"/>
      <c r="T298" s="75"/>
      <c r="U298" s="75"/>
      <c r="V298" s="24">
        <f>SUM(G298:S298)</f>
        <v>97</v>
      </c>
      <c r="W298" s="96">
        <f t="shared" si="32"/>
        <v>14550</v>
      </c>
    </row>
    <row r="299" spans="1:23" s="89" customFormat="1" x14ac:dyDescent="0.25">
      <c r="A299" s="2"/>
      <c r="B299" s="259"/>
      <c r="C299" s="288"/>
      <c r="D299" s="275"/>
      <c r="E299" s="293"/>
      <c r="F299" s="149" t="s">
        <v>229</v>
      </c>
      <c r="G299" s="75"/>
      <c r="H299" s="157"/>
      <c r="I299" s="220">
        <v>7</v>
      </c>
      <c r="J299" s="220">
        <v>11</v>
      </c>
      <c r="K299" s="220">
        <v>10</v>
      </c>
      <c r="L299" s="220">
        <v>4</v>
      </c>
      <c r="M299" s="220">
        <v>7</v>
      </c>
      <c r="N299" s="220">
        <v>16</v>
      </c>
      <c r="O299" s="220">
        <v>13</v>
      </c>
      <c r="P299" s="220">
        <v>21</v>
      </c>
      <c r="Q299" s="220">
        <v>29</v>
      </c>
      <c r="R299" s="220">
        <v>32</v>
      </c>
      <c r="S299" s="220">
        <v>28</v>
      </c>
      <c r="T299" s="75"/>
      <c r="U299" s="75"/>
      <c r="V299" s="24">
        <f>SUM(G299:S299)</f>
        <v>178</v>
      </c>
      <c r="W299" s="96">
        <f t="shared" si="32"/>
        <v>26700</v>
      </c>
    </row>
    <row r="300" spans="1:23" s="89" customFormat="1" x14ac:dyDescent="0.25">
      <c r="A300" s="2"/>
      <c r="B300" s="259"/>
      <c r="C300" s="288"/>
      <c r="D300" s="275"/>
      <c r="E300" s="293"/>
      <c r="F300" s="138" t="s">
        <v>183</v>
      </c>
      <c r="G300" s="4"/>
      <c r="H300" s="157"/>
      <c r="I300" s="220">
        <v>2</v>
      </c>
      <c r="J300" s="220">
        <v>2</v>
      </c>
      <c r="K300" s="220">
        <v>1</v>
      </c>
      <c r="L300" s="220">
        <v>1</v>
      </c>
      <c r="M300" s="220">
        <v>12</v>
      </c>
      <c r="N300" s="220">
        <v>16</v>
      </c>
      <c r="O300" s="220">
        <v>22</v>
      </c>
      <c r="P300" s="220">
        <v>26</v>
      </c>
      <c r="Q300" s="220">
        <v>29</v>
      </c>
      <c r="R300" s="220">
        <v>30</v>
      </c>
      <c r="S300" s="220">
        <v>27</v>
      </c>
      <c r="T300" s="4"/>
      <c r="U300" s="4"/>
      <c r="V300" s="24">
        <f>SUM(G300:S300)</f>
        <v>168</v>
      </c>
      <c r="W300" s="96">
        <f t="shared" si="32"/>
        <v>25200</v>
      </c>
    </row>
    <row r="301" spans="1:23" s="89" customFormat="1" ht="4.5" customHeight="1" x14ac:dyDescent="0.3">
      <c r="A301" s="80"/>
      <c r="B301" s="81"/>
      <c r="C301" s="110"/>
      <c r="D301" s="110"/>
      <c r="E301" s="110"/>
      <c r="F301" s="110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</row>
    <row r="302" spans="1:23" s="88" customFormat="1" ht="24.75" customHeight="1" x14ac:dyDescent="0.25">
      <c r="A302" s="35"/>
      <c r="B302" s="262"/>
      <c r="C302" s="349" t="s">
        <v>230</v>
      </c>
      <c r="D302" s="274" t="s">
        <v>231</v>
      </c>
      <c r="E302" s="356" t="s">
        <v>8</v>
      </c>
      <c r="F302" s="281"/>
      <c r="G302" s="3"/>
      <c r="H302" s="3"/>
      <c r="I302" s="296">
        <v>100</v>
      </c>
      <c r="J302" s="297"/>
      <c r="K302" s="297"/>
      <c r="L302" s="297"/>
      <c r="M302" s="297"/>
      <c r="N302" s="297"/>
      <c r="O302" s="297"/>
      <c r="P302" s="297"/>
      <c r="Q302" s="295">
        <v>250</v>
      </c>
      <c r="R302" s="295"/>
      <c r="S302" s="295"/>
      <c r="T302" s="3"/>
      <c r="U302" s="3"/>
      <c r="V302" s="321"/>
      <c r="W302" s="322"/>
    </row>
    <row r="303" spans="1:23" s="89" customFormat="1" ht="21" customHeight="1" x14ac:dyDescent="0.25">
      <c r="A303" s="2"/>
      <c r="B303" s="263"/>
      <c r="C303" s="350"/>
      <c r="D303" s="275"/>
      <c r="E303" s="293"/>
      <c r="F303" s="282"/>
      <c r="G303" s="75"/>
      <c r="H303" s="75"/>
      <c r="I303" s="63">
        <v>30</v>
      </c>
      <c r="J303" s="63">
        <v>32</v>
      </c>
      <c r="K303" s="63">
        <v>34</v>
      </c>
      <c r="L303" s="63">
        <v>36</v>
      </c>
      <c r="M303" s="63">
        <v>38</v>
      </c>
      <c r="N303" s="63">
        <v>40</v>
      </c>
      <c r="O303" s="63">
        <v>42</v>
      </c>
      <c r="P303" s="63">
        <v>44</v>
      </c>
      <c r="Q303" s="63">
        <v>46</v>
      </c>
      <c r="R303" s="63">
        <v>48</v>
      </c>
      <c r="S303" s="63">
        <v>50</v>
      </c>
      <c r="T303" s="75"/>
      <c r="U303" s="75"/>
      <c r="V303" s="323"/>
      <c r="W303" s="324"/>
    </row>
    <row r="304" spans="1:23" s="89" customFormat="1" x14ac:dyDescent="0.25">
      <c r="A304" s="2"/>
      <c r="B304" s="263"/>
      <c r="C304" s="350"/>
      <c r="D304" s="275"/>
      <c r="E304" s="293"/>
      <c r="F304" s="149" t="s">
        <v>229</v>
      </c>
      <c r="G304" s="75"/>
      <c r="H304" s="75"/>
      <c r="I304" s="220">
        <v>1</v>
      </c>
      <c r="J304" s="157"/>
      <c r="K304" s="157"/>
      <c r="L304" s="220">
        <v>1</v>
      </c>
      <c r="M304" s="220">
        <v>1</v>
      </c>
      <c r="N304" s="157"/>
      <c r="O304" s="220">
        <v>1</v>
      </c>
      <c r="P304" s="220">
        <v>22</v>
      </c>
      <c r="Q304" s="220">
        <v>10</v>
      </c>
      <c r="R304" s="220">
        <v>16</v>
      </c>
      <c r="S304" s="220">
        <v>12</v>
      </c>
      <c r="T304" s="75"/>
      <c r="U304" s="75"/>
      <c r="V304" s="24">
        <f>SUM(G304:S304)</f>
        <v>64</v>
      </c>
      <c r="W304" s="96">
        <f>V304*$I$302</f>
        <v>6400</v>
      </c>
    </row>
    <row r="305" spans="1:23" s="89" customFormat="1" x14ac:dyDescent="0.25">
      <c r="A305" s="2"/>
      <c r="B305" s="263"/>
      <c r="C305" s="350"/>
      <c r="D305" s="275"/>
      <c r="E305" s="293"/>
      <c r="F305" s="147" t="s">
        <v>225</v>
      </c>
      <c r="G305" s="75"/>
      <c r="H305" s="75"/>
      <c r="I305" s="220">
        <v>10</v>
      </c>
      <c r="J305" s="220">
        <v>3</v>
      </c>
      <c r="K305" s="220">
        <v>1</v>
      </c>
      <c r="L305" s="220">
        <v>10</v>
      </c>
      <c r="M305" s="220">
        <v>24</v>
      </c>
      <c r="N305" s="220">
        <v>30</v>
      </c>
      <c r="O305" s="220">
        <v>42</v>
      </c>
      <c r="P305" s="157"/>
      <c r="Q305" s="157"/>
      <c r="R305" s="157"/>
      <c r="S305" s="157"/>
      <c r="T305" s="75"/>
      <c r="U305" s="75"/>
      <c r="V305" s="24">
        <f>SUM(G305:P305)</f>
        <v>120</v>
      </c>
      <c r="W305" s="96">
        <f>V305*$I$302</f>
        <v>12000</v>
      </c>
    </row>
    <row r="306" spans="1:23" s="89" customFormat="1" x14ac:dyDescent="0.3">
      <c r="A306" s="2"/>
      <c r="B306" s="263"/>
      <c r="C306" s="350"/>
      <c r="D306" s="275"/>
      <c r="E306" s="293"/>
      <c r="F306" s="156" t="s">
        <v>182</v>
      </c>
      <c r="G306" s="75"/>
      <c r="H306" s="75"/>
      <c r="I306" s="157"/>
      <c r="J306" s="157"/>
      <c r="K306" s="157"/>
      <c r="L306" s="157"/>
      <c r="M306" s="157"/>
      <c r="N306" s="220">
        <v>14</v>
      </c>
      <c r="O306" s="220">
        <v>11</v>
      </c>
      <c r="P306" s="157"/>
      <c r="Q306" s="157"/>
      <c r="R306" s="157"/>
      <c r="S306" s="157"/>
      <c r="T306" s="75"/>
      <c r="U306" s="75"/>
      <c r="V306" s="24">
        <f>SUM(G306:P306)</f>
        <v>25</v>
      </c>
      <c r="W306" s="96">
        <f t="shared" ref="W306:W309" si="33">V306*$I$302</f>
        <v>2500</v>
      </c>
    </row>
    <row r="307" spans="1:23" s="89" customFormat="1" x14ac:dyDescent="0.3">
      <c r="A307" s="2"/>
      <c r="B307" s="263"/>
      <c r="C307" s="350"/>
      <c r="D307" s="275"/>
      <c r="E307" s="293"/>
      <c r="F307" s="46" t="s">
        <v>184</v>
      </c>
      <c r="G307" s="75"/>
      <c r="H307" s="75"/>
      <c r="I307" s="157"/>
      <c r="J307" s="157"/>
      <c r="K307" s="157"/>
      <c r="L307" s="157"/>
      <c r="M307" s="220">
        <v>2</v>
      </c>
      <c r="N307" s="220">
        <v>12</v>
      </c>
      <c r="O307" s="220">
        <v>20</v>
      </c>
      <c r="P307" s="157"/>
      <c r="Q307" s="157"/>
      <c r="R307" s="157"/>
      <c r="S307" s="157"/>
      <c r="T307" s="75"/>
      <c r="U307" s="75"/>
      <c r="V307" s="24">
        <f>SUM(G307:P307)</f>
        <v>34</v>
      </c>
      <c r="W307" s="96">
        <f t="shared" si="33"/>
        <v>3400</v>
      </c>
    </row>
    <row r="308" spans="1:23" s="89" customFormat="1" x14ac:dyDescent="0.25">
      <c r="A308" s="2"/>
      <c r="B308" s="263"/>
      <c r="C308" s="350"/>
      <c r="D308" s="275"/>
      <c r="E308" s="293"/>
      <c r="F308" s="148" t="s">
        <v>228</v>
      </c>
      <c r="G308" s="75"/>
      <c r="H308" s="75"/>
      <c r="I308" s="220">
        <v>21</v>
      </c>
      <c r="J308" s="220">
        <v>14</v>
      </c>
      <c r="K308" s="220">
        <v>7</v>
      </c>
      <c r="L308" s="220">
        <v>16</v>
      </c>
      <c r="M308" s="220">
        <v>10</v>
      </c>
      <c r="N308" s="220">
        <v>17</v>
      </c>
      <c r="O308" s="220">
        <v>31</v>
      </c>
      <c r="P308" s="220">
        <v>31</v>
      </c>
      <c r="Q308" s="220">
        <v>35</v>
      </c>
      <c r="R308" s="220">
        <v>37</v>
      </c>
      <c r="S308" s="220">
        <v>38</v>
      </c>
      <c r="T308" s="75"/>
      <c r="U308" s="75"/>
      <c r="V308" s="24">
        <f>SUM(G308:S308)</f>
        <v>257</v>
      </c>
      <c r="W308" s="96">
        <f>V308*$I$302</f>
        <v>25700</v>
      </c>
    </row>
    <row r="309" spans="1:23" s="89" customFormat="1" x14ac:dyDescent="0.25">
      <c r="A309" s="2"/>
      <c r="B309" s="263"/>
      <c r="C309" s="350"/>
      <c r="D309" s="275"/>
      <c r="E309" s="293"/>
      <c r="F309" s="138" t="s">
        <v>183</v>
      </c>
      <c r="G309" s="4"/>
      <c r="H309" s="4"/>
      <c r="I309" s="220">
        <v>19</v>
      </c>
      <c r="J309" s="220">
        <v>9</v>
      </c>
      <c r="K309" s="220">
        <v>6</v>
      </c>
      <c r="L309" s="220">
        <v>7</v>
      </c>
      <c r="M309" s="220">
        <v>26</v>
      </c>
      <c r="N309" s="220">
        <v>35</v>
      </c>
      <c r="O309" s="220">
        <v>35</v>
      </c>
      <c r="P309" s="220">
        <v>29</v>
      </c>
      <c r="Q309" s="220">
        <v>33</v>
      </c>
      <c r="R309" s="220">
        <v>37</v>
      </c>
      <c r="S309" s="220">
        <v>37</v>
      </c>
      <c r="T309" s="4"/>
      <c r="U309" s="4"/>
      <c r="V309" s="24">
        <f>SUM(G309:S309)</f>
        <v>273</v>
      </c>
      <c r="W309" s="96">
        <f t="shared" si="33"/>
        <v>27300</v>
      </c>
    </row>
    <row r="310" spans="1:23" s="88" customFormat="1" ht="24.75" customHeight="1" x14ac:dyDescent="0.25">
      <c r="A310" s="35"/>
      <c r="B310" s="263"/>
      <c r="C310" s="350"/>
      <c r="D310" s="274" t="s">
        <v>231</v>
      </c>
      <c r="E310" s="356" t="s">
        <v>8</v>
      </c>
      <c r="F310" s="281"/>
      <c r="G310" s="3"/>
      <c r="H310" s="3"/>
      <c r="I310" s="296">
        <v>150</v>
      </c>
      <c r="J310" s="297"/>
      <c r="K310" s="297"/>
      <c r="L310" s="297"/>
      <c r="M310" s="297"/>
      <c r="N310" s="297"/>
      <c r="O310" s="295">
        <v>295</v>
      </c>
      <c r="P310" s="295"/>
      <c r="Q310" s="295"/>
      <c r="R310" s="3"/>
      <c r="S310" s="3"/>
      <c r="T310" s="3"/>
      <c r="U310" s="3"/>
      <c r="V310" s="321"/>
      <c r="W310" s="322"/>
    </row>
    <row r="311" spans="1:23" s="89" customFormat="1" ht="21" customHeight="1" x14ac:dyDescent="0.25">
      <c r="A311" s="2"/>
      <c r="B311" s="263"/>
      <c r="C311" s="350"/>
      <c r="D311" s="275"/>
      <c r="E311" s="293"/>
      <c r="F311" s="282"/>
      <c r="G311" s="75"/>
      <c r="H311" s="75"/>
      <c r="I311" s="63">
        <v>30</v>
      </c>
      <c r="J311" s="63">
        <v>32</v>
      </c>
      <c r="K311" s="63">
        <v>34</v>
      </c>
      <c r="L311" s="63">
        <v>36</v>
      </c>
      <c r="M311" s="63">
        <v>38</v>
      </c>
      <c r="N311" s="63">
        <v>40</v>
      </c>
      <c r="O311" s="63">
        <v>42</v>
      </c>
      <c r="P311" s="63">
        <v>44</v>
      </c>
      <c r="Q311" s="63">
        <v>46</v>
      </c>
      <c r="R311" s="75"/>
      <c r="S311" s="75"/>
      <c r="T311" s="75"/>
      <c r="U311" s="75"/>
      <c r="V311" s="323"/>
      <c r="W311" s="324"/>
    </row>
    <row r="312" spans="1:23" s="89" customFormat="1" x14ac:dyDescent="0.25">
      <c r="A312" s="2"/>
      <c r="B312" s="264"/>
      <c r="C312" s="351"/>
      <c r="D312" s="461"/>
      <c r="E312" s="462"/>
      <c r="F312" s="25" t="s">
        <v>1</v>
      </c>
      <c r="G312" s="75"/>
      <c r="H312" s="75"/>
      <c r="I312" s="220">
        <v>62</v>
      </c>
      <c r="J312" s="220">
        <v>73</v>
      </c>
      <c r="K312" s="220">
        <v>54</v>
      </c>
      <c r="L312" s="220">
        <v>38</v>
      </c>
      <c r="M312" s="220">
        <v>30</v>
      </c>
      <c r="N312" s="220">
        <v>11</v>
      </c>
      <c r="O312" s="220">
        <v>21</v>
      </c>
      <c r="P312" s="220">
        <v>47</v>
      </c>
      <c r="Q312" s="220">
        <v>21</v>
      </c>
      <c r="R312" s="75"/>
      <c r="S312" s="75"/>
      <c r="T312" s="75"/>
      <c r="U312" s="75"/>
      <c r="V312" s="24">
        <f>SUM(G312:S312)</f>
        <v>357</v>
      </c>
      <c r="W312" s="96">
        <f>V312*$I$310</f>
        <v>53550</v>
      </c>
    </row>
    <row r="313" spans="1:23" s="89" customFormat="1" ht="4.5" customHeight="1" x14ac:dyDescent="0.3">
      <c r="A313" s="80"/>
      <c r="B313" s="81"/>
      <c r="C313" s="110"/>
      <c r="D313" s="110"/>
      <c r="E313" s="110"/>
      <c r="F313" s="110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</row>
    <row r="314" spans="1:23" ht="44.25" customHeight="1" x14ac:dyDescent="0.25">
      <c r="A314" s="56"/>
      <c r="B314" s="271"/>
      <c r="C314" s="255" t="s">
        <v>4</v>
      </c>
      <c r="D314" s="252" t="s">
        <v>25</v>
      </c>
      <c r="E314" s="255" t="s">
        <v>37</v>
      </c>
      <c r="F314" s="300"/>
      <c r="G314" s="296">
        <v>150</v>
      </c>
      <c r="H314" s="297"/>
      <c r="I314" s="295">
        <v>220</v>
      </c>
      <c r="J314" s="295"/>
      <c r="K314" s="296">
        <v>200</v>
      </c>
      <c r="L314" s="297"/>
      <c r="M314" s="297"/>
      <c r="N314" s="297"/>
      <c r="O314" s="297"/>
      <c r="P314" s="295">
        <v>310</v>
      </c>
      <c r="Q314" s="295"/>
      <c r="R314" s="22"/>
      <c r="S314" s="22"/>
      <c r="T314" s="22"/>
      <c r="U314" s="22"/>
      <c r="V314" s="14"/>
      <c r="W314" s="97"/>
    </row>
    <row r="315" spans="1:23" ht="25.5" customHeight="1" x14ac:dyDescent="0.25">
      <c r="A315" s="56"/>
      <c r="B315" s="272"/>
      <c r="C315" s="256"/>
      <c r="D315" s="253"/>
      <c r="E315" s="256"/>
      <c r="F315" s="301"/>
      <c r="G315" s="63" t="s">
        <v>26</v>
      </c>
      <c r="H315" s="63" t="s">
        <v>27</v>
      </c>
      <c r="I315" s="63" t="s">
        <v>28</v>
      </c>
      <c r="J315" s="63" t="s">
        <v>29</v>
      </c>
      <c r="K315" s="63" t="s">
        <v>30</v>
      </c>
      <c r="L315" s="63" t="s">
        <v>31</v>
      </c>
      <c r="M315" s="63" t="s">
        <v>32</v>
      </c>
      <c r="N315" s="63" t="s">
        <v>33</v>
      </c>
      <c r="O315" s="63" t="s">
        <v>34</v>
      </c>
      <c r="P315" s="63" t="s">
        <v>35</v>
      </c>
      <c r="Q315" s="63" t="s">
        <v>36</v>
      </c>
      <c r="R315" s="22"/>
      <c r="S315" s="22"/>
      <c r="T315" s="22"/>
      <c r="U315" s="22"/>
      <c r="V315" s="15"/>
      <c r="W315" s="99"/>
    </row>
    <row r="316" spans="1:23" ht="24" customHeight="1" x14ac:dyDescent="0.25">
      <c r="A316" s="56"/>
      <c r="B316" s="273"/>
      <c r="C316" s="257"/>
      <c r="D316" s="254"/>
      <c r="E316" s="257"/>
      <c r="F316" s="25" t="s">
        <v>1</v>
      </c>
      <c r="G316" s="221">
        <v>97</v>
      </c>
      <c r="H316" s="221">
        <v>128</v>
      </c>
      <c r="I316" s="221">
        <v>128</v>
      </c>
      <c r="J316" s="221">
        <v>85</v>
      </c>
      <c r="K316" s="221">
        <v>84</v>
      </c>
      <c r="L316" s="221">
        <v>108</v>
      </c>
      <c r="M316" s="221">
        <v>73</v>
      </c>
      <c r="N316" s="221">
        <v>67</v>
      </c>
      <c r="O316" s="221">
        <v>65</v>
      </c>
      <c r="P316" s="221">
        <v>35</v>
      </c>
      <c r="Q316" s="221">
        <v>34</v>
      </c>
      <c r="R316" s="23"/>
      <c r="S316" s="23"/>
      <c r="T316" s="23"/>
      <c r="U316" s="23"/>
      <c r="V316" s="24">
        <f>SUM(G316:U316)</f>
        <v>904</v>
      </c>
      <c r="W316" s="96">
        <f>SUM(G316:J316)*G314+SUM(K316:Q316)*K314</f>
        <v>158900</v>
      </c>
    </row>
    <row r="317" spans="1:23" ht="4.5" customHeight="1" x14ac:dyDescent="0.3">
      <c r="A317" s="56"/>
      <c r="B317" s="33"/>
      <c r="C317" s="132"/>
      <c r="D317" s="132"/>
      <c r="E317" s="132"/>
      <c r="F317" s="132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</row>
    <row r="318" spans="1:23" ht="24" customHeight="1" x14ac:dyDescent="0.25">
      <c r="A318" s="56"/>
      <c r="B318" s="378"/>
      <c r="C318" s="318" t="s">
        <v>45</v>
      </c>
      <c r="D318" s="280" t="s">
        <v>42</v>
      </c>
      <c r="E318" s="318" t="s">
        <v>5</v>
      </c>
      <c r="F318" s="281"/>
      <c r="G318" s="296">
        <v>200</v>
      </c>
      <c r="H318" s="297"/>
      <c r="I318" s="297"/>
      <c r="J318" s="297"/>
      <c r="K318" s="297"/>
      <c r="L318" s="297"/>
      <c r="M318" s="297"/>
      <c r="N318" s="295">
        <v>300</v>
      </c>
      <c r="O318" s="295"/>
      <c r="P318" s="20"/>
      <c r="Q318" s="20"/>
      <c r="R318" s="20"/>
      <c r="S318" s="20"/>
      <c r="T318" s="20"/>
      <c r="U318" s="3"/>
      <c r="V318" s="14"/>
      <c r="W318" s="97"/>
    </row>
    <row r="319" spans="1:23" ht="24" customHeight="1" x14ac:dyDescent="0.25">
      <c r="A319" s="56"/>
      <c r="B319" s="378"/>
      <c r="C319" s="318"/>
      <c r="D319" s="280"/>
      <c r="E319" s="318"/>
      <c r="F319" s="282"/>
      <c r="G319" s="63" t="s">
        <v>26</v>
      </c>
      <c r="H319" s="63" t="s">
        <v>27</v>
      </c>
      <c r="I319" s="63" t="s">
        <v>28</v>
      </c>
      <c r="J319" s="63" t="s">
        <v>29</v>
      </c>
      <c r="K319" s="63" t="s">
        <v>30</v>
      </c>
      <c r="L319" s="63" t="s">
        <v>31</v>
      </c>
      <c r="M319" s="63" t="s">
        <v>32</v>
      </c>
      <c r="N319" s="63" t="s">
        <v>33</v>
      </c>
      <c r="O319" s="63" t="s">
        <v>34</v>
      </c>
      <c r="P319" s="20"/>
      <c r="Q319" s="20"/>
      <c r="R319" s="20"/>
      <c r="S319" s="20"/>
      <c r="T319" s="20"/>
      <c r="U319" s="20"/>
      <c r="V319" s="16"/>
      <c r="W319" s="98"/>
    </row>
    <row r="320" spans="1:23" ht="24" customHeight="1" x14ac:dyDescent="0.25">
      <c r="A320" s="56"/>
      <c r="B320" s="378"/>
      <c r="C320" s="318"/>
      <c r="D320" s="280"/>
      <c r="E320" s="318"/>
      <c r="F320" s="26" t="s">
        <v>38</v>
      </c>
      <c r="G320" s="21"/>
      <c r="H320" s="221">
        <v>2</v>
      </c>
      <c r="I320" s="221">
        <v>7</v>
      </c>
      <c r="J320" s="221">
        <v>3</v>
      </c>
      <c r="K320" s="221">
        <v>9</v>
      </c>
      <c r="L320" s="221">
        <v>8</v>
      </c>
      <c r="M320" s="221">
        <v>10</v>
      </c>
      <c r="N320" s="221">
        <v>13</v>
      </c>
      <c r="O320" s="21"/>
      <c r="P320" s="20"/>
      <c r="Q320" s="20"/>
      <c r="R320" s="20"/>
      <c r="S320" s="20"/>
      <c r="T320" s="20"/>
      <c r="U320" s="20"/>
      <c r="V320" s="24">
        <f>SUM(G320:U320)</f>
        <v>52</v>
      </c>
      <c r="W320" s="100">
        <f>V320*$G$318</f>
        <v>10400</v>
      </c>
    </row>
    <row r="321" spans="1:23" ht="24" customHeight="1" x14ac:dyDescent="0.25">
      <c r="A321" s="56"/>
      <c r="B321" s="259"/>
      <c r="C321" s="288"/>
      <c r="D321" s="275"/>
      <c r="E321" s="288"/>
      <c r="F321" s="29" t="s">
        <v>39</v>
      </c>
      <c r="G321" s="21"/>
      <c r="H321" s="221">
        <v>2</v>
      </c>
      <c r="I321" s="21"/>
      <c r="J321" s="21"/>
      <c r="K321" s="21"/>
      <c r="L321" s="221">
        <v>3</v>
      </c>
      <c r="M321" s="221">
        <v>1</v>
      </c>
      <c r="N321" s="21"/>
      <c r="O321" s="21"/>
      <c r="P321" s="20"/>
      <c r="Q321" s="20"/>
      <c r="R321" s="20"/>
      <c r="S321" s="20"/>
      <c r="T321" s="20"/>
      <c r="U321" s="20"/>
      <c r="V321" s="24">
        <f>SUM(G321:U321)</f>
        <v>6</v>
      </c>
      <c r="W321" s="100">
        <f>V321*$G$318</f>
        <v>1200</v>
      </c>
    </row>
    <row r="322" spans="1:23" ht="24" customHeight="1" x14ac:dyDescent="0.25">
      <c r="A322" s="56"/>
      <c r="B322" s="259"/>
      <c r="C322" s="288"/>
      <c r="D322" s="275"/>
      <c r="E322" s="288"/>
      <c r="F322" s="27" t="s">
        <v>40</v>
      </c>
      <c r="G322" s="21"/>
      <c r="H322" s="221">
        <v>9</v>
      </c>
      <c r="I322" s="221">
        <v>5</v>
      </c>
      <c r="J322" s="21"/>
      <c r="K322" s="221">
        <v>1</v>
      </c>
      <c r="L322" s="221">
        <v>8</v>
      </c>
      <c r="M322" s="221">
        <v>8</v>
      </c>
      <c r="N322" s="221">
        <v>3</v>
      </c>
      <c r="O322" s="21"/>
      <c r="P322" s="20"/>
      <c r="Q322" s="20"/>
      <c r="R322" s="20"/>
      <c r="S322" s="20"/>
      <c r="T322" s="20"/>
      <c r="U322" s="20"/>
      <c r="V322" s="24">
        <f t="shared" ref="V322:V324" si="34">SUM(G322:U322)</f>
        <v>34</v>
      </c>
      <c r="W322" s="100">
        <f>V322*$G$318</f>
        <v>6800</v>
      </c>
    </row>
    <row r="323" spans="1:23" ht="24" customHeight="1" x14ac:dyDescent="0.25">
      <c r="A323" s="56"/>
      <c r="B323" s="259"/>
      <c r="C323" s="288"/>
      <c r="D323" s="275"/>
      <c r="E323" s="288"/>
      <c r="F323" s="28" t="s">
        <v>41</v>
      </c>
      <c r="G323" s="21"/>
      <c r="H323" s="21"/>
      <c r="I323" s="21"/>
      <c r="J323" s="221">
        <v>2</v>
      </c>
      <c r="K323" s="21"/>
      <c r="L323" s="150"/>
      <c r="M323" s="221">
        <v>6</v>
      </c>
      <c r="N323" s="221">
        <v>2</v>
      </c>
      <c r="O323" s="21"/>
      <c r="P323" s="20"/>
      <c r="Q323" s="20"/>
      <c r="R323" s="20"/>
      <c r="S323" s="20"/>
      <c r="T323" s="20"/>
      <c r="U323" s="20"/>
      <c r="V323" s="24">
        <f t="shared" si="34"/>
        <v>10</v>
      </c>
      <c r="W323" s="100">
        <f>V323*$G$318</f>
        <v>2000</v>
      </c>
    </row>
    <row r="324" spans="1:23" ht="24" customHeight="1" x14ac:dyDescent="0.25">
      <c r="A324" s="56"/>
      <c r="B324" s="378"/>
      <c r="C324" s="318"/>
      <c r="D324" s="280"/>
      <c r="E324" s="318"/>
      <c r="F324" s="25" t="s">
        <v>24</v>
      </c>
      <c r="G324" s="221">
        <v>86</v>
      </c>
      <c r="H324" s="221">
        <v>119</v>
      </c>
      <c r="I324" s="221">
        <v>98</v>
      </c>
      <c r="J324" s="221">
        <v>116</v>
      </c>
      <c r="K324" s="221">
        <v>96</v>
      </c>
      <c r="L324" s="221">
        <v>97</v>
      </c>
      <c r="M324" s="221">
        <v>95</v>
      </c>
      <c r="N324" s="221">
        <v>77</v>
      </c>
      <c r="O324" s="221">
        <v>61</v>
      </c>
      <c r="P324" s="20"/>
      <c r="Q324" s="20"/>
      <c r="R324" s="20"/>
      <c r="S324" s="20"/>
      <c r="T324" s="20"/>
      <c r="U324" s="20"/>
      <c r="V324" s="24">
        <f t="shared" si="34"/>
        <v>845</v>
      </c>
      <c r="W324" s="100">
        <f>V324*$G$318</f>
        <v>169000</v>
      </c>
    </row>
    <row r="325" spans="1:23" ht="4.5" customHeight="1" x14ac:dyDescent="0.3">
      <c r="A325" s="56"/>
      <c r="B325" s="33"/>
      <c r="C325" s="132"/>
      <c r="D325" s="132"/>
      <c r="E325" s="132"/>
      <c r="F325" s="132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</row>
    <row r="326" spans="1:23" ht="40.5" customHeight="1" x14ac:dyDescent="0.25">
      <c r="A326" s="56"/>
      <c r="B326" s="410"/>
      <c r="C326" s="255" t="s">
        <v>43</v>
      </c>
      <c r="D326" s="252" t="s">
        <v>44</v>
      </c>
      <c r="E326" s="255" t="s">
        <v>5</v>
      </c>
      <c r="F326" s="300"/>
      <c r="G326" s="296">
        <v>200</v>
      </c>
      <c r="H326" s="297"/>
      <c r="I326" s="297"/>
      <c r="J326" s="297"/>
      <c r="K326" s="297"/>
      <c r="L326" s="297"/>
      <c r="M326" s="295">
        <v>250</v>
      </c>
      <c r="N326" s="295"/>
      <c r="O326" s="22"/>
      <c r="P326" s="22"/>
      <c r="Q326" s="3"/>
      <c r="R326" s="3"/>
      <c r="S326" s="3"/>
      <c r="T326" s="3"/>
      <c r="U326" s="3"/>
      <c r="V326" s="14"/>
      <c r="W326" s="97"/>
    </row>
    <row r="327" spans="1:23" ht="24.75" customHeight="1" x14ac:dyDescent="0.25">
      <c r="A327" s="56"/>
      <c r="B327" s="411"/>
      <c r="C327" s="256"/>
      <c r="D327" s="253"/>
      <c r="E327" s="256"/>
      <c r="F327" s="301"/>
      <c r="G327" s="63" t="s">
        <v>26</v>
      </c>
      <c r="H327" s="63" t="s">
        <v>27</v>
      </c>
      <c r="I327" s="63" t="s">
        <v>28</v>
      </c>
      <c r="J327" s="63" t="s">
        <v>29</v>
      </c>
      <c r="K327" s="63" t="s">
        <v>30</v>
      </c>
      <c r="L327" s="63" t="s">
        <v>31</v>
      </c>
      <c r="M327" s="63" t="s">
        <v>32</v>
      </c>
      <c r="N327" s="63" t="s">
        <v>33</v>
      </c>
      <c r="O327" s="22"/>
      <c r="P327" s="22"/>
      <c r="Q327" s="22"/>
      <c r="R327" s="22"/>
      <c r="S327" s="22"/>
      <c r="T327" s="22"/>
      <c r="U327" s="22"/>
      <c r="V327" s="15"/>
      <c r="W327" s="99"/>
    </row>
    <row r="328" spans="1:23" ht="24" customHeight="1" x14ac:dyDescent="0.25">
      <c r="A328" s="56"/>
      <c r="B328" s="411"/>
      <c r="C328" s="256"/>
      <c r="D328" s="253"/>
      <c r="E328" s="256"/>
      <c r="F328" s="25" t="s">
        <v>1</v>
      </c>
      <c r="G328" s="221">
        <v>135</v>
      </c>
      <c r="H328" s="221">
        <v>91</v>
      </c>
      <c r="I328" s="221">
        <v>80</v>
      </c>
      <c r="J328" s="221">
        <v>116</v>
      </c>
      <c r="K328" s="221">
        <v>81</v>
      </c>
      <c r="L328" s="221">
        <v>75</v>
      </c>
      <c r="M328" s="221">
        <v>39</v>
      </c>
      <c r="N328" s="221">
        <v>17</v>
      </c>
      <c r="O328" s="22"/>
      <c r="P328" s="22"/>
      <c r="Q328" s="4"/>
      <c r="R328" s="4"/>
      <c r="S328" s="4"/>
      <c r="T328" s="4"/>
      <c r="U328" s="4"/>
      <c r="V328" s="24">
        <f>SUM(G328:O328)</f>
        <v>634</v>
      </c>
      <c r="W328" s="96">
        <f>V328*$G$326</f>
        <v>126800</v>
      </c>
    </row>
    <row r="329" spans="1:23" ht="24" customHeight="1" x14ac:dyDescent="0.25">
      <c r="A329" s="56"/>
      <c r="B329" s="411"/>
      <c r="C329" s="256"/>
      <c r="D329" s="253"/>
      <c r="E329" s="256"/>
      <c r="F329" s="231" t="s">
        <v>225</v>
      </c>
      <c r="G329" s="150"/>
      <c r="H329" s="150"/>
      <c r="I329" s="150"/>
      <c r="J329" s="221">
        <v>2</v>
      </c>
      <c r="K329" s="221">
        <v>1</v>
      </c>
      <c r="L329" s="150"/>
      <c r="M329" s="150"/>
      <c r="N329" s="150"/>
      <c r="O329" s="22"/>
      <c r="P329" s="22"/>
      <c r="Q329" s="21"/>
      <c r="R329" s="21"/>
      <c r="S329" s="21"/>
      <c r="T329" s="21"/>
      <c r="U329" s="21"/>
      <c r="V329" s="24">
        <f t="shared" ref="V329:V332" si="35">SUM(G329:O329)</f>
        <v>3</v>
      </c>
      <c r="W329" s="96">
        <f>V329*$G$326</f>
        <v>600</v>
      </c>
    </row>
    <row r="330" spans="1:23" ht="24" customHeight="1" x14ac:dyDescent="0.25">
      <c r="A330" s="56"/>
      <c r="B330" s="411"/>
      <c r="C330" s="256"/>
      <c r="D330" s="253"/>
      <c r="E330" s="256"/>
      <c r="F330" s="232" t="s">
        <v>312</v>
      </c>
      <c r="G330" s="150"/>
      <c r="H330" s="150"/>
      <c r="I330" s="150"/>
      <c r="J330" s="150"/>
      <c r="K330" s="221">
        <v>1</v>
      </c>
      <c r="L330" s="150"/>
      <c r="M330" s="150"/>
      <c r="N330" s="150"/>
      <c r="O330" s="22"/>
      <c r="P330" s="22"/>
      <c r="Q330" s="21"/>
      <c r="R330" s="21"/>
      <c r="S330" s="21"/>
      <c r="T330" s="21"/>
      <c r="U330" s="21"/>
      <c r="V330" s="24">
        <f t="shared" si="35"/>
        <v>1</v>
      </c>
      <c r="W330" s="96">
        <f>V330*$G$326</f>
        <v>200</v>
      </c>
    </row>
    <row r="331" spans="1:23" ht="24" customHeight="1" x14ac:dyDescent="0.25">
      <c r="A331" s="56"/>
      <c r="B331" s="411"/>
      <c r="C331" s="256"/>
      <c r="D331" s="253"/>
      <c r="E331" s="256"/>
      <c r="F331" s="27" t="s">
        <v>228</v>
      </c>
      <c r="G331" s="150"/>
      <c r="H331" s="150"/>
      <c r="I331" s="150"/>
      <c r="J331" s="221">
        <v>4</v>
      </c>
      <c r="K331" s="221">
        <v>3</v>
      </c>
      <c r="L331" s="150"/>
      <c r="M331" s="221">
        <v>2</v>
      </c>
      <c r="N331" s="150"/>
      <c r="O331" s="22"/>
      <c r="P331" s="22"/>
      <c r="Q331" s="21"/>
      <c r="R331" s="21"/>
      <c r="S331" s="21"/>
      <c r="T331" s="21"/>
      <c r="U331" s="21"/>
      <c r="V331" s="24">
        <f t="shared" si="35"/>
        <v>9</v>
      </c>
      <c r="W331" s="96">
        <f>V331*$G$326</f>
        <v>1800</v>
      </c>
    </row>
    <row r="332" spans="1:23" ht="24" customHeight="1" x14ac:dyDescent="0.25">
      <c r="A332" s="56"/>
      <c r="B332" s="412"/>
      <c r="C332" s="257"/>
      <c r="D332" s="254"/>
      <c r="E332" s="257"/>
      <c r="F332" s="28" t="s">
        <v>183</v>
      </c>
      <c r="G332" s="150"/>
      <c r="H332" s="150"/>
      <c r="I332" s="150"/>
      <c r="J332" s="221">
        <v>1</v>
      </c>
      <c r="K332" s="221">
        <v>1</v>
      </c>
      <c r="L332" s="150"/>
      <c r="M332" s="221">
        <v>2</v>
      </c>
      <c r="N332" s="150"/>
      <c r="O332" s="22"/>
      <c r="P332" s="22"/>
      <c r="Q332" s="21"/>
      <c r="R332" s="21"/>
      <c r="S332" s="21"/>
      <c r="T332" s="21"/>
      <c r="U332" s="21"/>
      <c r="V332" s="24">
        <f t="shared" si="35"/>
        <v>4</v>
      </c>
      <c r="W332" s="96">
        <f t="shared" ref="W332" si="36">V332*$G$326</f>
        <v>800</v>
      </c>
    </row>
    <row r="333" spans="1:23" s="89" customFormat="1" ht="3" customHeight="1" x14ac:dyDescent="0.3">
      <c r="A333" s="80"/>
      <c r="B333" s="81"/>
      <c r="C333" s="110"/>
      <c r="D333" s="110"/>
      <c r="E333" s="110"/>
      <c r="F333" s="110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</row>
    <row r="334" spans="1:23" ht="25.15" customHeight="1" x14ac:dyDescent="0.25">
      <c r="A334" s="56"/>
      <c r="B334" s="459" t="s">
        <v>249</v>
      </c>
      <c r="C334" s="459"/>
      <c r="D334" s="459"/>
      <c r="E334" s="459"/>
      <c r="F334" s="459"/>
      <c r="G334" s="459"/>
      <c r="H334" s="459"/>
      <c r="I334" s="459"/>
      <c r="J334" s="459"/>
      <c r="K334" s="459"/>
      <c r="L334" s="459"/>
      <c r="M334" s="459"/>
      <c r="N334" s="459"/>
      <c r="O334" s="459"/>
      <c r="P334" s="459"/>
      <c r="Q334" s="459"/>
      <c r="R334" s="459"/>
      <c r="S334" s="459"/>
      <c r="T334" s="459"/>
      <c r="U334" s="459"/>
      <c r="V334" s="459"/>
      <c r="W334" s="459"/>
    </row>
    <row r="335" spans="1:23" ht="4.5" customHeight="1" x14ac:dyDescent="0.3">
      <c r="A335" s="56"/>
      <c r="B335" s="33"/>
      <c r="C335" s="132"/>
      <c r="D335" s="132"/>
      <c r="E335" s="132"/>
      <c r="F335" s="132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</row>
    <row r="336" spans="1:23" s="89" customFormat="1" ht="20.25" customHeight="1" x14ac:dyDescent="0.25">
      <c r="A336" s="56"/>
      <c r="B336" s="410"/>
      <c r="C336" s="255" t="s">
        <v>168</v>
      </c>
      <c r="D336" s="275" t="s">
        <v>169</v>
      </c>
      <c r="E336" s="293" t="s">
        <v>9</v>
      </c>
      <c r="F336" s="281"/>
      <c r="G336" s="298">
        <v>100</v>
      </c>
      <c r="H336" s="299"/>
      <c r="I336" s="299"/>
      <c r="J336" s="299"/>
      <c r="K336" s="299"/>
      <c r="L336" s="299"/>
      <c r="M336" s="299"/>
      <c r="N336" s="299"/>
      <c r="O336" s="299"/>
      <c r="P336" s="299"/>
      <c r="Q336" s="40"/>
      <c r="R336" s="40"/>
      <c r="S336" s="40"/>
      <c r="T336" s="40"/>
      <c r="U336" s="40"/>
      <c r="V336" s="14"/>
      <c r="W336" s="97"/>
    </row>
    <row r="337" spans="1:23" s="89" customFormat="1" ht="20.25" customHeight="1" x14ac:dyDescent="0.25">
      <c r="A337" s="56"/>
      <c r="B337" s="411"/>
      <c r="C337" s="256"/>
      <c r="D337" s="275"/>
      <c r="E337" s="293"/>
      <c r="F337" s="282"/>
      <c r="G337" s="63" t="s">
        <v>51</v>
      </c>
      <c r="H337" s="63" t="s">
        <v>26</v>
      </c>
      <c r="I337" s="63" t="s">
        <v>27</v>
      </c>
      <c r="J337" s="63" t="s">
        <v>28</v>
      </c>
      <c r="K337" s="63" t="s">
        <v>29</v>
      </c>
      <c r="L337" s="63" t="s">
        <v>30</v>
      </c>
      <c r="M337" s="63" t="s">
        <v>31</v>
      </c>
      <c r="N337" s="63" t="s">
        <v>32</v>
      </c>
      <c r="O337" s="63" t="s">
        <v>33</v>
      </c>
      <c r="P337" s="63" t="s">
        <v>34</v>
      </c>
      <c r="Q337" s="40"/>
      <c r="R337" s="40"/>
      <c r="S337" s="40"/>
      <c r="T337" s="40"/>
      <c r="U337" s="40"/>
      <c r="V337" s="15"/>
      <c r="W337" s="99"/>
    </row>
    <row r="338" spans="1:23" s="89" customFormat="1" ht="20.25" customHeight="1" x14ac:dyDescent="0.25">
      <c r="A338" s="56"/>
      <c r="B338" s="411"/>
      <c r="C338" s="256"/>
      <c r="D338" s="275"/>
      <c r="E338" s="293"/>
      <c r="F338" s="73" t="s">
        <v>2</v>
      </c>
      <c r="G338" s="221">
        <v>167</v>
      </c>
      <c r="H338" s="221">
        <v>154</v>
      </c>
      <c r="I338" s="221">
        <v>43</v>
      </c>
      <c r="J338" s="221">
        <v>25</v>
      </c>
      <c r="K338" s="221">
        <v>43</v>
      </c>
      <c r="L338" s="221">
        <v>32</v>
      </c>
      <c r="M338" s="221">
        <v>32</v>
      </c>
      <c r="N338" s="221">
        <v>76</v>
      </c>
      <c r="O338" s="221">
        <v>70</v>
      </c>
      <c r="P338" s="221">
        <v>69</v>
      </c>
      <c r="Q338" s="40"/>
      <c r="R338" s="40"/>
      <c r="S338" s="40"/>
      <c r="T338" s="40"/>
      <c r="U338" s="40"/>
      <c r="V338" s="24">
        <f>SUM(G338:P338)</f>
        <v>711</v>
      </c>
      <c r="W338" s="96">
        <f>V338*$G$336</f>
        <v>71100</v>
      </c>
    </row>
    <row r="339" spans="1:23" s="89" customFormat="1" ht="20.25" customHeight="1" x14ac:dyDescent="0.25">
      <c r="A339" s="56"/>
      <c r="B339" s="411"/>
      <c r="C339" s="256"/>
      <c r="D339" s="275"/>
      <c r="E339" s="293"/>
      <c r="F339" s="55" t="s">
        <v>170</v>
      </c>
      <c r="G339" s="221">
        <v>218</v>
      </c>
      <c r="H339" s="221">
        <v>59</v>
      </c>
      <c r="I339" s="76"/>
      <c r="J339" s="76"/>
      <c r="K339" s="76"/>
      <c r="L339" s="76"/>
      <c r="M339" s="150"/>
      <c r="N339" s="76"/>
      <c r="O339" s="221">
        <v>17</v>
      </c>
      <c r="P339" s="221">
        <v>41</v>
      </c>
      <c r="Q339" s="40"/>
      <c r="R339" s="40"/>
      <c r="S339" s="40"/>
      <c r="T339" s="40"/>
      <c r="U339" s="40"/>
      <c r="V339" s="24">
        <f t="shared" ref="V339:V340" si="37">SUM(G339:P339)</f>
        <v>335</v>
      </c>
      <c r="W339" s="96">
        <f>V339*$G$336</f>
        <v>33500</v>
      </c>
    </row>
    <row r="340" spans="1:23" s="89" customFormat="1" ht="20.25" customHeight="1" x14ac:dyDescent="0.25">
      <c r="A340" s="56"/>
      <c r="B340" s="411"/>
      <c r="C340" s="256"/>
      <c r="D340" s="275"/>
      <c r="E340" s="293"/>
      <c r="F340" s="25" t="s">
        <v>1</v>
      </c>
      <c r="G340" s="221">
        <v>123</v>
      </c>
      <c r="H340" s="221">
        <v>147</v>
      </c>
      <c r="I340" s="221">
        <v>63</v>
      </c>
      <c r="J340" s="221">
        <v>29</v>
      </c>
      <c r="K340" s="221">
        <v>22</v>
      </c>
      <c r="L340" s="221">
        <v>9</v>
      </c>
      <c r="M340" s="221">
        <v>17</v>
      </c>
      <c r="N340" s="221">
        <v>16</v>
      </c>
      <c r="O340" s="221">
        <v>24</v>
      </c>
      <c r="P340" s="221">
        <v>5</v>
      </c>
      <c r="Q340" s="40"/>
      <c r="R340" s="40"/>
      <c r="S340" s="40"/>
      <c r="T340" s="40"/>
      <c r="U340" s="40"/>
      <c r="V340" s="24">
        <f t="shared" si="37"/>
        <v>455</v>
      </c>
      <c r="W340" s="96">
        <f>V340*$G$336</f>
        <v>45500</v>
      </c>
    </row>
    <row r="341" spans="1:23" s="89" customFormat="1" ht="20.25" customHeight="1" x14ac:dyDescent="0.25">
      <c r="A341" s="56"/>
      <c r="B341" s="411"/>
      <c r="C341" s="256"/>
      <c r="D341" s="275" t="s">
        <v>171</v>
      </c>
      <c r="E341" s="293" t="s">
        <v>8</v>
      </c>
      <c r="F341" s="281"/>
      <c r="G341" s="298">
        <v>100</v>
      </c>
      <c r="H341" s="299"/>
      <c r="I341" s="299"/>
      <c r="J341" s="299"/>
      <c r="K341" s="299"/>
      <c r="L341" s="299"/>
      <c r="M341" s="299"/>
      <c r="N341" s="299"/>
      <c r="O341" s="299"/>
      <c r="P341" s="299"/>
      <c r="Q341" s="40"/>
      <c r="R341" s="40"/>
      <c r="S341" s="40"/>
      <c r="T341" s="40"/>
      <c r="U341" s="40"/>
      <c r="V341" s="14"/>
      <c r="W341" s="97"/>
    </row>
    <row r="342" spans="1:23" s="89" customFormat="1" ht="20.25" customHeight="1" x14ac:dyDescent="0.25">
      <c r="A342" s="56"/>
      <c r="B342" s="411"/>
      <c r="C342" s="256"/>
      <c r="D342" s="275"/>
      <c r="E342" s="293"/>
      <c r="F342" s="282"/>
      <c r="G342" s="63" t="s">
        <v>51</v>
      </c>
      <c r="H342" s="63" t="s">
        <v>26</v>
      </c>
      <c r="I342" s="63" t="s">
        <v>27</v>
      </c>
      <c r="J342" s="63" t="s">
        <v>28</v>
      </c>
      <c r="K342" s="63" t="s">
        <v>29</v>
      </c>
      <c r="L342" s="63" t="s">
        <v>30</v>
      </c>
      <c r="M342" s="63" t="s">
        <v>31</v>
      </c>
      <c r="N342" s="63" t="s">
        <v>32</v>
      </c>
      <c r="O342" s="63" t="s">
        <v>33</v>
      </c>
      <c r="P342" s="63" t="s">
        <v>34</v>
      </c>
      <c r="Q342" s="40"/>
      <c r="R342" s="40"/>
      <c r="S342" s="40"/>
      <c r="T342" s="40"/>
      <c r="U342" s="40"/>
      <c r="V342" s="15"/>
      <c r="W342" s="99"/>
    </row>
    <row r="343" spans="1:23" s="89" customFormat="1" ht="20.25" customHeight="1" x14ac:dyDescent="0.25">
      <c r="A343" s="56"/>
      <c r="B343" s="411"/>
      <c r="C343" s="256"/>
      <c r="D343" s="275"/>
      <c r="E343" s="293"/>
      <c r="F343" s="73" t="s">
        <v>2</v>
      </c>
      <c r="G343" s="221">
        <v>31</v>
      </c>
      <c r="H343" s="221">
        <v>42</v>
      </c>
      <c r="I343" s="221">
        <v>4</v>
      </c>
      <c r="J343" s="223">
        <v>4</v>
      </c>
      <c r="K343" s="223">
        <v>4</v>
      </c>
      <c r="L343" s="223">
        <v>9</v>
      </c>
      <c r="M343" s="223">
        <v>7</v>
      </c>
      <c r="N343" s="221">
        <v>11</v>
      </c>
      <c r="O343" s="221">
        <v>16</v>
      </c>
      <c r="P343" s="221">
        <v>36</v>
      </c>
      <c r="Q343" s="40"/>
      <c r="R343" s="40"/>
      <c r="S343" s="40"/>
      <c r="T343" s="40"/>
      <c r="U343" s="40"/>
      <c r="V343" s="24">
        <f>SUM(G343:P343)</f>
        <v>164</v>
      </c>
      <c r="W343" s="96">
        <f>V343*$G$341</f>
        <v>16400</v>
      </c>
    </row>
    <row r="344" spans="1:23" s="89" customFormat="1" ht="20.25" customHeight="1" x14ac:dyDescent="0.25">
      <c r="A344" s="56"/>
      <c r="B344" s="411"/>
      <c r="C344" s="256"/>
      <c r="D344" s="275"/>
      <c r="E344" s="293"/>
      <c r="F344" s="55" t="s">
        <v>170</v>
      </c>
      <c r="G344" s="221">
        <v>79</v>
      </c>
      <c r="H344" s="221">
        <v>12</v>
      </c>
      <c r="I344" s="76"/>
      <c r="J344" s="76"/>
      <c r="K344" s="76"/>
      <c r="L344" s="76"/>
      <c r="M344" s="76"/>
      <c r="N344" s="150"/>
      <c r="O344" s="221">
        <v>52</v>
      </c>
      <c r="P344" s="221">
        <v>34</v>
      </c>
      <c r="Q344" s="40"/>
      <c r="R344" s="40"/>
      <c r="S344" s="40"/>
      <c r="T344" s="40"/>
      <c r="U344" s="40"/>
      <c r="V344" s="24">
        <f t="shared" ref="V344:V345" si="38">SUM(G344:P344)</f>
        <v>177</v>
      </c>
      <c r="W344" s="96">
        <f>V344*$G$341</f>
        <v>17700</v>
      </c>
    </row>
    <row r="345" spans="1:23" s="89" customFormat="1" ht="20.25" customHeight="1" x14ac:dyDescent="0.25">
      <c r="A345" s="56"/>
      <c r="B345" s="412"/>
      <c r="C345" s="257"/>
      <c r="D345" s="275"/>
      <c r="E345" s="293"/>
      <c r="F345" s="25" t="s">
        <v>1</v>
      </c>
      <c r="G345" s="221">
        <v>254</v>
      </c>
      <c r="H345" s="221">
        <v>172</v>
      </c>
      <c r="I345" s="221">
        <v>7</v>
      </c>
      <c r="J345" s="221">
        <v>5</v>
      </c>
      <c r="K345" s="223">
        <v>4</v>
      </c>
      <c r="L345" s="221">
        <v>2</v>
      </c>
      <c r="M345" s="221">
        <v>9</v>
      </c>
      <c r="N345" s="221">
        <v>22</v>
      </c>
      <c r="O345" s="221">
        <v>74</v>
      </c>
      <c r="P345" s="221">
        <v>32</v>
      </c>
      <c r="Q345" s="40"/>
      <c r="R345" s="40"/>
      <c r="S345" s="40"/>
      <c r="T345" s="40"/>
      <c r="U345" s="40"/>
      <c r="V345" s="24">
        <f t="shared" si="38"/>
        <v>581</v>
      </c>
      <c r="W345" s="96">
        <f>V345*$G$341</f>
        <v>58100</v>
      </c>
    </row>
    <row r="346" spans="1:23" ht="4.5" customHeight="1" x14ac:dyDescent="0.3">
      <c r="A346" s="56"/>
      <c r="B346" s="33"/>
      <c r="C346" s="132"/>
      <c r="D346" s="132"/>
      <c r="E346" s="132"/>
      <c r="F346" s="132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</row>
    <row r="347" spans="1:23" ht="24" customHeight="1" x14ac:dyDescent="0.25">
      <c r="A347" s="56"/>
      <c r="B347" s="268"/>
      <c r="C347" s="318" t="s">
        <v>137</v>
      </c>
      <c r="D347" s="280" t="s">
        <v>136</v>
      </c>
      <c r="E347" s="280" t="s">
        <v>176</v>
      </c>
      <c r="F347" s="281"/>
      <c r="G347" s="296">
        <v>50</v>
      </c>
      <c r="H347" s="297"/>
      <c r="I347" s="297"/>
      <c r="J347" s="295">
        <v>100</v>
      </c>
      <c r="K347" s="295"/>
      <c r="L347" s="21"/>
      <c r="M347" s="21"/>
      <c r="N347" s="21"/>
      <c r="O347" s="21"/>
      <c r="P347" s="21"/>
      <c r="Q347" s="21"/>
      <c r="R347" s="21"/>
      <c r="S347" s="21"/>
      <c r="T347" s="21"/>
      <c r="U347" s="3"/>
      <c r="V347" s="14"/>
      <c r="W347" s="97"/>
    </row>
    <row r="348" spans="1:23" ht="24" customHeight="1" x14ac:dyDescent="0.25">
      <c r="A348" s="56"/>
      <c r="B348" s="269"/>
      <c r="C348" s="318"/>
      <c r="D348" s="280"/>
      <c r="E348" s="280"/>
      <c r="F348" s="282"/>
      <c r="G348" s="63" t="s">
        <v>141</v>
      </c>
      <c r="H348" s="63" t="s">
        <v>142</v>
      </c>
      <c r="I348" s="63" t="s">
        <v>320</v>
      </c>
      <c r="J348" s="63" t="s">
        <v>321</v>
      </c>
      <c r="K348" s="63" t="s">
        <v>323</v>
      </c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16"/>
      <c r="W348" s="98"/>
    </row>
    <row r="349" spans="1:23" ht="24" customHeight="1" x14ac:dyDescent="0.25">
      <c r="A349" s="56"/>
      <c r="B349" s="269"/>
      <c r="C349" s="288"/>
      <c r="D349" s="275"/>
      <c r="E349" s="275"/>
      <c r="F349" s="69" t="s">
        <v>138</v>
      </c>
      <c r="G349" s="221">
        <v>78</v>
      </c>
      <c r="H349" s="150"/>
      <c r="I349" s="221">
        <v>2</v>
      </c>
      <c r="J349" s="222">
        <v>2</v>
      </c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4">
        <f>SUM(G349:J349)</f>
        <v>82</v>
      </c>
      <c r="W349" s="96">
        <f>V349*$G$347</f>
        <v>4100</v>
      </c>
    </row>
    <row r="350" spans="1:23" ht="24" customHeight="1" x14ac:dyDescent="0.25">
      <c r="A350" s="56"/>
      <c r="B350" s="269"/>
      <c r="C350" s="318"/>
      <c r="D350" s="280"/>
      <c r="E350" s="280"/>
      <c r="F350" s="66" t="s">
        <v>139</v>
      </c>
      <c r="G350" s="221">
        <v>77</v>
      </c>
      <c r="H350" s="175"/>
      <c r="I350" s="222">
        <v>3</v>
      </c>
      <c r="J350" s="222">
        <v>3</v>
      </c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4">
        <f t="shared" ref="V350:V353" si="39">SUM(G350:J350)</f>
        <v>83</v>
      </c>
      <c r="W350" s="96">
        <f>V350*$G$347</f>
        <v>4150</v>
      </c>
    </row>
    <row r="351" spans="1:23" ht="24" customHeight="1" x14ac:dyDescent="0.25">
      <c r="A351" s="56"/>
      <c r="B351" s="269"/>
      <c r="C351" s="319"/>
      <c r="D351" s="415"/>
      <c r="E351" s="415"/>
      <c r="F351" s="240" t="s">
        <v>322</v>
      </c>
      <c r="G351" s="221">
        <v>1</v>
      </c>
      <c r="H351" s="222">
        <v>1</v>
      </c>
      <c r="I351" s="175"/>
      <c r="J351" s="21"/>
      <c r="K351" s="222">
        <v>2</v>
      </c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4">
        <f>SUM(G351:K351)</f>
        <v>4</v>
      </c>
      <c r="W351" s="96">
        <f t="shared" ref="W351:W353" si="40">V351*$G$347</f>
        <v>200</v>
      </c>
    </row>
    <row r="352" spans="1:23" ht="24" customHeight="1" x14ac:dyDescent="0.25">
      <c r="A352" s="56"/>
      <c r="B352" s="269"/>
      <c r="C352" s="288"/>
      <c r="D352" s="275"/>
      <c r="E352" s="275"/>
      <c r="F352" s="67" t="s">
        <v>140</v>
      </c>
      <c r="G352" s="221">
        <v>34</v>
      </c>
      <c r="H352" s="21"/>
      <c r="I352" s="74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4">
        <f t="shared" si="39"/>
        <v>34</v>
      </c>
      <c r="W352" s="96">
        <f>V352*$G$347</f>
        <v>1700</v>
      </c>
    </row>
    <row r="353" spans="1:23" ht="24" customHeight="1" x14ac:dyDescent="0.25">
      <c r="A353" s="56"/>
      <c r="B353" s="269"/>
      <c r="C353" s="288"/>
      <c r="D353" s="275"/>
      <c r="E353" s="275"/>
      <c r="F353" s="68" t="s">
        <v>172</v>
      </c>
      <c r="G353" s="221">
        <v>35</v>
      </c>
      <c r="H353" s="175"/>
      <c r="I353" s="222">
        <v>2</v>
      </c>
      <c r="J353" s="222">
        <v>2</v>
      </c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4">
        <f t="shared" si="39"/>
        <v>39</v>
      </c>
      <c r="W353" s="96">
        <f t="shared" si="40"/>
        <v>1950</v>
      </c>
    </row>
    <row r="354" spans="1:23" ht="4.5" customHeight="1" x14ac:dyDescent="0.3">
      <c r="A354" s="56"/>
      <c r="B354" s="269"/>
      <c r="C354" s="132"/>
      <c r="D354" s="132"/>
      <c r="E354" s="132"/>
      <c r="F354" s="132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</row>
    <row r="355" spans="1:23" ht="24" customHeight="1" x14ac:dyDescent="0.25">
      <c r="A355" s="56"/>
      <c r="B355" s="269"/>
      <c r="C355" s="318" t="s">
        <v>143</v>
      </c>
      <c r="D355" s="280" t="s">
        <v>144</v>
      </c>
      <c r="E355" s="280" t="s">
        <v>177</v>
      </c>
      <c r="F355" s="281"/>
      <c r="G355" s="296">
        <v>50</v>
      </c>
      <c r="H355" s="297"/>
      <c r="I355" s="297"/>
      <c r="J355" s="295">
        <v>100</v>
      </c>
      <c r="K355" s="295"/>
      <c r="L355" s="21"/>
      <c r="M355" s="21"/>
      <c r="N355" s="21"/>
      <c r="O355" s="21"/>
      <c r="P355" s="21"/>
      <c r="Q355" s="21"/>
      <c r="R355" s="21"/>
      <c r="S355" s="21"/>
      <c r="T355" s="21"/>
      <c r="U355" s="3"/>
      <c r="V355" s="14"/>
      <c r="W355" s="97"/>
    </row>
    <row r="356" spans="1:23" ht="24" customHeight="1" x14ac:dyDescent="0.25">
      <c r="A356" s="56"/>
      <c r="B356" s="269"/>
      <c r="C356" s="318"/>
      <c r="D356" s="280"/>
      <c r="E356" s="280"/>
      <c r="F356" s="282"/>
      <c r="G356" s="63" t="s">
        <v>141</v>
      </c>
      <c r="H356" s="63" t="s">
        <v>142</v>
      </c>
      <c r="I356" s="63" t="s">
        <v>320</v>
      </c>
      <c r="J356" s="63" t="s">
        <v>321</v>
      </c>
      <c r="K356" s="63" t="s">
        <v>323</v>
      </c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16"/>
      <c r="W356" s="98"/>
    </row>
    <row r="357" spans="1:23" ht="24" customHeight="1" x14ac:dyDescent="0.25">
      <c r="A357" s="56"/>
      <c r="B357" s="269"/>
      <c r="C357" s="288"/>
      <c r="D357" s="275"/>
      <c r="E357" s="275"/>
      <c r="F357" s="70" t="s">
        <v>145</v>
      </c>
      <c r="G357" s="221">
        <v>91</v>
      </c>
      <c r="H357" s="221">
        <v>9</v>
      </c>
      <c r="I357" s="21"/>
      <c r="J357" s="222">
        <v>4</v>
      </c>
      <c r="K357" s="222">
        <v>4</v>
      </c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4">
        <f>SUM(G357:K357)</f>
        <v>108</v>
      </c>
      <c r="W357" s="96">
        <f>V357*$G$355</f>
        <v>5400</v>
      </c>
    </row>
    <row r="358" spans="1:23" ht="24" customHeight="1" x14ac:dyDescent="0.25">
      <c r="A358" s="56"/>
      <c r="B358" s="269"/>
      <c r="C358" s="318"/>
      <c r="D358" s="280"/>
      <c r="E358" s="280"/>
      <c r="F358" s="67" t="s">
        <v>146</v>
      </c>
      <c r="G358" s="221">
        <v>70</v>
      </c>
      <c r="H358" s="221">
        <v>14</v>
      </c>
      <c r="I358" s="222">
        <v>1</v>
      </c>
      <c r="J358" s="222">
        <v>5</v>
      </c>
      <c r="K358" s="222">
        <v>5</v>
      </c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4">
        <f>SUM(G358:K358)</f>
        <v>95</v>
      </c>
      <c r="W358" s="96">
        <f t="shared" ref="W358:W361" si="41">V358*$G$355</f>
        <v>4750</v>
      </c>
    </row>
    <row r="359" spans="1:23" ht="24" customHeight="1" x14ac:dyDescent="0.25">
      <c r="A359" s="56"/>
      <c r="B359" s="269"/>
      <c r="C359" s="288"/>
      <c r="D359" s="275"/>
      <c r="E359" s="275"/>
      <c r="F359" s="66" t="s">
        <v>147</v>
      </c>
      <c r="G359" s="221">
        <v>54</v>
      </c>
      <c r="H359" s="175"/>
      <c r="I359" s="222">
        <v>2</v>
      </c>
      <c r="J359" s="222">
        <v>5</v>
      </c>
      <c r="K359" s="222">
        <v>2</v>
      </c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4">
        <f t="shared" ref="V359:V361" si="42">SUM(G359:K359)</f>
        <v>63</v>
      </c>
      <c r="W359" s="96">
        <f>V359*$G$355</f>
        <v>3150</v>
      </c>
    </row>
    <row r="360" spans="1:23" ht="24" customHeight="1" x14ac:dyDescent="0.25">
      <c r="A360" s="56"/>
      <c r="B360" s="269"/>
      <c r="C360" s="288"/>
      <c r="D360" s="275"/>
      <c r="E360" s="275"/>
      <c r="F360" s="71" t="s">
        <v>148</v>
      </c>
      <c r="G360" s="221">
        <v>57</v>
      </c>
      <c r="H360" s="175"/>
      <c r="I360" s="222">
        <v>1</v>
      </c>
      <c r="J360" s="222">
        <v>4</v>
      </c>
      <c r="K360" s="222">
        <v>1</v>
      </c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4">
        <f t="shared" si="42"/>
        <v>63</v>
      </c>
      <c r="W360" s="96">
        <f>V360*$G$355</f>
        <v>3150</v>
      </c>
    </row>
    <row r="361" spans="1:23" ht="24" customHeight="1" x14ac:dyDescent="0.25">
      <c r="A361" s="56"/>
      <c r="B361" s="270"/>
      <c r="C361" s="288"/>
      <c r="D361" s="275"/>
      <c r="E361" s="275"/>
      <c r="F361" s="72" t="s">
        <v>149</v>
      </c>
      <c r="G361" s="221">
        <v>82</v>
      </c>
      <c r="H361" s="150"/>
      <c r="I361" s="74"/>
      <c r="J361" s="222">
        <v>3</v>
      </c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4">
        <f t="shared" si="42"/>
        <v>85</v>
      </c>
      <c r="W361" s="96">
        <f t="shared" si="41"/>
        <v>4250</v>
      </c>
    </row>
    <row r="362" spans="1:23" ht="4.5" customHeight="1" x14ac:dyDescent="0.3">
      <c r="A362" s="56"/>
      <c r="B362" s="33"/>
      <c r="C362" s="132"/>
      <c r="D362" s="132"/>
      <c r="E362" s="132"/>
      <c r="F362" s="132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</row>
    <row r="363" spans="1:23" ht="25.15" customHeight="1" x14ac:dyDescent="0.25">
      <c r="A363" s="56"/>
      <c r="B363" s="57" t="s">
        <v>156</v>
      </c>
      <c r="C363" s="108"/>
      <c r="D363" s="108"/>
      <c r="E363" s="108"/>
      <c r="F363" s="108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</row>
    <row r="364" spans="1:23" ht="4.5" customHeight="1" x14ac:dyDescent="0.3">
      <c r="A364" s="56"/>
      <c r="B364" s="33"/>
      <c r="C364" s="132"/>
      <c r="D364" s="132"/>
      <c r="E364" s="132"/>
      <c r="F364" s="132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</row>
    <row r="365" spans="1:23" s="89" customFormat="1" ht="24" customHeight="1" x14ac:dyDescent="0.25">
      <c r="A365" s="56"/>
      <c r="B365" s="261"/>
      <c r="C365" s="293" t="s">
        <v>150</v>
      </c>
      <c r="D365" s="275" t="s">
        <v>151</v>
      </c>
      <c r="E365" s="320" t="s">
        <v>3</v>
      </c>
      <c r="F365" s="308"/>
      <c r="G365" s="296">
        <v>500</v>
      </c>
      <c r="H365" s="297"/>
      <c r="I365" s="295">
        <v>880</v>
      </c>
      <c r="J365" s="295"/>
      <c r="K365" s="296">
        <v>600</v>
      </c>
      <c r="L365" s="297"/>
      <c r="M365" s="295">
        <v>1130</v>
      </c>
      <c r="N365" s="295"/>
      <c r="O365" s="22"/>
      <c r="P365" s="3"/>
      <c r="Q365" s="3"/>
      <c r="R365" s="3"/>
      <c r="S365" s="3"/>
      <c r="T365" s="3"/>
      <c r="U365" s="3"/>
      <c r="V365" s="321"/>
      <c r="W365" s="322"/>
    </row>
    <row r="366" spans="1:23" s="89" customFormat="1" ht="24" customHeight="1" x14ac:dyDescent="0.25">
      <c r="A366" s="56"/>
      <c r="B366" s="261"/>
      <c r="C366" s="293"/>
      <c r="D366" s="275"/>
      <c r="E366" s="320"/>
      <c r="F366" s="308"/>
      <c r="G366" s="63" t="s">
        <v>26</v>
      </c>
      <c r="H366" s="63">
        <v>30</v>
      </c>
      <c r="I366" s="63">
        <v>32</v>
      </c>
      <c r="J366" s="63" t="s">
        <v>29</v>
      </c>
      <c r="K366" s="63" t="s">
        <v>30</v>
      </c>
      <c r="L366" s="63" t="s">
        <v>31</v>
      </c>
      <c r="M366" s="63" t="s">
        <v>32</v>
      </c>
      <c r="N366" s="63" t="s">
        <v>33</v>
      </c>
      <c r="O366" s="22"/>
      <c r="P366" s="22"/>
      <c r="Q366" s="22"/>
      <c r="R366" s="22"/>
      <c r="S366" s="22"/>
      <c r="T366" s="22"/>
      <c r="U366" s="22"/>
      <c r="V366" s="323"/>
      <c r="W366" s="324"/>
    </row>
    <row r="367" spans="1:23" s="89" customFormat="1" ht="24" customHeight="1" x14ac:dyDescent="0.25">
      <c r="A367" s="56"/>
      <c r="B367" s="261"/>
      <c r="C367" s="293"/>
      <c r="D367" s="275"/>
      <c r="E367" s="320"/>
      <c r="F367" s="47" t="s">
        <v>152</v>
      </c>
      <c r="G367" s="175"/>
      <c r="H367" s="222">
        <v>1</v>
      </c>
      <c r="I367" s="175"/>
      <c r="J367" s="150"/>
      <c r="K367" s="221">
        <v>3</v>
      </c>
      <c r="L367" s="222">
        <v>3</v>
      </c>
      <c r="M367" s="221">
        <v>7</v>
      </c>
      <c r="N367" s="221">
        <v>8</v>
      </c>
      <c r="O367" s="22"/>
      <c r="P367" s="22"/>
      <c r="Q367" s="22"/>
      <c r="R367" s="22"/>
      <c r="S367" s="22"/>
      <c r="T367" s="22"/>
      <c r="U367" s="22"/>
      <c r="V367" s="24">
        <f>SUM(G367:N367)</f>
        <v>22</v>
      </c>
      <c r="W367" s="96">
        <f>SUM(G367:J367)*$G$365+SUM(K367:N367)*$K$365</f>
        <v>13100</v>
      </c>
    </row>
    <row r="368" spans="1:23" s="89" customFormat="1" ht="24" customHeight="1" x14ac:dyDescent="0.25">
      <c r="A368" s="56"/>
      <c r="B368" s="261"/>
      <c r="C368" s="293"/>
      <c r="D368" s="275"/>
      <c r="E368" s="320"/>
      <c r="F368" s="48" t="s">
        <v>153</v>
      </c>
      <c r="G368" s="221">
        <v>3</v>
      </c>
      <c r="H368" s="221">
        <v>4</v>
      </c>
      <c r="I368" s="221">
        <v>2</v>
      </c>
      <c r="J368" s="222">
        <v>3</v>
      </c>
      <c r="K368" s="222">
        <v>3</v>
      </c>
      <c r="L368" s="221">
        <v>8</v>
      </c>
      <c r="M368" s="221">
        <v>17</v>
      </c>
      <c r="N368" s="221">
        <v>24</v>
      </c>
      <c r="O368" s="22"/>
      <c r="P368" s="22"/>
      <c r="Q368" s="22"/>
      <c r="R368" s="22"/>
      <c r="S368" s="22"/>
      <c r="T368" s="22"/>
      <c r="U368" s="22"/>
      <c r="V368" s="24">
        <f>SUM(G368:N368)</f>
        <v>64</v>
      </c>
      <c r="W368" s="96">
        <f>SUM(G368:J368)*$G$365+SUM(K368:N368)*$K$365</f>
        <v>37200</v>
      </c>
    </row>
    <row r="369" spans="1:23" s="89" customFormat="1" ht="24" customHeight="1" x14ac:dyDescent="0.25">
      <c r="A369" s="56"/>
      <c r="B369" s="261"/>
      <c r="C369" s="293"/>
      <c r="D369" s="275"/>
      <c r="E369" s="320"/>
      <c r="F369" s="154" t="s">
        <v>154</v>
      </c>
      <c r="G369" s="221">
        <v>4</v>
      </c>
      <c r="H369" s="221">
        <v>1</v>
      </c>
      <c r="I369" s="221">
        <v>1</v>
      </c>
      <c r="J369" s="222">
        <v>1</v>
      </c>
      <c r="K369" s="221">
        <v>7</v>
      </c>
      <c r="L369" s="221">
        <v>5</v>
      </c>
      <c r="M369" s="221">
        <v>15</v>
      </c>
      <c r="N369" s="221">
        <v>19</v>
      </c>
      <c r="O369" s="22"/>
      <c r="P369" s="22"/>
      <c r="Q369" s="22"/>
      <c r="R369" s="22"/>
      <c r="S369" s="22"/>
      <c r="T369" s="22"/>
      <c r="U369" s="22"/>
      <c r="V369" s="24">
        <f>SUM(G369:N369)</f>
        <v>53</v>
      </c>
      <c r="W369" s="96">
        <f>SUM(G369:J369)*$G$365+SUM(K369:N369)*$K$365</f>
        <v>31100</v>
      </c>
    </row>
    <row r="370" spans="1:23" s="89" customFormat="1" ht="24" customHeight="1" x14ac:dyDescent="0.25">
      <c r="A370" s="56"/>
      <c r="B370" s="261"/>
      <c r="C370" s="293"/>
      <c r="D370" s="275"/>
      <c r="E370" s="320"/>
      <c r="F370" s="50" t="s">
        <v>155</v>
      </c>
      <c r="G370" s="221">
        <v>3</v>
      </c>
      <c r="H370" s="221">
        <v>2</v>
      </c>
      <c r="I370" s="221">
        <v>1</v>
      </c>
      <c r="J370" s="221">
        <v>1</v>
      </c>
      <c r="K370" s="221">
        <v>11</v>
      </c>
      <c r="L370" s="221">
        <v>3</v>
      </c>
      <c r="M370" s="221">
        <v>6</v>
      </c>
      <c r="N370" s="221">
        <v>4</v>
      </c>
      <c r="O370" s="22"/>
      <c r="P370" s="4"/>
      <c r="Q370" s="4"/>
      <c r="R370" s="4"/>
      <c r="S370" s="4"/>
      <c r="T370" s="4"/>
      <c r="U370" s="4"/>
      <c r="V370" s="24">
        <f>SUM(G370:N370)</f>
        <v>31</v>
      </c>
      <c r="W370" s="96">
        <f>SUM(G370:J370)*$G$365+SUM(K370:N370)*$K$365</f>
        <v>17900</v>
      </c>
    </row>
    <row r="371" spans="1:23" ht="4.5" customHeight="1" x14ac:dyDescent="0.3">
      <c r="A371" s="56"/>
      <c r="B371" s="33"/>
      <c r="C371" s="132"/>
      <c r="D371" s="132"/>
      <c r="E371" s="132"/>
      <c r="F371" s="132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</row>
    <row r="372" spans="1:23" s="89" customFormat="1" ht="24" customHeight="1" x14ac:dyDescent="0.25">
      <c r="A372" s="56"/>
      <c r="B372" s="261"/>
      <c r="C372" s="293" t="s">
        <v>157</v>
      </c>
      <c r="D372" s="275" t="s">
        <v>158</v>
      </c>
      <c r="E372" s="320" t="s">
        <v>3</v>
      </c>
      <c r="F372" s="308"/>
      <c r="G372" s="175"/>
      <c r="H372" s="296">
        <v>300</v>
      </c>
      <c r="I372" s="297"/>
      <c r="J372" s="295">
        <v>550</v>
      </c>
      <c r="K372" s="295"/>
      <c r="L372" s="22"/>
      <c r="M372" s="22"/>
      <c r="N372" s="22"/>
      <c r="O372" s="22"/>
      <c r="P372" s="3"/>
      <c r="Q372" s="3"/>
      <c r="R372" s="3"/>
      <c r="S372" s="3"/>
      <c r="T372" s="3"/>
      <c r="U372" s="3"/>
      <c r="V372" s="321"/>
      <c r="W372" s="322"/>
    </row>
    <row r="373" spans="1:23" s="89" customFormat="1" ht="24" customHeight="1" x14ac:dyDescent="0.25">
      <c r="A373" s="56"/>
      <c r="B373" s="261"/>
      <c r="C373" s="293"/>
      <c r="D373" s="275"/>
      <c r="E373" s="320"/>
      <c r="F373" s="308"/>
      <c r="G373" s="175"/>
      <c r="H373" s="63">
        <v>36</v>
      </c>
      <c r="I373" s="63" t="s">
        <v>31</v>
      </c>
      <c r="J373" s="63" t="s">
        <v>32</v>
      </c>
      <c r="K373" s="63" t="s">
        <v>33</v>
      </c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323"/>
      <c r="W373" s="324"/>
    </row>
    <row r="374" spans="1:23" s="89" customFormat="1" ht="24" customHeight="1" x14ac:dyDescent="0.25">
      <c r="A374" s="56"/>
      <c r="B374" s="261"/>
      <c r="C374" s="293"/>
      <c r="D374" s="275"/>
      <c r="E374" s="320"/>
      <c r="F374" s="48" t="s">
        <v>153</v>
      </c>
      <c r="G374" s="175"/>
      <c r="H374" s="150"/>
      <c r="I374" s="222">
        <v>1</v>
      </c>
      <c r="J374" s="221">
        <v>1</v>
      </c>
      <c r="K374" s="221">
        <v>6</v>
      </c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4">
        <f>SUM(G374:K374)</f>
        <v>8</v>
      </c>
      <c r="W374" s="96">
        <f>SUM(G374:G374)*G$372+SUM(H374:K374)*H$372</f>
        <v>2400</v>
      </c>
    </row>
    <row r="375" spans="1:23" s="89" customFormat="1" ht="24" customHeight="1" x14ac:dyDescent="0.25">
      <c r="A375" s="56"/>
      <c r="B375" s="261"/>
      <c r="C375" s="293"/>
      <c r="D375" s="275"/>
      <c r="E375" s="320"/>
      <c r="F375" s="49" t="s">
        <v>154</v>
      </c>
      <c r="G375" s="150"/>
      <c r="H375" s="221">
        <v>1</v>
      </c>
      <c r="I375" s="221">
        <v>7</v>
      </c>
      <c r="J375" s="221">
        <v>22</v>
      </c>
      <c r="K375" s="221">
        <v>20</v>
      </c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4">
        <f>SUM(G375:K375)</f>
        <v>50</v>
      </c>
      <c r="W375" s="96">
        <f>SUM(G375:G375)*G$372+SUM(H375:K375)*H$372</f>
        <v>15000</v>
      </c>
    </row>
    <row r="376" spans="1:23" s="89" customFormat="1" ht="24" customHeight="1" x14ac:dyDescent="0.25">
      <c r="A376" s="56"/>
      <c r="B376" s="261"/>
      <c r="C376" s="293"/>
      <c r="D376" s="275"/>
      <c r="E376" s="320"/>
      <c r="F376" s="50" t="s">
        <v>155</v>
      </c>
      <c r="G376" s="175"/>
      <c r="H376" s="221">
        <v>1</v>
      </c>
      <c r="I376" s="175"/>
      <c r="J376" s="221">
        <v>10</v>
      </c>
      <c r="K376" s="221">
        <v>8</v>
      </c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4">
        <f>SUM(G376:K376)</f>
        <v>19</v>
      </c>
      <c r="W376" s="96">
        <f>SUM(G376:G376)*G$372+SUM(H376:K376)*H$372</f>
        <v>5700</v>
      </c>
    </row>
    <row r="377" spans="1:23" s="89" customFormat="1" ht="24" customHeight="1" x14ac:dyDescent="0.25">
      <c r="A377" s="56"/>
      <c r="B377" s="261"/>
      <c r="C377" s="293"/>
      <c r="D377" s="275"/>
      <c r="E377" s="320"/>
      <c r="F377" s="52" t="s">
        <v>159</v>
      </c>
      <c r="G377" s="175"/>
      <c r="H377" s="150"/>
      <c r="I377" s="222">
        <v>1</v>
      </c>
      <c r="J377" s="221">
        <v>8</v>
      </c>
      <c r="K377" s="221">
        <v>16</v>
      </c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4">
        <f>SUM(G377:K377)</f>
        <v>25</v>
      </c>
      <c r="W377" s="96">
        <f>SUM(G377:G377)*G$372+SUM(H377:K377)*H$372</f>
        <v>7500</v>
      </c>
    </row>
    <row r="378" spans="1:23" s="89" customFormat="1" ht="24" customHeight="1" x14ac:dyDescent="0.25">
      <c r="A378" s="56"/>
      <c r="B378" s="261"/>
      <c r="C378" s="293"/>
      <c r="D378" s="275"/>
      <c r="E378" s="320"/>
      <c r="F378" s="53" t="s">
        <v>160</v>
      </c>
      <c r="G378" s="175"/>
      <c r="H378" s="150"/>
      <c r="I378" s="175"/>
      <c r="J378" s="221">
        <v>7</v>
      </c>
      <c r="K378" s="221">
        <v>14</v>
      </c>
      <c r="L378" s="22"/>
      <c r="M378" s="22"/>
      <c r="N378" s="22"/>
      <c r="O378" s="22"/>
      <c r="P378" s="4"/>
      <c r="Q378" s="4"/>
      <c r="R378" s="4"/>
      <c r="S378" s="4"/>
      <c r="T378" s="4"/>
      <c r="U378" s="4"/>
      <c r="V378" s="24">
        <f>SUM(G378:K378)</f>
        <v>21</v>
      </c>
      <c r="W378" s="96">
        <f>SUM(G378:G378)*G$372+SUM(H378:K378)*H$372</f>
        <v>6300</v>
      </c>
    </row>
    <row r="379" spans="1:23" ht="4.5" customHeight="1" x14ac:dyDescent="0.3">
      <c r="A379" s="56"/>
      <c r="B379" s="33"/>
      <c r="C379" s="132"/>
      <c r="D379" s="132"/>
      <c r="E379" s="132"/>
      <c r="F379" s="132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</row>
    <row r="380" spans="1:23" s="89" customFormat="1" ht="24" customHeight="1" x14ac:dyDescent="0.25">
      <c r="A380" s="56"/>
      <c r="B380" s="261"/>
      <c r="C380" s="293" t="s">
        <v>161</v>
      </c>
      <c r="D380" s="275" t="s">
        <v>162</v>
      </c>
      <c r="E380" s="320" t="s">
        <v>3</v>
      </c>
      <c r="F380" s="281"/>
      <c r="G380" s="296">
        <v>500</v>
      </c>
      <c r="H380" s="297"/>
      <c r="I380" s="295">
        <v>840</v>
      </c>
      <c r="J380" s="295"/>
      <c r="K380" s="296">
        <v>600</v>
      </c>
      <c r="L380" s="297"/>
      <c r="M380" s="295">
        <v>1100</v>
      </c>
      <c r="N380" s="295"/>
      <c r="O380" s="22"/>
      <c r="P380" s="3"/>
      <c r="Q380" s="3"/>
      <c r="R380" s="3"/>
      <c r="S380" s="3"/>
      <c r="T380" s="3"/>
      <c r="U380" s="3"/>
      <c r="V380" s="321"/>
      <c r="W380" s="322"/>
    </row>
    <row r="381" spans="1:23" s="89" customFormat="1" ht="24" customHeight="1" x14ac:dyDescent="0.25">
      <c r="A381" s="56"/>
      <c r="B381" s="261"/>
      <c r="C381" s="293"/>
      <c r="D381" s="275"/>
      <c r="E381" s="320"/>
      <c r="F381" s="282"/>
      <c r="G381" s="63" t="s">
        <v>26</v>
      </c>
      <c r="H381" s="63" t="s">
        <v>27</v>
      </c>
      <c r="I381" s="63">
        <v>32</v>
      </c>
      <c r="J381" s="63" t="s">
        <v>29</v>
      </c>
      <c r="K381" s="63" t="s">
        <v>30</v>
      </c>
      <c r="L381" s="63" t="s">
        <v>31</v>
      </c>
      <c r="M381" s="63" t="s">
        <v>32</v>
      </c>
      <c r="N381" s="63" t="s">
        <v>33</v>
      </c>
      <c r="O381" s="22"/>
      <c r="P381" s="22"/>
      <c r="Q381" s="22"/>
      <c r="R381" s="22"/>
      <c r="S381" s="22"/>
      <c r="T381" s="22"/>
      <c r="U381" s="22"/>
      <c r="V381" s="323"/>
      <c r="W381" s="324"/>
    </row>
    <row r="382" spans="1:23" s="89" customFormat="1" ht="24" customHeight="1" x14ac:dyDescent="0.25">
      <c r="A382" s="56"/>
      <c r="B382" s="261"/>
      <c r="C382" s="293"/>
      <c r="D382" s="275"/>
      <c r="E382" s="320"/>
      <c r="F382" s="48" t="s">
        <v>153</v>
      </c>
      <c r="G382" s="221">
        <v>1</v>
      </c>
      <c r="H382" s="221">
        <v>2</v>
      </c>
      <c r="I382" s="150"/>
      <c r="J382" s="221">
        <v>1</v>
      </c>
      <c r="K382" s="221">
        <v>11</v>
      </c>
      <c r="L382" s="221">
        <v>20</v>
      </c>
      <c r="M382" s="221">
        <v>29</v>
      </c>
      <c r="N382" s="221">
        <v>30</v>
      </c>
      <c r="O382" s="22"/>
      <c r="P382" s="22"/>
      <c r="Q382" s="22"/>
      <c r="R382" s="22"/>
      <c r="S382" s="22"/>
      <c r="T382" s="22"/>
      <c r="U382" s="22"/>
      <c r="V382" s="24">
        <f>SUM(G382:N382)</f>
        <v>94</v>
      </c>
      <c r="W382" s="96">
        <f>SUM(G382:J382)*$G$380+SUM(K382:N382)*$K$380</f>
        <v>56000</v>
      </c>
    </row>
    <row r="383" spans="1:23" s="89" customFormat="1" ht="24" customHeight="1" x14ac:dyDescent="0.25">
      <c r="A383" s="56"/>
      <c r="B383" s="261"/>
      <c r="C383" s="293"/>
      <c r="D383" s="275"/>
      <c r="E383" s="320"/>
      <c r="F383" s="52" t="s">
        <v>159</v>
      </c>
      <c r="G383" s="221">
        <v>1</v>
      </c>
      <c r="H383" s="175"/>
      <c r="I383" s="175"/>
      <c r="J383" s="75"/>
      <c r="K383" s="222">
        <v>2</v>
      </c>
      <c r="L383" s="222">
        <v>1</v>
      </c>
      <c r="M383" s="222">
        <v>2</v>
      </c>
      <c r="N383" s="221">
        <v>4</v>
      </c>
      <c r="O383" s="22"/>
      <c r="P383" s="22"/>
      <c r="Q383" s="22"/>
      <c r="R383" s="22"/>
      <c r="S383" s="22"/>
      <c r="T383" s="22"/>
      <c r="U383" s="22"/>
      <c r="V383" s="24">
        <f>SUM(G383:N383)</f>
        <v>10</v>
      </c>
      <c r="W383" s="96">
        <f>SUM(G383:J383)*$G$380+SUM(K383:N383)*$K$380</f>
        <v>5900</v>
      </c>
    </row>
    <row r="384" spans="1:23" s="89" customFormat="1" ht="24" customHeight="1" x14ac:dyDescent="0.25">
      <c r="A384" s="56"/>
      <c r="B384" s="261"/>
      <c r="C384" s="293"/>
      <c r="D384" s="275"/>
      <c r="E384" s="320"/>
      <c r="F384" s="53" t="s">
        <v>160</v>
      </c>
      <c r="G384" s="222">
        <v>1</v>
      </c>
      <c r="H384" s="221">
        <v>2</v>
      </c>
      <c r="I384" s="221">
        <v>2</v>
      </c>
      <c r="J384" s="221">
        <v>3</v>
      </c>
      <c r="K384" s="221">
        <v>2</v>
      </c>
      <c r="L384" s="221">
        <v>11</v>
      </c>
      <c r="M384" s="221">
        <v>14</v>
      </c>
      <c r="N384" s="221">
        <v>21</v>
      </c>
      <c r="O384" s="22"/>
      <c r="P384" s="4"/>
      <c r="Q384" s="4"/>
      <c r="R384" s="4"/>
      <c r="S384" s="4"/>
      <c r="T384" s="4"/>
      <c r="U384" s="4"/>
      <c r="V384" s="24">
        <f>SUM(G384:N384)</f>
        <v>56</v>
      </c>
      <c r="W384" s="96">
        <f>SUM(G384:J384)*$G$380+SUM(K384:N384)*$K$380</f>
        <v>32800</v>
      </c>
    </row>
    <row r="385" spans="1:23" ht="4.5" customHeight="1" x14ac:dyDescent="0.3">
      <c r="A385" s="56"/>
      <c r="B385" s="33"/>
      <c r="C385" s="132"/>
      <c r="D385" s="132"/>
      <c r="E385" s="132"/>
      <c r="F385" s="132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</row>
    <row r="386" spans="1:23" s="89" customFormat="1" ht="29.25" customHeight="1" x14ac:dyDescent="0.25">
      <c r="A386" s="56"/>
      <c r="B386" s="292"/>
      <c r="C386" s="293" t="s">
        <v>178</v>
      </c>
      <c r="D386" s="275" t="s">
        <v>165</v>
      </c>
      <c r="E386" s="294" t="s">
        <v>3</v>
      </c>
      <c r="F386" s="281"/>
      <c r="G386" s="296">
        <v>300</v>
      </c>
      <c r="H386" s="297"/>
      <c r="I386" s="295">
        <v>550</v>
      </c>
      <c r="J386" s="295"/>
      <c r="K386" s="295"/>
      <c r="L386" s="295"/>
      <c r="M386" s="22"/>
      <c r="N386" s="22"/>
      <c r="O386" s="22"/>
      <c r="P386" s="3"/>
      <c r="Q386" s="3"/>
      <c r="R386" s="3"/>
      <c r="S386" s="3"/>
      <c r="T386" s="3"/>
      <c r="U386" s="3"/>
      <c r="V386" s="321"/>
      <c r="W386" s="322"/>
    </row>
    <row r="387" spans="1:23" s="89" customFormat="1" ht="29.25" customHeight="1" x14ac:dyDescent="0.25">
      <c r="A387" s="56"/>
      <c r="B387" s="292"/>
      <c r="C387" s="293"/>
      <c r="D387" s="275"/>
      <c r="E387" s="294"/>
      <c r="F387" s="282"/>
      <c r="G387" s="63" t="s">
        <v>26</v>
      </c>
      <c r="H387" s="63">
        <v>32</v>
      </c>
      <c r="I387" s="63" t="s">
        <v>33</v>
      </c>
      <c r="J387" s="175"/>
      <c r="K387" s="175"/>
      <c r="L387" s="175"/>
      <c r="M387" s="22"/>
      <c r="N387" s="22"/>
      <c r="O387" s="22"/>
      <c r="P387" s="22"/>
      <c r="Q387" s="22"/>
      <c r="R387" s="22"/>
      <c r="S387" s="22"/>
      <c r="T387" s="22"/>
      <c r="U387" s="22"/>
      <c r="V387" s="323"/>
      <c r="W387" s="324"/>
    </row>
    <row r="388" spans="1:23" s="89" customFormat="1" ht="29.25" customHeight="1" x14ac:dyDescent="0.25">
      <c r="A388" s="56"/>
      <c r="B388" s="292"/>
      <c r="C388" s="293"/>
      <c r="D388" s="275"/>
      <c r="E388" s="294"/>
      <c r="F388" s="51" t="s">
        <v>163</v>
      </c>
      <c r="G388" s="150"/>
      <c r="H388" s="222">
        <v>11</v>
      </c>
      <c r="I388" s="175"/>
      <c r="J388" s="175"/>
      <c r="K388" s="175"/>
      <c r="L388" s="175"/>
      <c r="M388" s="22"/>
      <c r="N388" s="22"/>
      <c r="O388" s="22"/>
      <c r="P388" s="22"/>
      <c r="Q388" s="22"/>
      <c r="R388" s="22"/>
      <c r="S388" s="22"/>
      <c r="T388" s="22"/>
      <c r="U388" s="22"/>
      <c r="V388" s="24">
        <f>SUM(G388:K388)</f>
        <v>11</v>
      </c>
      <c r="W388" s="96">
        <f>V388*$G$386</f>
        <v>3300</v>
      </c>
    </row>
    <row r="389" spans="1:23" s="89" customFormat="1" ht="29.25" customHeight="1" x14ac:dyDescent="0.25">
      <c r="A389" s="56"/>
      <c r="B389" s="292"/>
      <c r="C389" s="293"/>
      <c r="D389" s="275"/>
      <c r="E389" s="294"/>
      <c r="F389" s="54" t="s">
        <v>22</v>
      </c>
      <c r="G389" s="150"/>
      <c r="H389" s="175"/>
      <c r="I389" s="222">
        <v>2</v>
      </c>
      <c r="J389" s="175"/>
      <c r="K389" s="175"/>
      <c r="L389" s="175"/>
      <c r="M389" s="22"/>
      <c r="N389" s="22"/>
      <c r="O389" s="22"/>
      <c r="P389" s="22"/>
      <c r="Q389" s="22"/>
      <c r="R389" s="22"/>
      <c r="S389" s="22"/>
      <c r="T389" s="22"/>
      <c r="U389" s="22"/>
      <c r="V389" s="24">
        <f t="shared" ref="V389:V390" si="43">SUM(G389:K389)</f>
        <v>2</v>
      </c>
      <c r="W389" s="96">
        <f>V389*$G$386</f>
        <v>600</v>
      </c>
    </row>
    <row r="390" spans="1:23" s="89" customFormat="1" ht="29.25" customHeight="1" x14ac:dyDescent="0.25">
      <c r="A390" s="56"/>
      <c r="B390" s="292"/>
      <c r="C390" s="293"/>
      <c r="D390" s="275"/>
      <c r="E390" s="294"/>
      <c r="F390" s="51" t="s">
        <v>164</v>
      </c>
      <c r="G390" s="221">
        <v>1</v>
      </c>
      <c r="H390" s="222">
        <v>27</v>
      </c>
      <c r="I390" s="175"/>
      <c r="J390" s="175"/>
      <c r="K390" s="175"/>
      <c r="L390" s="175"/>
      <c r="M390" s="175"/>
      <c r="N390" s="175"/>
      <c r="O390" s="22"/>
      <c r="P390" s="4"/>
      <c r="Q390" s="4"/>
      <c r="R390" s="4"/>
      <c r="S390" s="4"/>
      <c r="T390" s="4"/>
      <c r="U390" s="4"/>
      <c r="V390" s="24">
        <f t="shared" si="43"/>
        <v>28</v>
      </c>
      <c r="W390" s="96">
        <f>V390*$G$386</f>
        <v>8400</v>
      </c>
    </row>
    <row r="391" spans="1:23" ht="4.5" customHeight="1" x14ac:dyDescent="0.3">
      <c r="A391" s="56"/>
      <c r="B391" s="33"/>
      <c r="C391" s="132"/>
      <c r="D391" s="132"/>
      <c r="E391" s="132"/>
      <c r="F391" s="132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</row>
    <row r="392" spans="1:23" s="89" customFormat="1" ht="24" customHeight="1" x14ac:dyDescent="0.25">
      <c r="A392" s="56"/>
      <c r="B392" s="261"/>
      <c r="C392" s="293" t="s">
        <v>166</v>
      </c>
      <c r="D392" s="275" t="s">
        <v>167</v>
      </c>
      <c r="E392" s="320" t="s">
        <v>3</v>
      </c>
      <c r="F392" s="308"/>
      <c r="G392" s="296">
        <v>500</v>
      </c>
      <c r="H392" s="297"/>
      <c r="I392" s="297"/>
      <c r="J392" s="297"/>
      <c r="K392" s="295">
        <v>1300</v>
      </c>
      <c r="L392" s="295"/>
      <c r="M392" s="22"/>
      <c r="N392" s="22"/>
      <c r="O392" s="22"/>
      <c r="P392" s="3"/>
      <c r="Q392" s="3"/>
      <c r="R392" s="3"/>
      <c r="S392" s="3"/>
      <c r="T392" s="3"/>
      <c r="U392" s="3"/>
      <c r="V392" s="321"/>
      <c r="W392" s="322"/>
    </row>
    <row r="393" spans="1:23" s="89" customFormat="1" ht="24" customHeight="1" x14ac:dyDescent="0.25">
      <c r="A393" s="56"/>
      <c r="B393" s="261"/>
      <c r="C393" s="293"/>
      <c r="D393" s="275"/>
      <c r="E393" s="320"/>
      <c r="F393" s="308"/>
      <c r="G393" s="63" t="s">
        <v>26</v>
      </c>
      <c r="H393" s="63">
        <v>30</v>
      </c>
      <c r="I393" s="63" t="s">
        <v>28</v>
      </c>
      <c r="J393" s="63" t="s">
        <v>31</v>
      </c>
      <c r="K393" s="63" t="s">
        <v>32</v>
      </c>
      <c r="L393" s="63" t="s">
        <v>33</v>
      </c>
      <c r="M393" s="22"/>
      <c r="N393" s="22"/>
      <c r="O393" s="22"/>
      <c r="P393" s="22"/>
      <c r="Q393" s="22"/>
      <c r="R393" s="22"/>
      <c r="S393" s="22"/>
      <c r="T393" s="22"/>
      <c r="U393" s="22"/>
      <c r="V393" s="323"/>
      <c r="W393" s="324"/>
    </row>
    <row r="394" spans="1:23" s="89" customFormat="1" ht="24" customHeight="1" x14ac:dyDescent="0.25">
      <c r="A394" s="56"/>
      <c r="B394" s="261"/>
      <c r="C394" s="293"/>
      <c r="D394" s="275"/>
      <c r="E394" s="320"/>
      <c r="F394" s="154" t="s">
        <v>154</v>
      </c>
      <c r="G394" s="175"/>
      <c r="H394" s="222">
        <v>1</v>
      </c>
      <c r="I394" s="175"/>
      <c r="J394" s="175"/>
      <c r="K394" s="221">
        <v>1</v>
      </c>
      <c r="L394" s="221">
        <v>1</v>
      </c>
      <c r="M394" s="22"/>
      <c r="N394" s="22"/>
      <c r="O394" s="22"/>
      <c r="P394" s="22"/>
      <c r="Q394" s="22"/>
      <c r="R394" s="22"/>
      <c r="S394" s="22"/>
      <c r="T394" s="22"/>
      <c r="U394" s="22"/>
      <c r="V394" s="24">
        <f t="shared" ref="V394:V401" si="44">SUM(G394:L394)</f>
        <v>3</v>
      </c>
      <c r="W394" s="96">
        <f>V394*$G$392</f>
        <v>1500</v>
      </c>
    </row>
    <row r="395" spans="1:23" s="89" customFormat="1" ht="24" customHeight="1" x14ac:dyDescent="0.25">
      <c r="A395" s="56"/>
      <c r="B395" s="261"/>
      <c r="C395" s="293"/>
      <c r="D395" s="275"/>
      <c r="E395" s="320"/>
      <c r="F395" s="155" t="s">
        <v>22</v>
      </c>
      <c r="G395" s="75"/>
      <c r="H395" s="75"/>
      <c r="I395" s="75"/>
      <c r="J395" s="75"/>
      <c r="K395" s="75"/>
      <c r="L395" s="221">
        <v>3</v>
      </c>
      <c r="M395" s="22"/>
      <c r="N395" s="22"/>
      <c r="O395" s="22"/>
      <c r="P395" s="22"/>
      <c r="Q395" s="22"/>
      <c r="R395" s="22"/>
      <c r="S395" s="22"/>
      <c r="T395" s="22"/>
      <c r="U395" s="22"/>
      <c r="V395" s="24">
        <f t="shared" si="44"/>
        <v>3</v>
      </c>
      <c r="W395" s="96">
        <f t="shared" ref="W395:W401" si="45">V395*$G$392</f>
        <v>1500</v>
      </c>
    </row>
    <row r="396" spans="1:23" s="89" customFormat="1" ht="24" customHeight="1" x14ac:dyDescent="0.25">
      <c r="A396" s="56"/>
      <c r="B396" s="261"/>
      <c r="C396" s="293"/>
      <c r="D396" s="275"/>
      <c r="E396" s="320"/>
      <c r="F396" s="50" t="s">
        <v>155</v>
      </c>
      <c r="G396" s="221">
        <v>6</v>
      </c>
      <c r="H396" s="221">
        <v>1</v>
      </c>
      <c r="I396" s="221">
        <v>1</v>
      </c>
      <c r="J396" s="175"/>
      <c r="K396" s="221">
        <v>11</v>
      </c>
      <c r="L396" s="221">
        <v>2</v>
      </c>
      <c r="M396" s="22"/>
      <c r="N396" s="22"/>
      <c r="O396" s="22"/>
      <c r="P396" s="22"/>
      <c r="Q396" s="22"/>
      <c r="R396" s="22"/>
      <c r="S396" s="22"/>
      <c r="T396" s="22"/>
      <c r="U396" s="22"/>
      <c r="V396" s="24">
        <f t="shared" si="44"/>
        <v>21</v>
      </c>
      <c r="W396" s="96">
        <f>V396*$G$392</f>
        <v>10500</v>
      </c>
    </row>
    <row r="397" spans="1:23" s="89" customFormat="1" ht="24" customHeight="1" x14ac:dyDescent="0.25">
      <c r="A397" s="56"/>
      <c r="B397" s="413"/>
      <c r="C397" s="382"/>
      <c r="D397" s="415"/>
      <c r="E397" s="416"/>
      <c r="F397" s="241" t="s">
        <v>324</v>
      </c>
      <c r="G397" s="150"/>
      <c r="H397" s="221">
        <v>1</v>
      </c>
      <c r="I397" s="150"/>
      <c r="J397" s="175"/>
      <c r="K397" s="150"/>
      <c r="L397" s="150"/>
      <c r="M397" s="22"/>
      <c r="N397" s="22"/>
      <c r="O397" s="22"/>
      <c r="P397" s="22"/>
      <c r="Q397" s="22"/>
      <c r="R397" s="22"/>
      <c r="S397" s="22"/>
      <c r="T397" s="22"/>
      <c r="U397" s="22"/>
      <c r="V397" s="24">
        <f t="shared" ref="V397" si="46">SUM(G397:L397)</f>
        <v>1</v>
      </c>
      <c r="W397" s="96">
        <f t="shared" si="45"/>
        <v>500</v>
      </c>
    </row>
    <row r="398" spans="1:23" s="89" customFormat="1" ht="24" customHeight="1" x14ac:dyDescent="0.25">
      <c r="A398" s="56"/>
      <c r="B398" s="414"/>
      <c r="C398" s="383"/>
      <c r="D398" s="347"/>
      <c r="E398" s="417"/>
      <c r="F398" s="179" t="s">
        <v>258</v>
      </c>
      <c r="G398" s="221">
        <v>1</v>
      </c>
      <c r="H398" s="221">
        <v>1</v>
      </c>
      <c r="I398" s="221">
        <v>1</v>
      </c>
      <c r="J398" s="175"/>
      <c r="K398" s="150"/>
      <c r="L398" s="150"/>
      <c r="M398" s="22"/>
      <c r="N398" s="22"/>
      <c r="O398" s="22"/>
      <c r="P398" s="22"/>
      <c r="Q398" s="22"/>
      <c r="R398" s="22"/>
      <c r="S398" s="22"/>
      <c r="T398" s="22"/>
      <c r="U398" s="22"/>
      <c r="V398" s="24">
        <f t="shared" si="44"/>
        <v>3</v>
      </c>
      <c r="W398" s="96">
        <f t="shared" si="45"/>
        <v>1500</v>
      </c>
    </row>
    <row r="399" spans="1:23" s="89" customFormat="1" ht="24" customHeight="1" x14ac:dyDescent="0.25">
      <c r="A399" s="56"/>
      <c r="B399" s="414"/>
      <c r="C399" s="383"/>
      <c r="D399" s="347"/>
      <c r="E399" s="417"/>
      <c r="F399" s="179" t="s">
        <v>257</v>
      </c>
      <c r="G399" s="150"/>
      <c r="H399" s="150"/>
      <c r="I399" s="150"/>
      <c r="J399" s="175"/>
      <c r="K399" s="221">
        <v>1</v>
      </c>
      <c r="L399" s="221">
        <v>1</v>
      </c>
      <c r="M399" s="22"/>
      <c r="N399" s="22"/>
      <c r="O399" s="22"/>
      <c r="P399" s="22"/>
      <c r="Q399" s="22"/>
      <c r="R399" s="22"/>
      <c r="S399" s="22"/>
      <c r="T399" s="22"/>
      <c r="U399" s="22"/>
      <c r="V399" s="24">
        <f t="shared" si="44"/>
        <v>2</v>
      </c>
      <c r="W399" s="96">
        <f t="shared" si="45"/>
        <v>1000</v>
      </c>
    </row>
    <row r="400" spans="1:23" s="89" customFormat="1" ht="24" customHeight="1" x14ac:dyDescent="0.25">
      <c r="A400" s="56"/>
      <c r="B400" s="261"/>
      <c r="C400" s="293"/>
      <c r="D400" s="275"/>
      <c r="E400" s="320"/>
      <c r="F400" s="52" t="s">
        <v>159</v>
      </c>
      <c r="G400" s="222">
        <v>1</v>
      </c>
      <c r="H400" s="175"/>
      <c r="I400" s="175"/>
      <c r="J400" s="75"/>
      <c r="K400" s="150"/>
      <c r="L400" s="75"/>
      <c r="M400" s="22"/>
      <c r="N400" s="22"/>
      <c r="O400" s="22"/>
      <c r="P400" s="22"/>
      <c r="Q400" s="22"/>
      <c r="R400" s="22"/>
      <c r="S400" s="22"/>
      <c r="T400" s="22"/>
      <c r="U400" s="22"/>
      <c r="V400" s="24">
        <f t="shared" si="44"/>
        <v>1</v>
      </c>
      <c r="W400" s="96">
        <f t="shared" si="45"/>
        <v>500</v>
      </c>
    </row>
    <row r="401" spans="1:23" s="89" customFormat="1" ht="24" customHeight="1" x14ac:dyDescent="0.25">
      <c r="A401" s="56"/>
      <c r="B401" s="261"/>
      <c r="C401" s="293"/>
      <c r="D401" s="275"/>
      <c r="E401" s="320"/>
      <c r="F401" s="53" t="s">
        <v>160</v>
      </c>
      <c r="G401" s="75"/>
      <c r="H401" s="75"/>
      <c r="I401" s="75"/>
      <c r="J401" s="221">
        <v>4</v>
      </c>
      <c r="K401" s="75"/>
      <c r="L401" s="221">
        <v>5</v>
      </c>
      <c r="M401" s="22"/>
      <c r="N401" s="22"/>
      <c r="O401" s="22"/>
      <c r="P401" s="22"/>
      <c r="Q401" s="22"/>
      <c r="R401" s="22"/>
      <c r="S401" s="22"/>
      <c r="T401" s="22"/>
      <c r="U401" s="22"/>
      <c r="V401" s="24">
        <f t="shared" si="44"/>
        <v>9</v>
      </c>
      <c r="W401" s="96">
        <f t="shared" si="45"/>
        <v>4500</v>
      </c>
    </row>
    <row r="402" spans="1:23" ht="4.5" customHeight="1" x14ac:dyDescent="0.3">
      <c r="A402" s="56"/>
      <c r="B402" s="33"/>
      <c r="C402" s="132"/>
      <c r="D402" s="132"/>
      <c r="E402" s="132"/>
      <c r="F402" s="132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</row>
    <row r="403" spans="1:23" ht="25.15" customHeight="1" x14ac:dyDescent="0.25">
      <c r="A403" s="56"/>
      <c r="B403" s="286" t="s">
        <v>250</v>
      </c>
      <c r="C403" s="286"/>
      <c r="D403" s="286"/>
      <c r="E403" s="286"/>
      <c r="F403" s="286"/>
      <c r="G403" s="286"/>
      <c r="H403" s="286"/>
      <c r="I403" s="286"/>
      <c r="J403" s="286"/>
      <c r="K403" s="286"/>
      <c r="L403" s="286"/>
      <c r="M403" s="286"/>
      <c r="N403" s="286"/>
      <c r="O403" s="286"/>
      <c r="P403" s="286"/>
      <c r="Q403" s="286"/>
      <c r="R403" s="286"/>
      <c r="S403" s="286"/>
      <c r="T403" s="286"/>
      <c r="U403" s="286"/>
      <c r="V403" s="286"/>
      <c r="W403" s="286"/>
    </row>
    <row r="404" spans="1:23" ht="4.5" customHeight="1" x14ac:dyDescent="0.3">
      <c r="A404" s="56"/>
      <c r="B404" s="33"/>
      <c r="C404" s="132"/>
      <c r="D404" s="132"/>
      <c r="E404" s="132"/>
      <c r="F404" s="132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</row>
    <row r="405" spans="1:23" ht="24" customHeight="1" x14ac:dyDescent="0.25">
      <c r="A405" s="56"/>
      <c r="B405" s="381"/>
      <c r="C405" s="318" t="s">
        <v>179</v>
      </c>
      <c r="D405" s="280" t="s">
        <v>87</v>
      </c>
      <c r="E405" s="280" t="s">
        <v>3</v>
      </c>
      <c r="F405" s="281"/>
      <c r="G405" s="296">
        <v>50</v>
      </c>
      <c r="H405" s="297"/>
      <c r="I405" s="295">
        <v>100</v>
      </c>
      <c r="J405" s="295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3"/>
      <c r="V405" s="14"/>
      <c r="W405" s="97"/>
    </row>
    <row r="406" spans="1:23" ht="24" customHeight="1" x14ac:dyDescent="0.25">
      <c r="A406" s="56"/>
      <c r="B406" s="381"/>
      <c r="C406" s="318"/>
      <c r="D406" s="280"/>
      <c r="E406" s="280"/>
      <c r="F406" s="282"/>
      <c r="G406" s="63" t="s">
        <v>51</v>
      </c>
      <c r="H406" s="63" t="s">
        <v>26</v>
      </c>
      <c r="I406" s="63" t="s">
        <v>27</v>
      </c>
      <c r="J406" s="63" t="s">
        <v>28</v>
      </c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16"/>
      <c r="W406" s="98"/>
    </row>
    <row r="407" spans="1:23" ht="24" customHeight="1" x14ac:dyDescent="0.25">
      <c r="A407" s="56"/>
      <c r="B407" s="381"/>
      <c r="C407" s="318"/>
      <c r="D407" s="280"/>
      <c r="E407" s="280"/>
      <c r="F407" s="37" t="s">
        <v>54</v>
      </c>
      <c r="G407" s="221">
        <v>9</v>
      </c>
      <c r="H407" s="221">
        <v>10</v>
      </c>
      <c r="I407" s="221">
        <v>6</v>
      </c>
      <c r="J407" s="150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4">
        <f>SUM(G407:K407)</f>
        <v>25</v>
      </c>
      <c r="W407" s="96">
        <f>V407*$G$405</f>
        <v>1250</v>
      </c>
    </row>
    <row r="408" spans="1:23" ht="24" customHeight="1" x14ac:dyDescent="0.25">
      <c r="A408" s="56"/>
      <c r="B408" s="292"/>
      <c r="C408" s="288"/>
      <c r="D408" s="275"/>
      <c r="E408" s="275"/>
      <c r="F408" s="37" t="s">
        <v>55</v>
      </c>
      <c r="G408" s="221">
        <v>14</v>
      </c>
      <c r="H408" s="221">
        <v>13</v>
      </c>
      <c r="I408" s="221">
        <v>11</v>
      </c>
      <c r="J408" s="150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4">
        <f t="shared" ref="V408:V409" si="47">SUM(G408:K408)</f>
        <v>38</v>
      </c>
      <c r="W408" s="96">
        <f t="shared" ref="W408:W409" si="48">V408*$G$405</f>
        <v>1900</v>
      </c>
    </row>
    <row r="409" spans="1:23" ht="24" customHeight="1" x14ac:dyDescent="0.25">
      <c r="A409" s="56"/>
      <c r="B409" s="292"/>
      <c r="C409" s="288"/>
      <c r="D409" s="275"/>
      <c r="E409" s="275"/>
      <c r="F409" s="37" t="s">
        <v>56</v>
      </c>
      <c r="G409" s="221">
        <v>14</v>
      </c>
      <c r="H409" s="221">
        <v>14</v>
      </c>
      <c r="I409" s="221">
        <v>12</v>
      </c>
      <c r="J409" s="221">
        <v>4</v>
      </c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4">
        <f t="shared" si="47"/>
        <v>44</v>
      </c>
      <c r="W409" s="96">
        <f t="shared" si="48"/>
        <v>2200</v>
      </c>
    </row>
    <row r="410" spans="1:23" ht="4.5" customHeight="1" x14ac:dyDescent="0.3">
      <c r="A410" s="56"/>
      <c r="B410" s="33"/>
      <c r="C410" s="132"/>
      <c r="D410" s="132"/>
      <c r="E410" s="132"/>
      <c r="F410" s="132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</row>
    <row r="411" spans="1:23" s="102" customFormat="1" ht="20.100000000000001" customHeight="1" x14ac:dyDescent="0.25">
      <c r="A411" s="56"/>
      <c r="B411" s="379"/>
      <c r="C411" s="318" t="s">
        <v>88</v>
      </c>
      <c r="D411" s="280" t="s">
        <v>89</v>
      </c>
      <c r="E411" s="318" t="s">
        <v>3</v>
      </c>
      <c r="F411" s="281"/>
      <c r="G411" s="302">
        <v>100</v>
      </c>
      <c r="H411" s="303"/>
      <c r="I411" s="303"/>
      <c r="J411" s="303"/>
      <c r="K411" s="303"/>
      <c r="L411" s="303"/>
      <c r="M411" s="303"/>
      <c r="N411" s="303"/>
      <c r="O411" s="303"/>
      <c r="P411" s="303"/>
      <c r="Q411" s="21"/>
      <c r="R411" s="21"/>
      <c r="S411" s="21"/>
      <c r="T411" s="21"/>
      <c r="U411" s="3"/>
      <c r="V411" s="14"/>
      <c r="W411" s="97"/>
    </row>
    <row r="412" spans="1:23" s="102" customFormat="1" ht="21.75" customHeight="1" x14ac:dyDescent="0.25">
      <c r="A412" s="56"/>
      <c r="B412" s="379"/>
      <c r="C412" s="318"/>
      <c r="D412" s="280"/>
      <c r="E412" s="318"/>
      <c r="F412" s="282"/>
      <c r="G412" s="63" t="s">
        <v>51</v>
      </c>
      <c r="H412" s="63" t="s">
        <v>26</v>
      </c>
      <c r="I412" s="63" t="s">
        <v>27</v>
      </c>
      <c r="J412" s="63" t="s">
        <v>28</v>
      </c>
      <c r="K412" s="63" t="s">
        <v>29</v>
      </c>
      <c r="L412" s="63" t="s">
        <v>30</v>
      </c>
      <c r="M412" s="63" t="s">
        <v>31</v>
      </c>
      <c r="N412" s="63" t="s">
        <v>32</v>
      </c>
      <c r="O412" s="63" t="s">
        <v>33</v>
      </c>
      <c r="P412" s="63" t="s">
        <v>34</v>
      </c>
      <c r="Q412" s="21"/>
      <c r="R412" s="21"/>
      <c r="S412" s="21"/>
      <c r="T412" s="21"/>
      <c r="U412" s="21"/>
      <c r="V412" s="16"/>
      <c r="W412" s="98"/>
    </row>
    <row r="413" spans="1:23" s="102" customFormat="1" ht="21.95" customHeight="1" x14ac:dyDescent="0.25">
      <c r="A413" s="56"/>
      <c r="B413" s="379"/>
      <c r="C413" s="288"/>
      <c r="D413" s="275"/>
      <c r="E413" s="288"/>
      <c r="F413" s="41" t="s">
        <v>21</v>
      </c>
      <c r="G413" s="21"/>
      <c r="H413" s="21"/>
      <c r="I413" s="21"/>
      <c r="J413" s="221">
        <v>1</v>
      </c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4">
        <f>SUM(G413:P413)</f>
        <v>1</v>
      </c>
      <c r="W413" s="96">
        <f>V413*$G$411</f>
        <v>100</v>
      </c>
    </row>
    <row r="414" spans="1:23" s="102" customFormat="1" ht="21.95" customHeight="1" x14ac:dyDescent="0.3">
      <c r="A414" s="56"/>
      <c r="B414" s="379"/>
      <c r="C414" s="288"/>
      <c r="D414" s="275"/>
      <c r="E414" s="288"/>
      <c r="F414" s="42" t="s">
        <v>19</v>
      </c>
      <c r="G414" s="21"/>
      <c r="H414" s="21"/>
      <c r="I414" s="221">
        <v>1</v>
      </c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4">
        <f t="shared" ref="V414:V421" si="49">SUM(G414:P414)</f>
        <v>1</v>
      </c>
      <c r="W414" s="96">
        <f t="shared" ref="W414:W421" si="50">V414*$G$411</f>
        <v>100</v>
      </c>
    </row>
    <row r="415" spans="1:23" s="102" customFormat="1" ht="21.95" customHeight="1" x14ac:dyDescent="0.25">
      <c r="A415" s="56"/>
      <c r="B415" s="379"/>
      <c r="C415" s="288"/>
      <c r="D415" s="275"/>
      <c r="E415" s="288"/>
      <c r="F415" s="38" t="s">
        <v>90</v>
      </c>
      <c r="G415" s="21"/>
      <c r="H415" s="221">
        <v>2</v>
      </c>
      <c r="I415" s="221">
        <v>2</v>
      </c>
      <c r="J415" s="21"/>
      <c r="K415" s="221">
        <v>1</v>
      </c>
      <c r="L415" s="21"/>
      <c r="M415" s="150"/>
      <c r="N415" s="21"/>
      <c r="O415" s="221">
        <v>1</v>
      </c>
      <c r="P415" s="21"/>
      <c r="Q415" s="21"/>
      <c r="R415" s="21"/>
      <c r="S415" s="21"/>
      <c r="T415" s="21"/>
      <c r="U415" s="21"/>
      <c r="V415" s="24">
        <f t="shared" si="49"/>
        <v>6</v>
      </c>
      <c r="W415" s="96">
        <f t="shared" si="50"/>
        <v>600</v>
      </c>
    </row>
    <row r="416" spans="1:23" s="102" customFormat="1" ht="21.95" customHeight="1" x14ac:dyDescent="0.25">
      <c r="A416" s="56"/>
      <c r="B416" s="379"/>
      <c r="C416" s="288"/>
      <c r="D416" s="275"/>
      <c r="E416" s="288"/>
      <c r="F416" s="43" t="s">
        <v>91</v>
      </c>
      <c r="G416" s="21"/>
      <c r="H416" s="221">
        <v>1</v>
      </c>
      <c r="I416" s="21"/>
      <c r="J416" s="221">
        <v>21</v>
      </c>
      <c r="K416" s="221">
        <v>2</v>
      </c>
      <c r="L416" s="21"/>
      <c r="M416" s="21"/>
      <c r="N416" s="21"/>
      <c r="O416" s="221">
        <v>8</v>
      </c>
      <c r="P416" s="21"/>
      <c r="Q416" s="21"/>
      <c r="R416" s="21"/>
      <c r="S416" s="21"/>
      <c r="T416" s="21"/>
      <c r="U416" s="21"/>
      <c r="V416" s="24">
        <f t="shared" si="49"/>
        <v>32</v>
      </c>
      <c r="W416" s="96">
        <f t="shared" si="50"/>
        <v>3200</v>
      </c>
    </row>
    <row r="417" spans="1:23" s="102" customFormat="1" ht="21.95" customHeight="1" x14ac:dyDescent="0.25">
      <c r="A417" s="56"/>
      <c r="B417" s="379"/>
      <c r="C417" s="288"/>
      <c r="D417" s="275"/>
      <c r="E417" s="288"/>
      <c r="F417" s="38" t="s">
        <v>18</v>
      </c>
      <c r="G417" s="221">
        <v>52</v>
      </c>
      <c r="H417" s="221">
        <v>8</v>
      </c>
      <c r="I417" s="221">
        <v>67</v>
      </c>
      <c r="J417" s="221">
        <v>67</v>
      </c>
      <c r="K417" s="221">
        <v>102</v>
      </c>
      <c r="L417" s="221">
        <v>58</v>
      </c>
      <c r="M417" s="221">
        <v>66</v>
      </c>
      <c r="N417" s="221">
        <v>24</v>
      </c>
      <c r="O417" s="221">
        <v>239</v>
      </c>
      <c r="P417" s="221">
        <v>69</v>
      </c>
      <c r="Q417" s="21"/>
      <c r="R417" s="21"/>
      <c r="S417" s="21"/>
      <c r="T417" s="21"/>
      <c r="U417" s="21"/>
      <c r="V417" s="24">
        <f t="shared" si="49"/>
        <v>752</v>
      </c>
      <c r="W417" s="96">
        <f t="shared" si="50"/>
        <v>75200</v>
      </c>
    </row>
    <row r="418" spans="1:23" s="102" customFormat="1" ht="21.95" customHeight="1" x14ac:dyDescent="0.25">
      <c r="A418" s="56"/>
      <c r="B418" s="379"/>
      <c r="C418" s="288"/>
      <c r="D418" s="275"/>
      <c r="E418" s="288"/>
      <c r="F418" s="38" t="s">
        <v>54</v>
      </c>
      <c r="G418" s="222">
        <v>2</v>
      </c>
      <c r="H418" s="222">
        <v>7</v>
      </c>
      <c r="I418" s="222">
        <v>8</v>
      </c>
      <c r="J418" s="21"/>
      <c r="K418" s="175"/>
      <c r="L418" s="21"/>
      <c r="M418" s="222">
        <v>1</v>
      </c>
      <c r="N418" s="221">
        <v>10</v>
      </c>
      <c r="O418" s="222">
        <v>4</v>
      </c>
      <c r="P418" s="21"/>
      <c r="Q418" s="21"/>
      <c r="R418" s="21"/>
      <c r="S418" s="21"/>
      <c r="T418" s="21"/>
      <c r="U418" s="21"/>
      <c r="V418" s="24">
        <f t="shared" si="49"/>
        <v>32</v>
      </c>
      <c r="W418" s="96">
        <f t="shared" si="50"/>
        <v>3200</v>
      </c>
    </row>
    <row r="419" spans="1:23" s="102" customFormat="1" ht="21.95" customHeight="1" x14ac:dyDescent="0.25">
      <c r="A419" s="56"/>
      <c r="B419" s="379"/>
      <c r="C419" s="318"/>
      <c r="D419" s="280"/>
      <c r="E419" s="288"/>
      <c r="F419" s="37" t="s">
        <v>56</v>
      </c>
      <c r="G419" s="21"/>
      <c r="H419" s="221">
        <v>32</v>
      </c>
      <c r="I419" s="221">
        <v>9</v>
      </c>
      <c r="J419" s="221">
        <v>23</v>
      </c>
      <c r="K419" s="222">
        <v>5</v>
      </c>
      <c r="L419" s="221">
        <v>32</v>
      </c>
      <c r="M419" s="221">
        <v>12</v>
      </c>
      <c r="N419" s="221">
        <v>6</v>
      </c>
      <c r="O419" s="222">
        <v>7</v>
      </c>
      <c r="P419" s="21"/>
      <c r="Q419" s="21"/>
      <c r="R419" s="21"/>
      <c r="S419" s="21"/>
      <c r="T419" s="21"/>
      <c r="U419" s="21"/>
      <c r="V419" s="24">
        <f t="shared" si="49"/>
        <v>126</v>
      </c>
      <c r="W419" s="96">
        <f t="shared" si="50"/>
        <v>12600</v>
      </c>
    </row>
    <row r="420" spans="1:23" s="102" customFormat="1" ht="21.95" customHeight="1" x14ac:dyDescent="0.25">
      <c r="A420" s="56"/>
      <c r="B420" s="379"/>
      <c r="C420" s="288"/>
      <c r="D420" s="275"/>
      <c r="E420" s="288"/>
      <c r="F420" s="37" t="s">
        <v>59</v>
      </c>
      <c r="G420" s="222">
        <v>8</v>
      </c>
      <c r="H420" s="221">
        <v>28</v>
      </c>
      <c r="I420" s="222">
        <v>10</v>
      </c>
      <c r="J420" s="222">
        <v>7</v>
      </c>
      <c r="K420" s="222">
        <v>10</v>
      </c>
      <c r="L420" s="222">
        <v>8</v>
      </c>
      <c r="M420" s="222">
        <v>7</v>
      </c>
      <c r="N420" s="222">
        <v>9</v>
      </c>
      <c r="O420" s="222">
        <v>9</v>
      </c>
      <c r="P420" s="21"/>
      <c r="Q420" s="21"/>
      <c r="R420" s="21"/>
      <c r="S420" s="21"/>
      <c r="T420" s="21"/>
      <c r="U420" s="21"/>
      <c r="V420" s="24">
        <f t="shared" si="49"/>
        <v>96</v>
      </c>
      <c r="W420" s="96">
        <f t="shared" si="50"/>
        <v>9600</v>
      </c>
    </row>
    <row r="421" spans="1:23" s="102" customFormat="1" ht="21.95" customHeight="1" x14ac:dyDescent="0.25">
      <c r="A421" s="56"/>
      <c r="B421" s="379"/>
      <c r="C421" s="288"/>
      <c r="D421" s="275"/>
      <c r="E421" s="288"/>
      <c r="F421" s="37" t="s">
        <v>64</v>
      </c>
      <c r="G421" s="222">
        <v>9</v>
      </c>
      <c r="H421" s="221">
        <v>36</v>
      </c>
      <c r="I421" s="222">
        <v>7</v>
      </c>
      <c r="J421" s="222">
        <v>6</v>
      </c>
      <c r="K421" s="221">
        <v>7</v>
      </c>
      <c r="L421" s="222">
        <v>8</v>
      </c>
      <c r="M421" s="222">
        <v>8</v>
      </c>
      <c r="N421" s="222">
        <v>7</v>
      </c>
      <c r="O421" s="222">
        <v>5</v>
      </c>
      <c r="P421" s="21"/>
      <c r="Q421" s="21"/>
      <c r="R421" s="21"/>
      <c r="S421" s="21"/>
      <c r="T421" s="21"/>
      <c r="U421" s="21"/>
      <c r="V421" s="24">
        <f t="shared" si="49"/>
        <v>93</v>
      </c>
      <c r="W421" s="96">
        <f t="shared" si="50"/>
        <v>9300</v>
      </c>
    </row>
    <row r="422" spans="1:23" ht="4.5" customHeight="1" x14ac:dyDescent="0.3">
      <c r="A422" s="56"/>
      <c r="B422" s="33"/>
      <c r="C422" s="132"/>
      <c r="D422" s="132"/>
      <c r="E422" s="132"/>
      <c r="F422" s="132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</row>
    <row r="423" spans="1:23" ht="24" customHeight="1" x14ac:dyDescent="0.25">
      <c r="A423" s="56"/>
      <c r="B423" s="378"/>
      <c r="C423" s="318" t="s">
        <v>92</v>
      </c>
      <c r="D423" s="280" t="s">
        <v>93</v>
      </c>
      <c r="E423" s="318" t="s">
        <v>3</v>
      </c>
      <c r="F423" s="281"/>
      <c r="G423" s="21"/>
      <c r="H423" s="302">
        <v>100</v>
      </c>
      <c r="I423" s="303"/>
      <c r="J423" s="303"/>
      <c r="K423" s="303"/>
      <c r="L423" s="303"/>
      <c r="M423" s="21"/>
      <c r="N423" s="21"/>
      <c r="O423" s="21"/>
      <c r="P423" s="21"/>
      <c r="Q423" s="21"/>
      <c r="R423" s="21"/>
      <c r="S423" s="21"/>
      <c r="T423" s="21"/>
      <c r="U423" s="3"/>
      <c r="V423" s="14"/>
      <c r="W423" s="97"/>
    </row>
    <row r="424" spans="1:23" ht="24" customHeight="1" x14ac:dyDescent="0.25">
      <c r="A424" s="56"/>
      <c r="B424" s="378"/>
      <c r="C424" s="318"/>
      <c r="D424" s="280"/>
      <c r="E424" s="318"/>
      <c r="F424" s="282"/>
      <c r="G424" s="21"/>
      <c r="H424" s="63" t="s">
        <v>26</v>
      </c>
      <c r="I424" s="63" t="s">
        <v>27</v>
      </c>
      <c r="J424" s="63" t="s">
        <v>28</v>
      </c>
      <c r="K424" s="63" t="s">
        <v>29</v>
      </c>
      <c r="L424" s="63" t="s">
        <v>30</v>
      </c>
      <c r="M424" s="21"/>
      <c r="N424" s="21"/>
      <c r="O424" s="21"/>
      <c r="P424" s="21"/>
      <c r="Q424" s="21"/>
      <c r="R424" s="21"/>
      <c r="S424" s="21"/>
      <c r="T424" s="21"/>
      <c r="U424" s="21"/>
      <c r="V424" s="16"/>
      <c r="W424" s="98"/>
    </row>
    <row r="425" spans="1:23" ht="24" customHeight="1" x14ac:dyDescent="0.25">
      <c r="A425" s="56"/>
      <c r="B425" s="259"/>
      <c r="C425" s="288"/>
      <c r="D425" s="275"/>
      <c r="E425" s="288"/>
      <c r="F425" s="37" t="s">
        <v>54</v>
      </c>
      <c r="G425" s="21"/>
      <c r="H425" s="221">
        <v>6</v>
      </c>
      <c r="I425" s="221">
        <v>9</v>
      </c>
      <c r="J425" s="221">
        <v>9</v>
      </c>
      <c r="K425" s="221">
        <v>3</v>
      </c>
      <c r="L425" s="221">
        <v>10</v>
      </c>
      <c r="M425" s="21"/>
      <c r="N425" s="21"/>
      <c r="O425" s="21"/>
      <c r="P425" s="21"/>
      <c r="Q425" s="21"/>
      <c r="R425" s="21"/>
      <c r="S425" s="21"/>
      <c r="T425" s="21"/>
      <c r="U425" s="21"/>
      <c r="V425" s="24">
        <f>SUM(G425:M425)</f>
        <v>37</v>
      </c>
      <c r="W425" s="96">
        <f>V425*$H$423</f>
        <v>3700</v>
      </c>
    </row>
    <row r="426" spans="1:23" ht="24" customHeight="1" x14ac:dyDescent="0.25">
      <c r="A426" s="56"/>
      <c r="B426" s="378"/>
      <c r="C426" s="318"/>
      <c r="D426" s="280"/>
      <c r="E426" s="318"/>
      <c r="F426" s="37" t="s">
        <v>56</v>
      </c>
      <c r="G426" s="150"/>
      <c r="H426" s="221">
        <v>1</v>
      </c>
      <c r="I426" s="150"/>
      <c r="J426" s="221">
        <v>2</v>
      </c>
      <c r="K426" s="221">
        <v>7</v>
      </c>
      <c r="L426" s="221">
        <v>7</v>
      </c>
      <c r="M426" s="21"/>
      <c r="N426" s="21"/>
      <c r="O426" s="21"/>
      <c r="P426" s="21"/>
      <c r="Q426" s="21"/>
      <c r="R426" s="21"/>
      <c r="S426" s="21"/>
      <c r="T426" s="21"/>
      <c r="U426" s="21"/>
      <c r="V426" s="24">
        <f>SUM(G426:M426)</f>
        <v>17</v>
      </c>
      <c r="W426" s="96">
        <f>V426*$H$423</f>
        <v>1700</v>
      </c>
    </row>
    <row r="427" spans="1:23" ht="24" customHeight="1" x14ac:dyDescent="0.25">
      <c r="A427" s="56"/>
      <c r="B427" s="259"/>
      <c r="C427" s="288"/>
      <c r="D427" s="275"/>
      <c r="E427" s="288"/>
      <c r="F427" s="37" t="s">
        <v>63</v>
      </c>
      <c r="G427" s="21"/>
      <c r="H427" s="221">
        <v>15</v>
      </c>
      <c r="I427" s="150"/>
      <c r="J427" s="150"/>
      <c r="K427" s="221">
        <v>3</v>
      </c>
      <c r="L427" s="21"/>
      <c r="M427" s="150"/>
      <c r="N427" s="150"/>
      <c r="O427" s="21"/>
      <c r="P427" s="21"/>
      <c r="Q427" s="21"/>
      <c r="R427" s="21"/>
      <c r="S427" s="21"/>
      <c r="T427" s="21"/>
      <c r="U427" s="21"/>
      <c r="V427" s="24">
        <f t="shared" ref="V427:V428" si="51">SUM(G427:N427)</f>
        <v>18</v>
      </c>
      <c r="W427" s="96">
        <f>V427*$H$423</f>
        <v>1800</v>
      </c>
    </row>
    <row r="428" spans="1:23" ht="24" customHeight="1" x14ac:dyDescent="0.25">
      <c r="A428" s="56"/>
      <c r="B428" s="259"/>
      <c r="C428" s="288"/>
      <c r="D428" s="275"/>
      <c r="E428" s="288"/>
      <c r="F428" s="37" t="s">
        <v>94</v>
      </c>
      <c r="G428" s="21"/>
      <c r="H428" s="21"/>
      <c r="I428" s="150"/>
      <c r="J428" s="221">
        <v>3</v>
      </c>
      <c r="K428" s="221">
        <v>7</v>
      </c>
      <c r="L428" s="150"/>
      <c r="M428" s="21"/>
      <c r="N428" s="21"/>
      <c r="O428" s="21"/>
      <c r="P428" s="21"/>
      <c r="Q428" s="21"/>
      <c r="R428" s="21"/>
      <c r="S428" s="21"/>
      <c r="T428" s="21"/>
      <c r="U428" s="21"/>
      <c r="V428" s="24">
        <f t="shared" si="51"/>
        <v>10</v>
      </c>
      <c r="W428" s="96">
        <f>V428*$H$423</f>
        <v>1000</v>
      </c>
    </row>
    <row r="429" spans="1:23" ht="4.5" customHeight="1" x14ac:dyDescent="0.3">
      <c r="A429" s="56"/>
      <c r="B429" s="33"/>
      <c r="C429" s="132"/>
      <c r="D429" s="132"/>
      <c r="E429" s="132"/>
      <c r="F429" s="132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</row>
    <row r="430" spans="1:23" ht="24" customHeight="1" x14ac:dyDescent="0.25">
      <c r="A430" s="56"/>
      <c r="B430" s="378"/>
      <c r="C430" s="318" t="s">
        <v>95</v>
      </c>
      <c r="D430" s="280" t="s">
        <v>96</v>
      </c>
      <c r="E430" s="318" t="s">
        <v>3</v>
      </c>
      <c r="F430" s="281"/>
      <c r="G430" s="302">
        <v>100</v>
      </c>
      <c r="H430" s="303"/>
      <c r="I430" s="303"/>
      <c r="J430" s="303"/>
      <c r="K430" s="303"/>
      <c r="L430" s="303"/>
      <c r="M430" s="21"/>
      <c r="N430" s="21"/>
      <c r="O430" s="21"/>
      <c r="P430" s="21"/>
      <c r="Q430" s="21"/>
      <c r="R430" s="21"/>
      <c r="S430" s="21"/>
      <c r="T430" s="21"/>
      <c r="U430" s="3"/>
      <c r="V430" s="14"/>
      <c r="W430" s="97"/>
    </row>
    <row r="431" spans="1:23" ht="24" customHeight="1" x14ac:dyDescent="0.25">
      <c r="A431" s="56"/>
      <c r="B431" s="378"/>
      <c r="C431" s="318"/>
      <c r="D431" s="280"/>
      <c r="E431" s="318"/>
      <c r="F431" s="282"/>
      <c r="G431" s="63" t="s">
        <v>51</v>
      </c>
      <c r="H431" s="63" t="s">
        <v>26</v>
      </c>
      <c r="I431" s="63" t="s">
        <v>27</v>
      </c>
      <c r="J431" s="63" t="s">
        <v>28</v>
      </c>
      <c r="K431" s="63" t="s">
        <v>29</v>
      </c>
      <c r="L431" s="63">
        <v>36</v>
      </c>
      <c r="M431" s="21"/>
      <c r="N431" s="21"/>
      <c r="O431" s="21"/>
      <c r="P431" s="21"/>
      <c r="Q431" s="21"/>
      <c r="R431" s="21"/>
      <c r="S431" s="21"/>
      <c r="T431" s="21"/>
      <c r="U431" s="21"/>
      <c r="V431" s="16"/>
      <c r="W431" s="98"/>
    </row>
    <row r="432" spans="1:23" ht="24" customHeight="1" x14ac:dyDescent="0.25">
      <c r="A432" s="77"/>
      <c r="B432" s="259"/>
      <c r="C432" s="288"/>
      <c r="D432" s="275"/>
      <c r="E432" s="288"/>
      <c r="F432" s="37" t="s">
        <v>97</v>
      </c>
      <c r="G432" s="21"/>
      <c r="H432" s="21"/>
      <c r="I432" s="21"/>
      <c r="J432" s="21"/>
      <c r="K432" s="21"/>
      <c r="L432" s="221">
        <v>8</v>
      </c>
      <c r="M432" s="21"/>
      <c r="N432" s="21"/>
      <c r="O432" s="21"/>
      <c r="P432" s="21"/>
      <c r="Q432" s="21"/>
      <c r="R432" s="21"/>
      <c r="S432" s="21"/>
      <c r="T432" s="21"/>
      <c r="U432" s="21"/>
      <c r="V432" s="24">
        <f>SUM(G432:M432)</f>
        <v>8</v>
      </c>
      <c r="W432" s="96">
        <f>V432*$G$430</f>
        <v>800</v>
      </c>
    </row>
    <row r="433" spans="1:253" ht="24" customHeight="1" x14ac:dyDescent="0.25">
      <c r="A433" s="77"/>
      <c r="B433" s="378"/>
      <c r="C433" s="318"/>
      <c r="D433" s="280"/>
      <c r="E433" s="318"/>
      <c r="F433" s="37" t="s">
        <v>54</v>
      </c>
      <c r="G433" s="221">
        <v>5</v>
      </c>
      <c r="H433" s="221">
        <v>8</v>
      </c>
      <c r="I433" s="221">
        <v>9</v>
      </c>
      <c r="J433" s="221">
        <v>12</v>
      </c>
      <c r="K433" s="221">
        <v>9</v>
      </c>
      <c r="L433" s="21"/>
      <c r="M433" s="150"/>
      <c r="N433" s="21"/>
      <c r="O433" s="21"/>
      <c r="P433" s="21"/>
      <c r="Q433" s="21"/>
      <c r="R433" s="21"/>
      <c r="S433" s="21"/>
      <c r="T433" s="21"/>
      <c r="U433" s="21"/>
      <c r="V433" s="24">
        <f t="shared" ref="V433:V435" si="52">SUM(G433:M433)</f>
        <v>43</v>
      </c>
      <c r="W433" s="96">
        <f t="shared" ref="W433:W435" si="53">V433*$G$430</f>
        <v>4300</v>
      </c>
    </row>
    <row r="434" spans="1:253" ht="24" customHeight="1" x14ac:dyDescent="0.25">
      <c r="A434" s="77"/>
      <c r="B434" s="259"/>
      <c r="C434" s="288"/>
      <c r="D434" s="275"/>
      <c r="E434" s="288"/>
      <c r="F434" s="37" t="s">
        <v>55</v>
      </c>
      <c r="G434" s="221">
        <v>6</v>
      </c>
      <c r="H434" s="221">
        <v>9</v>
      </c>
      <c r="I434" s="221">
        <v>9</v>
      </c>
      <c r="J434" s="221">
        <v>9</v>
      </c>
      <c r="K434" s="221">
        <v>5</v>
      </c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4">
        <f t="shared" si="52"/>
        <v>38</v>
      </c>
      <c r="W434" s="96">
        <f t="shared" si="53"/>
        <v>3800</v>
      </c>
    </row>
    <row r="435" spans="1:253" ht="24" customHeight="1" x14ac:dyDescent="0.25">
      <c r="A435" s="77"/>
      <c r="B435" s="259"/>
      <c r="C435" s="288"/>
      <c r="D435" s="275"/>
      <c r="E435" s="288"/>
      <c r="F435" s="37" t="s">
        <v>56</v>
      </c>
      <c r="G435" s="221">
        <v>5</v>
      </c>
      <c r="H435" s="221">
        <v>17</v>
      </c>
      <c r="I435" s="221">
        <v>16</v>
      </c>
      <c r="J435" s="221">
        <v>15</v>
      </c>
      <c r="K435" s="221">
        <v>7</v>
      </c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4">
        <f t="shared" si="52"/>
        <v>60</v>
      </c>
      <c r="W435" s="96">
        <f t="shared" si="53"/>
        <v>6000</v>
      </c>
    </row>
    <row r="436" spans="1:253" ht="4.5" customHeight="1" x14ac:dyDescent="0.3">
      <c r="A436" s="56"/>
      <c r="B436" s="33"/>
      <c r="C436" s="132"/>
      <c r="D436" s="132"/>
      <c r="E436" s="132"/>
      <c r="F436" s="132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</row>
    <row r="437" spans="1:253" s="193" customFormat="1" ht="23.25" customHeight="1" x14ac:dyDescent="0.25">
      <c r="A437" s="181"/>
      <c r="B437" s="404"/>
      <c r="C437" s="405" t="s">
        <v>294</v>
      </c>
      <c r="D437" s="406" t="s">
        <v>295</v>
      </c>
      <c r="E437" s="407" t="s">
        <v>3</v>
      </c>
      <c r="F437" s="395"/>
      <c r="G437" s="13"/>
      <c r="H437" s="304">
        <v>150</v>
      </c>
      <c r="I437" s="305"/>
      <c r="J437" s="305"/>
      <c r="K437" s="305"/>
      <c r="L437" s="305"/>
      <c r="M437" s="305"/>
      <c r="N437" s="305"/>
      <c r="O437" s="305"/>
      <c r="P437" s="305"/>
      <c r="Q437" s="78"/>
      <c r="R437" s="78"/>
      <c r="S437" s="78"/>
      <c r="T437" s="13"/>
      <c r="U437" s="13"/>
      <c r="V437" s="14"/>
      <c r="W437" s="185"/>
      <c r="X437" s="102"/>
      <c r="AF437" s="102"/>
      <c r="AG437" s="102"/>
      <c r="AH437" s="102"/>
      <c r="AI437" s="102"/>
      <c r="AJ437" s="102"/>
      <c r="AK437" s="102"/>
      <c r="AL437" s="102"/>
      <c r="AM437" s="102"/>
      <c r="AN437" s="102"/>
      <c r="AO437" s="102"/>
      <c r="AP437" s="102"/>
      <c r="AQ437" s="102"/>
      <c r="AR437" s="102"/>
      <c r="AS437" s="102"/>
      <c r="AT437" s="102"/>
      <c r="AU437" s="102"/>
      <c r="AV437" s="102"/>
      <c r="AW437" s="102"/>
      <c r="AX437" s="102"/>
      <c r="AY437" s="102"/>
      <c r="AZ437" s="102"/>
      <c r="BA437" s="102"/>
      <c r="BB437" s="102"/>
      <c r="BC437" s="102"/>
      <c r="BD437" s="102"/>
      <c r="BE437" s="102"/>
      <c r="BF437" s="102"/>
      <c r="BG437" s="102"/>
      <c r="BH437" s="102"/>
      <c r="BI437" s="102"/>
      <c r="BJ437" s="102"/>
      <c r="BK437" s="102"/>
      <c r="BL437" s="102"/>
      <c r="BM437" s="102"/>
      <c r="BN437" s="102"/>
      <c r="BO437" s="102"/>
      <c r="BP437" s="102"/>
      <c r="BQ437" s="102"/>
      <c r="BR437" s="102"/>
      <c r="BS437" s="102"/>
      <c r="BT437" s="102"/>
      <c r="BU437" s="102"/>
      <c r="BV437" s="102"/>
      <c r="BW437" s="102"/>
      <c r="BX437" s="102"/>
      <c r="BY437" s="102"/>
      <c r="BZ437" s="102"/>
      <c r="CA437" s="102"/>
      <c r="CB437" s="102"/>
      <c r="CC437" s="102"/>
      <c r="CD437" s="102"/>
      <c r="CE437" s="102"/>
      <c r="CF437" s="102"/>
      <c r="CG437" s="102"/>
      <c r="CH437" s="102"/>
      <c r="CI437" s="102"/>
      <c r="CJ437" s="102"/>
      <c r="CK437" s="102"/>
      <c r="CL437" s="102"/>
      <c r="CM437" s="102"/>
      <c r="CN437" s="102"/>
      <c r="CO437" s="102"/>
      <c r="CP437" s="102"/>
      <c r="CQ437" s="102"/>
      <c r="CR437" s="102"/>
      <c r="CS437" s="102"/>
      <c r="CT437" s="102"/>
      <c r="CU437" s="102"/>
      <c r="CV437" s="102"/>
      <c r="CW437" s="102"/>
      <c r="CX437" s="102"/>
      <c r="CY437" s="102"/>
      <c r="CZ437" s="102"/>
      <c r="DA437" s="102"/>
      <c r="DB437" s="102"/>
      <c r="DC437" s="102"/>
      <c r="DD437" s="102"/>
      <c r="DE437" s="102"/>
      <c r="DF437" s="102"/>
      <c r="DG437" s="102"/>
      <c r="DH437" s="102"/>
      <c r="DI437" s="102"/>
      <c r="DJ437" s="102"/>
      <c r="DK437" s="102"/>
      <c r="DL437" s="102"/>
      <c r="DM437" s="102"/>
      <c r="DN437" s="102"/>
      <c r="DO437" s="102"/>
      <c r="DP437" s="102"/>
      <c r="DQ437" s="102"/>
      <c r="DR437" s="102"/>
      <c r="DS437" s="102"/>
      <c r="DT437" s="102"/>
      <c r="DU437" s="102"/>
      <c r="DV437" s="102"/>
      <c r="DW437" s="102"/>
      <c r="DX437" s="102"/>
      <c r="DY437" s="102"/>
      <c r="DZ437" s="102"/>
      <c r="EA437" s="102"/>
      <c r="EB437" s="102"/>
      <c r="EC437" s="102"/>
      <c r="ED437" s="102"/>
      <c r="EE437" s="102"/>
      <c r="EF437" s="102"/>
      <c r="EG437" s="102"/>
      <c r="EH437" s="102"/>
      <c r="EI437" s="102"/>
      <c r="EJ437" s="102"/>
      <c r="EK437" s="102"/>
      <c r="EL437" s="102"/>
      <c r="EM437" s="102"/>
      <c r="EN437" s="102"/>
      <c r="EO437" s="102"/>
      <c r="EP437" s="102"/>
      <c r="EQ437" s="102"/>
      <c r="ER437" s="102"/>
      <c r="ES437" s="102"/>
      <c r="ET437" s="102"/>
      <c r="EU437" s="102"/>
      <c r="EV437" s="102"/>
      <c r="EW437" s="102"/>
      <c r="EX437" s="102"/>
      <c r="EY437" s="102"/>
      <c r="EZ437" s="102"/>
      <c r="FA437" s="102"/>
      <c r="FB437" s="102"/>
      <c r="FC437" s="102"/>
      <c r="FD437" s="102"/>
      <c r="FE437" s="102"/>
      <c r="FF437" s="102"/>
      <c r="FG437" s="102"/>
      <c r="FH437" s="102"/>
      <c r="FI437" s="102"/>
      <c r="FJ437" s="102"/>
      <c r="FK437" s="102"/>
      <c r="FL437" s="102"/>
      <c r="FM437" s="102"/>
      <c r="FN437" s="102"/>
      <c r="FO437" s="102"/>
      <c r="FP437" s="102"/>
      <c r="FQ437" s="102"/>
      <c r="FR437" s="102"/>
      <c r="FS437" s="102"/>
      <c r="FT437" s="102"/>
      <c r="FU437" s="102"/>
      <c r="FV437" s="102"/>
      <c r="FW437" s="102"/>
      <c r="FX437" s="102"/>
      <c r="FY437" s="102"/>
      <c r="FZ437" s="102"/>
      <c r="GA437" s="102"/>
      <c r="GB437" s="102"/>
      <c r="GC437" s="102"/>
      <c r="GD437" s="102"/>
      <c r="GE437" s="102"/>
      <c r="GF437" s="102"/>
      <c r="GG437" s="102"/>
      <c r="GH437" s="102"/>
      <c r="GI437" s="102"/>
      <c r="GJ437" s="102"/>
      <c r="GK437" s="102"/>
      <c r="GL437" s="102"/>
      <c r="GM437" s="102"/>
      <c r="GN437" s="102"/>
      <c r="GO437" s="102"/>
      <c r="GP437" s="102"/>
      <c r="GQ437" s="102"/>
      <c r="GR437" s="102"/>
      <c r="GS437" s="102"/>
      <c r="GT437" s="102"/>
      <c r="GU437" s="102"/>
      <c r="GV437" s="102"/>
      <c r="GW437" s="102"/>
      <c r="GX437" s="102"/>
      <c r="GY437" s="102"/>
      <c r="GZ437" s="102"/>
      <c r="HA437" s="102"/>
      <c r="HB437" s="102"/>
      <c r="HC437" s="102"/>
      <c r="HD437" s="102"/>
      <c r="HE437" s="102"/>
      <c r="HF437" s="102"/>
      <c r="HG437" s="102"/>
      <c r="HH437" s="102"/>
      <c r="HI437" s="102"/>
      <c r="HJ437" s="102"/>
      <c r="HK437" s="102"/>
      <c r="HL437" s="102"/>
      <c r="HM437" s="102"/>
      <c r="HN437" s="102"/>
      <c r="HO437" s="102"/>
      <c r="HP437" s="102"/>
      <c r="HQ437" s="102"/>
      <c r="HR437" s="102"/>
      <c r="HS437" s="102"/>
      <c r="HT437" s="102"/>
      <c r="HU437" s="102"/>
      <c r="HV437" s="102"/>
      <c r="HW437" s="102"/>
      <c r="HX437" s="102"/>
      <c r="HY437" s="102"/>
      <c r="HZ437" s="102"/>
      <c r="IA437" s="102"/>
      <c r="IB437" s="102"/>
      <c r="IC437" s="102"/>
      <c r="ID437" s="102"/>
      <c r="IE437" s="102"/>
      <c r="IF437" s="102"/>
      <c r="IG437" s="102"/>
      <c r="IH437" s="102"/>
      <c r="II437" s="102"/>
      <c r="IJ437" s="102"/>
      <c r="IK437" s="102"/>
      <c r="IL437" s="102"/>
      <c r="IM437" s="102"/>
      <c r="IN437" s="102"/>
      <c r="IO437" s="102"/>
      <c r="IP437" s="102"/>
      <c r="IQ437" s="102"/>
      <c r="IR437" s="102"/>
      <c r="IS437" s="102"/>
    </row>
    <row r="438" spans="1:253" s="193" customFormat="1" ht="21" customHeight="1" x14ac:dyDescent="0.25">
      <c r="A438" s="181"/>
      <c r="B438" s="404"/>
      <c r="C438" s="405"/>
      <c r="D438" s="406"/>
      <c r="E438" s="407"/>
      <c r="F438" s="396"/>
      <c r="G438" s="78"/>
      <c r="H438" s="210">
        <v>44</v>
      </c>
      <c r="I438" s="210">
        <v>46</v>
      </c>
      <c r="J438" s="210">
        <v>48</v>
      </c>
      <c r="K438" s="210">
        <v>50</v>
      </c>
      <c r="L438" s="210">
        <v>52</v>
      </c>
      <c r="M438" s="210">
        <v>54</v>
      </c>
      <c r="N438" s="210">
        <v>56</v>
      </c>
      <c r="O438" s="210">
        <v>60</v>
      </c>
      <c r="P438" s="210">
        <v>62</v>
      </c>
      <c r="Q438" s="78"/>
      <c r="R438" s="78"/>
      <c r="S438" s="78"/>
      <c r="T438" s="78"/>
      <c r="U438" s="78"/>
      <c r="V438" s="15"/>
      <c r="W438" s="205"/>
      <c r="X438" s="102"/>
      <c r="AF438" s="102"/>
      <c r="AG438" s="102"/>
      <c r="AH438" s="102"/>
      <c r="AI438" s="102"/>
      <c r="AJ438" s="102"/>
      <c r="AK438" s="102"/>
      <c r="AL438" s="102"/>
      <c r="AM438" s="102"/>
      <c r="AN438" s="102"/>
      <c r="AO438" s="102"/>
      <c r="AP438" s="102"/>
      <c r="AQ438" s="102"/>
      <c r="AR438" s="102"/>
      <c r="AS438" s="102"/>
      <c r="AT438" s="102"/>
      <c r="AU438" s="102"/>
      <c r="AV438" s="102"/>
      <c r="AW438" s="102"/>
      <c r="AX438" s="102"/>
      <c r="AY438" s="102"/>
      <c r="AZ438" s="102"/>
      <c r="BA438" s="102"/>
      <c r="BB438" s="102"/>
      <c r="BC438" s="102"/>
      <c r="BD438" s="102"/>
      <c r="BE438" s="102"/>
      <c r="BF438" s="102"/>
      <c r="BG438" s="102"/>
      <c r="BH438" s="102"/>
      <c r="BI438" s="102"/>
      <c r="BJ438" s="102"/>
      <c r="BK438" s="102"/>
      <c r="BL438" s="102"/>
      <c r="BM438" s="102"/>
      <c r="BN438" s="102"/>
      <c r="BO438" s="102"/>
      <c r="BP438" s="102"/>
      <c r="BQ438" s="102"/>
      <c r="BR438" s="102"/>
      <c r="BS438" s="102"/>
      <c r="BT438" s="102"/>
      <c r="BU438" s="102"/>
      <c r="BV438" s="102"/>
      <c r="BW438" s="102"/>
      <c r="BX438" s="102"/>
      <c r="BY438" s="102"/>
      <c r="BZ438" s="102"/>
      <c r="CA438" s="102"/>
      <c r="CB438" s="102"/>
      <c r="CC438" s="102"/>
      <c r="CD438" s="102"/>
      <c r="CE438" s="102"/>
      <c r="CF438" s="102"/>
      <c r="CG438" s="102"/>
      <c r="CH438" s="102"/>
      <c r="CI438" s="102"/>
      <c r="CJ438" s="102"/>
      <c r="CK438" s="102"/>
      <c r="CL438" s="102"/>
      <c r="CM438" s="102"/>
      <c r="CN438" s="102"/>
      <c r="CO438" s="102"/>
      <c r="CP438" s="102"/>
      <c r="CQ438" s="102"/>
      <c r="CR438" s="102"/>
      <c r="CS438" s="102"/>
      <c r="CT438" s="102"/>
      <c r="CU438" s="102"/>
      <c r="CV438" s="102"/>
      <c r="CW438" s="102"/>
      <c r="CX438" s="102"/>
      <c r="CY438" s="102"/>
      <c r="CZ438" s="102"/>
      <c r="DA438" s="102"/>
      <c r="DB438" s="102"/>
      <c r="DC438" s="102"/>
      <c r="DD438" s="102"/>
      <c r="DE438" s="102"/>
      <c r="DF438" s="102"/>
      <c r="DG438" s="102"/>
      <c r="DH438" s="102"/>
      <c r="DI438" s="102"/>
      <c r="DJ438" s="102"/>
      <c r="DK438" s="102"/>
      <c r="DL438" s="102"/>
      <c r="DM438" s="102"/>
      <c r="DN438" s="102"/>
      <c r="DO438" s="102"/>
      <c r="DP438" s="102"/>
      <c r="DQ438" s="102"/>
      <c r="DR438" s="102"/>
      <c r="DS438" s="102"/>
      <c r="DT438" s="102"/>
      <c r="DU438" s="102"/>
      <c r="DV438" s="102"/>
      <c r="DW438" s="102"/>
      <c r="DX438" s="102"/>
      <c r="DY438" s="102"/>
      <c r="DZ438" s="102"/>
      <c r="EA438" s="102"/>
      <c r="EB438" s="102"/>
      <c r="EC438" s="102"/>
      <c r="ED438" s="102"/>
      <c r="EE438" s="102"/>
      <c r="EF438" s="102"/>
      <c r="EG438" s="102"/>
      <c r="EH438" s="102"/>
      <c r="EI438" s="102"/>
      <c r="EJ438" s="102"/>
      <c r="EK438" s="102"/>
      <c r="EL438" s="102"/>
      <c r="EM438" s="102"/>
      <c r="EN438" s="102"/>
      <c r="EO438" s="102"/>
      <c r="EP438" s="102"/>
      <c r="EQ438" s="102"/>
      <c r="ER438" s="102"/>
      <c r="ES438" s="102"/>
      <c r="ET438" s="102"/>
      <c r="EU438" s="102"/>
      <c r="EV438" s="102"/>
      <c r="EW438" s="102"/>
      <c r="EX438" s="102"/>
      <c r="EY438" s="102"/>
      <c r="EZ438" s="102"/>
      <c r="FA438" s="102"/>
      <c r="FB438" s="102"/>
      <c r="FC438" s="102"/>
      <c r="FD438" s="102"/>
      <c r="FE438" s="102"/>
      <c r="FF438" s="102"/>
      <c r="FG438" s="102"/>
      <c r="FH438" s="102"/>
      <c r="FI438" s="102"/>
      <c r="FJ438" s="102"/>
      <c r="FK438" s="102"/>
      <c r="FL438" s="102"/>
      <c r="FM438" s="102"/>
      <c r="FN438" s="102"/>
      <c r="FO438" s="102"/>
      <c r="FP438" s="102"/>
      <c r="FQ438" s="102"/>
      <c r="FR438" s="102"/>
      <c r="FS438" s="102"/>
      <c r="FT438" s="102"/>
      <c r="FU438" s="102"/>
      <c r="FV438" s="102"/>
      <c r="FW438" s="102"/>
      <c r="FX438" s="102"/>
      <c r="FY438" s="102"/>
      <c r="FZ438" s="102"/>
      <c r="GA438" s="102"/>
      <c r="GB438" s="102"/>
      <c r="GC438" s="102"/>
      <c r="GD438" s="102"/>
      <c r="GE438" s="102"/>
      <c r="GF438" s="102"/>
      <c r="GG438" s="102"/>
      <c r="GH438" s="102"/>
      <c r="GI438" s="102"/>
      <c r="GJ438" s="102"/>
      <c r="GK438" s="102"/>
      <c r="GL438" s="102"/>
      <c r="GM438" s="102"/>
      <c r="GN438" s="102"/>
      <c r="GO438" s="102"/>
      <c r="GP438" s="102"/>
      <c r="GQ438" s="102"/>
      <c r="GR438" s="102"/>
      <c r="GS438" s="102"/>
      <c r="GT438" s="102"/>
      <c r="GU438" s="102"/>
      <c r="GV438" s="102"/>
      <c r="GW438" s="102"/>
      <c r="GX438" s="102"/>
      <c r="GY438" s="102"/>
      <c r="GZ438" s="102"/>
      <c r="HA438" s="102"/>
      <c r="HB438" s="102"/>
      <c r="HC438" s="102"/>
      <c r="HD438" s="102"/>
      <c r="HE438" s="102"/>
      <c r="HF438" s="102"/>
      <c r="HG438" s="102"/>
      <c r="HH438" s="102"/>
      <c r="HI438" s="102"/>
      <c r="HJ438" s="102"/>
      <c r="HK438" s="102"/>
      <c r="HL438" s="102"/>
      <c r="HM438" s="102"/>
      <c r="HN438" s="102"/>
      <c r="HO438" s="102"/>
      <c r="HP438" s="102"/>
      <c r="HQ438" s="102"/>
      <c r="HR438" s="102"/>
      <c r="HS438" s="102"/>
      <c r="HT438" s="102"/>
      <c r="HU438" s="102"/>
      <c r="HV438" s="102"/>
      <c r="HW438" s="102"/>
      <c r="HX438" s="102"/>
      <c r="HY438" s="102"/>
      <c r="HZ438" s="102"/>
      <c r="IA438" s="102"/>
      <c r="IB438" s="102"/>
      <c r="IC438" s="102"/>
      <c r="ID438" s="102"/>
      <c r="IE438" s="102"/>
      <c r="IF438" s="102"/>
      <c r="IG438" s="102"/>
      <c r="IH438" s="102"/>
      <c r="II438" s="102"/>
      <c r="IJ438" s="102"/>
      <c r="IK438" s="102"/>
      <c r="IL438" s="102"/>
      <c r="IM438" s="102"/>
      <c r="IN438" s="102"/>
      <c r="IO438" s="102"/>
      <c r="IP438" s="102"/>
      <c r="IQ438" s="102"/>
      <c r="IR438" s="102"/>
      <c r="IS438" s="102"/>
    </row>
    <row r="439" spans="1:253" s="193" customFormat="1" ht="21.95" customHeight="1" x14ac:dyDescent="0.25">
      <c r="A439" s="181"/>
      <c r="B439" s="404"/>
      <c r="C439" s="405"/>
      <c r="D439" s="406"/>
      <c r="E439" s="407"/>
      <c r="F439" s="37" t="s">
        <v>97</v>
      </c>
      <c r="G439" s="209"/>
      <c r="H439" s="221">
        <v>18</v>
      </c>
      <c r="I439" s="221">
        <v>14</v>
      </c>
      <c r="J439" s="221">
        <v>4</v>
      </c>
      <c r="K439" s="76"/>
      <c r="L439" s="221">
        <v>3</v>
      </c>
      <c r="M439" s="76"/>
      <c r="N439" s="221">
        <v>5</v>
      </c>
      <c r="O439" s="78"/>
      <c r="P439" s="78"/>
      <c r="Q439" s="78"/>
      <c r="R439" s="78"/>
      <c r="S439" s="78"/>
      <c r="T439" s="78"/>
      <c r="U439" s="78"/>
      <c r="V439" s="24">
        <f>SUM(H439:P439)</f>
        <v>44</v>
      </c>
      <c r="W439" s="96">
        <f>V439*$H$437</f>
        <v>6600</v>
      </c>
      <c r="X439" s="102"/>
      <c r="AF439" s="102"/>
      <c r="AG439" s="102"/>
      <c r="AH439" s="102"/>
      <c r="AI439" s="102"/>
      <c r="AJ439" s="102"/>
      <c r="AK439" s="102"/>
      <c r="AL439" s="102"/>
      <c r="AM439" s="102"/>
      <c r="AN439" s="102"/>
      <c r="AO439" s="102"/>
      <c r="AP439" s="102"/>
      <c r="AQ439" s="102"/>
      <c r="AR439" s="102"/>
      <c r="AS439" s="102"/>
      <c r="AT439" s="102"/>
      <c r="AU439" s="102"/>
      <c r="AV439" s="102"/>
      <c r="AW439" s="102"/>
      <c r="AX439" s="102"/>
      <c r="AY439" s="102"/>
      <c r="AZ439" s="102"/>
      <c r="BA439" s="102"/>
      <c r="BB439" s="102"/>
      <c r="BC439" s="102"/>
      <c r="BD439" s="102"/>
      <c r="BE439" s="102"/>
      <c r="BF439" s="102"/>
      <c r="BG439" s="102"/>
      <c r="BH439" s="102"/>
      <c r="BI439" s="102"/>
      <c r="BJ439" s="102"/>
      <c r="BK439" s="102"/>
      <c r="BL439" s="102"/>
      <c r="BM439" s="102"/>
      <c r="BN439" s="102"/>
      <c r="BO439" s="102"/>
      <c r="BP439" s="102"/>
      <c r="BQ439" s="102"/>
      <c r="BR439" s="102"/>
      <c r="BS439" s="102"/>
      <c r="BT439" s="102"/>
      <c r="BU439" s="102"/>
      <c r="BV439" s="102"/>
      <c r="BW439" s="102"/>
      <c r="BX439" s="102"/>
      <c r="BY439" s="102"/>
      <c r="BZ439" s="102"/>
      <c r="CA439" s="102"/>
      <c r="CB439" s="102"/>
      <c r="CC439" s="102"/>
      <c r="CD439" s="102"/>
      <c r="CE439" s="102"/>
      <c r="CF439" s="102"/>
      <c r="CG439" s="102"/>
      <c r="CH439" s="102"/>
      <c r="CI439" s="102"/>
      <c r="CJ439" s="102"/>
      <c r="CK439" s="102"/>
      <c r="CL439" s="102"/>
      <c r="CM439" s="102"/>
      <c r="CN439" s="102"/>
      <c r="CO439" s="102"/>
      <c r="CP439" s="102"/>
      <c r="CQ439" s="102"/>
      <c r="CR439" s="102"/>
      <c r="CS439" s="102"/>
      <c r="CT439" s="102"/>
      <c r="CU439" s="102"/>
      <c r="CV439" s="102"/>
      <c r="CW439" s="102"/>
      <c r="CX439" s="102"/>
      <c r="CY439" s="102"/>
      <c r="CZ439" s="102"/>
      <c r="DA439" s="102"/>
      <c r="DB439" s="102"/>
      <c r="DC439" s="102"/>
      <c r="DD439" s="102"/>
      <c r="DE439" s="102"/>
      <c r="DF439" s="102"/>
      <c r="DG439" s="102"/>
      <c r="DH439" s="102"/>
      <c r="DI439" s="102"/>
      <c r="DJ439" s="102"/>
      <c r="DK439" s="102"/>
      <c r="DL439" s="102"/>
      <c r="DM439" s="102"/>
      <c r="DN439" s="102"/>
      <c r="DO439" s="102"/>
      <c r="DP439" s="102"/>
      <c r="DQ439" s="102"/>
      <c r="DR439" s="102"/>
      <c r="DS439" s="102"/>
      <c r="DT439" s="102"/>
      <c r="DU439" s="102"/>
      <c r="DV439" s="102"/>
      <c r="DW439" s="102"/>
      <c r="DX439" s="102"/>
      <c r="DY439" s="102"/>
      <c r="DZ439" s="102"/>
      <c r="EA439" s="102"/>
      <c r="EB439" s="102"/>
      <c r="EC439" s="102"/>
      <c r="ED439" s="102"/>
      <c r="EE439" s="102"/>
      <c r="EF439" s="102"/>
      <c r="EG439" s="102"/>
      <c r="EH439" s="102"/>
      <c r="EI439" s="102"/>
      <c r="EJ439" s="102"/>
      <c r="EK439" s="102"/>
      <c r="EL439" s="102"/>
      <c r="EM439" s="102"/>
      <c r="EN439" s="102"/>
      <c r="EO439" s="102"/>
      <c r="EP439" s="102"/>
      <c r="EQ439" s="102"/>
      <c r="ER439" s="102"/>
      <c r="ES439" s="102"/>
      <c r="ET439" s="102"/>
      <c r="EU439" s="102"/>
      <c r="EV439" s="102"/>
      <c r="EW439" s="102"/>
      <c r="EX439" s="102"/>
      <c r="EY439" s="102"/>
      <c r="EZ439" s="102"/>
      <c r="FA439" s="102"/>
      <c r="FB439" s="102"/>
      <c r="FC439" s="102"/>
      <c r="FD439" s="102"/>
      <c r="FE439" s="102"/>
      <c r="FF439" s="102"/>
      <c r="FG439" s="102"/>
      <c r="FH439" s="102"/>
      <c r="FI439" s="102"/>
      <c r="FJ439" s="102"/>
      <c r="FK439" s="102"/>
      <c r="FL439" s="102"/>
      <c r="FM439" s="102"/>
      <c r="FN439" s="102"/>
      <c r="FO439" s="102"/>
      <c r="FP439" s="102"/>
      <c r="FQ439" s="102"/>
      <c r="FR439" s="102"/>
      <c r="FS439" s="102"/>
      <c r="FT439" s="102"/>
      <c r="FU439" s="102"/>
      <c r="FV439" s="102"/>
      <c r="FW439" s="102"/>
      <c r="FX439" s="102"/>
      <c r="FY439" s="102"/>
      <c r="FZ439" s="102"/>
      <c r="GA439" s="102"/>
      <c r="GB439" s="102"/>
      <c r="GC439" s="102"/>
      <c r="GD439" s="102"/>
      <c r="GE439" s="102"/>
      <c r="GF439" s="102"/>
      <c r="GG439" s="102"/>
      <c r="GH439" s="102"/>
      <c r="GI439" s="102"/>
      <c r="GJ439" s="102"/>
      <c r="GK439" s="102"/>
      <c r="GL439" s="102"/>
      <c r="GM439" s="102"/>
      <c r="GN439" s="102"/>
      <c r="GO439" s="102"/>
      <c r="GP439" s="102"/>
      <c r="GQ439" s="102"/>
      <c r="GR439" s="102"/>
      <c r="GS439" s="102"/>
      <c r="GT439" s="102"/>
      <c r="GU439" s="102"/>
      <c r="GV439" s="102"/>
      <c r="GW439" s="102"/>
      <c r="GX439" s="102"/>
      <c r="GY439" s="102"/>
      <c r="GZ439" s="102"/>
      <c r="HA439" s="102"/>
      <c r="HB439" s="102"/>
      <c r="HC439" s="102"/>
      <c r="HD439" s="102"/>
      <c r="HE439" s="102"/>
      <c r="HF439" s="102"/>
      <c r="HG439" s="102"/>
      <c r="HH439" s="102"/>
      <c r="HI439" s="102"/>
      <c r="HJ439" s="102"/>
      <c r="HK439" s="102"/>
      <c r="HL439" s="102"/>
      <c r="HM439" s="102"/>
      <c r="HN439" s="102"/>
      <c r="HO439" s="102"/>
      <c r="HP439" s="102"/>
      <c r="HQ439" s="102"/>
      <c r="HR439" s="102"/>
      <c r="HS439" s="102"/>
      <c r="HT439" s="102"/>
      <c r="HU439" s="102"/>
      <c r="HV439" s="102"/>
      <c r="HW439" s="102"/>
      <c r="HX439" s="102"/>
      <c r="HY439" s="102"/>
      <c r="HZ439" s="102"/>
      <c r="IA439" s="102"/>
      <c r="IB439" s="102"/>
      <c r="IC439" s="102"/>
      <c r="ID439" s="102"/>
      <c r="IE439" s="102"/>
      <c r="IF439" s="102"/>
      <c r="IG439" s="102"/>
      <c r="IH439" s="102"/>
      <c r="II439" s="102"/>
      <c r="IJ439" s="102"/>
      <c r="IK439" s="102"/>
      <c r="IL439" s="102"/>
      <c r="IM439" s="102"/>
      <c r="IN439" s="102"/>
      <c r="IO439" s="102"/>
      <c r="IP439" s="102"/>
      <c r="IQ439" s="102"/>
      <c r="IR439" s="102"/>
      <c r="IS439" s="102"/>
    </row>
    <row r="440" spans="1:253" s="193" customFormat="1" ht="21.95" customHeight="1" x14ac:dyDescent="0.25">
      <c r="A440" s="181"/>
      <c r="B440" s="404"/>
      <c r="C440" s="405"/>
      <c r="D440" s="406"/>
      <c r="E440" s="407"/>
      <c r="F440" s="37" t="s">
        <v>91</v>
      </c>
      <c r="G440" s="209"/>
      <c r="H440" s="221">
        <v>81</v>
      </c>
      <c r="I440" s="221">
        <v>70</v>
      </c>
      <c r="J440" s="221">
        <v>4</v>
      </c>
      <c r="K440" s="221">
        <v>6</v>
      </c>
      <c r="L440" s="221">
        <v>8</v>
      </c>
      <c r="M440" s="221">
        <v>12</v>
      </c>
      <c r="N440" s="221">
        <v>30</v>
      </c>
      <c r="O440" s="78"/>
      <c r="P440" s="78"/>
      <c r="Q440" s="78"/>
      <c r="R440" s="78"/>
      <c r="S440" s="78"/>
      <c r="T440" s="78"/>
      <c r="U440" s="78"/>
      <c r="V440" s="24">
        <f t="shared" ref="V440:V444" si="54">SUM(H440:P440)</f>
        <v>211</v>
      </c>
      <c r="W440" s="96">
        <f t="shared" ref="W440:W444" si="55">V440*$H$437</f>
        <v>31650</v>
      </c>
      <c r="X440" s="102"/>
      <c r="AF440" s="102"/>
      <c r="AG440" s="102"/>
      <c r="AH440" s="102"/>
      <c r="AI440" s="102"/>
      <c r="AJ440" s="102"/>
      <c r="AK440" s="102"/>
      <c r="AL440" s="102"/>
      <c r="AM440" s="102"/>
      <c r="AN440" s="102"/>
      <c r="AO440" s="102"/>
      <c r="AP440" s="102"/>
      <c r="AQ440" s="102"/>
      <c r="AR440" s="102"/>
      <c r="AS440" s="102"/>
      <c r="AT440" s="102"/>
      <c r="AU440" s="102"/>
      <c r="AV440" s="102"/>
      <c r="AW440" s="102"/>
      <c r="AX440" s="102"/>
      <c r="AY440" s="102"/>
      <c r="AZ440" s="102"/>
      <c r="BA440" s="102"/>
      <c r="BB440" s="102"/>
      <c r="BC440" s="102"/>
      <c r="BD440" s="102"/>
      <c r="BE440" s="102"/>
      <c r="BF440" s="102"/>
      <c r="BG440" s="102"/>
      <c r="BH440" s="102"/>
      <c r="BI440" s="102"/>
      <c r="BJ440" s="102"/>
      <c r="BK440" s="102"/>
      <c r="BL440" s="102"/>
      <c r="BM440" s="102"/>
      <c r="BN440" s="102"/>
      <c r="BO440" s="102"/>
      <c r="BP440" s="102"/>
      <c r="BQ440" s="102"/>
      <c r="BR440" s="102"/>
      <c r="BS440" s="102"/>
      <c r="BT440" s="102"/>
      <c r="BU440" s="102"/>
      <c r="BV440" s="102"/>
      <c r="BW440" s="102"/>
      <c r="BX440" s="102"/>
      <c r="BY440" s="102"/>
      <c r="BZ440" s="102"/>
      <c r="CA440" s="102"/>
      <c r="CB440" s="102"/>
      <c r="CC440" s="102"/>
      <c r="CD440" s="102"/>
      <c r="CE440" s="102"/>
      <c r="CF440" s="102"/>
      <c r="CG440" s="102"/>
      <c r="CH440" s="102"/>
      <c r="CI440" s="102"/>
      <c r="CJ440" s="102"/>
      <c r="CK440" s="102"/>
      <c r="CL440" s="102"/>
      <c r="CM440" s="102"/>
      <c r="CN440" s="102"/>
      <c r="CO440" s="102"/>
      <c r="CP440" s="102"/>
      <c r="CQ440" s="102"/>
      <c r="CR440" s="102"/>
      <c r="CS440" s="102"/>
      <c r="CT440" s="102"/>
      <c r="CU440" s="102"/>
      <c r="CV440" s="102"/>
      <c r="CW440" s="102"/>
      <c r="CX440" s="102"/>
      <c r="CY440" s="102"/>
      <c r="CZ440" s="102"/>
      <c r="DA440" s="102"/>
      <c r="DB440" s="102"/>
      <c r="DC440" s="102"/>
      <c r="DD440" s="102"/>
      <c r="DE440" s="102"/>
      <c r="DF440" s="102"/>
      <c r="DG440" s="102"/>
      <c r="DH440" s="102"/>
      <c r="DI440" s="102"/>
      <c r="DJ440" s="102"/>
      <c r="DK440" s="102"/>
      <c r="DL440" s="102"/>
      <c r="DM440" s="102"/>
      <c r="DN440" s="102"/>
      <c r="DO440" s="102"/>
      <c r="DP440" s="102"/>
      <c r="DQ440" s="102"/>
      <c r="DR440" s="102"/>
      <c r="DS440" s="102"/>
      <c r="DT440" s="102"/>
      <c r="DU440" s="102"/>
      <c r="DV440" s="102"/>
      <c r="DW440" s="102"/>
      <c r="DX440" s="102"/>
      <c r="DY440" s="102"/>
      <c r="DZ440" s="102"/>
      <c r="EA440" s="102"/>
      <c r="EB440" s="102"/>
      <c r="EC440" s="102"/>
      <c r="ED440" s="102"/>
      <c r="EE440" s="102"/>
      <c r="EF440" s="102"/>
      <c r="EG440" s="102"/>
      <c r="EH440" s="102"/>
      <c r="EI440" s="102"/>
      <c r="EJ440" s="102"/>
      <c r="EK440" s="102"/>
      <c r="EL440" s="102"/>
      <c r="EM440" s="102"/>
      <c r="EN440" s="102"/>
      <c r="EO440" s="102"/>
      <c r="EP440" s="102"/>
      <c r="EQ440" s="102"/>
      <c r="ER440" s="102"/>
      <c r="ES440" s="102"/>
      <c r="ET440" s="102"/>
      <c r="EU440" s="102"/>
      <c r="EV440" s="102"/>
      <c r="EW440" s="102"/>
      <c r="EX440" s="102"/>
      <c r="EY440" s="102"/>
      <c r="EZ440" s="102"/>
      <c r="FA440" s="102"/>
      <c r="FB440" s="102"/>
      <c r="FC440" s="102"/>
      <c r="FD440" s="102"/>
      <c r="FE440" s="102"/>
      <c r="FF440" s="102"/>
      <c r="FG440" s="102"/>
      <c r="FH440" s="102"/>
      <c r="FI440" s="102"/>
      <c r="FJ440" s="102"/>
      <c r="FK440" s="102"/>
      <c r="FL440" s="102"/>
      <c r="FM440" s="102"/>
      <c r="FN440" s="102"/>
      <c r="FO440" s="102"/>
      <c r="FP440" s="102"/>
      <c r="FQ440" s="102"/>
      <c r="FR440" s="102"/>
      <c r="FS440" s="102"/>
      <c r="FT440" s="102"/>
      <c r="FU440" s="102"/>
      <c r="FV440" s="102"/>
      <c r="FW440" s="102"/>
      <c r="FX440" s="102"/>
      <c r="FY440" s="102"/>
      <c r="FZ440" s="102"/>
      <c r="GA440" s="102"/>
      <c r="GB440" s="102"/>
      <c r="GC440" s="102"/>
      <c r="GD440" s="102"/>
      <c r="GE440" s="102"/>
      <c r="GF440" s="102"/>
      <c r="GG440" s="102"/>
      <c r="GH440" s="102"/>
      <c r="GI440" s="102"/>
      <c r="GJ440" s="102"/>
      <c r="GK440" s="102"/>
      <c r="GL440" s="102"/>
      <c r="GM440" s="102"/>
      <c r="GN440" s="102"/>
      <c r="GO440" s="102"/>
      <c r="GP440" s="102"/>
      <c r="GQ440" s="102"/>
      <c r="GR440" s="102"/>
      <c r="GS440" s="102"/>
      <c r="GT440" s="102"/>
      <c r="GU440" s="102"/>
      <c r="GV440" s="102"/>
      <c r="GW440" s="102"/>
      <c r="GX440" s="102"/>
      <c r="GY440" s="102"/>
      <c r="GZ440" s="102"/>
      <c r="HA440" s="102"/>
      <c r="HB440" s="102"/>
      <c r="HC440" s="102"/>
      <c r="HD440" s="102"/>
      <c r="HE440" s="102"/>
      <c r="HF440" s="102"/>
      <c r="HG440" s="102"/>
      <c r="HH440" s="102"/>
      <c r="HI440" s="102"/>
      <c r="HJ440" s="102"/>
      <c r="HK440" s="102"/>
      <c r="HL440" s="102"/>
      <c r="HM440" s="102"/>
      <c r="HN440" s="102"/>
      <c r="HO440" s="102"/>
      <c r="HP440" s="102"/>
      <c r="HQ440" s="102"/>
      <c r="HR440" s="102"/>
      <c r="HS440" s="102"/>
      <c r="HT440" s="102"/>
      <c r="HU440" s="102"/>
      <c r="HV440" s="102"/>
      <c r="HW440" s="102"/>
      <c r="HX440" s="102"/>
      <c r="HY440" s="102"/>
      <c r="HZ440" s="102"/>
      <c r="IA440" s="102"/>
      <c r="IB440" s="102"/>
      <c r="IC440" s="102"/>
      <c r="ID440" s="102"/>
      <c r="IE440" s="102"/>
      <c r="IF440" s="102"/>
      <c r="IG440" s="102"/>
      <c r="IH440" s="102"/>
      <c r="II440" s="102"/>
      <c r="IJ440" s="102"/>
      <c r="IK440" s="102"/>
      <c r="IL440" s="102"/>
      <c r="IM440" s="102"/>
      <c r="IN440" s="102"/>
      <c r="IO440" s="102"/>
      <c r="IP440" s="102"/>
      <c r="IQ440" s="102"/>
      <c r="IR440" s="102"/>
      <c r="IS440" s="102"/>
    </row>
    <row r="441" spans="1:253" s="193" customFormat="1" ht="21.95" customHeight="1" x14ac:dyDescent="0.25">
      <c r="A441" s="181"/>
      <c r="B441" s="404"/>
      <c r="C441" s="405"/>
      <c r="D441" s="406"/>
      <c r="E441" s="407"/>
      <c r="F441" s="37" t="s">
        <v>18</v>
      </c>
      <c r="G441" s="209"/>
      <c r="H441" s="76"/>
      <c r="I441" s="76"/>
      <c r="J441" s="221">
        <v>1</v>
      </c>
      <c r="K441" s="76"/>
      <c r="L441" s="76"/>
      <c r="M441" s="76"/>
      <c r="N441" s="78"/>
      <c r="O441" s="78"/>
      <c r="P441" s="78"/>
      <c r="Q441" s="78"/>
      <c r="R441" s="78"/>
      <c r="S441" s="78"/>
      <c r="T441" s="78"/>
      <c r="U441" s="78"/>
      <c r="V441" s="24">
        <f t="shared" si="54"/>
        <v>1</v>
      </c>
      <c r="W441" s="96">
        <f t="shared" si="55"/>
        <v>150</v>
      </c>
      <c r="X441" s="102"/>
      <c r="AF441" s="102"/>
      <c r="AG441" s="102"/>
      <c r="AH441" s="102"/>
      <c r="AI441" s="102"/>
      <c r="AJ441" s="102"/>
      <c r="AK441" s="102"/>
      <c r="AL441" s="102"/>
      <c r="AM441" s="102"/>
      <c r="AN441" s="102"/>
      <c r="AO441" s="102"/>
      <c r="AP441" s="102"/>
      <c r="AQ441" s="102"/>
      <c r="AR441" s="102"/>
      <c r="AS441" s="102"/>
      <c r="AT441" s="102"/>
      <c r="AU441" s="102"/>
      <c r="AV441" s="102"/>
      <c r="AW441" s="102"/>
      <c r="AX441" s="102"/>
      <c r="AY441" s="102"/>
      <c r="AZ441" s="102"/>
      <c r="BA441" s="102"/>
      <c r="BB441" s="102"/>
      <c r="BC441" s="102"/>
      <c r="BD441" s="102"/>
      <c r="BE441" s="102"/>
      <c r="BF441" s="102"/>
      <c r="BG441" s="102"/>
      <c r="BH441" s="102"/>
      <c r="BI441" s="102"/>
      <c r="BJ441" s="102"/>
      <c r="BK441" s="102"/>
      <c r="BL441" s="102"/>
      <c r="BM441" s="102"/>
      <c r="BN441" s="102"/>
      <c r="BO441" s="102"/>
      <c r="BP441" s="102"/>
      <c r="BQ441" s="102"/>
      <c r="BR441" s="102"/>
      <c r="BS441" s="102"/>
      <c r="BT441" s="102"/>
      <c r="BU441" s="102"/>
      <c r="BV441" s="102"/>
      <c r="BW441" s="102"/>
      <c r="BX441" s="102"/>
      <c r="BY441" s="102"/>
      <c r="BZ441" s="102"/>
      <c r="CA441" s="102"/>
      <c r="CB441" s="102"/>
      <c r="CC441" s="102"/>
      <c r="CD441" s="102"/>
      <c r="CE441" s="102"/>
      <c r="CF441" s="102"/>
      <c r="CG441" s="102"/>
      <c r="CH441" s="102"/>
      <c r="CI441" s="102"/>
      <c r="CJ441" s="102"/>
      <c r="CK441" s="102"/>
      <c r="CL441" s="102"/>
      <c r="CM441" s="102"/>
      <c r="CN441" s="102"/>
      <c r="CO441" s="102"/>
      <c r="CP441" s="102"/>
      <c r="CQ441" s="102"/>
      <c r="CR441" s="102"/>
      <c r="CS441" s="102"/>
      <c r="CT441" s="102"/>
      <c r="CU441" s="102"/>
      <c r="CV441" s="102"/>
      <c r="CW441" s="102"/>
      <c r="CX441" s="102"/>
      <c r="CY441" s="102"/>
      <c r="CZ441" s="102"/>
      <c r="DA441" s="102"/>
      <c r="DB441" s="102"/>
      <c r="DC441" s="102"/>
      <c r="DD441" s="102"/>
      <c r="DE441" s="102"/>
      <c r="DF441" s="102"/>
      <c r="DG441" s="102"/>
      <c r="DH441" s="102"/>
      <c r="DI441" s="102"/>
      <c r="DJ441" s="102"/>
      <c r="DK441" s="102"/>
      <c r="DL441" s="102"/>
      <c r="DM441" s="102"/>
      <c r="DN441" s="102"/>
      <c r="DO441" s="102"/>
      <c r="DP441" s="102"/>
      <c r="DQ441" s="102"/>
      <c r="DR441" s="102"/>
      <c r="DS441" s="102"/>
      <c r="DT441" s="102"/>
      <c r="DU441" s="102"/>
      <c r="DV441" s="102"/>
      <c r="DW441" s="102"/>
      <c r="DX441" s="102"/>
      <c r="DY441" s="102"/>
      <c r="DZ441" s="102"/>
      <c r="EA441" s="102"/>
      <c r="EB441" s="102"/>
      <c r="EC441" s="102"/>
      <c r="ED441" s="102"/>
      <c r="EE441" s="102"/>
      <c r="EF441" s="102"/>
      <c r="EG441" s="102"/>
      <c r="EH441" s="102"/>
      <c r="EI441" s="102"/>
      <c r="EJ441" s="102"/>
      <c r="EK441" s="102"/>
      <c r="EL441" s="102"/>
      <c r="EM441" s="102"/>
      <c r="EN441" s="102"/>
      <c r="EO441" s="102"/>
      <c r="EP441" s="102"/>
      <c r="EQ441" s="102"/>
      <c r="ER441" s="102"/>
      <c r="ES441" s="102"/>
      <c r="ET441" s="102"/>
      <c r="EU441" s="102"/>
      <c r="EV441" s="102"/>
      <c r="EW441" s="102"/>
      <c r="EX441" s="102"/>
      <c r="EY441" s="102"/>
      <c r="EZ441" s="102"/>
      <c r="FA441" s="102"/>
      <c r="FB441" s="102"/>
      <c r="FC441" s="102"/>
      <c r="FD441" s="102"/>
      <c r="FE441" s="102"/>
      <c r="FF441" s="102"/>
      <c r="FG441" s="102"/>
      <c r="FH441" s="102"/>
      <c r="FI441" s="102"/>
      <c r="FJ441" s="102"/>
      <c r="FK441" s="102"/>
      <c r="FL441" s="102"/>
      <c r="FM441" s="102"/>
      <c r="FN441" s="102"/>
      <c r="FO441" s="102"/>
      <c r="FP441" s="102"/>
      <c r="FQ441" s="102"/>
      <c r="FR441" s="102"/>
      <c r="FS441" s="102"/>
      <c r="FT441" s="102"/>
      <c r="FU441" s="102"/>
      <c r="FV441" s="102"/>
      <c r="FW441" s="102"/>
      <c r="FX441" s="102"/>
      <c r="FY441" s="102"/>
      <c r="FZ441" s="102"/>
      <c r="GA441" s="102"/>
      <c r="GB441" s="102"/>
      <c r="GC441" s="102"/>
      <c r="GD441" s="102"/>
      <c r="GE441" s="102"/>
      <c r="GF441" s="102"/>
      <c r="GG441" s="102"/>
      <c r="GH441" s="102"/>
      <c r="GI441" s="102"/>
      <c r="GJ441" s="102"/>
      <c r="GK441" s="102"/>
      <c r="GL441" s="102"/>
      <c r="GM441" s="102"/>
      <c r="GN441" s="102"/>
      <c r="GO441" s="102"/>
      <c r="GP441" s="102"/>
      <c r="GQ441" s="102"/>
      <c r="GR441" s="102"/>
      <c r="GS441" s="102"/>
      <c r="GT441" s="102"/>
      <c r="GU441" s="102"/>
      <c r="GV441" s="102"/>
      <c r="GW441" s="102"/>
      <c r="GX441" s="102"/>
      <c r="GY441" s="102"/>
      <c r="GZ441" s="102"/>
      <c r="HA441" s="102"/>
      <c r="HB441" s="102"/>
      <c r="HC441" s="102"/>
      <c r="HD441" s="102"/>
      <c r="HE441" s="102"/>
      <c r="HF441" s="102"/>
      <c r="HG441" s="102"/>
      <c r="HH441" s="102"/>
      <c r="HI441" s="102"/>
      <c r="HJ441" s="102"/>
      <c r="HK441" s="102"/>
      <c r="HL441" s="102"/>
      <c r="HM441" s="102"/>
      <c r="HN441" s="102"/>
      <c r="HO441" s="102"/>
      <c r="HP441" s="102"/>
      <c r="HQ441" s="102"/>
      <c r="HR441" s="102"/>
      <c r="HS441" s="102"/>
      <c r="HT441" s="102"/>
      <c r="HU441" s="102"/>
      <c r="HV441" s="102"/>
      <c r="HW441" s="102"/>
      <c r="HX441" s="102"/>
      <c r="HY441" s="102"/>
      <c r="HZ441" s="102"/>
      <c r="IA441" s="102"/>
      <c r="IB441" s="102"/>
      <c r="IC441" s="102"/>
      <c r="ID441" s="102"/>
      <c r="IE441" s="102"/>
      <c r="IF441" s="102"/>
      <c r="IG441" s="102"/>
      <c r="IH441" s="102"/>
      <c r="II441" s="102"/>
      <c r="IJ441" s="102"/>
      <c r="IK441" s="102"/>
      <c r="IL441" s="102"/>
      <c r="IM441" s="102"/>
      <c r="IN441" s="102"/>
      <c r="IO441" s="102"/>
      <c r="IP441" s="102"/>
      <c r="IQ441" s="102"/>
      <c r="IR441" s="102"/>
      <c r="IS441" s="102"/>
    </row>
    <row r="442" spans="1:253" s="193" customFormat="1" ht="21.95" customHeight="1" x14ac:dyDescent="0.25">
      <c r="A442" s="181"/>
      <c r="B442" s="404"/>
      <c r="C442" s="405"/>
      <c r="D442" s="406"/>
      <c r="E442" s="407"/>
      <c r="F442" s="37" t="s">
        <v>54</v>
      </c>
      <c r="G442" s="209"/>
      <c r="H442" s="221">
        <v>17</v>
      </c>
      <c r="I442" s="221">
        <v>22</v>
      </c>
      <c r="J442" s="221">
        <v>3</v>
      </c>
      <c r="K442" s="76"/>
      <c r="L442" s="221">
        <v>2</v>
      </c>
      <c r="M442" s="221">
        <v>3</v>
      </c>
      <c r="N442" s="78"/>
      <c r="O442" s="226">
        <v>1</v>
      </c>
      <c r="P442" s="226">
        <v>3</v>
      </c>
      <c r="Q442" s="78"/>
      <c r="R442" s="78"/>
      <c r="S442" s="78"/>
      <c r="T442" s="78"/>
      <c r="U442" s="78"/>
      <c r="V442" s="24">
        <f t="shared" si="54"/>
        <v>51</v>
      </c>
      <c r="W442" s="96">
        <f t="shared" si="55"/>
        <v>7650</v>
      </c>
      <c r="X442" s="102"/>
      <c r="AF442" s="102"/>
      <c r="AG442" s="102"/>
      <c r="AH442" s="102"/>
      <c r="AI442" s="102"/>
      <c r="AJ442" s="102"/>
      <c r="AK442" s="102"/>
      <c r="AL442" s="102"/>
      <c r="AM442" s="102"/>
      <c r="AN442" s="102"/>
      <c r="AO442" s="102"/>
      <c r="AP442" s="102"/>
      <c r="AQ442" s="102"/>
      <c r="AR442" s="102"/>
      <c r="AS442" s="102"/>
      <c r="AT442" s="102"/>
      <c r="AU442" s="102"/>
      <c r="AV442" s="102"/>
      <c r="AW442" s="102"/>
      <c r="AX442" s="102"/>
      <c r="AY442" s="102"/>
      <c r="AZ442" s="102"/>
      <c r="BA442" s="102"/>
      <c r="BB442" s="102"/>
      <c r="BC442" s="102"/>
      <c r="BD442" s="102"/>
      <c r="BE442" s="102"/>
      <c r="BF442" s="102"/>
      <c r="BG442" s="102"/>
      <c r="BH442" s="102"/>
      <c r="BI442" s="102"/>
      <c r="BJ442" s="102"/>
      <c r="BK442" s="102"/>
      <c r="BL442" s="102"/>
      <c r="BM442" s="102"/>
      <c r="BN442" s="102"/>
      <c r="BO442" s="102"/>
      <c r="BP442" s="102"/>
      <c r="BQ442" s="102"/>
      <c r="BR442" s="102"/>
      <c r="BS442" s="102"/>
      <c r="BT442" s="102"/>
      <c r="BU442" s="102"/>
      <c r="BV442" s="102"/>
      <c r="BW442" s="102"/>
      <c r="BX442" s="102"/>
      <c r="BY442" s="102"/>
      <c r="BZ442" s="102"/>
      <c r="CA442" s="102"/>
      <c r="CB442" s="102"/>
      <c r="CC442" s="102"/>
      <c r="CD442" s="102"/>
      <c r="CE442" s="102"/>
      <c r="CF442" s="102"/>
      <c r="CG442" s="102"/>
      <c r="CH442" s="102"/>
      <c r="CI442" s="102"/>
      <c r="CJ442" s="102"/>
      <c r="CK442" s="102"/>
      <c r="CL442" s="102"/>
      <c r="CM442" s="102"/>
      <c r="CN442" s="102"/>
      <c r="CO442" s="102"/>
      <c r="CP442" s="102"/>
      <c r="CQ442" s="102"/>
      <c r="CR442" s="102"/>
      <c r="CS442" s="102"/>
      <c r="CT442" s="102"/>
      <c r="CU442" s="102"/>
      <c r="CV442" s="102"/>
      <c r="CW442" s="102"/>
      <c r="CX442" s="102"/>
      <c r="CY442" s="102"/>
      <c r="CZ442" s="102"/>
      <c r="DA442" s="102"/>
      <c r="DB442" s="102"/>
      <c r="DC442" s="102"/>
      <c r="DD442" s="102"/>
      <c r="DE442" s="102"/>
      <c r="DF442" s="102"/>
      <c r="DG442" s="102"/>
      <c r="DH442" s="102"/>
      <c r="DI442" s="102"/>
      <c r="DJ442" s="102"/>
      <c r="DK442" s="102"/>
      <c r="DL442" s="102"/>
      <c r="DM442" s="102"/>
      <c r="DN442" s="102"/>
      <c r="DO442" s="102"/>
      <c r="DP442" s="102"/>
      <c r="DQ442" s="102"/>
      <c r="DR442" s="102"/>
      <c r="DS442" s="102"/>
      <c r="DT442" s="102"/>
      <c r="DU442" s="102"/>
      <c r="DV442" s="102"/>
      <c r="DW442" s="102"/>
      <c r="DX442" s="102"/>
      <c r="DY442" s="102"/>
      <c r="DZ442" s="102"/>
      <c r="EA442" s="102"/>
      <c r="EB442" s="102"/>
      <c r="EC442" s="102"/>
      <c r="ED442" s="102"/>
      <c r="EE442" s="102"/>
      <c r="EF442" s="102"/>
      <c r="EG442" s="102"/>
      <c r="EH442" s="102"/>
      <c r="EI442" s="102"/>
      <c r="EJ442" s="102"/>
      <c r="EK442" s="102"/>
      <c r="EL442" s="102"/>
      <c r="EM442" s="102"/>
      <c r="EN442" s="102"/>
      <c r="EO442" s="102"/>
      <c r="EP442" s="102"/>
      <c r="EQ442" s="102"/>
      <c r="ER442" s="102"/>
      <c r="ES442" s="102"/>
      <c r="ET442" s="102"/>
      <c r="EU442" s="102"/>
      <c r="EV442" s="102"/>
      <c r="EW442" s="102"/>
      <c r="EX442" s="102"/>
      <c r="EY442" s="102"/>
      <c r="EZ442" s="102"/>
      <c r="FA442" s="102"/>
      <c r="FB442" s="102"/>
      <c r="FC442" s="102"/>
      <c r="FD442" s="102"/>
      <c r="FE442" s="102"/>
      <c r="FF442" s="102"/>
      <c r="FG442" s="102"/>
      <c r="FH442" s="102"/>
      <c r="FI442" s="102"/>
      <c r="FJ442" s="102"/>
      <c r="FK442" s="102"/>
      <c r="FL442" s="102"/>
      <c r="FM442" s="102"/>
      <c r="FN442" s="102"/>
      <c r="FO442" s="102"/>
      <c r="FP442" s="102"/>
      <c r="FQ442" s="102"/>
      <c r="FR442" s="102"/>
      <c r="FS442" s="102"/>
      <c r="FT442" s="102"/>
      <c r="FU442" s="102"/>
      <c r="FV442" s="102"/>
      <c r="FW442" s="102"/>
      <c r="FX442" s="102"/>
      <c r="FY442" s="102"/>
      <c r="FZ442" s="102"/>
      <c r="GA442" s="102"/>
      <c r="GB442" s="102"/>
      <c r="GC442" s="102"/>
      <c r="GD442" s="102"/>
      <c r="GE442" s="102"/>
      <c r="GF442" s="102"/>
      <c r="GG442" s="102"/>
      <c r="GH442" s="102"/>
      <c r="GI442" s="102"/>
      <c r="GJ442" s="102"/>
      <c r="GK442" s="102"/>
      <c r="GL442" s="102"/>
      <c r="GM442" s="102"/>
      <c r="GN442" s="102"/>
      <c r="GO442" s="102"/>
      <c r="GP442" s="102"/>
      <c r="GQ442" s="102"/>
      <c r="GR442" s="102"/>
      <c r="GS442" s="102"/>
      <c r="GT442" s="102"/>
      <c r="GU442" s="102"/>
      <c r="GV442" s="102"/>
      <c r="GW442" s="102"/>
      <c r="GX442" s="102"/>
      <c r="GY442" s="102"/>
      <c r="GZ442" s="102"/>
      <c r="HA442" s="102"/>
      <c r="HB442" s="102"/>
      <c r="HC442" s="102"/>
      <c r="HD442" s="102"/>
      <c r="HE442" s="102"/>
      <c r="HF442" s="102"/>
      <c r="HG442" s="102"/>
      <c r="HH442" s="102"/>
      <c r="HI442" s="102"/>
      <c r="HJ442" s="102"/>
      <c r="HK442" s="102"/>
      <c r="HL442" s="102"/>
      <c r="HM442" s="102"/>
      <c r="HN442" s="102"/>
      <c r="HO442" s="102"/>
      <c r="HP442" s="102"/>
      <c r="HQ442" s="102"/>
      <c r="HR442" s="102"/>
      <c r="HS442" s="102"/>
      <c r="HT442" s="102"/>
      <c r="HU442" s="102"/>
      <c r="HV442" s="102"/>
      <c r="HW442" s="102"/>
      <c r="HX442" s="102"/>
      <c r="HY442" s="102"/>
      <c r="HZ442" s="102"/>
      <c r="IA442" s="102"/>
      <c r="IB442" s="102"/>
      <c r="IC442" s="102"/>
      <c r="ID442" s="102"/>
      <c r="IE442" s="102"/>
      <c r="IF442" s="102"/>
      <c r="IG442" s="102"/>
      <c r="IH442" s="102"/>
      <c r="II442" s="102"/>
      <c r="IJ442" s="102"/>
      <c r="IK442" s="102"/>
      <c r="IL442" s="102"/>
      <c r="IM442" s="102"/>
      <c r="IN442" s="102"/>
      <c r="IO442" s="102"/>
      <c r="IP442" s="102"/>
      <c r="IQ442" s="102"/>
      <c r="IR442" s="102"/>
      <c r="IS442" s="102"/>
    </row>
    <row r="443" spans="1:253" s="193" customFormat="1" ht="21.95" customHeight="1" x14ac:dyDescent="0.25">
      <c r="A443" s="181"/>
      <c r="B443" s="404"/>
      <c r="C443" s="405"/>
      <c r="D443" s="406"/>
      <c r="E443" s="407"/>
      <c r="F443" s="37" t="s">
        <v>55</v>
      </c>
      <c r="G443" s="209"/>
      <c r="H443" s="221">
        <v>24</v>
      </c>
      <c r="I443" s="221">
        <v>27</v>
      </c>
      <c r="J443" s="221">
        <v>11</v>
      </c>
      <c r="K443" s="221">
        <v>20</v>
      </c>
      <c r="L443" s="221">
        <v>10</v>
      </c>
      <c r="M443" s="221">
        <v>3</v>
      </c>
      <c r="N443" s="78"/>
      <c r="O443" s="78"/>
      <c r="P443" s="78"/>
      <c r="Q443" s="78"/>
      <c r="R443" s="78"/>
      <c r="S443" s="78"/>
      <c r="T443" s="78"/>
      <c r="U443" s="78"/>
      <c r="V443" s="24">
        <f t="shared" si="54"/>
        <v>95</v>
      </c>
      <c r="W443" s="96">
        <f>V443*$H$437</f>
        <v>14250</v>
      </c>
      <c r="X443" s="102"/>
      <c r="AF443" s="102"/>
      <c r="AG443" s="102"/>
      <c r="AH443" s="102"/>
      <c r="AI443" s="102"/>
      <c r="AJ443" s="102"/>
      <c r="AK443" s="102"/>
      <c r="AL443" s="102"/>
      <c r="AM443" s="102"/>
      <c r="AN443" s="102"/>
      <c r="AO443" s="102"/>
      <c r="AP443" s="102"/>
      <c r="AQ443" s="102"/>
      <c r="AR443" s="102"/>
      <c r="AS443" s="102"/>
      <c r="AT443" s="102"/>
      <c r="AU443" s="102"/>
      <c r="AV443" s="102"/>
      <c r="AW443" s="102"/>
      <c r="AX443" s="102"/>
      <c r="AY443" s="102"/>
      <c r="AZ443" s="102"/>
      <c r="BA443" s="102"/>
      <c r="BB443" s="102"/>
      <c r="BC443" s="102"/>
      <c r="BD443" s="102"/>
      <c r="BE443" s="102"/>
      <c r="BF443" s="102"/>
      <c r="BG443" s="102"/>
      <c r="BH443" s="102"/>
      <c r="BI443" s="102"/>
      <c r="BJ443" s="102"/>
      <c r="BK443" s="102"/>
      <c r="BL443" s="102"/>
      <c r="BM443" s="102"/>
      <c r="BN443" s="102"/>
      <c r="BO443" s="102"/>
      <c r="BP443" s="102"/>
      <c r="BQ443" s="102"/>
      <c r="BR443" s="102"/>
      <c r="BS443" s="102"/>
      <c r="BT443" s="102"/>
      <c r="BU443" s="102"/>
      <c r="BV443" s="102"/>
      <c r="BW443" s="102"/>
      <c r="BX443" s="102"/>
      <c r="BY443" s="102"/>
      <c r="BZ443" s="102"/>
      <c r="CA443" s="102"/>
      <c r="CB443" s="102"/>
      <c r="CC443" s="102"/>
      <c r="CD443" s="102"/>
      <c r="CE443" s="102"/>
      <c r="CF443" s="102"/>
      <c r="CG443" s="102"/>
      <c r="CH443" s="102"/>
      <c r="CI443" s="102"/>
      <c r="CJ443" s="102"/>
      <c r="CK443" s="102"/>
      <c r="CL443" s="102"/>
      <c r="CM443" s="102"/>
      <c r="CN443" s="102"/>
      <c r="CO443" s="102"/>
      <c r="CP443" s="102"/>
      <c r="CQ443" s="102"/>
      <c r="CR443" s="102"/>
      <c r="CS443" s="102"/>
      <c r="CT443" s="102"/>
      <c r="CU443" s="102"/>
      <c r="CV443" s="102"/>
      <c r="CW443" s="102"/>
      <c r="CX443" s="102"/>
      <c r="CY443" s="102"/>
      <c r="CZ443" s="102"/>
      <c r="DA443" s="102"/>
      <c r="DB443" s="102"/>
      <c r="DC443" s="102"/>
      <c r="DD443" s="102"/>
      <c r="DE443" s="102"/>
      <c r="DF443" s="102"/>
      <c r="DG443" s="102"/>
      <c r="DH443" s="102"/>
      <c r="DI443" s="102"/>
      <c r="DJ443" s="102"/>
      <c r="DK443" s="102"/>
      <c r="DL443" s="102"/>
      <c r="DM443" s="102"/>
      <c r="DN443" s="102"/>
      <c r="DO443" s="102"/>
      <c r="DP443" s="102"/>
      <c r="DQ443" s="102"/>
      <c r="DR443" s="102"/>
      <c r="DS443" s="102"/>
      <c r="DT443" s="102"/>
      <c r="DU443" s="102"/>
      <c r="DV443" s="102"/>
      <c r="DW443" s="102"/>
      <c r="DX443" s="102"/>
      <c r="DY443" s="102"/>
      <c r="DZ443" s="102"/>
      <c r="EA443" s="102"/>
      <c r="EB443" s="102"/>
      <c r="EC443" s="102"/>
      <c r="ED443" s="102"/>
      <c r="EE443" s="102"/>
      <c r="EF443" s="102"/>
      <c r="EG443" s="102"/>
      <c r="EH443" s="102"/>
      <c r="EI443" s="102"/>
      <c r="EJ443" s="102"/>
      <c r="EK443" s="102"/>
      <c r="EL443" s="102"/>
      <c r="EM443" s="102"/>
      <c r="EN443" s="102"/>
      <c r="EO443" s="102"/>
      <c r="EP443" s="102"/>
      <c r="EQ443" s="102"/>
      <c r="ER443" s="102"/>
      <c r="ES443" s="102"/>
      <c r="ET443" s="102"/>
      <c r="EU443" s="102"/>
      <c r="EV443" s="102"/>
      <c r="EW443" s="102"/>
      <c r="EX443" s="102"/>
      <c r="EY443" s="102"/>
      <c r="EZ443" s="102"/>
      <c r="FA443" s="102"/>
      <c r="FB443" s="102"/>
      <c r="FC443" s="102"/>
      <c r="FD443" s="102"/>
      <c r="FE443" s="102"/>
      <c r="FF443" s="102"/>
      <c r="FG443" s="102"/>
      <c r="FH443" s="102"/>
      <c r="FI443" s="102"/>
      <c r="FJ443" s="102"/>
      <c r="FK443" s="102"/>
      <c r="FL443" s="102"/>
      <c r="FM443" s="102"/>
      <c r="FN443" s="102"/>
      <c r="FO443" s="102"/>
      <c r="FP443" s="102"/>
      <c r="FQ443" s="102"/>
      <c r="FR443" s="102"/>
      <c r="FS443" s="102"/>
      <c r="FT443" s="102"/>
      <c r="FU443" s="102"/>
      <c r="FV443" s="102"/>
      <c r="FW443" s="102"/>
      <c r="FX443" s="102"/>
      <c r="FY443" s="102"/>
      <c r="FZ443" s="102"/>
      <c r="GA443" s="102"/>
      <c r="GB443" s="102"/>
      <c r="GC443" s="102"/>
      <c r="GD443" s="102"/>
      <c r="GE443" s="102"/>
      <c r="GF443" s="102"/>
      <c r="GG443" s="102"/>
      <c r="GH443" s="102"/>
      <c r="GI443" s="102"/>
      <c r="GJ443" s="102"/>
      <c r="GK443" s="102"/>
      <c r="GL443" s="102"/>
      <c r="GM443" s="102"/>
      <c r="GN443" s="102"/>
      <c r="GO443" s="102"/>
      <c r="GP443" s="102"/>
      <c r="GQ443" s="102"/>
      <c r="GR443" s="102"/>
      <c r="GS443" s="102"/>
      <c r="GT443" s="102"/>
      <c r="GU443" s="102"/>
      <c r="GV443" s="102"/>
      <c r="GW443" s="102"/>
      <c r="GX443" s="102"/>
      <c r="GY443" s="102"/>
      <c r="GZ443" s="102"/>
      <c r="HA443" s="102"/>
      <c r="HB443" s="102"/>
      <c r="HC443" s="102"/>
      <c r="HD443" s="102"/>
      <c r="HE443" s="102"/>
      <c r="HF443" s="102"/>
      <c r="HG443" s="102"/>
      <c r="HH443" s="102"/>
      <c r="HI443" s="102"/>
      <c r="HJ443" s="102"/>
      <c r="HK443" s="102"/>
      <c r="HL443" s="102"/>
      <c r="HM443" s="102"/>
      <c r="HN443" s="102"/>
      <c r="HO443" s="102"/>
      <c r="HP443" s="102"/>
      <c r="HQ443" s="102"/>
      <c r="HR443" s="102"/>
      <c r="HS443" s="102"/>
      <c r="HT443" s="102"/>
      <c r="HU443" s="102"/>
      <c r="HV443" s="102"/>
      <c r="HW443" s="102"/>
      <c r="HX443" s="102"/>
      <c r="HY443" s="102"/>
      <c r="HZ443" s="102"/>
      <c r="IA443" s="102"/>
      <c r="IB443" s="102"/>
      <c r="IC443" s="102"/>
      <c r="ID443" s="102"/>
      <c r="IE443" s="102"/>
      <c r="IF443" s="102"/>
      <c r="IG443" s="102"/>
      <c r="IH443" s="102"/>
      <c r="II443" s="102"/>
      <c r="IJ443" s="102"/>
      <c r="IK443" s="102"/>
      <c r="IL443" s="102"/>
      <c r="IM443" s="102"/>
      <c r="IN443" s="102"/>
      <c r="IO443" s="102"/>
      <c r="IP443" s="102"/>
      <c r="IQ443" s="102"/>
      <c r="IR443" s="102"/>
      <c r="IS443" s="102"/>
    </row>
    <row r="444" spans="1:253" s="193" customFormat="1" ht="21.95" customHeight="1" x14ac:dyDescent="0.25">
      <c r="A444" s="181"/>
      <c r="B444" s="404"/>
      <c r="C444" s="405"/>
      <c r="D444" s="406"/>
      <c r="E444" s="407"/>
      <c r="F444" s="37" t="s">
        <v>56</v>
      </c>
      <c r="G444" s="209"/>
      <c r="H444" s="221">
        <v>44</v>
      </c>
      <c r="I444" s="221">
        <v>54</v>
      </c>
      <c r="J444" s="221">
        <v>34</v>
      </c>
      <c r="K444" s="221">
        <v>23</v>
      </c>
      <c r="L444" s="221">
        <v>3</v>
      </c>
      <c r="M444" s="221">
        <v>23</v>
      </c>
      <c r="N444" s="78"/>
      <c r="O444" s="78"/>
      <c r="P444" s="78"/>
      <c r="Q444" s="78"/>
      <c r="R444" s="78"/>
      <c r="S444" s="78"/>
      <c r="T444" s="78"/>
      <c r="U444" s="78"/>
      <c r="V444" s="24">
        <f t="shared" si="54"/>
        <v>181</v>
      </c>
      <c r="W444" s="96">
        <f t="shared" si="55"/>
        <v>27150</v>
      </c>
      <c r="X444" s="102"/>
      <c r="AF444" s="102"/>
      <c r="AG444" s="102"/>
      <c r="AH444" s="102"/>
      <c r="AI444" s="102"/>
      <c r="AJ444" s="102"/>
      <c r="AK444" s="102"/>
      <c r="AL444" s="102"/>
      <c r="AM444" s="102"/>
      <c r="AN444" s="102"/>
      <c r="AO444" s="102"/>
      <c r="AP444" s="102"/>
      <c r="AQ444" s="102"/>
      <c r="AR444" s="102"/>
      <c r="AS444" s="102"/>
      <c r="AT444" s="102"/>
      <c r="AU444" s="102"/>
      <c r="AV444" s="102"/>
      <c r="AW444" s="102"/>
      <c r="AX444" s="102"/>
      <c r="AY444" s="102"/>
      <c r="AZ444" s="102"/>
      <c r="BA444" s="102"/>
      <c r="BB444" s="102"/>
      <c r="BC444" s="102"/>
      <c r="BD444" s="102"/>
      <c r="BE444" s="102"/>
      <c r="BF444" s="102"/>
      <c r="BG444" s="102"/>
      <c r="BH444" s="102"/>
      <c r="BI444" s="102"/>
      <c r="BJ444" s="102"/>
      <c r="BK444" s="102"/>
      <c r="BL444" s="102"/>
      <c r="BM444" s="102"/>
      <c r="BN444" s="102"/>
      <c r="BO444" s="102"/>
      <c r="BP444" s="102"/>
      <c r="BQ444" s="102"/>
      <c r="BR444" s="102"/>
      <c r="BS444" s="102"/>
      <c r="BT444" s="102"/>
      <c r="BU444" s="102"/>
      <c r="BV444" s="102"/>
      <c r="BW444" s="102"/>
      <c r="BX444" s="102"/>
      <c r="BY444" s="102"/>
      <c r="BZ444" s="102"/>
      <c r="CA444" s="102"/>
      <c r="CB444" s="102"/>
      <c r="CC444" s="102"/>
      <c r="CD444" s="102"/>
      <c r="CE444" s="102"/>
      <c r="CF444" s="102"/>
      <c r="CG444" s="102"/>
      <c r="CH444" s="102"/>
      <c r="CI444" s="102"/>
      <c r="CJ444" s="102"/>
      <c r="CK444" s="102"/>
      <c r="CL444" s="102"/>
      <c r="CM444" s="102"/>
      <c r="CN444" s="102"/>
      <c r="CO444" s="102"/>
      <c r="CP444" s="102"/>
      <c r="CQ444" s="102"/>
      <c r="CR444" s="102"/>
      <c r="CS444" s="102"/>
      <c r="CT444" s="102"/>
      <c r="CU444" s="102"/>
      <c r="CV444" s="102"/>
      <c r="CW444" s="102"/>
      <c r="CX444" s="102"/>
      <c r="CY444" s="102"/>
      <c r="CZ444" s="102"/>
      <c r="DA444" s="102"/>
      <c r="DB444" s="102"/>
      <c r="DC444" s="102"/>
      <c r="DD444" s="102"/>
      <c r="DE444" s="102"/>
      <c r="DF444" s="102"/>
      <c r="DG444" s="102"/>
      <c r="DH444" s="102"/>
      <c r="DI444" s="102"/>
      <c r="DJ444" s="102"/>
      <c r="DK444" s="102"/>
      <c r="DL444" s="102"/>
      <c r="DM444" s="102"/>
      <c r="DN444" s="102"/>
      <c r="DO444" s="102"/>
      <c r="DP444" s="102"/>
      <c r="DQ444" s="102"/>
      <c r="DR444" s="102"/>
      <c r="DS444" s="102"/>
      <c r="DT444" s="102"/>
      <c r="DU444" s="102"/>
      <c r="DV444" s="102"/>
      <c r="DW444" s="102"/>
      <c r="DX444" s="102"/>
      <c r="DY444" s="102"/>
      <c r="DZ444" s="102"/>
      <c r="EA444" s="102"/>
      <c r="EB444" s="102"/>
      <c r="EC444" s="102"/>
      <c r="ED444" s="102"/>
      <c r="EE444" s="102"/>
      <c r="EF444" s="102"/>
      <c r="EG444" s="102"/>
      <c r="EH444" s="102"/>
      <c r="EI444" s="102"/>
      <c r="EJ444" s="102"/>
      <c r="EK444" s="102"/>
      <c r="EL444" s="102"/>
      <c r="EM444" s="102"/>
      <c r="EN444" s="102"/>
      <c r="EO444" s="102"/>
      <c r="EP444" s="102"/>
      <c r="EQ444" s="102"/>
      <c r="ER444" s="102"/>
      <c r="ES444" s="102"/>
      <c r="ET444" s="102"/>
      <c r="EU444" s="102"/>
      <c r="EV444" s="102"/>
      <c r="EW444" s="102"/>
      <c r="EX444" s="102"/>
      <c r="EY444" s="102"/>
      <c r="EZ444" s="102"/>
      <c r="FA444" s="102"/>
      <c r="FB444" s="102"/>
      <c r="FC444" s="102"/>
      <c r="FD444" s="102"/>
      <c r="FE444" s="102"/>
      <c r="FF444" s="102"/>
      <c r="FG444" s="102"/>
      <c r="FH444" s="102"/>
      <c r="FI444" s="102"/>
      <c r="FJ444" s="102"/>
      <c r="FK444" s="102"/>
      <c r="FL444" s="102"/>
      <c r="FM444" s="102"/>
      <c r="FN444" s="102"/>
      <c r="FO444" s="102"/>
      <c r="FP444" s="102"/>
      <c r="FQ444" s="102"/>
      <c r="FR444" s="102"/>
      <c r="FS444" s="102"/>
      <c r="FT444" s="102"/>
      <c r="FU444" s="102"/>
      <c r="FV444" s="102"/>
      <c r="FW444" s="102"/>
      <c r="FX444" s="102"/>
      <c r="FY444" s="102"/>
      <c r="FZ444" s="102"/>
      <c r="GA444" s="102"/>
      <c r="GB444" s="102"/>
      <c r="GC444" s="102"/>
      <c r="GD444" s="102"/>
      <c r="GE444" s="102"/>
      <c r="GF444" s="102"/>
      <c r="GG444" s="102"/>
      <c r="GH444" s="102"/>
      <c r="GI444" s="102"/>
      <c r="GJ444" s="102"/>
      <c r="GK444" s="102"/>
      <c r="GL444" s="102"/>
      <c r="GM444" s="102"/>
      <c r="GN444" s="102"/>
      <c r="GO444" s="102"/>
      <c r="GP444" s="102"/>
      <c r="GQ444" s="102"/>
      <c r="GR444" s="102"/>
      <c r="GS444" s="102"/>
      <c r="GT444" s="102"/>
      <c r="GU444" s="102"/>
      <c r="GV444" s="102"/>
      <c r="GW444" s="102"/>
      <c r="GX444" s="102"/>
      <c r="GY444" s="102"/>
      <c r="GZ444" s="102"/>
      <c r="HA444" s="102"/>
      <c r="HB444" s="102"/>
      <c r="HC444" s="102"/>
      <c r="HD444" s="102"/>
      <c r="HE444" s="102"/>
      <c r="HF444" s="102"/>
      <c r="HG444" s="102"/>
      <c r="HH444" s="102"/>
      <c r="HI444" s="102"/>
      <c r="HJ444" s="102"/>
      <c r="HK444" s="102"/>
      <c r="HL444" s="102"/>
      <c r="HM444" s="102"/>
      <c r="HN444" s="102"/>
      <c r="HO444" s="102"/>
      <c r="HP444" s="102"/>
      <c r="HQ444" s="102"/>
      <c r="HR444" s="102"/>
      <c r="HS444" s="102"/>
      <c r="HT444" s="102"/>
      <c r="HU444" s="102"/>
      <c r="HV444" s="102"/>
      <c r="HW444" s="102"/>
      <c r="HX444" s="102"/>
      <c r="HY444" s="102"/>
      <c r="HZ444" s="102"/>
      <c r="IA444" s="102"/>
      <c r="IB444" s="102"/>
      <c r="IC444" s="102"/>
      <c r="ID444" s="102"/>
      <c r="IE444" s="102"/>
      <c r="IF444" s="102"/>
      <c r="IG444" s="102"/>
      <c r="IH444" s="102"/>
      <c r="II444" s="102"/>
      <c r="IJ444" s="102"/>
      <c r="IK444" s="102"/>
      <c r="IL444" s="102"/>
      <c r="IM444" s="102"/>
      <c r="IN444" s="102"/>
      <c r="IO444" s="102"/>
      <c r="IP444" s="102"/>
      <c r="IQ444" s="102"/>
      <c r="IR444" s="102"/>
      <c r="IS444" s="102"/>
    </row>
    <row r="445" spans="1:253" s="1" customFormat="1" ht="4.5" customHeight="1" x14ac:dyDescent="0.25">
      <c r="A445" s="181"/>
      <c r="B445" s="182"/>
      <c r="C445" s="183"/>
      <c r="D445" s="183"/>
      <c r="E445" s="183"/>
      <c r="F445" s="183"/>
      <c r="G445" s="183"/>
      <c r="H445" s="183"/>
      <c r="I445" s="183"/>
      <c r="J445" s="183"/>
      <c r="K445" s="183"/>
      <c r="L445" s="183"/>
      <c r="M445" s="183"/>
      <c r="N445" s="183"/>
      <c r="O445" s="183"/>
      <c r="P445" s="183"/>
      <c r="Q445" s="183"/>
      <c r="R445" s="183"/>
      <c r="S445" s="183"/>
      <c r="T445" s="183"/>
      <c r="U445" s="183"/>
      <c r="V445" s="183"/>
      <c r="W445" s="184"/>
      <c r="X445" s="102"/>
      <c r="Y445" s="193"/>
      <c r="Z445" s="193"/>
      <c r="AA445" s="193"/>
      <c r="AB445" s="193"/>
      <c r="AC445" s="193"/>
      <c r="AD445" s="193"/>
      <c r="AE445" s="193"/>
    </row>
    <row r="446" spans="1:253" s="102" customFormat="1" ht="20.25" customHeight="1" x14ac:dyDescent="0.25">
      <c r="A446" s="56"/>
      <c r="B446" s="379"/>
      <c r="C446" s="408" t="s">
        <v>98</v>
      </c>
      <c r="D446" s="409" t="s">
        <v>99</v>
      </c>
      <c r="E446" s="320" t="s">
        <v>3</v>
      </c>
      <c r="F446" s="376"/>
      <c r="G446" s="296">
        <v>100</v>
      </c>
      <c r="H446" s="297"/>
      <c r="I446" s="297"/>
      <c r="J446" s="297"/>
      <c r="K446" s="297"/>
      <c r="L446" s="297"/>
      <c r="M446" s="297"/>
      <c r="N446" s="297"/>
      <c r="O446" s="249"/>
      <c r="P446" s="295">
        <v>150</v>
      </c>
      <c r="Q446" s="295"/>
      <c r="R446" s="295"/>
      <c r="S446" s="295"/>
      <c r="T446" s="13"/>
      <c r="U446" s="13"/>
      <c r="V446" s="14"/>
      <c r="W446" s="97"/>
    </row>
    <row r="447" spans="1:253" s="102" customFormat="1" ht="21.75" customHeight="1" x14ac:dyDescent="0.25">
      <c r="A447" s="56"/>
      <c r="B447" s="379"/>
      <c r="C447" s="408"/>
      <c r="D447" s="409"/>
      <c r="E447" s="320"/>
      <c r="F447" s="377"/>
      <c r="G447" s="63" t="s">
        <v>100</v>
      </c>
      <c r="H447" s="63" t="s">
        <v>101</v>
      </c>
      <c r="I447" s="63" t="s">
        <v>72</v>
      </c>
      <c r="J447" s="63" t="s">
        <v>73</v>
      </c>
      <c r="K447" s="63" t="s">
        <v>51</v>
      </c>
      <c r="L447" s="63" t="s">
        <v>26</v>
      </c>
      <c r="M447" s="63" t="s">
        <v>27</v>
      </c>
      <c r="N447" s="63" t="s">
        <v>28</v>
      </c>
      <c r="O447" s="63" t="s">
        <v>29</v>
      </c>
      <c r="P447" s="63" t="s">
        <v>30</v>
      </c>
      <c r="Q447" s="63" t="s">
        <v>31</v>
      </c>
      <c r="R447" s="63" t="s">
        <v>32</v>
      </c>
      <c r="S447" s="63" t="s">
        <v>33</v>
      </c>
      <c r="T447" s="39"/>
      <c r="U447" s="39"/>
      <c r="V447" s="15"/>
      <c r="W447" s="99"/>
    </row>
    <row r="448" spans="1:253" s="102" customFormat="1" ht="21.95" customHeight="1" x14ac:dyDescent="0.25">
      <c r="A448" s="77"/>
      <c r="B448" s="379"/>
      <c r="C448" s="408"/>
      <c r="D448" s="409"/>
      <c r="E448" s="320"/>
      <c r="F448" s="37" t="s">
        <v>18</v>
      </c>
      <c r="G448" s="221">
        <v>7</v>
      </c>
      <c r="H448" s="221">
        <v>52</v>
      </c>
      <c r="I448" s="221">
        <v>63</v>
      </c>
      <c r="J448" s="221">
        <v>57</v>
      </c>
      <c r="K448" s="221">
        <v>50</v>
      </c>
      <c r="L448" s="221">
        <v>21</v>
      </c>
      <c r="M448" s="221">
        <v>118</v>
      </c>
      <c r="N448" s="221">
        <v>287</v>
      </c>
      <c r="O448" s="221">
        <v>390</v>
      </c>
      <c r="P448" s="221">
        <v>294</v>
      </c>
      <c r="Q448" s="221">
        <v>163</v>
      </c>
      <c r="R448" s="221">
        <v>155</v>
      </c>
      <c r="S448" s="78"/>
      <c r="T448" s="78"/>
      <c r="U448" s="78"/>
      <c r="V448" s="24">
        <f>SUM(G448:S448)</f>
        <v>1657</v>
      </c>
      <c r="W448" s="96">
        <f>V448*$G$446</f>
        <v>165700</v>
      </c>
    </row>
    <row r="449" spans="1:23" s="102" customFormat="1" ht="21.95" customHeight="1" x14ac:dyDescent="0.25">
      <c r="A449" s="77"/>
      <c r="B449" s="379"/>
      <c r="C449" s="408"/>
      <c r="D449" s="409"/>
      <c r="E449" s="320"/>
      <c r="F449" s="37" t="s">
        <v>54</v>
      </c>
      <c r="G449" s="78"/>
      <c r="H449" s="78"/>
      <c r="I449" s="78"/>
      <c r="J449" s="78"/>
      <c r="K449" s="221">
        <v>5</v>
      </c>
      <c r="L449" s="221">
        <v>2</v>
      </c>
      <c r="M449" s="221">
        <v>5</v>
      </c>
      <c r="N449" s="221">
        <v>3</v>
      </c>
      <c r="O449" s="221">
        <v>4</v>
      </c>
      <c r="P449" s="221">
        <v>4</v>
      </c>
      <c r="Q449" s="221">
        <v>1</v>
      </c>
      <c r="R449" s="221">
        <v>4</v>
      </c>
      <c r="S449" s="221">
        <v>3</v>
      </c>
      <c r="T449" s="78"/>
      <c r="U449" s="78"/>
      <c r="V449" s="24">
        <f t="shared" ref="V449:V454" si="56">SUM(G449:S449)</f>
        <v>31</v>
      </c>
      <c r="W449" s="96">
        <f t="shared" ref="W449:W454" si="57">V449*$G$446</f>
        <v>3100</v>
      </c>
    </row>
    <row r="450" spans="1:23" s="102" customFormat="1" ht="21.95" customHeight="1" x14ac:dyDescent="0.25">
      <c r="A450" s="77"/>
      <c r="B450" s="379"/>
      <c r="C450" s="408"/>
      <c r="D450" s="409"/>
      <c r="E450" s="320"/>
      <c r="F450" s="37" t="s">
        <v>55</v>
      </c>
      <c r="G450" s="78"/>
      <c r="H450" s="78"/>
      <c r="I450" s="78"/>
      <c r="J450" s="78"/>
      <c r="K450" s="221">
        <v>9</v>
      </c>
      <c r="L450" s="221">
        <v>3</v>
      </c>
      <c r="M450" s="221">
        <v>5</v>
      </c>
      <c r="N450" s="221">
        <v>2</v>
      </c>
      <c r="O450" s="221">
        <v>4</v>
      </c>
      <c r="P450" s="221">
        <v>1</v>
      </c>
      <c r="Q450" s="78"/>
      <c r="R450" s="78"/>
      <c r="S450" s="221">
        <v>3</v>
      </c>
      <c r="T450" s="78"/>
      <c r="U450" s="78"/>
      <c r="V450" s="24">
        <f t="shared" si="56"/>
        <v>27</v>
      </c>
      <c r="W450" s="96">
        <f t="shared" si="57"/>
        <v>2700</v>
      </c>
    </row>
    <row r="451" spans="1:23" s="102" customFormat="1" ht="21.95" customHeight="1" x14ac:dyDescent="0.25">
      <c r="A451" s="77"/>
      <c r="B451" s="379"/>
      <c r="C451" s="408"/>
      <c r="D451" s="409"/>
      <c r="E451" s="320"/>
      <c r="F451" s="37" t="s">
        <v>56</v>
      </c>
      <c r="G451" s="78"/>
      <c r="H451" s="78"/>
      <c r="I451" s="78"/>
      <c r="J451" s="78"/>
      <c r="K451" s="221">
        <v>5</v>
      </c>
      <c r="L451" s="150"/>
      <c r="M451" s="221">
        <v>4</v>
      </c>
      <c r="N451" s="221">
        <v>2</v>
      </c>
      <c r="O451" s="78"/>
      <c r="P451" s="221">
        <v>4</v>
      </c>
      <c r="Q451" s="78"/>
      <c r="R451" s="78"/>
      <c r="S451" s="78"/>
      <c r="T451" s="78"/>
      <c r="U451" s="78"/>
      <c r="V451" s="24">
        <f t="shared" si="56"/>
        <v>15</v>
      </c>
      <c r="W451" s="96">
        <f t="shared" si="57"/>
        <v>1500</v>
      </c>
    </row>
    <row r="452" spans="1:23" s="102" customFormat="1" ht="21.95" customHeight="1" x14ac:dyDescent="0.25">
      <c r="A452" s="77"/>
      <c r="B452" s="379"/>
      <c r="C452" s="408"/>
      <c r="D452" s="409"/>
      <c r="E452" s="320"/>
      <c r="F452" s="37" t="s">
        <v>102</v>
      </c>
      <c r="G452" s="78"/>
      <c r="H452" s="78"/>
      <c r="I452" s="78"/>
      <c r="J452" s="78"/>
      <c r="K452" s="221">
        <v>3</v>
      </c>
      <c r="L452" s="221">
        <v>2</v>
      </c>
      <c r="M452" s="221">
        <v>3</v>
      </c>
      <c r="N452" s="221">
        <v>1</v>
      </c>
      <c r="O452" s="221">
        <v>1</v>
      </c>
      <c r="P452" s="150"/>
      <c r="Q452" s="221">
        <v>3</v>
      </c>
      <c r="R452" s="221">
        <v>4</v>
      </c>
      <c r="S452" s="221">
        <v>4</v>
      </c>
      <c r="T452" s="78"/>
      <c r="U452" s="78"/>
      <c r="V452" s="24">
        <f t="shared" si="56"/>
        <v>21</v>
      </c>
      <c r="W452" s="96">
        <f t="shared" si="57"/>
        <v>2100</v>
      </c>
    </row>
    <row r="453" spans="1:23" s="102" customFormat="1" ht="21.95" customHeight="1" x14ac:dyDescent="0.25">
      <c r="A453" s="77"/>
      <c r="B453" s="379"/>
      <c r="C453" s="408"/>
      <c r="D453" s="409"/>
      <c r="E453" s="320"/>
      <c r="F453" s="37" t="s">
        <v>103</v>
      </c>
      <c r="G453" s="78"/>
      <c r="H453" s="78"/>
      <c r="I453" s="78"/>
      <c r="J453" s="78"/>
      <c r="K453" s="78"/>
      <c r="L453" s="78"/>
      <c r="M453" s="78"/>
      <c r="N453" s="78"/>
      <c r="O453" s="78"/>
      <c r="P453" s="221">
        <v>2</v>
      </c>
      <c r="Q453" s="221">
        <v>5</v>
      </c>
      <c r="R453" s="221">
        <v>2</v>
      </c>
      <c r="S453" s="221">
        <v>5</v>
      </c>
      <c r="T453" s="78"/>
      <c r="U453" s="78"/>
      <c r="V453" s="24">
        <f t="shared" si="56"/>
        <v>14</v>
      </c>
      <c r="W453" s="96">
        <f t="shared" si="57"/>
        <v>1400</v>
      </c>
    </row>
    <row r="454" spans="1:23" s="102" customFormat="1" ht="21.95" customHeight="1" x14ac:dyDescent="0.25">
      <c r="A454" s="77"/>
      <c r="B454" s="379"/>
      <c r="C454" s="408"/>
      <c r="D454" s="409"/>
      <c r="E454" s="320"/>
      <c r="F454" s="37" t="s">
        <v>104</v>
      </c>
      <c r="G454" s="78"/>
      <c r="H454" s="78"/>
      <c r="I454" s="78"/>
      <c r="J454" s="78"/>
      <c r="K454" s="221">
        <v>6</v>
      </c>
      <c r="L454" s="221">
        <v>10</v>
      </c>
      <c r="M454" s="221">
        <v>7</v>
      </c>
      <c r="N454" s="221">
        <v>19</v>
      </c>
      <c r="O454" s="221">
        <v>17</v>
      </c>
      <c r="P454" s="221">
        <v>26</v>
      </c>
      <c r="Q454" s="221">
        <v>9</v>
      </c>
      <c r="R454" s="221">
        <v>14</v>
      </c>
      <c r="S454" s="221">
        <v>14</v>
      </c>
      <c r="T454" s="78"/>
      <c r="U454" s="78"/>
      <c r="V454" s="24">
        <f t="shared" si="56"/>
        <v>122</v>
      </c>
      <c r="W454" s="96">
        <f t="shared" si="57"/>
        <v>12200</v>
      </c>
    </row>
    <row r="455" spans="1:23" ht="4.5" customHeight="1" x14ac:dyDescent="0.3">
      <c r="A455" s="56"/>
      <c r="B455" s="33"/>
      <c r="C455" s="132"/>
      <c r="D455" s="132"/>
      <c r="E455" s="132"/>
      <c r="F455" s="132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3"/>
    </row>
    <row r="456" spans="1:23" ht="24" customHeight="1" x14ac:dyDescent="0.25">
      <c r="A456" s="56"/>
      <c r="B456" s="373"/>
      <c r="C456" s="369" t="s">
        <v>105</v>
      </c>
      <c r="D456" s="280" t="s">
        <v>106</v>
      </c>
      <c r="E456" s="318" t="s">
        <v>3</v>
      </c>
      <c r="F456" s="281"/>
      <c r="G456" s="296">
        <v>100</v>
      </c>
      <c r="H456" s="297"/>
      <c r="I456" s="297"/>
      <c r="J456" s="297"/>
      <c r="K456" s="297"/>
      <c r="L456" s="297"/>
      <c r="M456" s="297"/>
      <c r="N456" s="297"/>
      <c r="O456" s="295">
        <v>120</v>
      </c>
      <c r="P456" s="295"/>
      <c r="Q456" s="295"/>
      <c r="R456" s="21"/>
      <c r="S456" s="21"/>
      <c r="T456" s="21"/>
      <c r="U456" s="3"/>
      <c r="V456" s="14"/>
      <c r="W456" s="97"/>
    </row>
    <row r="457" spans="1:23" ht="24" customHeight="1" x14ac:dyDescent="0.25">
      <c r="A457" s="56"/>
      <c r="B457" s="374"/>
      <c r="C457" s="370"/>
      <c r="D457" s="280"/>
      <c r="E457" s="318"/>
      <c r="F457" s="282"/>
      <c r="G457" s="63" t="s">
        <v>100</v>
      </c>
      <c r="H457" s="63" t="s">
        <v>101</v>
      </c>
      <c r="I457" s="63" t="s">
        <v>51</v>
      </c>
      <c r="J457" s="63" t="s">
        <v>26</v>
      </c>
      <c r="K457" s="63" t="s">
        <v>27</v>
      </c>
      <c r="L457" s="63" t="s">
        <v>28</v>
      </c>
      <c r="M457" s="63" t="s">
        <v>29</v>
      </c>
      <c r="N457" s="63" t="s">
        <v>30</v>
      </c>
      <c r="O457" s="63" t="s">
        <v>31</v>
      </c>
      <c r="P457" s="63" t="s">
        <v>32</v>
      </c>
      <c r="Q457" s="63" t="s">
        <v>33</v>
      </c>
      <c r="R457" s="21"/>
      <c r="S457" s="21"/>
      <c r="T457" s="21"/>
      <c r="U457" s="21"/>
      <c r="V457" s="16"/>
      <c r="W457" s="98"/>
    </row>
    <row r="458" spans="1:23" ht="24" customHeight="1" x14ac:dyDescent="0.25">
      <c r="A458" s="56"/>
      <c r="B458" s="374"/>
      <c r="C458" s="370"/>
      <c r="D458" s="280"/>
      <c r="E458" s="318"/>
      <c r="F458" s="37" t="s">
        <v>23</v>
      </c>
      <c r="G458" s="21"/>
      <c r="H458" s="21"/>
      <c r="I458" s="150"/>
      <c r="J458" s="21"/>
      <c r="K458" s="21"/>
      <c r="L458" s="21"/>
      <c r="M458" s="221">
        <v>1</v>
      </c>
      <c r="N458" s="221">
        <v>1</v>
      </c>
      <c r="O458" s="221">
        <v>11</v>
      </c>
      <c r="P458" s="150"/>
      <c r="Q458" s="21"/>
      <c r="R458" s="21"/>
      <c r="S458" s="21"/>
      <c r="T458" s="21"/>
      <c r="U458" s="21"/>
      <c r="V458" s="24">
        <f>SUM(G458:Q458)</f>
        <v>13</v>
      </c>
      <c r="W458" s="96">
        <f>V458*$G$456</f>
        <v>1300</v>
      </c>
    </row>
    <row r="459" spans="1:23" ht="24" customHeight="1" x14ac:dyDescent="0.25">
      <c r="A459" s="56"/>
      <c r="B459" s="374"/>
      <c r="C459" s="370"/>
      <c r="D459" s="275"/>
      <c r="E459" s="288"/>
      <c r="F459" s="38" t="s">
        <v>18</v>
      </c>
      <c r="G459" s="221">
        <v>10</v>
      </c>
      <c r="H459" s="221">
        <v>80</v>
      </c>
      <c r="I459" s="21"/>
      <c r="J459" s="21"/>
      <c r="K459" s="21"/>
      <c r="L459" s="21"/>
      <c r="M459" s="21"/>
      <c r="N459" s="21"/>
      <c r="O459" s="21"/>
      <c r="P459" s="21"/>
      <c r="Q459" s="221">
        <v>35</v>
      </c>
      <c r="R459" s="21"/>
      <c r="S459" s="21"/>
      <c r="T459" s="21"/>
      <c r="U459" s="21"/>
      <c r="V459" s="24">
        <f t="shared" ref="V459:V466" si="58">SUM(G459:Q459)</f>
        <v>125</v>
      </c>
      <c r="W459" s="96">
        <f t="shared" ref="W459:W466" si="59">V459*$G$456</f>
        <v>12500</v>
      </c>
    </row>
    <row r="460" spans="1:23" ht="24" customHeight="1" x14ac:dyDescent="0.25">
      <c r="A460" s="56"/>
      <c r="B460" s="374"/>
      <c r="C460" s="370"/>
      <c r="D460" s="275"/>
      <c r="E460" s="288"/>
      <c r="F460" s="38" t="s">
        <v>54</v>
      </c>
      <c r="G460" s="21"/>
      <c r="H460" s="21"/>
      <c r="I460" s="221">
        <v>3</v>
      </c>
      <c r="J460" s="221">
        <v>21</v>
      </c>
      <c r="K460" s="150"/>
      <c r="L460" s="150"/>
      <c r="M460" s="221">
        <v>3</v>
      </c>
      <c r="N460" s="221">
        <v>2</v>
      </c>
      <c r="O460" s="221">
        <v>2</v>
      </c>
      <c r="P460" s="221">
        <v>3</v>
      </c>
      <c r="Q460" s="221">
        <v>1</v>
      </c>
      <c r="R460" s="21"/>
      <c r="S460" s="21"/>
      <c r="T460" s="21"/>
      <c r="U460" s="21"/>
      <c r="V460" s="24">
        <f t="shared" si="58"/>
        <v>35</v>
      </c>
      <c r="W460" s="96">
        <f t="shared" si="59"/>
        <v>3500</v>
      </c>
    </row>
    <row r="461" spans="1:23" ht="24" customHeight="1" x14ac:dyDescent="0.25">
      <c r="A461" s="56"/>
      <c r="B461" s="374"/>
      <c r="C461" s="370"/>
      <c r="D461" s="275"/>
      <c r="E461" s="288"/>
      <c r="F461" s="38" t="s">
        <v>55</v>
      </c>
      <c r="G461" s="21"/>
      <c r="H461" s="21"/>
      <c r="I461" s="221">
        <v>4</v>
      </c>
      <c r="J461" s="221">
        <v>1</v>
      </c>
      <c r="K461" s="21"/>
      <c r="L461" s="150"/>
      <c r="M461" s="221">
        <v>3</v>
      </c>
      <c r="N461" s="221">
        <v>3</v>
      </c>
      <c r="O461" s="221">
        <v>3</v>
      </c>
      <c r="P461" s="221">
        <v>1</v>
      </c>
      <c r="Q461" s="221">
        <v>2</v>
      </c>
      <c r="R461" s="21"/>
      <c r="S461" s="21"/>
      <c r="T461" s="21"/>
      <c r="U461" s="21"/>
      <c r="V461" s="24">
        <f t="shared" si="58"/>
        <v>17</v>
      </c>
      <c r="W461" s="96">
        <f t="shared" si="59"/>
        <v>1700</v>
      </c>
    </row>
    <row r="462" spans="1:23" ht="24" customHeight="1" x14ac:dyDescent="0.25">
      <c r="A462" s="56"/>
      <c r="B462" s="374"/>
      <c r="C462" s="370"/>
      <c r="D462" s="275"/>
      <c r="E462" s="288"/>
      <c r="F462" s="38" t="s">
        <v>56</v>
      </c>
      <c r="G462" s="21"/>
      <c r="H462" s="21"/>
      <c r="I462" s="221">
        <v>2</v>
      </c>
      <c r="J462" s="221">
        <v>11</v>
      </c>
      <c r="K462" s="221">
        <v>2</v>
      </c>
      <c r="L462" s="221">
        <v>1</v>
      </c>
      <c r="M462" s="221">
        <v>14</v>
      </c>
      <c r="N462" s="221">
        <v>3</v>
      </c>
      <c r="O462" s="21"/>
      <c r="P462" s="21"/>
      <c r="Q462" s="21"/>
      <c r="R462" s="21"/>
      <c r="S462" s="21"/>
      <c r="T462" s="21"/>
      <c r="U462" s="21"/>
      <c r="V462" s="24">
        <f t="shared" si="58"/>
        <v>33</v>
      </c>
      <c r="W462" s="96">
        <f t="shared" si="59"/>
        <v>3300</v>
      </c>
    </row>
    <row r="463" spans="1:23" ht="24" customHeight="1" x14ac:dyDescent="0.25">
      <c r="A463" s="56"/>
      <c r="B463" s="374"/>
      <c r="C463" s="370"/>
      <c r="D463" s="275"/>
      <c r="E463" s="288"/>
      <c r="F463" s="38" t="s">
        <v>94</v>
      </c>
      <c r="G463" s="21"/>
      <c r="H463" s="21"/>
      <c r="I463" s="221">
        <v>1</v>
      </c>
      <c r="J463" s="221">
        <v>25</v>
      </c>
      <c r="K463" s="221">
        <v>7</v>
      </c>
      <c r="L463" s="221">
        <v>5</v>
      </c>
      <c r="M463" s="221">
        <v>8</v>
      </c>
      <c r="N463" s="221">
        <v>9</v>
      </c>
      <c r="O463" s="221">
        <v>7</v>
      </c>
      <c r="P463" s="221">
        <v>11</v>
      </c>
      <c r="Q463" s="221">
        <v>9</v>
      </c>
      <c r="R463" s="21"/>
      <c r="S463" s="21"/>
      <c r="T463" s="21"/>
      <c r="U463" s="21"/>
      <c r="V463" s="24">
        <f t="shared" si="58"/>
        <v>82</v>
      </c>
      <c r="W463" s="96">
        <f t="shared" si="59"/>
        <v>8200</v>
      </c>
    </row>
    <row r="464" spans="1:23" ht="24" customHeight="1" x14ac:dyDescent="0.25">
      <c r="A464" s="56"/>
      <c r="B464" s="374"/>
      <c r="C464" s="370"/>
      <c r="D464" s="275"/>
      <c r="E464" s="288"/>
      <c r="F464" s="38" t="s">
        <v>107</v>
      </c>
      <c r="G464" s="21"/>
      <c r="H464" s="21"/>
      <c r="I464" s="221">
        <v>3</v>
      </c>
      <c r="J464" s="221">
        <v>4</v>
      </c>
      <c r="K464" s="221">
        <v>1</v>
      </c>
      <c r="L464" s="221">
        <v>1</v>
      </c>
      <c r="M464" s="221">
        <v>2</v>
      </c>
      <c r="N464" s="221">
        <v>7</v>
      </c>
      <c r="O464" s="21"/>
      <c r="P464" s="221">
        <v>1</v>
      </c>
      <c r="Q464" s="221">
        <v>3</v>
      </c>
      <c r="R464" s="21"/>
      <c r="S464" s="21"/>
      <c r="T464" s="21"/>
      <c r="U464" s="21"/>
      <c r="V464" s="24">
        <f t="shared" si="58"/>
        <v>22</v>
      </c>
      <c r="W464" s="96">
        <f t="shared" si="59"/>
        <v>2200</v>
      </c>
    </row>
    <row r="465" spans="1:23" ht="24" customHeight="1" x14ac:dyDescent="0.25">
      <c r="A465" s="56"/>
      <c r="B465" s="374"/>
      <c r="C465" s="370"/>
      <c r="D465" s="275"/>
      <c r="E465" s="288"/>
      <c r="F465" s="37" t="s">
        <v>102</v>
      </c>
      <c r="G465" s="21"/>
      <c r="H465" s="21"/>
      <c r="I465" s="221">
        <v>1</v>
      </c>
      <c r="J465" s="221">
        <v>1</v>
      </c>
      <c r="K465" s="221">
        <v>3</v>
      </c>
      <c r="L465" s="221">
        <v>2</v>
      </c>
      <c r="M465" s="221">
        <v>5</v>
      </c>
      <c r="N465" s="221">
        <v>3</v>
      </c>
      <c r="O465" s="21"/>
      <c r="P465" s="21"/>
      <c r="Q465" s="21"/>
      <c r="R465" s="21"/>
      <c r="S465" s="21"/>
      <c r="T465" s="21"/>
      <c r="U465" s="21"/>
      <c r="V465" s="24">
        <f t="shared" si="58"/>
        <v>15</v>
      </c>
      <c r="W465" s="96">
        <f t="shared" si="59"/>
        <v>1500</v>
      </c>
    </row>
    <row r="466" spans="1:23" ht="24" customHeight="1" x14ac:dyDescent="0.25">
      <c r="A466" s="56"/>
      <c r="B466" s="374"/>
      <c r="C466" s="370"/>
      <c r="D466" s="275"/>
      <c r="E466" s="288"/>
      <c r="F466" s="37" t="s">
        <v>104</v>
      </c>
      <c r="G466" s="21"/>
      <c r="H466" s="21"/>
      <c r="I466" s="221">
        <v>28</v>
      </c>
      <c r="J466" s="221">
        <v>56</v>
      </c>
      <c r="K466" s="221">
        <v>2</v>
      </c>
      <c r="L466" s="150"/>
      <c r="M466" s="221">
        <v>2</v>
      </c>
      <c r="N466" s="221">
        <v>18</v>
      </c>
      <c r="O466" s="221">
        <v>3</v>
      </c>
      <c r="P466" s="221">
        <v>3</v>
      </c>
      <c r="Q466" s="221">
        <v>2</v>
      </c>
      <c r="R466" s="21"/>
      <c r="S466" s="21"/>
      <c r="T466" s="21"/>
      <c r="U466" s="21"/>
      <c r="V466" s="24">
        <f t="shared" si="58"/>
        <v>114</v>
      </c>
      <c r="W466" s="96">
        <f t="shared" si="59"/>
        <v>11400</v>
      </c>
    </row>
    <row r="467" spans="1:23" ht="4.5" customHeight="1" x14ac:dyDescent="0.3">
      <c r="A467" s="56"/>
      <c r="B467" s="374"/>
      <c r="C467" s="370"/>
      <c r="D467" s="132"/>
      <c r="E467" s="132"/>
      <c r="F467" s="132"/>
      <c r="G467" s="33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33"/>
      <c r="S467" s="33"/>
      <c r="T467" s="33"/>
      <c r="U467" s="33"/>
      <c r="V467" s="33"/>
      <c r="W467" s="33"/>
    </row>
    <row r="468" spans="1:23" ht="24" customHeight="1" x14ac:dyDescent="0.25">
      <c r="A468" s="56"/>
      <c r="B468" s="374"/>
      <c r="C468" s="370"/>
      <c r="D468" s="280" t="s">
        <v>106</v>
      </c>
      <c r="E468" s="280" t="s">
        <v>3</v>
      </c>
      <c r="F468" s="281"/>
      <c r="G468" s="302">
        <v>150</v>
      </c>
      <c r="H468" s="303"/>
      <c r="I468" s="303"/>
      <c r="J468" s="303"/>
      <c r="K468" s="303"/>
      <c r="L468" s="303"/>
      <c r="M468" s="303"/>
      <c r="N468" s="21"/>
      <c r="O468" s="21"/>
      <c r="P468" s="21"/>
      <c r="Q468" s="21"/>
      <c r="R468" s="21"/>
      <c r="S468" s="21"/>
      <c r="T468" s="21"/>
      <c r="U468" s="3"/>
      <c r="V468" s="14"/>
      <c r="W468" s="97"/>
    </row>
    <row r="469" spans="1:23" ht="24" customHeight="1" x14ac:dyDescent="0.25">
      <c r="A469" s="56"/>
      <c r="B469" s="374"/>
      <c r="C469" s="370"/>
      <c r="D469" s="280"/>
      <c r="E469" s="280"/>
      <c r="F469" s="282"/>
      <c r="G469" s="63" t="s">
        <v>34</v>
      </c>
      <c r="H469" s="63" t="s">
        <v>35</v>
      </c>
      <c r="I469" s="63" t="s">
        <v>36</v>
      </c>
      <c r="J469" s="63" t="s">
        <v>108</v>
      </c>
      <c r="K469" s="63" t="s">
        <v>109</v>
      </c>
      <c r="L469" s="63" t="s">
        <v>110</v>
      </c>
      <c r="M469" s="63" t="s">
        <v>111</v>
      </c>
      <c r="N469" s="21"/>
      <c r="O469" s="21"/>
      <c r="P469" s="21"/>
      <c r="Q469" s="21"/>
      <c r="R469" s="21"/>
      <c r="S469" s="21"/>
      <c r="T469" s="21"/>
      <c r="U469" s="21"/>
      <c r="V469" s="16"/>
      <c r="W469" s="98"/>
    </row>
    <row r="470" spans="1:23" ht="24" customHeight="1" x14ac:dyDescent="0.25">
      <c r="A470" s="56"/>
      <c r="B470" s="374"/>
      <c r="C470" s="370"/>
      <c r="D470" s="280"/>
      <c r="E470" s="280"/>
      <c r="F470" s="37" t="s">
        <v>18</v>
      </c>
      <c r="G470" s="221">
        <v>330</v>
      </c>
      <c r="H470" s="221">
        <v>232</v>
      </c>
      <c r="I470" s="221">
        <v>205</v>
      </c>
      <c r="J470" s="221">
        <v>303</v>
      </c>
      <c r="K470" s="221">
        <v>252</v>
      </c>
      <c r="L470" s="221">
        <v>3</v>
      </c>
      <c r="M470" s="222">
        <v>10</v>
      </c>
      <c r="N470" s="21"/>
      <c r="O470" s="21"/>
      <c r="P470" s="21"/>
      <c r="Q470" s="21"/>
      <c r="R470" s="21"/>
      <c r="S470" s="21"/>
      <c r="T470" s="21"/>
      <c r="U470" s="21"/>
      <c r="V470" s="24">
        <f>SUM(G470:M470)</f>
        <v>1335</v>
      </c>
      <c r="W470" s="96">
        <f>V470*$G$468</f>
        <v>200250</v>
      </c>
    </row>
    <row r="471" spans="1:23" ht="24" customHeight="1" x14ac:dyDescent="0.25">
      <c r="A471" s="56"/>
      <c r="B471" s="374"/>
      <c r="C471" s="370"/>
      <c r="D471" s="275"/>
      <c r="E471" s="275"/>
      <c r="F471" s="38" t="s">
        <v>54</v>
      </c>
      <c r="G471" s="221">
        <v>3</v>
      </c>
      <c r="H471" s="21"/>
      <c r="I471" s="221">
        <v>3</v>
      </c>
      <c r="J471" s="221">
        <v>3</v>
      </c>
      <c r="K471" s="221">
        <v>3</v>
      </c>
      <c r="L471" s="21"/>
      <c r="M471" s="221">
        <v>3</v>
      </c>
      <c r="N471" s="21"/>
      <c r="O471" s="21"/>
      <c r="P471" s="21"/>
      <c r="Q471" s="21"/>
      <c r="R471" s="21"/>
      <c r="S471" s="21"/>
      <c r="T471" s="21"/>
      <c r="U471" s="21"/>
      <c r="V471" s="24">
        <f t="shared" ref="V471:V473" si="60">SUM(G471:M471)</f>
        <v>15</v>
      </c>
      <c r="W471" s="96">
        <f t="shared" ref="W471:W473" si="61">V471*$G$468</f>
        <v>2250</v>
      </c>
    </row>
    <row r="472" spans="1:23" ht="24" customHeight="1" x14ac:dyDescent="0.25">
      <c r="A472" s="56"/>
      <c r="B472" s="374"/>
      <c r="C472" s="370"/>
      <c r="D472" s="275"/>
      <c r="E472" s="275"/>
      <c r="F472" s="38" t="s">
        <v>55</v>
      </c>
      <c r="G472" s="221">
        <v>3</v>
      </c>
      <c r="H472" s="21"/>
      <c r="I472" s="221">
        <v>3</v>
      </c>
      <c r="J472" s="221">
        <v>4</v>
      </c>
      <c r="K472" s="221">
        <v>3</v>
      </c>
      <c r="L472" s="221">
        <v>1</v>
      </c>
      <c r="M472" s="150"/>
      <c r="N472" s="21"/>
      <c r="O472" s="21"/>
      <c r="P472" s="21"/>
      <c r="Q472" s="21"/>
      <c r="R472" s="21"/>
      <c r="S472" s="21"/>
      <c r="T472" s="21"/>
      <c r="U472" s="21"/>
      <c r="V472" s="24">
        <f t="shared" si="60"/>
        <v>14</v>
      </c>
      <c r="W472" s="96">
        <f t="shared" si="61"/>
        <v>2100</v>
      </c>
    </row>
    <row r="473" spans="1:23" ht="24" customHeight="1" x14ac:dyDescent="0.25">
      <c r="A473" s="56"/>
      <c r="B473" s="375"/>
      <c r="C473" s="371"/>
      <c r="D473" s="275"/>
      <c r="E473" s="275"/>
      <c r="F473" s="38" t="s">
        <v>56</v>
      </c>
      <c r="G473" s="221">
        <v>3</v>
      </c>
      <c r="H473" s="21"/>
      <c r="I473" s="221">
        <v>4</v>
      </c>
      <c r="J473" s="221">
        <v>5</v>
      </c>
      <c r="K473" s="221">
        <v>5</v>
      </c>
      <c r="L473" s="221">
        <v>3</v>
      </c>
      <c r="M473" s="221">
        <v>5</v>
      </c>
      <c r="N473" s="21"/>
      <c r="O473" s="21"/>
      <c r="P473" s="21"/>
      <c r="Q473" s="21"/>
      <c r="R473" s="21"/>
      <c r="S473" s="21"/>
      <c r="T473" s="21"/>
      <c r="U473" s="21"/>
      <c r="V473" s="24">
        <f t="shared" si="60"/>
        <v>25</v>
      </c>
      <c r="W473" s="96">
        <f t="shared" si="61"/>
        <v>3750</v>
      </c>
    </row>
    <row r="474" spans="1:23" ht="4.5" customHeight="1" x14ac:dyDescent="0.3">
      <c r="A474" s="56"/>
      <c r="B474" s="33"/>
      <c r="C474" s="132"/>
      <c r="D474" s="132"/>
      <c r="E474" s="132"/>
      <c r="F474" s="132"/>
      <c r="G474" s="33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</row>
    <row r="475" spans="1:23" ht="24" customHeight="1" x14ac:dyDescent="0.25">
      <c r="A475" s="56"/>
      <c r="B475" s="373"/>
      <c r="C475" s="369" t="s">
        <v>112</v>
      </c>
      <c r="D475" s="280" t="s">
        <v>113</v>
      </c>
      <c r="E475" s="318" t="s">
        <v>3</v>
      </c>
      <c r="F475" s="281"/>
      <c r="G475" s="176"/>
      <c r="H475" s="306">
        <v>100</v>
      </c>
      <c r="I475" s="307"/>
      <c r="J475" s="307"/>
      <c r="K475" s="307"/>
      <c r="L475" s="307"/>
      <c r="M475" s="307"/>
      <c r="N475" s="307"/>
      <c r="O475" s="307"/>
      <c r="P475" s="307"/>
      <c r="Q475" s="21"/>
      <c r="R475" s="21"/>
      <c r="S475" s="21"/>
      <c r="T475" s="21"/>
      <c r="U475" s="3"/>
      <c r="V475" s="14"/>
      <c r="W475" s="97"/>
    </row>
    <row r="476" spans="1:23" ht="24" customHeight="1" x14ac:dyDescent="0.25">
      <c r="A476" s="56"/>
      <c r="B476" s="374"/>
      <c r="C476" s="370"/>
      <c r="D476" s="280"/>
      <c r="E476" s="318"/>
      <c r="F476" s="282"/>
      <c r="G476" s="176"/>
      <c r="H476" s="63" t="s">
        <v>51</v>
      </c>
      <c r="I476" s="63" t="s">
        <v>26</v>
      </c>
      <c r="J476" s="63" t="s">
        <v>27</v>
      </c>
      <c r="K476" s="63" t="s">
        <v>28</v>
      </c>
      <c r="L476" s="63" t="s">
        <v>29</v>
      </c>
      <c r="M476" s="63" t="s">
        <v>30</v>
      </c>
      <c r="N476" s="63" t="s">
        <v>31</v>
      </c>
      <c r="O476" s="63" t="s">
        <v>32</v>
      </c>
      <c r="P476" s="63" t="s">
        <v>33</v>
      </c>
      <c r="Q476" s="21"/>
      <c r="R476" s="21"/>
      <c r="S476" s="21"/>
      <c r="T476" s="21"/>
      <c r="U476" s="21"/>
      <c r="V476" s="16"/>
      <c r="W476" s="98"/>
    </row>
    <row r="477" spans="1:23" ht="24" customHeight="1" x14ac:dyDescent="0.25">
      <c r="A477" s="56"/>
      <c r="B477" s="374"/>
      <c r="C477" s="370"/>
      <c r="D477" s="275"/>
      <c r="E477" s="288"/>
      <c r="F477" s="37" t="s">
        <v>18</v>
      </c>
      <c r="G477" s="176"/>
      <c r="H477" s="21"/>
      <c r="I477" s="221">
        <v>17</v>
      </c>
      <c r="J477" s="221">
        <v>19</v>
      </c>
      <c r="K477" s="221">
        <v>21</v>
      </c>
      <c r="L477" s="221">
        <v>12</v>
      </c>
      <c r="M477" s="21"/>
      <c r="N477" s="21"/>
      <c r="O477" s="21"/>
      <c r="P477" s="21"/>
      <c r="Q477" s="21"/>
      <c r="R477" s="21"/>
      <c r="S477" s="21"/>
      <c r="T477" s="21"/>
      <c r="U477" s="21"/>
      <c r="V477" s="24">
        <f t="shared" ref="V477:V481" si="62">SUM(H477:P477)</f>
        <v>69</v>
      </c>
      <c r="W477" s="96">
        <f>V477*$H$475</f>
        <v>6900</v>
      </c>
    </row>
    <row r="478" spans="1:23" ht="24" customHeight="1" x14ac:dyDescent="0.25">
      <c r="A478" s="56"/>
      <c r="B478" s="374"/>
      <c r="C478" s="370"/>
      <c r="D478" s="275"/>
      <c r="E478" s="288"/>
      <c r="F478" s="37" t="s">
        <v>55</v>
      </c>
      <c r="G478" s="176"/>
      <c r="H478" s="21"/>
      <c r="I478" s="221">
        <v>1</v>
      </c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4">
        <f t="shared" si="62"/>
        <v>1</v>
      </c>
      <c r="W478" s="96">
        <f>V478*$H$475</f>
        <v>100</v>
      </c>
    </row>
    <row r="479" spans="1:23" ht="24" customHeight="1" x14ac:dyDescent="0.25">
      <c r="A479" s="56"/>
      <c r="B479" s="374"/>
      <c r="C479" s="370"/>
      <c r="D479" s="280"/>
      <c r="E479" s="288"/>
      <c r="F479" s="37" t="s">
        <v>64</v>
      </c>
      <c r="G479" s="176"/>
      <c r="H479" s="221">
        <v>1</v>
      </c>
      <c r="I479" s="221">
        <v>17</v>
      </c>
      <c r="J479" s="21"/>
      <c r="K479" s="74"/>
      <c r="L479" s="21"/>
      <c r="M479" s="221">
        <v>9</v>
      </c>
      <c r="N479" s="21"/>
      <c r="O479" s="221">
        <v>1</v>
      </c>
      <c r="P479" s="221">
        <v>2</v>
      </c>
      <c r="Q479" s="21"/>
      <c r="R479" s="21"/>
      <c r="S479" s="21"/>
      <c r="T479" s="21"/>
      <c r="U479" s="21"/>
      <c r="V479" s="24">
        <f t="shared" si="62"/>
        <v>30</v>
      </c>
      <c r="W479" s="96">
        <f>V479*$H$475</f>
        <v>3000</v>
      </c>
    </row>
    <row r="480" spans="1:23" ht="24" customHeight="1" x14ac:dyDescent="0.25">
      <c r="A480" s="56"/>
      <c r="B480" s="374"/>
      <c r="C480" s="370"/>
      <c r="D480" s="275"/>
      <c r="E480" s="288"/>
      <c r="F480" s="37" t="s">
        <v>94</v>
      </c>
      <c r="G480" s="176"/>
      <c r="H480" s="221">
        <v>3</v>
      </c>
      <c r="I480" s="221">
        <v>10</v>
      </c>
      <c r="J480" s="221">
        <v>1</v>
      </c>
      <c r="K480" s="21"/>
      <c r="L480" s="21"/>
      <c r="M480" s="21"/>
      <c r="N480" s="221">
        <v>1</v>
      </c>
      <c r="O480" s="150"/>
      <c r="P480" s="221">
        <v>3</v>
      </c>
      <c r="Q480" s="21"/>
      <c r="R480" s="21"/>
      <c r="S480" s="21"/>
      <c r="T480" s="21"/>
      <c r="U480" s="21"/>
      <c r="V480" s="24">
        <f t="shared" si="62"/>
        <v>18</v>
      </c>
      <c r="W480" s="96">
        <f>V480*$H$475</f>
        <v>1800</v>
      </c>
    </row>
    <row r="481" spans="1:23" ht="24" customHeight="1" x14ac:dyDescent="0.25">
      <c r="A481" s="56"/>
      <c r="B481" s="374"/>
      <c r="C481" s="370"/>
      <c r="D481" s="275"/>
      <c r="E481" s="288"/>
      <c r="F481" s="37" t="s">
        <v>107</v>
      </c>
      <c r="G481" s="176"/>
      <c r="H481" s="221">
        <v>3</v>
      </c>
      <c r="I481" s="221">
        <v>2</v>
      </c>
      <c r="J481" s="221">
        <v>2</v>
      </c>
      <c r="K481" s="221">
        <v>4</v>
      </c>
      <c r="L481" s="221">
        <v>1</v>
      </c>
      <c r="M481" s="221">
        <v>4</v>
      </c>
      <c r="N481" s="221">
        <v>1</v>
      </c>
      <c r="O481" s="221">
        <v>3</v>
      </c>
      <c r="P481" s="221">
        <v>4</v>
      </c>
      <c r="Q481" s="21"/>
      <c r="R481" s="21"/>
      <c r="S481" s="21"/>
      <c r="T481" s="21"/>
      <c r="U481" s="21"/>
      <c r="V481" s="24">
        <f t="shared" si="62"/>
        <v>24</v>
      </c>
      <c r="W481" s="96">
        <f>V481*$H$475</f>
        <v>2400</v>
      </c>
    </row>
    <row r="482" spans="1:23" ht="4.5" customHeight="1" x14ac:dyDescent="0.3">
      <c r="A482" s="56"/>
      <c r="B482" s="374"/>
      <c r="C482" s="370"/>
      <c r="D482" s="132"/>
      <c r="E482" s="132"/>
      <c r="F482" s="132"/>
      <c r="G482" s="33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33"/>
      <c r="S482" s="33"/>
      <c r="T482" s="33"/>
      <c r="U482" s="33"/>
      <c r="V482" s="33"/>
      <c r="W482" s="33"/>
    </row>
    <row r="483" spans="1:23" ht="24" customHeight="1" x14ac:dyDescent="0.25">
      <c r="A483" s="56"/>
      <c r="B483" s="374"/>
      <c r="C483" s="370"/>
      <c r="D483" s="252" t="s">
        <v>113</v>
      </c>
      <c r="E483" s="252" t="s">
        <v>3</v>
      </c>
      <c r="F483" s="300"/>
      <c r="G483" s="251">
        <v>50</v>
      </c>
      <c r="H483" s="295">
        <v>100</v>
      </c>
      <c r="I483" s="295"/>
      <c r="J483" s="295"/>
      <c r="K483" s="295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14"/>
      <c r="W483" s="97"/>
    </row>
    <row r="484" spans="1:23" ht="24" customHeight="1" x14ac:dyDescent="0.25">
      <c r="A484" s="56"/>
      <c r="B484" s="374"/>
      <c r="C484" s="370"/>
      <c r="D484" s="253"/>
      <c r="E484" s="253"/>
      <c r="F484" s="301"/>
      <c r="G484" s="63">
        <v>62</v>
      </c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15"/>
      <c r="W484" s="99"/>
    </row>
    <row r="485" spans="1:23" ht="24" customHeight="1" x14ac:dyDescent="0.25">
      <c r="A485" s="56"/>
      <c r="B485" s="375"/>
      <c r="C485" s="371"/>
      <c r="D485" s="254"/>
      <c r="E485" s="254"/>
      <c r="F485" s="37" t="s">
        <v>18</v>
      </c>
      <c r="G485" s="221">
        <v>5</v>
      </c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3"/>
      <c r="T485" s="23"/>
      <c r="U485" s="23"/>
      <c r="V485" s="24">
        <f>SUM(G485)</f>
        <v>5</v>
      </c>
      <c r="W485" s="96">
        <f>V485*$G$483</f>
        <v>250</v>
      </c>
    </row>
    <row r="486" spans="1:23" ht="4.5" customHeight="1" x14ac:dyDescent="0.3">
      <c r="A486" s="56"/>
      <c r="B486" s="33"/>
      <c r="C486" s="132"/>
      <c r="D486" s="132"/>
      <c r="E486" s="132"/>
      <c r="F486" s="132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</row>
    <row r="487" spans="1:23" ht="24" customHeight="1" x14ac:dyDescent="0.25">
      <c r="A487" s="56"/>
      <c r="B487" s="268"/>
      <c r="C487" s="255" t="s">
        <v>114</v>
      </c>
      <c r="D487" s="252" t="s">
        <v>236</v>
      </c>
      <c r="E487" s="252" t="s">
        <v>3</v>
      </c>
      <c r="F487" s="300"/>
      <c r="G487" s="150"/>
      <c r="H487" s="150"/>
      <c r="I487" s="296">
        <v>30</v>
      </c>
      <c r="J487" s="297"/>
      <c r="K487" s="295">
        <v>100</v>
      </c>
      <c r="L487" s="295"/>
      <c r="M487" s="22"/>
      <c r="N487" s="22"/>
      <c r="O487" s="22"/>
      <c r="P487" s="22"/>
      <c r="Q487" s="22"/>
      <c r="R487" s="22"/>
      <c r="S487" s="22"/>
      <c r="T487" s="22"/>
      <c r="U487" s="22"/>
      <c r="V487" s="14"/>
      <c r="W487" s="97"/>
    </row>
    <row r="488" spans="1:23" ht="24" customHeight="1" x14ac:dyDescent="0.25">
      <c r="A488" s="56"/>
      <c r="B488" s="269"/>
      <c r="C488" s="256"/>
      <c r="D488" s="253"/>
      <c r="E488" s="253"/>
      <c r="F488" s="301"/>
      <c r="G488" s="150"/>
      <c r="H488" s="150"/>
      <c r="I488" s="63" t="s">
        <v>32</v>
      </c>
      <c r="J488" s="63" t="s">
        <v>33</v>
      </c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15"/>
      <c r="W488" s="99"/>
    </row>
    <row r="489" spans="1:23" ht="24" customHeight="1" x14ac:dyDescent="0.25">
      <c r="A489" s="56"/>
      <c r="B489" s="269"/>
      <c r="C489" s="257"/>
      <c r="D489" s="254"/>
      <c r="E489" s="254"/>
      <c r="F489" s="37" t="s">
        <v>18</v>
      </c>
      <c r="G489" s="150"/>
      <c r="H489" s="150"/>
      <c r="I489" s="221">
        <v>1</v>
      </c>
      <c r="J489" s="221">
        <v>1</v>
      </c>
      <c r="K489" s="22"/>
      <c r="L489" s="22"/>
      <c r="M489" s="22"/>
      <c r="N489" s="22"/>
      <c r="O489" s="22"/>
      <c r="P489" s="22"/>
      <c r="Q489" s="22"/>
      <c r="R489" s="22"/>
      <c r="S489" s="23"/>
      <c r="T489" s="23"/>
      <c r="U489" s="23"/>
      <c r="V489" s="24">
        <f>SUM(G489:J489)</f>
        <v>2</v>
      </c>
      <c r="W489" s="96">
        <f>V489*$I$487</f>
        <v>60</v>
      </c>
    </row>
    <row r="490" spans="1:23" ht="4.5" customHeight="1" x14ac:dyDescent="0.3">
      <c r="A490" s="56"/>
      <c r="B490" s="269"/>
      <c r="C490" s="132"/>
      <c r="D490" s="132"/>
      <c r="E490" s="161"/>
      <c r="F490" s="132"/>
      <c r="G490" s="33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3"/>
    </row>
    <row r="491" spans="1:23" ht="24" customHeight="1" x14ac:dyDescent="0.25">
      <c r="A491" s="56"/>
      <c r="B491" s="269"/>
      <c r="C491" s="255" t="s">
        <v>115</v>
      </c>
      <c r="D491" s="252" t="s">
        <v>237</v>
      </c>
      <c r="E491" s="252" t="s">
        <v>3</v>
      </c>
      <c r="F491" s="300"/>
      <c r="G491" s="251">
        <v>30</v>
      </c>
      <c r="H491" s="295">
        <v>100</v>
      </c>
      <c r="I491" s="295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14"/>
      <c r="W491" s="97"/>
    </row>
    <row r="492" spans="1:23" ht="24" customHeight="1" x14ac:dyDescent="0.25">
      <c r="A492" s="56"/>
      <c r="B492" s="269"/>
      <c r="C492" s="256"/>
      <c r="D492" s="253"/>
      <c r="E492" s="253"/>
      <c r="F492" s="301"/>
      <c r="G492" s="63" t="s">
        <v>26</v>
      </c>
      <c r="H492" s="150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15"/>
      <c r="W492" s="99"/>
    </row>
    <row r="493" spans="1:23" ht="24" customHeight="1" x14ac:dyDescent="0.25">
      <c r="A493" s="56"/>
      <c r="B493" s="269"/>
      <c r="C493" s="257"/>
      <c r="D493" s="254"/>
      <c r="E493" s="254"/>
      <c r="F493" s="37" t="s">
        <v>18</v>
      </c>
      <c r="G493" s="221">
        <v>13</v>
      </c>
      <c r="H493" s="150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3"/>
      <c r="T493" s="23"/>
      <c r="U493" s="23"/>
      <c r="V493" s="24">
        <f>SUM(G493:I493)</f>
        <v>13</v>
      </c>
      <c r="W493" s="96">
        <f>V493*$G$491</f>
        <v>390</v>
      </c>
    </row>
    <row r="494" spans="1:23" ht="4.5" customHeight="1" x14ac:dyDescent="0.3">
      <c r="A494" s="56"/>
      <c r="B494" s="269"/>
      <c r="C494" s="132"/>
      <c r="D494" s="132"/>
      <c r="E494" s="161"/>
      <c r="F494" s="132"/>
      <c r="G494" s="33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33"/>
      <c r="S494" s="33"/>
      <c r="T494" s="33"/>
      <c r="U494" s="33"/>
      <c r="V494" s="33"/>
      <c r="W494" s="33"/>
    </row>
    <row r="495" spans="1:23" ht="24" customHeight="1" x14ac:dyDescent="0.25">
      <c r="A495" s="56"/>
      <c r="B495" s="269"/>
      <c r="C495" s="255" t="s">
        <v>116</v>
      </c>
      <c r="D495" s="252" t="s">
        <v>238</v>
      </c>
      <c r="E495" s="252" t="s">
        <v>3</v>
      </c>
      <c r="F495" s="300"/>
      <c r="G495" s="296">
        <v>50</v>
      </c>
      <c r="H495" s="297"/>
      <c r="I495" s="297"/>
      <c r="J495" s="297"/>
      <c r="K495" s="297"/>
      <c r="L495" s="295">
        <v>100</v>
      </c>
      <c r="M495" s="295"/>
      <c r="N495" s="295"/>
      <c r="O495" s="22"/>
      <c r="P495" s="22"/>
      <c r="Q495" s="22"/>
      <c r="R495" s="22"/>
      <c r="S495" s="22"/>
      <c r="T495" s="22"/>
      <c r="U495" s="22"/>
      <c r="V495" s="14"/>
      <c r="W495" s="97"/>
    </row>
    <row r="496" spans="1:23" ht="24" customHeight="1" x14ac:dyDescent="0.25">
      <c r="A496" s="56"/>
      <c r="B496" s="269"/>
      <c r="C496" s="256"/>
      <c r="D496" s="253"/>
      <c r="E496" s="253"/>
      <c r="F496" s="301"/>
      <c r="G496" s="63" t="s">
        <v>26</v>
      </c>
      <c r="H496" s="63" t="s">
        <v>27</v>
      </c>
      <c r="I496" s="63" t="s">
        <v>28</v>
      </c>
      <c r="J496" s="63" t="s">
        <v>29</v>
      </c>
      <c r="K496" s="63" t="s">
        <v>30</v>
      </c>
      <c r="L496" s="63" t="s">
        <v>31</v>
      </c>
      <c r="M496" s="63" t="s">
        <v>32</v>
      </c>
      <c r="N496" s="63" t="s">
        <v>33</v>
      </c>
      <c r="O496" s="22"/>
      <c r="P496" s="22"/>
      <c r="Q496" s="22"/>
      <c r="R496" s="22"/>
      <c r="S496" s="22"/>
      <c r="T496" s="22"/>
      <c r="U496" s="22"/>
      <c r="V496" s="15"/>
      <c r="W496" s="99"/>
    </row>
    <row r="497" spans="1:253" ht="24" customHeight="1" x14ac:dyDescent="0.25">
      <c r="A497" s="56"/>
      <c r="B497" s="270"/>
      <c r="C497" s="257"/>
      <c r="D497" s="254"/>
      <c r="E497" s="254"/>
      <c r="F497" s="37" t="s">
        <v>18</v>
      </c>
      <c r="G497" s="221">
        <v>4</v>
      </c>
      <c r="H497" s="221">
        <v>57</v>
      </c>
      <c r="I497" s="221">
        <v>40</v>
      </c>
      <c r="J497" s="221">
        <v>17</v>
      </c>
      <c r="K497" s="221">
        <v>38</v>
      </c>
      <c r="L497" s="221">
        <v>34</v>
      </c>
      <c r="M497" s="221">
        <v>40</v>
      </c>
      <c r="N497" s="221">
        <v>42</v>
      </c>
      <c r="O497" s="22"/>
      <c r="P497" s="22"/>
      <c r="Q497" s="22"/>
      <c r="R497" s="22"/>
      <c r="S497" s="23"/>
      <c r="T497" s="23"/>
      <c r="U497" s="23"/>
      <c r="V497" s="24">
        <f>SUM(G497:N497)</f>
        <v>272</v>
      </c>
      <c r="W497" s="96">
        <f>V497*$G$495</f>
        <v>13600</v>
      </c>
    </row>
    <row r="498" spans="1:253" ht="4.5" customHeight="1" x14ac:dyDescent="0.3">
      <c r="A498" s="56"/>
      <c r="B498" s="33"/>
      <c r="C498" s="132"/>
      <c r="D498" s="132"/>
      <c r="E498" s="161"/>
      <c r="F498" s="132"/>
      <c r="G498" s="33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33"/>
      <c r="S498" s="33"/>
      <c r="T498" s="33"/>
      <c r="U498" s="33"/>
      <c r="V498" s="33"/>
      <c r="W498" s="33"/>
    </row>
    <row r="499" spans="1:253" ht="24" customHeight="1" x14ac:dyDescent="0.25">
      <c r="A499" s="56"/>
      <c r="B499" s="384"/>
      <c r="C499" s="255" t="s">
        <v>119</v>
      </c>
      <c r="D499" s="252" t="s">
        <v>120</v>
      </c>
      <c r="E499" s="252" t="s">
        <v>3</v>
      </c>
      <c r="F499" s="300"/>
      <c r="G499" s="251">
        <v>30</v>
      </c>
      <c r="H499" s="295">
        <v>50</v>
      </c>
      <c r="I499" s="295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14"/>
      <c r="W499" s="97"/>
    </row>
    <row r="500" spans="1:253" ht="24" customHeight="1" x14ac:dyDescent="0.25">
      <c r="A500" s="56"/>
      <c r="B500" s="385"/>
      <c r="C500" s="256"/>
      <c r="D500" s="253"/>
      <c r="E500" s="253"/>
      <c r="F500" s="301"/>
      <c r="G500" s="63">
        <v>26</v>
      </c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15"/>
      <c r="W500" s="99"/>
    </row>
    <row r="501" spans="1:253" ht="24" customHeight="1" x14ac:dyDescent="0.25">
      <c r="A501" s="56"/>
      <c r="B501" s="386"/>
      <c r="C501" s="257"/>
      <c r="D501" s="254"/>
      <c r="E501" s="254"/>
      <c r="F501" s="37" t="s">
        <v>55</v>
      </c>
      <c r="G501" s="221">
        <v>13</v>
      </c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3"/>
      <c r="T501" s="23"/>
      <c r="U501" s="23"/>
      <c r="V501" s="24">
        <f>SUM(G501)</f>
        <v>13</v>
      </c>
      <c r="W501" s="96">
        <f>V501*$G$499</f>
        <v>390</v>
      </c>
    </row>
    <row r="502" spans="1:253" ht="4.5" customHeight="1" x14ac:dyDescent="0.3">
      <c r="A502" s="56"/>
      <c r="B502" s="33"/>
      <c r="C502" s="132"/>
      <c r="D502" s="132"/>
      <c r="E502" s="132"/>
      <c r="F502" s="132"/>
      <c r="G502" s="33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33"/>
      <c r="S502" s="33"/>
      <c r="T502" s="33"/>
      <c r="U502" s="33"/>
      <c r="V502" s="33"/>
      <c r="W502" s="33"/>
    </row>
    <row r="503" spans="1:253" s="193" customFormat="1" ht="24.75" customHeight="1" x14ac:dyDescent="0.25">
      <c r="A503" s="181"/>
      <c r="B503" s="387"/>
      <c r="C503" s="389" t="s">
        <v>296</v>
      </c>
      <c r="D503" s="391" t="s">
        <v>297</v>
      </c>
      <c r="E503" s="393" t="s">
        <v>3</v>
      </c>
      <c r="F503" s="395"/>
      <c r="G503" s="13"/>
      <c r="H503" s="13"/>
      <c r="I503" s="13"/>
      <c r="J503" s="251">
        <v>20</v>
      </c>
      <c r="K503" s="295">
        <v>100</v>
      </c>
      <c r="L503" s="295"/>
      <c r="M503" s="13"/>
      <c r="N503" s="13"/>
      <c r="O503" s="13"/>
      <c r="P503" s="13"/>
      <c r="Q503" s="78"/>
      <c r="R503" s="78"/>
      <c r="S503" s="78"/>
      <c r="T503" s="78"/>
      <c r="U503" s="78"/>
      <c r="V503" s="14"/>
      <c r="W503" s="185"/>
      <c r="X503" s="102"/>
      <c r="AF503" s="102"/>
      <c r="AG503" s="102"/>
      <c r="AH503" s="102"/>
      <c r="AI503" s="102"/>
      <c r="AJ503" s="102"/>
      <c r="AK503" s="102"/>
      <c r="AL503" s="102"/>
      <c r="AM503" s="102"/>
      <c r="AN503" s="102"/>
      <c r="AO503" s="102"/>
      <c r="AP503" s="102"/>
      <c r="AQ503" s="102"/>
      <c r="AR503" s="102"/>
      <c r="AS503" s="102"/>
      <c r="AT503" s="102"/>
      <c r="AU503" s="102"/>
      <c r="AV503" s="102"/>
      <c r="AW503" s="102"/>
      <c r="AX503" s="102"/>
      <c r="AY503" s="102"/>
      <c r="AZ503" s="102"/>
      <c r="BA503" s="102"/>
      <c r="BB503" s="102"/>
      <c r="BC503" s="102"/>
      <c r="BD503" s="102"/>
      <c r="BE503" s="102"/>
      <c r="BF503" s="102"/>
      <c r="BG503" s="102"/>
      <c r="BH503" s="102"/>
      <c r="BI503" s="102"/>
      <c r="BJ503" s="102"/>
      <c r="BK503" s="102"/>
      <c r="BL503" s="102"/>
      <c r="BM503" s="102"/>
      <c r="BN503" s="102"/>
      <c r="BO503" s="102"/>
      <c r="BP503" s="102"/>
      <c r="BQ503" s="102"/>
      <c r="BR503" s="102"/>
      <c r="BS503" s="102"/>
      <c r="BT503" s="102"/>
      <c r="BU503" s="102"/>
      <c r="BV503" s="102"/>
      <c r="BW503" s="102"/>
      <c r="BX503" s="102"/>
      <c r="BY503" s="102"/>
      <c r="BZ503" s="102"/>
      <c r="CA503" s="102"/>
      <c r="CB503" s="102"/>
      <c r="CC503" s="102"/>
      <c r="CD503" s="102"/>
      <c r="CE503" s="102"/>
      <c r="CF503" s="102"/>
      <c r="CG503" s="102"/>
      <c r="CH503" s="102"/>
      <c r="CI503" s="102"/>
      <c r="CJ503" s="102"/>
      <c r="CK503" s="102"/>
      <c r="CL503" s="102"/>
      <c r="CM503" s="102"/>
      <c r="CN503" s="102"/>
      <c r="CO503" s="102"/>
      <c r="CP503" s="102"/>
      <c r="CQ503" s="102"/>
      <c r="CR503" s="102"/>
      <c r="CS503" s="102"/>
      <c r="CT503" s="102"/>
      <c r="CU503" s="102"/>
      <c r="CV503" s="102"/>
      <c r="CW503" s="102"/>
      <c r="CX503" s="102"/>
      <c r="CY503" s="102"/>
      <c r="CZ503" s="102"/>
      <c r="DA503" s="102"/>
      <c r="DB503" s="102"/>
      <c r="DC503" s="102"/>
      <c r="DD503" s="102"/>
      <c r="DE503" s="102"/>
      <c r="DF503" s="102"/>
      <c r="DG503" s="102"/>
      <c r="DH503" s="102"/>
      <c r="DI503" s="102"/>
      <c r="DJ503" s="102"/>
      <c r="DK503" s="102"/>
      <c r="DL503" s="102"/>
      <c r="DM503" s="102"/>
      <c r="DN503" s="102"/>
      <c r="DO503" s="102"/>
      <c r="DP503" s="102"/>
      <c r="DQ503" s="102"/>
      <c r="DR503" s="102"/>
      <c r="DS503" s="102"/>
      <c r="DT503" s="102"/>
      <c r="DU503" s="102"/>
      <c r="DV503" s="102"/>
      <c r="DW503" s="102"/>
      <c r="DX503" s="102"/>
      <c r="DY503" s="102"/>
      <c r="DZ503" s="102"/>
      <c r="EA503" s="102"/>
      <c r="EB503" s="102"/>
      <c r="EC503" s="102"/>
      <c r="ED503" s="102"/>
      <c r="EE503" s="102"/>
      <c r="EF503" s="102"/>
      <c r="EG503" s="102"/>
      <c r="EH503" s="102"/>
      <c r="EI503" s="102"/>
      <c r="EJ503" s="102"/>
      <c r="EK503" s="102"/>
      <c r="EL503" s="102"/>
      <c r="EM503" s="102"/>
      <c r="EN503" s="102"/>
      <c r="EO503" s="102"/>
      <c r="EP503" s="102"/>
      <c r="EQ503" s="102"/>
      <c r="ER503" s="102"/>
      <c r="ES503" s="102"/>
      <c r="ET503" s="102"/>
      <c r="EU503" s="102"/>
      <c r="EV503" s="102"/>
      <c r="EW503" s="102"/>
      <c r="EX503" s="102"/>
      <c r="EY503" s="102"/>
      <c r="EZ503" s="102"/>
      <c r="FA503" s="102"/>
      <c r="FB503" s="102"/>
      <c r="FC503" s="102"/>
      <c r="FD503" s="102"/>
      <c r="FE503" s="102"/>
      <c r="FF503" s="102"/>
      <c r="FG503" s="102"/>
      <c r="FH503" s="102"/>
      <c r="FI503" s="102"/>
      <c r="FJ503" s="102"/>
      <c r="FK503" s="102"/>
      <c r="FL503" s="102"/>
      <c r="FM503" s="102"/>
      <c r="FN503" s="102"/>
      <c r="FO503" s="102"/>
      <c r="FP503" s="102"/>
      <c r="FQ503" s="102"/>
      <c r="FR503" s="102"/>
      <c r="FS503" s="102"/>
      <c r="FT503" s="102"/>
      <c r="FU503" s="102"/>
      <c r="FV503" s="102"/>
      <c r="FW503" s="102"/>
      <c r="FX503" s="102"/>
      <c r="FY503" s="102"/>
      <c r="FZ503" s="102"/>
      <c r="GA503" s="102"/>
      <c r="GB503" s="102"/>
      <c r="GC503" s="102"/>
      <c r="GD503" s="102"/>
      <c r="GE503" s="102"/>
      <c r="GF503" s="102"/>
      <c r="GG503" s="102"/>
      <c r="GH503" s="102"/>
      <c r="GI503" s="102"/>
      <c r="GJ503" s="102"/>
      <c r="GK503" s="102"/>
      <c r="GL503" s="102"/>
      <c r="GM503" s="102"/>
      <c r="GN503" s="102"/>
      <c r="GO503" s="102"/>
      <c r="GP503" s="102"/>
      <c r="GQ503" s="102"/>
      <c r="GR503" s="102"/>
      <c r="GS503" s="102"/>
      <c r="GT503" s="102"/>
      <c r="GU503" s="102"/>
      <c r="GV503" s="102"/>
      <c r="GW503" s="102"/>
      <c r="GX503" s="102"/>
      <c r="GY503" s="102"/>
      <c r="GZ503" s="102"/>
      <c r="HA503" s="102"/>
      <c r="HB503" s="102"/>
      <c r="HC503" s="102"/>
      <c r="HD503" s="102"/>
      <c r="HE503" s="102"/>
      <c r="HF503" s="102"/>
      <c r="HG503" s="102"/>
      <c r="HH503" s="102"/>
      <c r="HI503" s="102"/>
      <c r="HJ503" s="102"/>
      <c r="HK503" s="102"/>
      <c r="HL503" s="102"/>
      <c r="HM503" s="102"/>
      <c r="HN503" s="102"/>
      <c r="HO503" s="102"/>
      <c r="HP503" s="102"/>
      <c r="HQ503" s="102"/>
      <c r="HR503" s="102"/>
      <c r="HS503" s="102"/>
      <c r="HT503" s="102"/>
      <c r="HU503" s="102"/>
      <c r="HV503" s="102"/>
      <c r="HW503" s="102"/>
      <c r="HX503" s="102"/>
      <c r="HY503" s="102"/>
      <c r="HZ503" s="102"/>
      <c r="IA503" s="102"/>
      <c r="IB503" s="102"/>
      <c r="IC503" s="102"/>
      <c r="ID503" s="102"/>
      <c r="IE503" s="102"/>
      <c r="IF503" s="102"/>
      <c r="IG503" s="102"/>
      <c r="IH503" s="102"/>
      <c r="II503" s="102"/>
      <c r="IJ503" s="102"/>
      <c r="IK503" s="102"/>
      <c r="IL503" s="102"/>
      <c r="IM503" s="102"/>
      <c r="IN503" s="102"/>
      <c r="IO503" s="102"/>
      <c r="IP503" s="102"/>
      <c r="IQ503" s="102"/>
      <c r="IR503" s="102"/>
      <c r="IS503" s="102"/>
    </row>
    <row r="504" spans="1:253" s="193" customFormat="1" ht="24" customHeight="1" x14ac:dyDescent="0.25">
      <c r="A504" s="181"/>
      <c r="B504" s="388"/>
      <c r="C504" s="390"/>
      <c r="D504" s="392"/>
      <c r="E504" s="394"/>
      <c r="F504" s="396"/>
      <c r="G504" s="78"/>
      <c r="H504" s="78"/>
      <c r="I504" s="78"/>
      <c r="J504" s="210">
        <v>52</v>
      </c>
      <c r="K504" s="78"/>
      <c r="L504" s="78"/>
      <c r="M504" s="78"/>
      <c r="N504" s="78"/>
      <c r="O504" s="78"/>
      <c r="P504" s="78"/>
      <c r="Q504" s="78"/>
      <c r="R504" s="78"/>
      <c r="S504" s="78"/>
      <c r="T504" s="78"/>
      <c r="U504" s="78"/>
      <c r="V504" s="15"/>
      <c r="W504" s="205"/>
      <c r="X504" s="102"/>
      <c r="AF504" s="102"/>
      <c r="AG504" s="102"/>
      <c r="AH504" s="102"/>
      <c r="AI504" s="102"/>
      <c r="AJ504" s="102"/>
      <c r="AK504" s="102"/>
      <c r="AL504" s="102"/>
      <c r="AM504" s="102"/>
      <c r="AN504" s="102"/>
      <c r="AO504" s="102"/>
      <c r="AP504" s="102"/>
      <c r="AQ504" s="102"/>
      <c r="AR504" s="102"/>
      <c r="AS504" s="102"/>
      <c r="AT504" s="102"/>
      <c r="AU504" s="102"/>
      <c r="AV504" s="102"/>
      <c r="AW504" s="102"/>
      <c r="AX504" s="102"/>
      <c r="AY504" s="102"/>
      <c r="AZ504" s="102"/>
      <c r="BA504" s="102"/>
      <c r="BB504" s="102"/>
      <c r="BC504" s="102"/>
      <c r="BD504" s="102"/>
      <c r="BE504" s="102"/>
      <c r="BF504" s="102"/>
      <c r="BG504" s="102"/>
      <c r="BH504" s="102"/>
      <c r="BI504" s="102"/>
      <c r="BJ504" s="102"/>
      <c r="BK504" s="102"/>
      <c r="BL504" s="102"/>
      <c r="BM504" s="102"/>
      <c r="BN504" s="102"/>
      <c r="BO504" s="102"/>
      <c r="BP504" s="102"/>
      <c r="BQ504" s="102"/>
      <c r="BR504" s="102"/>
      <c r="BS504" s="102"/>
      <c r="BT504" s="102"/>
      <c r="BU504" s="102"/>
      <c r="BV504" s="102"/>
      <c r="BW504" s="102"/>
      <c r="BX504" s="102"/>
      <c r="BY504" s="102"/>
      <c r="BZ504" s="102"/>
      <c r="CA504" s="102"/>
      <c r="CB504" s="102"/>
      <c r="CC504" s="102"/>
      <c r="CD504" s="102"/>
      <c r="CE504" s="102"/>
      <c r="CF504" s="102"/>
      <c r="CG504" s="102"/>
      <c r="CH504" s="102"/>
      <c r="CI504" s="102"/>
      <c r="CJ504" s="102"/>
      <c r="CK504" s="102"/>
      <c r="CL504" s="102"/>
      <c r="CM504" s="102"/>
      <c r="CN504" s="102"/>
      <c r="CO504" s="102"/>
      <c r="CP504" s="102"/>
      <c r="CQ504" s="102"/>
      <c r="CR504" s="102"/>
      <c r="CS504" s="102"/>
      <c r="CT504" s="102"/>
      <c r="CU504" s="102"/>
      <c r="CV504" s="102"/>
      <c r="CW504" s="102"/>
      <c r="CX504" s="102"/>
      <c r="CY504" s="102"/>
      <c r="CZ504" s="102"/>
      <c r="DA504" s="102"/>
      <c r="DB504" s="102"/>
      <c r="DC504" s="102"/>
      <c r="DD504" s="102"/>
      <c r="DE504" s="102"/>
      <c r="DF504" s="102"/>
      <c r="DG504" s="102"/>
      <c r="DH504" s="102"/>
      <c r="DI504" s="102"/>
      <c r="DJ504" s="102"/>
      <c r="DK504" s="102"/>
      <c r="DL504" s="102"/>
      <c r="DM504" s="102"/>
      <c r="DN504" s="102"/>
      <c r="DO504" s="102"/>
      <c r="DP504" s="102"/>
      <c r="DQ504" s="102"/>
      <c r="DR504" s="102"/>
      <c r="DS504" s="102"/>
      <c r="DT504" s="102"/>
      <c r="DU504" s="102"/>
      <c r="DV504" s="102"/>
      <c r="DW504" s="102"/>
      <c r="DX504" s="102"/>
      <c r="DY504" s="102"/>
      <c r="DZ504" s="102"/>
      <c r="EA504" s="102"/>
      <c r="EB504" s="102"/>
      <c r="EC504" s="102"/>
      <c r="ED504" s="102"/>
      <c r="EE504" s="102"/>
      <c r="EF504" s="102"/>
      <c r="EG504" s="102"/>
      <c r="EH504" s="102"/>
      <c r="EI504" s="102"/>
      <c r="EJ504" s="102"/>
      <c r="EK504" s="102"/>
      <c r="EL504" s="102"/>
      <c r="EM504" s="102"/>
      <c r="EN504" s="102"/>
      <c r="EO504" s="102"/>
      <c r="EP504" s="102"/>
      <c r="EQ504" s="102"/>
      <c r="ER504" s="102"/>
      <c r="ES504" s="102"/>
      <c r="ET504" s="102"/>
      <c r="EU504" s="102"/>
      <c r="EV504" s="102"/>
      <c r="EW504" s="102"/>
      <c r="EX504" s="102"/>
      <c r="EY504" s="102"/>
      <c r="EZ504" s="102"/>
      <c r="FA504" s="102"/>
      <c r="FB504" s="102"/>
      <c r="FC504" s="102"/>
      <c r="FD504" s="102"/>
      <c r="FE504" s="102"/>
      <c r="FF504" s="102"/>
      <c r="FG504" s="102"/>
      <c r="FH504" s="102"/>
      <c r="FI504" s="102"/>
      <c r="FJ504" s="102"/>
      <c r="FK504" s="102"/>
      <c r="FL504" s="102"/>
      <c r="FM504" s="102"/>
      <c r="FN504" s="102"/>
      <c r="FO504" s="102"/>
      <c r="FP504" s="102"/>
      <c r="FQ504" s="102"/>
      <c r="FR504" s="102"/>
      <c r="FS504" s="102"/>
      <c r="FT504" s="102"/>
      <c r="FU504" s="102"/>
      <c r="FV504" s="102"/>
      <c r="FW504" s="102"/>
      <c r="FX504" s="102"/>
      <c r="FY504" s="102"/>
      <c r="FZ504" s="102"/>
      <c r="GA504" s="102"/>
      <c r="GB504" s="102"/>
      <c r="GC504" s="102"/>
      <c r="GD504" s="102"/>
      <c r="GE504" s="102"/>
      <c r="GF504" s="102"/>
      <c r="GG504" s="102"/>
      <c r="GH504" s="102"/>
      <c r="GI504" s="102"/>
      <c r="GJ504" s="102"/>
      <c r="GK504" s="102"/>
      <c r="GL504" s="102"/>
      <c r="GM504" s="102"/>
      <c r="GN504" s="102"/>
      <c r="GO504" s="102"/>
      <c r="GP504" s="102"/>
      <c r="GQ504" s="102"/>
      <c r="GR504" s="102"/>
      <c r="GS504" s="102"/>
      <c r="GT504" s="102"/>
      <c r="GU504" s="102"/>
      <c r="GV504" s="102"/>
      <c r="GW504" s="102"/>
      <c r="GX504" s="102"/>
      <c r="GY504" s="102"/>
      <c r="GZ504" s="102"/>
      <c r="HA504" s="102"/>
      <c r="HB504" s="102"/>
      <c r="HC504" s="102"/>
      <c r="HD504" s="102"/>
      <c r="HE504" s="102"/>
      <c r="HF504" s="102"/>
      <c r="HG504" s="102"/>
      <c r="HH504" s="102"/>
      <c r="HI504" s="102"/>
      <c r="HJ504" s="102"/>
      <c r="HK504" s="102"/>
      <c r="HL504" s="102"/>
      <c r="HM504" s="102"/>
      <c r="HN504" s="102"/>
      <c r="HO504" s="102"/>
      <c r="HP504" s="102"/>
      <c r="HQ504" s="102"/>
      <c r="HR504" s="102"/>
      <c r="HS504" s="102"/>
      <c r="HT504" s="102"/>
      <c r="HU504" s="102"/>
      <c r="HV504" s="102"/>
      <c r="HW504" s="102"/>
      <c r="HX504" s="102"/>
      <c r="HY504" s="102"/>
      <c r="HZ504" s="102"/>
      <c r="IA504" s="102"/>
      <c r="IB504" s="102"/>
      <c r="IC504" s="102"/>
      <c r="ID504" s="102"/>
      <c r="IE504" s="102"/>
      <c r="IF504" s="102"/>
      <c r="IG504" s="102"/>
      <c r="IH504" s="102"/>
      <c r="II504" s="102"/>
      <c r="IJ504" s="102"/>
      <c r="IK504" s="102"/>
      <c r="IL504" s="102"/>
      <c r="IM504" s="102"/>
      <c r="IN504" s="102"/>
      <c r="IO504" s="102"/>
      <c r="IP504" s="102"/>
      <c r="IQ504" s="102"/>
      <c r="IR504" s="102"/>
      <c r="IS504" s="102"/>
    </row>
    <row r="505" spans="1:253" s="193" customFormat="1" ht="21.95" customHeight="1" x14ac:dyDescent="0.25">
      <c r="A505" s="181"/>
      <c r="B505" s="388"/>
      <c r="C505" s="390"/>
      <c r="D505" s="392"/>
      <c r="E505" s="394"/>
      <c r="F505" s="211" t="s">
        <v>196</v>
      </c>
      <c r="G505" s="78"/>
      <c r="H505" s="78"/>
      <c r="I505" s="78"/>
      <c r="J505" s="223">
        <v>3</v>
      </c>
      <c r="K505" s="78"/>
      <c r="L505" s="78"/>
      <c r="M505" s="78"/>
      <c r="N505" s="78"/>
      <c r="O505" s="78"/>
      <c r="P505" s="78"/>
      <c r="Q505" s="78"/>
      <c r="R505" s="78"/>
      <c r="S505" s="78"/>
      <c r="T505" s="78"/>
      <c r="U505" s="78"/>
      <c r="V505" s="24">
        <f>SUM(H505:P505)</f>
        <v>3</v>
      </c>
      <c r="W505" s="96">
        <f>V505*$J$503</f>
        <v>60</v>
      </c>
      <c r="X505" s="102"/>
      <c r="AF505" s="102"/>
      <c r="AG505" s="102"/>
      <c r="AH505" s="102"/>
      <c r="AI505" s="102"/>
      <c r="AJ505" s="102"/>
      <c r="AK505" s="102"/>
      <c r="AL505" s="102"/>
      <c r="AM505" s="102"/>
      <c r="AN505" s="102"/>
      <c r="AO505" s="102"/>
      <c r="AP505" s="102"/>
      <c r="AQ505" s="102"/>
      <c r="AR505" s="102"/>
      <c r="AS505" s="102"/>
      <c r="AT505" s="102"/>
      <c r="AU505" s="102"/>
      <c r="AV505" s="102"/>
      <c r="AW505" s="102"/>
      <c r="AX505" s="102"/>
      <c r="AY505" s="102"/>
      <c r="AZ505" s="102"/>
      <c r="BA505" s="102"/>
      <c r="BB505" s="102"/>
      <c r="BC505" s="102"/>
      <c r="BD505" s="102"/>
      <c r="BE505" s="102"/>
      <c r="BF505" s="102"/>
      <c r="BG505" s="102"/>
      <c r="BH505" s="102"/>
      <c r="BI505" s="102"/>
      <c r="BJ505" s="102"/>
      <c r="BK505" s="102"/>
      <c r="BL505" s="102"/>
      <c r="BM505" s="102"/>
      <c r="BN505" s="102"/>
      <c r="BO505" s="102"/>
      <c r="BP505" s="102"/>
      <c r="BQ505" s="102"/>
      <c r="BR505" s="102"/>
      <c r="BS505" s="102"/>
      <c r="BT505" s="102"/>
      <c r="BU505" s="102"/>
      <c r="BV505" s="102"/>
      <c r="BW505" s="102"/>
      <c r="BX505" s="102"/>
      <c r="BY505" s="102"/>
      <c r="BZ505" s="102"/>
      <c r="CA505" s="102"/>
      <c r="CB505" s="102"/>
      <c r="CC505" s="102"/>
      <c r="CD505" s="102"/>
      <c r="CE505" s="102"/>
      <c r="CF505" s="102"/>
      <c r="CG505" s="102"/>
      <c r="CH505" s="102"/>
      <c r="CI505" s="102"/>
      <c r="CJ505" s="102"/>
      <c r="CK505" s="102"/>
      <c r="CL505" s="102"/>
      <c r="CM505" s="102"/>
      <c r="CN505" s="102"/>
      <c r="CO505" s="102"/>
      <c r="CP505" s="102"/>
      <c r="CQ505" s="102"/>
      <c r="CR505" s="102"/>
      <c r="CS505" s="102"/>
      <c r="CT505" s="102"/>
      <c r="CU505" s="102"/>
      <c r="CV505" s="102"/>
      <c r="CW505" s="102"/>
      <c r="CX505" s="102"/>
      <c r="CY505" s="102"/>
      <c r="CZ505" s="102"/>
      <c r="DA505" s="102"/>
      <c r="DB505" s="102"/>
      <c r="DC505" s="102"/>
      <c r="DD505" s="102"/>
      <c r="DE505" s="102"/>
      <c r="DF505" s="102"/>
      <c r="DG505" s="102"/>
      <c r="DH505" s="102"/>
      <c r="DI505" s="102"/>
      <c r="DJ505" s="102"/>
      <c r="DK505" s="102"/>
      <c r="DL505" s="102"/>
      <c r="DM505" s="102"/>
      <c r="DN505" s="102"/>
      <c r="DO505" s="102"/>
      <c r="DP505" s="102"/>
      <c r="DQ505" s="102"/>
      <c r="DR505" s="102"/>
      <c r="DS505" s="102"/>
      <c r="DT505" s="102"/>
      <c r="DU505" s="102"/>
      <c r="DV505" s="102"/>
      <c r="DW505" s="102"/>
      <c r="DX505" s="102"/>
      <c r="DY505" s="102"/>
      <c r="DZ505" s="102"/>
      <c r="EA505" s="102"/>
      <c r="EB505" s="102"/>
      <c r="EC505" s="102"/>
      <c r="ED505" s="102"/>
      <c r="EE505" s="102"/>
      <c r="EF505" s="102"/>
      <c r="EG505" s="102"/>
      <c r="EH505" s="102"/>
      <c r="EI505" s="102"/>
      <c r="EJ505" s="102"/>
      <c r="EK505" s="102"/>
      <c r="EL505" s="102"/>
      <c r="EM505" s="102"/>
      <c r="EN505" s="102"/>
      <c r="EO505" s="102"/>
      <c r="EP505" s="102"/>
      <c r="EQ505" s="102"/>
      <c r="ER505" s="102"/>
      <c r="ES505" s="102"/>
      <c r="ET505" s="102"/>
      <c r="EU505" s="102"/>
      <c r="EV505" s="102"/>
      <c r="EW505" s="102"/>
      <c r="EX505" s="102"/>
      <c r="EY505" s="102"/>
      <c r="EZ505" s="102"/>
      <c r="FA505" s="102"/>
      <c r="FB505" s="102"/>
      <c r="FC505" s="102"/>
      <c r="FD505" s="102"/>
      <c r="FE505" s="102"/>
      <c r="FF505" s="102"/>
      <c r="FG505" s="102"/>
      <c r="FH505" s="102"/>
      <c r="FI505" s="102"/>
      <c r="FJ505" s="102"/>
      <c r="FK505" s="102"/>
      <c r="FL505" s="102"/>
      <c r="FM505" s="102"/>
      <c r="FN505" s="102"/>
      <c r="FO505" s="102"/>
      <c r="FP505" s="102"/>
      <c r="FQ505" s="102"/>
      <c r="FR505" s="102"/>
      <c r="FS505" s="102"/>
      <c r="FT505" s="102"/>
      <c r="FU505" s="102"/>
      <c r="FV505" s="102"/>
      <c r="FW505" s="102"/>
      <c r="FX505" s="102"/>
      <c r="FY505" s="102"/>
      <c r="FZ505" s="102"/>
      <c r="GA505" s="102"/>
      <c r="GB505" s="102"/>
      <c r="GC505" s="102"/>
      <c r="GD505" s="102"/>
      <c r="GE505" s="102"/>
      <c r="GF505" s="102"/>
      <c r="GG505" s="102"/>
      <c r="GH505" s="102"/>
      <c r="GI505" s="102"/>
      <c r="GJ505" s="102"/>
      <c r="GK505" s="102"/>
      <c r="GL505" s="102"/>
      <c r="GM505" s="102"/>
      <c r="GN505" s="102"/>
      <c r="GO505" s="102"/>
      <c r="GP505" s="102"/>
      <c r="GQ505" s="102"/>
      <c r="GR505" s="102"/>
      <c r="GS505" s="102"/>
      <c r="GT505" s="102"/>
      <c r="GU505" s="102"/>
      <c r="GV505" s="102"/>
      <c r="GW505" s="102"/>
      <c r="GX505" s="102"/>
      <c r="GY505" s="102"/>
      <c r="GZ505" s="102"/>
      <c r="HA505" s="102"/>
      <c r="HB505" s="102"/>
      <c r="HC505" s="102"/>
      <c r="HD505" s="102"/>
      <c r="HE505" s="102"/>
      <c r="HF505" s="102"/>
      <c r="HG505" s="102"/>
      <c r="HH505" s="102"/>
      <c r="HI505" s="102"/>
      <c r="HJ505" s="102"/>
      <c r="HK505" s="102"/>
      <c r="HL505" s="102"/>
      <c r="HM505" s="102"/>
      <c r="HN505" s="102"/>
      <c r="HO505" s="102"/>
      <c r="HP505" s="102"/>
      <c r="HQ505" s="102"/>
      <c r="HR505" s="102"/>
      <c r="HS505" s="102"/>
      <c r="HT505" s="102"/>
      <c r="HU505" s="102"/>
      <c r="HV505" s="102"/>
      <c r="HW505" s="102"/>
      <c r="HX505" s="102"/>
      <c r="HY505" s="102"/>
      <c r="HZ505" s="102"/>
      <c r="IA505" s="102"/>
      <c r="IB505" s="102"/>
      <c r="IC505" s="102"/>
      <c r="ID505" s="102"/>
      <c r="IE505" s="102"/>
      <c r="IF505" s="102"/>
      <c r="IG505" s="102"/>
      <c r="IH505" s="102"/>
      <c r="II505" s="102"/>
      <c r="IJ505" s="102"/>
      <c r="IK505" s="102"/>
      <c r="IL505" s="102"/>
      <c r="IM505" s="102"/>
      <c r="IN505" s="102"/>
      <c r="IO505" s="102"/>
      <c r="IP505" s="102"/>
      <c r="IQ505" s="102"/>
      <c r="IR505" s="102"/>
      <c r="IS505" s="102"/>
    </row>
    <row r="506" spans="1:253" s="1" customFormat="1" ht="4.5" customHeight="1" x14ac:dyDescent="0.25">
      <c r="A506" s="181"/>
      <c r="B506" s="182"/>
      <c r="C506" s="183"/>
      <c r="D506" s="183"/>
      <c r="E506" s="183"/>
      <c r="F506" s="183"/>
      <c r="G506" s="183"/>
      <c r="H506" s="183"/>
      <c r="I506" s="183"/>
      <c r="J506" s="183"/>
      <c r="K506" s="183"/>
      <c r="L506" s="183"/>
      <c r="M506" s="183"/>
      <c r="N506" s="183"/>
      <c r="O506" s="183"/>
      <c r="P506" s="183"/>
      <c r="Q506" s="183"/>
      <c r="R506" s="183"/>
      <c r="S506" s="183"/>
      <c r="T506" s="183"/>
      <c r="U506" s="183"/>
      <c r="V506" s="183"/>
      <c r="W506" s="184"/>
      <c r="X506" s="102"/>
      <c r="Y506" s="193"/>
      <c r="Z506" s="193"/>
      <c r="AA506" s="193"/>
      <c r="AB506" s="193"/>
      <c r="AC506" s="193"/>
      <c r="AD506" s="193"/>
      <c r="AE506" s="193"/>
    </row>
    <row r="507" spans="1:253" ht="25.15" customHeight="1" x14ac:dyDescent="0.25">
      <c r="A507" s="56"/>
      <c r="B507" s="286" t="s">
        <v>251</v>
      </c>
      <c r="C507" s="286"/>
      <c r="D507" s="286"/>
      <c r="E507" s="286"/>
      <c r="F507" s="286"/>
      <c r="G507" s="286"/>
      <c r="H507" s="286"/>
      <c r="I507" s="286"/>
      <c r="J507" s="286"/>
      <c r="K507" s="286"/>
      <c r="L507" s="286"/>
      <c r="M507" s="286"/>
      <c r="N507" s="286"/>
      <c r="O507" s="286"/>
      <c r="P507" s="286"/>
      <c r="Q507" s="286"/>
      <c r="R507" s="286"/>
      <c r="S507" s="286"/>
      <c r="T507" s="286"/>
      <c r="U507" s="286"/>
      <c r="V507" s="286"/>
      <c r="W507" s="286"/>
    </row>
    <row r="508" spans="1:253" ht="3.75" customHeight="1" x14ac:dyDescent="0.3">
      <c r="A508" s="56"/>
      <c r="B508" s="33"/>
      <c r="C508" s="132"/>
      <c r="D508" s="132"/>
      <c r="E508" s="132"/>
      <c r="F508" s="132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</row>
    <row r="509" spans="1:253" ht="31.5" customHeight="1" x14ac:dyDescent="0.25">
      <c r="A509" s="56"/>
      <c r="B509" s="397"/>
      <c r="C509" s="255" t="s">
        <v>118</v>
      </c>
      <c r="D509" s="252" t="s">
        <v>117</v>
      </c>
      <c r="E509" s="252" t="s">
        <v>3</v>
      </c>
      <c r="F509" s="300"/>
      <c r="G509" s="296">
        <v>30</v>
      </c>
      <c r="H509" s="297"/>
      <c r="I509" s="297"/>
      <c r="J509" s="295">
        <v>100</v>
      </c>
      <c r="K509" s="295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14"/>
      <c r="W509" s="97"/>
    </row>
    <row r="510" spans="1:253" ht="31.5" customHeight="1" x14ac:dyDescent="0.25">
      <c r="A510" s="56"/>
      <c r="B510" s="398"/>
      <c r="C510" s="256"/>
      <c r="D510" s="253"/>
      <c r="E510" s="253"/>
      <c r="F510" s="301"/>
      <c r="G510" s="63" t="s">
        <v>51</v>
      </c>
      <c r="H510" s="63" t="s">
        <v>26</v>
      </c>
      <c r="I510" s="63" t="s">
        <v>27</v>
      </c>
      <c r="J510" s="63" t="s">
        <v>28</v>
      </c>
      <c r="K510" s="63" t="s">
        <v>29</v>
      </c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15"/>
      <c r="W510" s="99"/>
    </row>
    <row r="511" spans="1:253" ht="31.5" customHeight="1" x14ac:dyDescent="0.25">
      <c r="A511" s="56"/>
      <c r="B511" s="399"/>
      <c r="C511" s="257"/>
      <c r="D511" s="254"/>
      <c r="E511" s="254"/>
      <c r="F511" s="37" t="s">
        <v>18</v>
      </c>
      <c r="G511" s="221">
        <v>14</v>
      </c>
      <c r="H511" s="221">
        <v>11</v>
      </c>
      <c r="I511" s="221">
        <v>9</v>
      </c>
      <c r="J511" s="221">
        <v>30</v>
      </c>
      <c r="K511" s="221">
        <v>51</v>
      </c>
      <c r="L511" s="22"/>
      <c r="M511" s="22"/>
      <c r="N511" s="22"/>
      <c r="O511" s="22"/>
      <c r="P511" s="22"/>
      <c r="Q511" s="22"/>
      <c r="R511" s="22"/>
      <c r="S511" s="23"/>
      <c r="T511" s="23"/>
      <c r="U511" s="23"/>
      <c r="V511" s="24">
        <f>SUM(G511:K511)</f>
        <v>115</v>
      </c>
      <c r="W511" s="96">
        <f>V511*$G$509</f>
        <v>3450</v>
      </c>
    </row>
    <row r="512" spans="1:253" ht="4.5" customHeight="1" x14ac:dyDescent="0.3">
      <c r="A512" s="56"/>
      <c r="B512" s="33"/>
      <c r="C512" s="132"/>
      <c r="D512" s="132"/>
      <c r="E512" s="161"/>
      <c r="F512" s="132"/>
      <c r="G512" s="33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33"/>
      <c r="S512" s="33"/>
      <c r="T512" s="33"/>
      <c r="U512" s="33"/>
      <c r="V512" s="33"/>
      <c r="W512" s="33"/>
    </row>
    <row r="513" spans="1:23" ht="24" customHeight="1" x14ac:dyDescent="0.25">
      <c r="A513" s="56"/>
      <c r="B513" s="378"/>
      <c r="C513" s="318" t="s">
        <v>121</v>
      </c>
      <c r="D513" s="280" t="s">
        <v>122</v>
      </c>
      <c r="E513" s="318" t="s">
        <v>3</v>
      </c>
      <c r="F513" s="281"/>
      <c r="G513" s="296">
        <v>30</v>
      </c>
      <c r="H513" s="297"/>
      <c r="I513" s="295">
        <v>50</v>
      </c>
      <c r="J513" s="295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3"/>
      <c r="V513" s="14"/>
      <c r="W513" s="97"/>
    </row>
    <row r="514" spans="1:23" ht="24" customHeight="1" x14ac:dyDescent="0.25">
      <c r="A514" s="56"/>
      <c r="B514" s="378"/>
      <c r="C514" s="318"/>
      <c r="D514" s="280"/>
      <c r="E514" s="318"/>
      <c r="F514" s="282"/>
      <c r="G514" s="63" t="s">
        <v>51</v>
      </c>
      <c r="H514" s="63" t="s">
        <v>27</v>
      </c>
      <c r="I514" s="63" t="s">
        <v>28</v>
      </c>
      <c r="J514" s="63" t="s">
        <v>29</v>
      </c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16"/>
      <c r="W514" s="98"/>
    </row>
    <row r="515" spans="1:23" ht="24" customHeight="1" x14ac:dyDescent="0.25">
      <c r="A515" s="56"/>
      <c r="B515" s="259"/>
      <c r="C515" s="288"/>
      <c r="D515" s="275"/>
      <c r="E515" s="288"/>
      <c r="F515" s="38" t="s">
        <v>18</v>
      </c>
      <c r="G515" s="21"/>
      <c r="H515" s="21"/>
      <c r="I515" s="221">
        <v>45</v>
      </c>
      <c r="J515" s="221">
        <v>41</v>
      </c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4">
        <f>SUM(G515:J515)</f>
        <v>86</v>
      </c>
      <c r="W515" s="96">
        <f t="shared" ref="W515:W518" si="63">V515*$G$513</f>
        <v>2580</v>
      </c>
    </row>
    <row r="516" spans="1:23" ht="24" customHeight="1" x14ac:dyDescent="0.25">
      <c r="A516" s="56"/>
      <c r="B516" s="259"/>
      <c r="C516" s="288"/>
      <c r="D516" s="275"/>
      <c r="E516" s="288"/>
      <c r="F516" s="38" t="s">
        <v>54</v>
      </c>
      <c r="G516" s="150"/>
      <c r="H516" s="150"/>
      <c r="I516" s="221">
        <v>44</v>
      </c>
      <c r="J516" s="221">
        <v>18</v>
      </c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4">
        <f>SUM(G516:J516)</f>
        <v>62</v>
      </c>
      <c r="W516" s="96">
        <f t="shared" si="63"/>
        <v>1860</v>
      </c>
    </row>
    <row r="517" spans="1:23" ht="24" customHeight="1" x14ac:dyDescent="0.25">
      <c r="A517" s="56"/>
      <c r="B517" s="259"/>
      <c r="C517" s="288"/>
      <c r="D517" s="275"/>
      <c r="E517" s="288"/>
      <c r="F517" s="37" t="s">
        <v>55</v>
      </c>
      <c r="G517" s="150"/>
      <c r="H517" s="150"/>
      <c r="I517" s="221">
        <v>24</v>
      </c>
      <c r="J517" s="221">
        <v>33</v>
      </c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4">
        <f>SUM(G517:J517)</f>
        <v>57</v>
      </c>
      <c r="W517" s="96">
        <f t="shared" si="63"/>
        <v>1710</v>
      </c>
    </row>
    <row r="518" spans="1:23" ht="24" customHeight="1" x14ac:dyDescent="0.25">
      <c r="A518" s="56"/>
      <c r="B518" s="259"/>
      <c r="C518" s="288"/>
      <c r="D518" s="275"/>
      <c r="E518" s="288"/>
      <c r="F518" s="37" t="s">
        <v>56</v>
      </c>
      <c r="G518" s="150"/>
      <c r="H518" s="221">
        <v>12</v>
      </c>
      <c r="I518" s="221">
        <v>65</v>
      </c>
      <c r="J518" s="221">
        <v>68</v>
      </c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4">
        <f>SUM(G518:J518)</f>
        <v>145</v>
      </c>
      <c r="W518" s="96">
        <f t="shared" si="63"/>
        <v>4350</v>
      </c>
    </row>
    <row r="519" spans="1:23" ht="4.5" customHeight="1" x14ac:dyDescent="0.3">
      <c r="A519" s="56"/>
      <c r="B519" s="33"/>
      <c r="C519" s="132"/>
      <c r="D519" s="132"/>
      <c r="E519" s="132"/>
      <c r="F519" s="132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</row>
    <row r="520" spans="1:23" ht="24" customHeight="1" x14ac:dyDescent="0.25">
      <c r="A520" s="56"/>
      <c r="B520" s="378"/>
      <c r="C520" s="318" t="s">
        <v>123</v>
      </c>
      <c r="D520" s="280" t="s">
        <v>124</v>
      </c>
      <c r="E520" s="318" t="s">
        <v>3</v>
      </c>
      <c r="F520" s="281"/>
      <c r="G520" s="21"/>
      <c r="H520" s="21"/>
      <c r="I520" s="21"/>
      <c r="J520" s="251">
        <v>30</v>
      </c>
      <c r="K520" s="295">
        <v>50</v>
      </c>
      <c r="L520" s="295"/>
      <c r="M520" s="295"/>
      <c r="N520" s="295"/>
      <c r="O520" s="21"/>
      <c r="P520" s="21"/>
      <c r="Q520" s="21"/>
      <c r="R520" s="21"/>
      <c r="S520" s="21"/>
      <c r="T520" s="21"/>
      <c r="U520" s="3"/>
      <c r="V520" s="14"/>
      <c r="W520" s="97"/>
    </row>
    <row r="521" spans="1:23" ht="24" customHeight="1" x14ac:dyDescent="0.25">
      <c r="A521" s="56"/>
      <c r="B521" s="378"/>
      <c r="C521" s="318"/>
      <c r="D521" s="280"/>
      <c r="E521" s="318"/>
      <c r="F521" s="282"/>
      <c r="G521" s="21"/>
      <c r="H521" s="21"/>
      <c r="I521" s="21"/>
      <c r="J521" s="63">
        <v>32</v>
      </c>
      <c r="K521" s="63">
        <v>34</v>
      </c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16"/>
      <c r="W521" s="98"/>
    </row>
    <row r="522" spans="1:23" ht="24" customHeight="1" x14ac:dyDescent="0.25">
      <c r="A522" s="56"/>
      <c r="B522" s="259"/>
      <c r="C522" s="288"/>
      <c r="D522" s="275"/>
      <c r="E522" s="288"/>
      <c r="F522" s="38" t="s">
        <v>18</v>
      </c>
      <c r="G522" s="21"/>
      <c r="H522" s="21"/>
      <c r="I522" s="21"/>
      <c r="J522" s="150"/>
      <c r="K522" s="221">
        <v>4</v>
      </c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4">
        <f t="shared" ref="V522:V524" si="64">SUM(G522:K522)</f>
        <v>4</v>
      </c>
      <c r="W522" s="96">
        <f>V522*$J$520</f>
        <v>120</v>
      </c>
    </row>
    <row r="523" spans="1:23" ht="24" customHeight="1" x14ac:dyDescent="0.25">
      <c r="A523" s="56"/>
      <c r="B523" s="259"/>
      <c r="C523" s="288"/>
      <c r="D523" s="275"/>
      <c r="E523" s="288"/>
      <c r="F523" s="38" t="s">
        <v>54</v>
      </c>
      <c r="G523" s="21"/>
      <c r="H523" s="21"/>
      <c r="I523" s="21"/>
      <c r="J523" s="221">
        <v>89</v>
      </c>
      <c r="K523" s="221">
        <v>81</v>
      </c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4">
        <f t="shared" si="64"/>
        <v>170</v>
      </c>
      <c r="W523" s="96">
        <f>V523*$J$520</f>
        <v>5100</v>
      </c>
    </row>
    <row r="524" spans="1:23" ht="24" customHeight="1" x14ac:dyDescent="0.25">
      <c r="A524" s="56"/>
      <c r="B524" s="259"/>
      <c r="C524" s="288"/>
      <c r="D524" s="275"/>
      <c r="E524" s="288"/>
      <c r="F524" s="37" t="s">
        <v>55</v>
      </c>
      <c r="G524" s="21"/>
      <c r="H524" s="21"/>
      <c r="I524" s="21"/>
      <c r="J524" s="221">
        <v>54</v>
      </c>
      <c r="K524" s="221">
        <v>69</v>
      </c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4">
        <f t="shared" si="64"/>
        <v>123</v>
      </c>
      <c r="W524" s="96">
        <f>V524*$J$520</f>
        <v>3690</v>
      </c>
    </row>
    <row r="525" spans="1:23" ht="4.5" customHeight="1" x14ac:dyDescent="0.3">
      <c r="A525" s="56"/>
      <c r="B525" s="33"/>
      <c r="C525" s="132"/>
      <c r="D525" s="132"/>
      <c r="E525" s="132"/>
      <c r="F525" s="132"/>
      <c r="G525" s="33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</row>
    <row r="526" spans="1:23" ht="24" customHeight="1" x14ac:dyDescent="0.25">
      <c r="A526" s="56"/>
      <c r="B526" s="381"/>
      <c r="C526" s="318" t="s">
        <v>20</v>
      </c>
      <c r="D526" s="280" t="s">
        <v>53</v>
      </c>
      <c r="E526" s="280" t="s">
        <v>9</v>
      </c>
      <c r="F526" s="281"/>
      <c r="G526" s="296">
        <v>50</v>
      </c>
      <c r="H526" s="297"/>
      <c r="I526" s="297"/>
      <c r="J526" s="297"/>
      <c r="K526" s="295">
        <v>100</v>
      </c>
      <c r="L526" s="295"/>
      <c r="M526" s="150"/>
      <c r="N526" s="21"/>
      <c r="O526" s="21"/>
      <c r="P526" s="21"/>
      <c r="Q526" s="21"/>
      <c r="R526" s="21"/>
      <c r="S526" s="21"/>
      <c r="T526" s="21"/>
      <c r="U526" s="3"/>
      <c r="V526" s="14"/>
      <c r="W526" s="97"/>
    </row>
    <row r="527" spans="1:23" ht="24" customHeight="1" x14ac:dyDescent="0.25">
      <c r="A527" s="56"/>
      <c r="B527" s="381"/>
      <c r="C527" s="318"/>
      <c r="D527" s="280"/>
      <c r="E527" s="280"/>
      <c r="F527" s="282"/>
      <c r="G527" s="63" t="s">
        <v>51</v>
      </c>
      <c r="H527" s="63" t="s">
        <v>26</v>
      </c>
      <c r="I527" s="63" t="s">
        <v>27</v>
      </c>
      <c r="J527" s="63" t="s">
        <v>28</v>
      </c>
      <c r="K527" s="63" t="s">
        <v>29</v>
      </c>
      <c r="L527" s="63" t="s">
        <v>30</v>
      </c>
      <c r="M527" s="150"/>
      <c r="N527" s="21"/>
      <c r="O527" s="21"/>
      <c r="P527" s="21"/>
      <c r="Q527" s="21"/>
      <c r="R527" s="21"/>
      <c r="S527" s="21"/>
      <c r="T527" s="21"/>
      <c r="U527" s="21"/>
      <c r="V527" s="16"/>
      <c r="W527" s="98"/>
    </row>
    <row r="528" spans="1:23" ht="24" customHeight="1" x14ac:dyDescent="0.25">
      <c r="A528" s="56"/>
      <c r="B528" s="381"/>
      <c r="C528" s="318"/>
      <c r="D528" s="280"/>
      <c r="E528" s="280"/>
      <c r="F528" s="37" t="s">
        <v>54</v>
      </c>
      <c r="G528" s="221">
        <v>28</v>
      </c>
      <c r="H528" s="221">
        <v>12</v>
      </c>
      <c r="I528" s="221">
        <v>28</v>
      </c>
      <c r="J528" s="221">
        <v>20</v>
      </c>
      <c r="K528" s="221">
        <v>35</v>
      </c>
      <c r="L528" s="150"/>
      <c r="M528" s="150"/>
      <c r="N528" s="21"/>
      <c r="O528" s="21"/>
      <c r="P528" s="21"/>
      <c r="Q528" s="21"/>
      <c r="R528" s="21"/>
      <c r="S528" s="21"/>
      <c r="T528" s="21"/>
      <c r="U528" s="21"/>
      <c r="V528" s="24">
        <f>SUM(G528:M528)</f>
        <v>123</v>
      </c>
      <c r="W528" s="96">
        <f>V528*$G$526</f>
        <v>6150</v>
      </c>
    </row>
    <row r="529" spans="1:23" ht="24" customHeight="1" x14ac:dyDescent="0.25">
      <c r="A529" s="56"/>
      <c r="B529" s="292"/>
      <c r="C529" s="288"/>
      <c r="D529" s="275"/>
      <c r="E529" s="275"/>
      <c r="F529" s="37" t="s">
        <v>55</v>
      </c>
      <c r="G529" s="221">
        <v>14</v>
      </c>
      <c r="H529" s="150"/>
      <c r="I529" s="221">
        <v>21</v>
      </c>
      <c r="J529" s="221">
        <v>12</v>
      </c>
      <c r="K529" s="221">
        <v>26</v>
      </c>
      <c r="L529" s="150"/>
      <c r="M529" s="21"/>
      <c r="N529" s="21"/>
      <c r="O529" s="21"/>
      <c r="P529" s="21"/>
      <c r="Q529" s="21"/>
      <c r="R529" s="21"/>
      <c r="S529" s="21"/>
      <c r="T529" s="21"/>
      <c r="U529" s="21"/>
      <c r="V529" s="24">
        <f>SUM(G529:M529)</f>
        <v>73</v>
      </c>
      <c r="W529" s="96">
        <f>V529*$G$526</f>
        <v>3650</v>
      </c>
    </row>
    <row r="530" spans="1:23" ht="24" customHeight="1" x14ac:dyDescent="0.25">
      <c r="A530" s="56"/>
      <c r="B530" s="292"/>
      <c r="C530" s="288"/>
      <c r="D530" s="275"/>
      <c r="E530" s="275"/>
      <c r="F530" s="37" t="s">
        <v>56</v>
      </c>
      <c r="G530" s="221">
        <v>46</v>
      </c>
      <c r="H530" s="221">
        <v>38</v>
      </c>
      <c r="I530" s="221">
        <v>55</v>
      </c>
      <c r="J530" s="221">
        <v>63</v>
      </c>
      <c r="K530" s="221">
        <v>64</v>
      </c>
      <c r="L530" s="221">
        <v>16</v>
      </c>
      <c r="M530" s="21"/>
      <c r="N530" s="21"/>
      <c r="O530" s="21"/>
      <c r="P530" s="21"/>
      <c r="Q530" s="21"/>
      <c r="R530" s="21"/>
      <c r="S530" s="21"/>
      <c r="T530" s="21"/>
      <c r="U530" s="21"/>
      <c r="V530" s="24">
        <f>SUM(G530:M530)</f>
        <v>282</v>
      </c>
      <c r="W530" s="96">
        <f>V530*$G$526</f>
        <v>14100</v>
      </c>
    </row>
    <row r="531" spans="1:23" ht="4.5" customHeight="1" x14ac:dyDescent="0.3">
      <c r="A531" s="56"/>
      <c r="B531" s="33"/>
      <c r="C531" s="132"/>
      <c r="D531" s="132"/>
      <c r="E531" s="161"/>
      <c r="F531" s="132"/>
      <c r="G531" s="33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</row>
    <row r="532" spans="1:23" ht="24" customHeight="1" x14ac:dyDescent="0.25">
      <c r="A532" s="56"/>
      <c r="B532" s="381"/>
      <c r="C532" s="318" t="s">
        <v>58</v>
      </c>
      <c r="D532" s="280" t="s">
        <v>57</v>
      </c>
      <c r="E532" s="280" t="s">
        <v>9</v>
      </c>
      <c r="F532" s="281"/>
      <c r="G532" s="251">
        <v>30</v>
      </c>
      <c r="H532" s="295">
        <v>100</v>
      </c>
      <c r="I532" s="295"/>
      <c r="J532" s="295"/>
      <c r="K532" s="295"/>
      <c r="L532" s="21"/>
      <c r="M532" s="21"/>
      <c r="N532" s="21"/>
      <c r="O532" s="21"/>
      <c r="P532" s="21"/>
      <c r="Q532" s="21"/>
      <c r="R532" s="21"/>
      <c r="S532" s="21"/>
      <c r="T532" s="21"/>
      <c r="U532" s="3"/>
      <c r="V532" s="14"/>
      <c r="W532" s="97"/>
    </row>
    <row r="533" spans="1:23" ht="24" customHeight="1" x14ac:dyDescent="0.25">
      <c r="A533" s="56"/>
      <c r="B533" s="381"/>
      <c r="C533" s="318"/>
      <c r="D533" s="280"/>
      <c r="E533" s="280"/>
      <c r="F533" s="282"/>
      <c r="G533" s="63">
        <v>26</v>
      </c>
      <c r="H533" s="63">
        <v>28</v>
      </c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16"/>
      <c r="W533" s="98"/>
    </row>
    <row r="534" spans="1:23" ht="24" customHeight="1" x14ac:dyDescent="0.25">
      <c r="A534" s="56"/>
      <c r="B534" s="292"/>
      <c r="C534" s="288"/>
      <c r="D534" s="275"/>
      <c r="E534" s="275"/>
      <c r="F534" s="37" t="s">
        <v>23</v>
      </c>
      <c r="G534" s="221">
        <v>32</v>
      </c>
      <c r="H534" s="221">
        <v>5</v>
      </c>
      <c r="I534" s="150"/>
      <c r="J534" s="150"/>
      <c r="K534" s="150"/>
      <c r="L534" s="150"/>
      <c r="M534" s="150"/>
      <c r="N534" s="21"/>
      <c r="O534" s="21"/>
      <c r="P534" s="21"/>
      <c r="Q534" s="21"/>
      <c r="R534" s="21"/>
      <c r="S534" s="21"/>
      <c r="T534" s="21"/>
      <c r="U534" s="21"/>
      <c r="V534" s="24">
        <f>SUM(G534:N534)</f>
        <v>37</v>
      </c>
      <c r="W534" s="96">
        <f>V534*$G$532</f>
        <v>1110</v>
      </c>
    </row>
    <row r="535" spans="1:23" ht="4.5" customHeight="1" x14ac:dyDescent="0.3">
      <c r="A535" s="56"/>
      <c r="B535" s="33"/>
      <c r="C535" s="132"/>
      <c r="D535" s="132"/>
      <c r="E535" s="161"/>
      <c r="F535" s="132"/>
      <c r="G535" s="33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33"/>
      <c r="S535" s="33"/>
      <c r="T535" s="33"/>
      <c r="U535" s="33"/>
      <c r="V535" s="33"/>
      <c r="W535" s="33"/>
    </row>
    <row r="536" spans="1:23" ht="66.75" customHeight="1" x14ac:dyDescent="0.25">
      <c r="A536" s="56"/>
      <c r="B536" s="378"/>
      <c r="C536" s="318" t="s">
        <v>61</v>
      </c>
      <c r="D536" s="280" t="s">
        <v>60</v>
      </c>
      <c r="E536" s="318" t="s">
        <v>62</v>
      </c>
      <c r="F536" s="281"/>
      <c r="G536" s="251">
        <v>30</v>
      </c>
      <c r="H536" s="295">
        <v>50</v>
      </c>
      <c r="I536" s="295"/>
      <c r="J536" s="295"/>
      <c r="K536" s="295"/>
      <c r="L536" s="21"/>
      <c r="M536" s="21"/>
      <c r="N536" s="21"/>
      <c r="O536" s="21"/>
      <c r="P536" s="21"/>
      <c r="Q536" s="21"/>
      <c r="R536" s="21"/>
      <c r="S536" s="21"/>
      <c r="T536" s="21"/>
      <c r="U536" s="3"/>
      <c r="V536" s="14"/>
      <c r="W536" s="97"/>
    </row>
    <row r="537" spans="1:23" ht="24" customHeight="1" x14ac:dyDescent="0.25">
      <c r="A537" s="56"/>
      <c r="B537" s="378"/>
      <c r="C537" s="318"/>
      <c r="D537" s="280"/>
      <c r="E537" s="318"/>
      <c r="F537" s="282"/>
      <c r="G537" s="63">
        <v>26</v>
      </c>
      <c r="H537" s="150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16"/>
      <c r="W537" s="98"/>
    </row>
    <row r="538" spans="1:23" ht="24" customHeight="1" x14ac:dyDescent="0.25">
      <c r="A538" s="56"/>
      <c r="B538" s="259"/>
      <c r="C538" s="288"/>
      <c r="D538" s="275"/>
      <c r="E538" s="288"/>
      <c r="F538" s="37" t="s">
        <v>18</v>
      </c>
      <c r="G538" s="221">
        <v>107</v>
      </c>
      <c r="H538" s="150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4">
        <f>SUM(G538:I538)</f>
        <v>107</v>
      </c>
      <c r="W538" s="96">
        <f>V538*$G$536</f>
        <v>3210</v>
      </c>
    </row>
    <row r="539" spans="1:23" ht="4.5" customHeight="1" x14ac:dyDescent="0.3">
      <c r="A539" s="56"/>
      <c r="B539" s="33"/>
      <c r="C539" s="132"/>
      <c r="D539" s="132"/>
      <c r="E539" s="132"/>
      <c r="F539" s="132"/>
      <c r="G539" s="33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33"/>
      <c r="S539" s="33"/>
      <c r="T539" s="33"/>
      <c r="U539" s="33"/>
      <c r="V539" s="33"/>
      <c r="W539" s="33"/>
    </row>
    <row r="540" spans="1:23" ht="42.75" customHeight="1" x14ac:dyDescent="0.25">
      <c r="A540" s="56"/>
      <c r="B540" s="436"/>
      <c r="C540" s="380" t="s">
        <v>254</v>
      </c>
      <c r="D540" s="347" t="s">
        <v>255</v>
      </c>
      <c r="E540" s="380" t="s">
        <v>3</v>
      </c>
      <c r="F540" s="281"/>
      <c r="G540" s="251">
        <v>30</v>
      </c>
      <c r="H540" s="295">
        <v>100</v>
      </c>
      <c r="I540" s="295"/>
      <c r="J540" s="295"/>
      <c r="K540" s="295"/>
      <c r="L540" s="21"/>
      <c r="M540" s="21"/>
      <c r="N540" s="21"/>
      <c r="O540" s="21"/>
      <c r="P540" s="21"/>
      <c r="Q540" s="21"/>
      <c r="R540" s="21"/>
      <c r="S540" s="21"/>
      <c r="T540" s="21"/>
      <c r="U540" s="3"/>
      <c r="V540" s="14"/>
      <c r="W540" s="97"/>
    </row>
    <row r="541" spans="1:23" ht="42.75" customHeight="1" x14ac:dyDescent="0.25">
      <c r="A541" s="56"/>
      <c r="B541" s="436"/>
      <c r="C541" s="380"/>
      <c r="D541" s="347"/>
      <c r="E541" s="380"/>
      <c r="F541" s="282"/>
      <c r="G541" s="173">
        <v>26</v>
      </c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16"/>
      <c r="W541" s="98"/>
    </row>
    <row r="542" spans="1:23" x14ac:dyDescent="0.25">
      <c r="A542" s="56"/>
      <c r="B542" s="436"/>
      <c r="C542" s="380"/>
      <c r="D542" s="347"/>
      <c r="E542" s="380"/>
      <c r="F542" s="170" t="s">
        <v>63</v>
      </c>
      <c r="G542" s="221">
        <v>2</v>
      </c>
      <c r="H542" s="150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4">
        <f>SUM(G542:O542)</f>
        <v>2</v>
      </c>
      <c r="W542" s="96">
        <f>V542*$G$540</f>
        <v>60</v>
      </c>
    </row>
    <row r="543" spans="1:23" x14ac:dyDescent="0.25">
      <c r="A543" s="56"/>
      <c r="B543" s="436"/>
      <c r="C543" s="380"/>
      <c r="D543" s="347"/>
      <c r="E543" s="380"/>
      <c r="F543" s="174" t="s">
        <v>64</v>
      </c>
      <c r="G543" s="221">
        <v>2</v>
      </c>
      <c r="H543" s="150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4">
        <f>SUM(G543:O543)</f>
        <v>2</v>
      </c>
      <c r="W543" s="96">
        <f>V543*$G$540</f>
        <v>60</v>
      </c>
    </row>
    <row r="544" spans="1:23" ht="4.5" customHeight="1" x14ac:dyDescent="0.3">
      <c r="A544" s="56"/>
      <c r="B544" s="33"/>
      <c r="C544" s="132"/>
      <c r="D544" s="132"/>
      <c r="E544" s="132"/>
      <c r="F544" s="132"/>
      <c r="G544" s="33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</row>
    <row r="545" spans="1:23" ht="36.75" customHeight="1" x14ac:dyDescent="0.25">
      <c r="A545" s="56"/>
      <c r="B545" s="378"/>
      <c r="C545" s="318" t="s">
        <v>311</v>
      </c>
      <c r="D545" s="280" t="s">
        <v>65</v>
      </c>
      <c r="E545" s="318" t="s">
        <v>3</v>
      </c>
      <c r="F545" s="281"/>
      <c r="G545" s="296">
        <v>30</v>
      </c>
      <c r="H545" s="297"/>
      <c r="I545" s="295">
        <v>100</v>
      </c>
      <c r="J545" s="295"/>
      <c r="K545" s="295"/>
      <c r="L545" s="295"/>
      <c r="M545" s="21"/>
      <c r="N545" s="21"/>
      <c r="O545" s="21"/>
      <c r="P545" s="21"/>
      <c r="Q545" s="21"/>
      <c r="R545" s="21"/>
      <c r="S545" s="21"/>
      <c r="T545" s="21"/>
      <c r="U545" s="3"/>
      <c r="V545" s="14"/>
      <c r="W545" s="97"/>
    </row>
    <row r="546" spans="1:23" ht="24" customHeight="1" x14ac:dyDescent="0.25">
      <c r="A546" s="56"/>
      <c r="B546" s="378"/>
      <c r="C546" s="318"/>
      <c r="D546" s="280"/>
      <c r="E546" s="318"/>
      <c r="F546" s="282"/>
      <c r="G546" s="173">
        <v>26</v>
      </c>
      <c r="H546" s="173">
        <v>28</v>
      </c>
      <c r="I546" s="150"/>
      <c r="J546" s="150"/>
      <c r="K546" s="150"/>
      <c r="L546" s="150"/>
      <c r="M546" s="21"/>
      <c r="N546" s="21"/>
      <c r="O546" s="21"/>
      <c r="P546" s="21"/>
      <c r="Q546" s="21"/>
      <c r="R546" s="21"/>
      <c r="S546" s="21"/>
      <c r="T546" s="21"/>
      <c r="U546" s="21"/>
      <c r="V546" s="16"/>
      <c r="W546" s="98"/>
    </row>
    <row r="547" spans="1:23" ht="24" customHeight="1" x14ac:dyDescent="0.25">
      <c r="A547" s="56"/>
      <c r="B547" s="436"/>
      <c r="C547" s="380"/>
      <c r="D547" s="347"/>
      <c r="E547" s="380"/>
      <c r="F547" s="37" t="s">
        <v>56</v>
      </c>
      <c r="G547" s="221">
        <v>5</v>
      </c>
      <c r="H547" s="150"/>
      <c r="I547" s="150"/>
      <c r="J547" s="150"/>
      <c r="K547" s="150"/>
      <c r="L547" s="150"/>
      <c r="M547" s="150"/>
      <c r="N547" s="21"/>
      <c r="O547" s="21"/>
      <c r="P547" s="21"/>
      <c r="Q547" s="21"/>
      <c r="R547" s="21"/>
      <c r="S547" s="21"/>
      <c r="T547" s="21"/>
      <c r="U547" s="21"/>
      <c r="V547" s="24">
        <f>SUM(G547:M547)</f>
        <v>5</v>
      </c>
      <c r="W547" s="96">
        <f t="shared" ref="W547:W549" si="65">V547*$G$545</f>
        <v>150</v>
      </c>
    </row>
    <row r="548" spans="1:23" ht="24" customHeight="1" x14ac:dyDescent="0.25">
      <c r="A548" s="56"/>
      <c r="B548" s="436"/>
      <c r="C548" s="380"/>
      <c r="D548" s="347"/>
      <c r="E548" s="380"/>
      <c r="F548" s="37" t="s">
        <v>59</v>
      </c>
      <c r="G548" s="221">
        <v>5</v>
      </c>
      <c r="H548" s="221">
        <v>1</v>
      </c>
      <c r="I548" s="150"/>
      <c r="J548" s="150"/>
      <c r="K548" s="150"/>
      <c r="L548" s="150"/>
      <c r="M548" s="150"/>
      <c r="N548" s="21"/>
      <c r="O548" s="21"/>
      <c r="P548" s="21"/>
      <c r="Q548" s="21"/>
      <c r="R548" s="21"/>
      <c r="S548" s="21"/>
      <c r="T548" s="21"/>
      <c r="U548" s="21"/>
      <c r="V548" s="24">
        <f>SUM(G548:M548)</f>
        <v>6</v>
      </c>
      <c r="W548" s="96">
        <f t="shared" si="65"/>
        <v>180</v>
      </c>
    </row>
    <row r="549" spans="1:23" ht="24" customHeight="1" x14ac:dyDescent="0.25">
      <c r="A549" s="56"/>
      <c r="B549" s="436"/>
      <c r="C549" s="380"/>
      <c r="D549" s="347"/>
      <c r="E549" s="380"/>
      <c r="F549" s="37" t="s">
        <v>63</v>
      </c>
      <c r="G549" s="221">
        <v>1</v>
      </c>
      <c r="H549" s="221">
        <v>6</v>
      </c>
      <c r="I549" s="150"/>
      <c r="J549" s="150"/>
      <c r="K549" s="150"/>
      <c r="L549" s="150"/>
      <c r="M549" s="150"/>
      <c r="N549" s="21"/>
      <c r="O549" s="21"/>
      <c r="P549" s="21"/>
      <c r="Q549" s="21"/>
      <c r="R549" s="21"/>
      <c r="S549" s="21"/>
      <c r="T549" s="21"/>
      <c r="U549" s="21"/>
      <c r="V549" s="24">
        <f>SUM(G549:M549)</f>
        <v>7</v>
      </c>
      <c r="W549" s="96">
        <f t="shared" si="65"/>
        <v>210</v>
      </c>
    </row>
    <row r="550" spans="1:23" ht="24" customHeight="1" x14ac:dyDescent="0.25">
      <c r="A550" s="56"/>
      <c r="B550" s="259"/>
      <c r="C550" s="288"/>
      <c r="D550" s="275"/>
      <c r="E550" s="288"/>
      <c r="F550" s="37" t="s">
        <v>64</v>
      </c>
      <c r="G550" s="221">
        <v>4</v>
      </c>
      <c r="H550" s="221">
        <v>1</v>
      </c>
      <c r="I550" s="150"/>
      <c r="J550" s="150"/>
      <c r="K550" s="150"/>
      <c r="L550" s="150"/>
      <c r="M550" s="150"/>
      <c r="N550" s="21"/>
      <c r="O550" s="21"/>
      <c r="P550" s="21"/>
      <c r="Q550" s="21"/>
      <c r="R550" s="21"/>
      <c r="S550" s="21"/>
      <c r="T550" s="21"/>
      <c r="U550" s="21"/>
      <c r="V550" s="24">
        <f>SUM(G550:M550)</f>
        <v>5</v>
      </c>
      <c r="W550" s="96">
        <f>V550*$G$545</f>
        <v>150</v>
      </c>
    </row>
    <row r="551" spans="1:23" ht="4.5" customHeight="1" x14ac:dyDescent="0.3">
      <c r="A551" s="56"/>
      <c r="B551" s="33"/>
      <c r="C551" s="132"/>
      <c r="D551" s="132"/>
      <c r="E551" s="132"/>
      <c r="F551" s="132"/>
      <c r="G551" s="33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33"/>
      <c r="S551" s="33"/>
      <c r="T551" s="33"/>
      <c r="U551" s="33"/>
      <c r="V551" s="33"/>
      <c r="W551" s="33"/>
    </row>
    <row r="552" spans="1:23" ht="24" customHeight="1" x14ac:dyDescent="0.25">
      <c r="A552" s="56"/>
      <c r="B552" s="381"/>
      <c r="C552" s="318" t="s">
        <v>173</v>
      </c>
      <c r="D552" s="280" t="s">
        <v>68</v>
      </c>
      <c r="E552" s="280" t="s">
        <v>9</v>
      </c>
      <c r="F552" s="281"/>
      <c r="G552" s="296">
        <v>50</v>
      </c>
      <c r="H552" s="297"/>
      <c r="I552" s="295">
        <v>200</v>
      </c>
      <c r="J552" s="295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3"/>
      <c r="V552" s="14"/>
      <c r="W552" s="97"/>
    </row>
    <row r="553" spans="1:23" ht="24" customHeight="1" x14ac:dyDescent="0.25">
      <c r="A553" s="56"/>
      <c r="B553" s="381"/>
      <c r="C553" s="318"/>
      <c r="D553" s="280"/>
      <c r="E553" s="280"/>
      <c r="F553" s="282"/>
      <c r="G553" s="63" t="s">
        <v>51</v>
      </c>
      <c r="H553" s="63" t="s">
        <v>26</v>
      </c>
      <c r="I553" s="63" t="s">
        <v>27</v>
      </c>
      <c r="J553" s="63" t="s">
        <v>28</v>
      </c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16"/>
      <c r="W553" s="98"/>
    </row>
    <row r="554" spans="1:23" ht="24" customHeight="1" x14ac:dyDescent="0.25">
      <c r="A554" s="56"/>
      <c r="B554" s="292"/>
      <c r="C554" s="288"/>
      <c r="D554" s="275"/>
      <c r="E554" s="275"/>
      <c r="F554" s="37" t="s">
        <v>66</v>
      </c>
      <c r="G554" s="221">
        <v>6</v>
      </c>
      <c r="H554" s="221">
        <v>4</v>
      </c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4">
        <f>SUM(G554:M554)</f>
        <v>10</v>
      </c>
      <c r="W554" s="96">
        <f t="shared" ref="W554:W559" si="66">V554*$G$552</f>
        <v>500</v>
      </c>
    </row>
    <row r="555" spans="1:23" ht="24" customHeight="1" x14ac:dyDescent="0.25">
      <c r="A555" s="56"/>
      <c r="B555" s="292"/>
      <c r="C555" s="288"/>
      <c r="D555" s="275"/>
      <c r="E555" s="275"/>
      <c r="F555" s="38" t="s">
        <v>67</v>
      </c>
      <c r="G555" s="221">
        <v>2</v>
      </c>
      <c r="H555" s="221">
        <v>4</v>
      </c>
      <c r="I555" s="150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4">
        <f t="shared" ref="V555:V559" si="67">SUM(G555:M555)</f>
        <v>6</v>
      </c>
      <c r="W555" s="96">
        <f t="shared" si="66"/>
        <v>300</v>
      </c>
    </row>
    <row r="556" spans="1:23" ht="24" customHeight="1" x14ac:dyDescent="0.25">
      <c r="A556" s="56"/>
      <c r="B556" s="292"/>
      <c r="C556" s="288"/>
      <c r="D556" s="275"/>
      <c r="E556" s="275"/>
      <c r="F556" s="38" t="s">
        <v>54</v>
      </c>
      <c r="G556" s="221">
        <v>38</v>
      </c>
      <c r="H556" s="221">
        <v>22</v>
      </c>
      <c r="I556" s="150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4">
        <f t="shared" si="67"/>
        <v>60</v>
      </c>
      <c r="W556" s="96">
        <f t="shared" si="66"/>
        <v>3000</v>
      </c>
    </row>
    <row r="557" spans="1:23" ht="24" customHeight="1" x14ac:dyDescent="0.25">
      <c r="A557" s="56"/>
      <c r="B557" s="292"/>
      <c r="C557" s="288"/>
      <c r="D557" s="275"/>
      <c r="E557" s="275"/>
      <c r="F557" s="38" t="s">
        <v>55</v>
      </c>
      <c r="G557" s="221">
        <v>22</v>
      </c>
      <c r="H557" s="221">
        <v>22</v>
      </c>
      <c r="I557" s="221">
        <v>6</v>
      </c>
      <c r="J557" s="150"/>
      <c r="K557" s="150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4">
        <f t="shared" si="67"/>
        <v>50</v>
      </c>
      <c r="W557" s="96">
        <f t="shared" si="66"/>
        <v>2500</v>
      </c>
    </row>
    <row r="558" spans="1:23" ht="24" customHeight="1" x14ac:dyDescent="0.25">
      <c r="A558" s="56"/>
      <c r="B558" s="292"/>
      <c r="C558" s="288"/>
      <c r="D558" s="275"/>
      <c r="E558" s="275"/>
      <c r="F558" s="38" t="s">
        <v>56</v>
      </c>
      <c r="G558" s="221">
        <v>52</v>
      </c>
      <c r="H558" s="221">
        <v>20</v>
      </c>
      <c r="I558" s="221">
        <v>6</v>
      </c>
      <c r="J558" s="150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4">
        <f t="shared" si="67"/>
        <v>78</v>
      </c>
      <c r="W558" s="96">
        <f t="shared" si="66"/>
        <v>3900</v>
      </c>
    </row>
    <row r="559" spans="1:23" ht="24" customHeight="1" x14ac:dyDescent="0.25">
      <c r="A559" s="56"/>
      <c r="B559" s="292"/>
      <c r="C559" s="288"/>
      <c r="D559" s="275"/>
      <c r="E559" s="275"/>
      <c r="F559" s="37" t="s">
        <v>24</v>
      </c>
      <c r="G559" s="221">
        <v>11</v>
      </c>
      <c r="H559" s="221">
        <v>25</v>
      </c>
      <c r="I559" s="221">
        <v>14</v>
      </c>
      <c r="J559" s="221">
        <v>4</v>
      </c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4">
        <f t="shared" si="67"/>
        <v>54</v>
      </c>
      <c r="W559" s="96">
        <f t="shared" si="66"/>
        <v>2700</v>
      </c>
    </row>
    <row r="560" spans="1:23" ht="4.5" customHeight="1" x14ac:dyDescent="0.3">
      <c r="A560" s="56"/>
      <c r="B560" s="33"/>
      <c r="C560" s="132"/>
      <c r="D560" s="132"/>
      <c r="E560" s="161"/>
      <c r="F560" s="132"/>
      <c r="G560" s="33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3"/>
    </row>
    <row r="561" spans="1:23" ht="33.75" customHeight="1" x14ac:dyDescent="0.25">
      <c r="A561" s="56"/>
      <c r="B561" s="381"/>
      <c r="C561" s="318" t="s">
        <v>173</v>
      </c>
      <c r="D561" s="280" t="s">
        <v>69</v>
      </c>
      <c r="E561" s="280" t="s">
        <v>9</v>
      </c>
      <c r="F561" s="281"/>
      <c r="G561" s="296">
        <v>30</v>
      </c>
      <c r="H561" s="297"/>
      <c r="I561" s="295">
        <v>100</v>
      </c>
      <c r="J561" s="295"/>
      <c r="K561" s="295"/>
      <c r="L561" s="295"/>
      <c r="M561" s="150"/>
      <c r="N561" s="150"/>
      <c r="O561" s="150"/>
      <c r="P561" s="150"/>
      <c r="Q561" s="21"/>
      <c r="R561" s="21"/>
      <c r="S561" s="21"/>
      <c r="T561" s="21"/>
      <c r="U561" s="3"/>
      <c r="V561" s="14"/>
      <c r="W561" s="97"/>
    </row>
    <row r="562" spans="1:23" ht="33.75" customHeight="1" x14ac:dyDescent="0.25">
      <c r="A562" s="56"/>
      <c r="B562" s="381"/>
      <c r="C562" s="318"/>
      <c r="D562" s="280"/>
      <c r="E562" s="280"/>
      <c r="F562" s="282"/>
      <c r="G562" s="63" t="s">
        <v>51</v>
      </c>
      <c r="H562" s="63" t="s">
        <v>26</v>
      </c>
      <c r="I562" s="63" t="s">
        <v>28</v>
      </c>
      <c r="J562" s="150"/>
      <c r="K562" s="150"/>
      <c r="L562" s="150"/>
      <c r="M562" s="150"/>
      <c r="N562" s="150"/>
      <c r="O562" s="150"/>
      <c r="P562" s="150"/>
      <c r="Q562" s="21"/>
      <c r="R562" s="21"/>
      <c r="S562" s="21"/>
      <c r="T562" s="21"/>
      <c r="U562" s="21"/>
      <c r="V562" s="16"/>
      <c r="W562" s="98"/>
    </row>
    <row r="563" spans="1:23" ht="33.75" customHeight="1" x14ac:dyDescent="0.25">
      <c r="A563" s="56"/>
      <c r="B563" s="292"/>
      <c r="C563" s="288"/>
      <c r="D563" s="275"/>
      <c r="E563" s="275"/>
      <c r="F563" s="37" t="s">
        <v>55</v>
      </c>
      <c r="G563" s="221">
        <v>1</v>
      </c>
      <c r="H563" s="221">
        <v>13</v>
      </c>
      <c r="I563" s="150"/>
      <c r="J563" s="150"/>
      <c r="K563" s="150"/>
      <c r="L563" s="150"/>
      <c r="M563" s="150"/>
      <c r="N563" s="150"/>
      <c r="O563" s="150"/>
      <c r="P563" s="150"/>
      <c r="Q563" s="21"/>
      <c r="R563" s="21"/>
      <c r="S563" s="21"/>
      <c r="T563" s="21"/>
      <c r="U563" s="21"/>
      <c r="V563" s="24">
        <f>SUM(G563:P563)</f>
        <v>14</v>
      </c>
      <c r="W563" s="96">
        <f>V563*$G$561</f>
        <v>420</v>
      </c>
    </row>
    <row r="564" spans="1:23" ht="4.5" customHeight="1" x14ac:dyDescent="0.3">
      <c r="A564" s="56"/>
      <c r="B564" s="33"/>
      <c r="C564" s="132"/>
      <c r="D564" s="132"/>
      <c r="E564" s="132"/>
      <c r="F564" s="132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</row>
    <row r="565" spans="1:23" ht="47.25" customHeight="1" x14ac:dyDescent="0.25">
      <c r="A565" s="56"/>
      <c r="B565" s="400"/>
      <c r="C565" s="255" t="s">
        <v>70</v>
      </c>
      <c r="D565" s="252" t="s">
        <v>71</v>
      </c>
      <c r="E565" s="313" t="s">
        <v>3</v>
      </c>
      <c r="F565" s="300"/>
      <c r="G565" s="150"/>
      <c r="H565" s="150"/>
      <c r="I565" s="227">
        <v>30</v>
      </c>
      <c r="J565" s="295">
        <v>100</v>
      </c>
      <c r="K565" s="295"/>
      <c r="L565" s="295"/>
      <c r="M565" s="295"/>
      <c r="N565" s="22"/>
      <c r="O565" s="22"/>
      <c r="P565" s="22"/>
      <c r="Q565" s="22"/>
      <c r="R565" s="22"/>
      <c r="S565" s="22"/>
      <c r="T565" s="22"/>
      <c r="U565" s="22"/>
      <c r="V565" s="14"/>
      <c r="W565" s="97"/>
    </row>
    <row r="566" spans="1:23" ht="24" customHeight="1" x14ac:dyDescent="0.25">
      <c r="A566" s="56"/>
      <c r="B566" s="401"/>
      <c r="C566" s="256"/>
      <c r="D566" s="253"/>
      <c r="E566" s="314"/>
      <c r="F566" s="301"/>
      <c r="G566" s="150"/>
      <c r="H566" s="150"/>
      <c r="I566" s="63" t="s">
        <v>51</v>
      </c>
      <c r="J566" s="63" t="s">
        <v>26</v>
      </c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15"/>
      <c r="W566" s="99"/>
    </row>
    <row r="567" spans="1:23" ht="24" customHeight="1" x14ac:dyDescent="0.25">
      <c r="A567" s="56"/>
      <c r="B567" s="402"/>
      <c r="C567" s="257"/>
      <c r="D567" s="254"/>
      <c r="E567" s="315"/>
      <c r="F567" s="37" t="s">
        <v>18</v>
      </c>
      <c r="G567" s="150"/>
      <c r="H567" s="150"/>
      <c r="I567" s="221">
        <v>131</v>
      </c>
      <c r="J567" s="221">
        <v>80</v>
      </c>
      <c r="K567" s="22"/>
      <c r="L567" s="22"/>
      <c r="M567" s="22"/>
      <c r="N567" s="22"/>
      <c r="O567" s="22"/>
      <c r="P567" s="22"/>
      <c r="Q567" s="22"/>
      <c r="R567" s="22"/>
      <c r="S567" s="23"/>
      <c r="T567" s="23"/>
      <c r="U567" s="23"/>
      <c r="V567" s="24">
        <f>SUM(G567:K567)</f>
        <v>211</v>
      </c>
      <c r="W567" s="96">
        <f>V567*$I$565</f>
        <v>6330</v>
      </c>
    </row>
    <row r="568" spans="1:23" ht="4.5" customHeight="1" x14ac:dyDescent="0.3">
      <c r="A568" s="56"/>
      <c r="B568" s="33"/>
      <c r="C568" s="132"/>
      <c r="D568" s="132"/>
      <c r="E568" s="132"/>
      <c r="F568" s="132"/>
      <c r="G568" s="33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33"/>
      <c r="S568" s="33"/>
      <c r="T568" s="33"/>
      <c r="U568" s="33"/>
      <c r="V568" s="33"/>
      <c r="W568" s="33"/>
    </row>
    <row r="569" spans="1:23" ht="24" customHeight="1" x14ac:dyDescent="0.25">
      <c r="A569" s="56"/>
      <c r="B569" s="378"/>
      <c r="C569" s="318" t="s">
        <v>74</v>
      </c>
      <c r="D569" s="280" t="s">
        <v>75</v>
      </c>
      <c r="E569" s="318" t="s">
        <v>3</v>
      </c>
      <c r="F569" s="281"/>
      <c r="G569" s="21"/>
      <c r="H569" s="251">
        <v>30</v>
      </c>
      <c r="I569" s="295">
        <v>100</v>
      </c>
      <c r="J569" s="295"/>
      <c r="K569" s="295"/>
      <c r="L569" s="295"/>
      <c r="M569" s="21"/>
      <c r="N569" s="21"/>
      <c r="O569" s="21"/>
      <c r="P569" s="21"/>
      <c r="Q569" s="21"/>
      <c r="R569" s="21"/>
      <c r="S569" s="21"/>
      <c r="T569" s="21"/>
      <c r="U569" s="3"/>
      <c r="V569" s="14"/>
      <c r="W569" s="97"/>
    </row>
    <row r="570" spans="1:23" ht="24" customHeight="1" x14ac:dyDescent="0.25">
      <c r="A570" s="56"/>
      <c r="B570" s="378"/>
      <c r="C570" s="318"/>
      <c r="D570" s="280"/>
      <c r="E570" s="318"/>
      <c r="F570" s="282"/>
      <c r="G570" s="21"/>
      <c r="H570" s="63" t="s">
        <v>26</v>
      </c>
      <c r="I570" s="150"/>
      <c r="J570" s="150"/>
      <c r="K570" s="150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16"/>
      <c r="W570" s="98"/>
    </row>
    <row r="571" spans="1:23" ht="24" customHeight="1" x14ac:dyDescent="0.25">
      <c r="A571" s="56"/>
      <c r="B571" s="259"/>
      <c r="C571" s="288"/>
      <c r="D571" s="275"/>
      <c r="E571" s="288"/>
      <c r="F571" s="37" t="s">
        <v>55</v>
      </c>
      <c r="G571" s="21"/>
      <c r="H571" s="221">
        <v>26</v>
      </c>
      <c r="I571" s="150"/>
      <c r="J571" s="150"/>
      <c r="K571" s="150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4">
        <f>SUM(G571:K571)</f>
        <v>26</v>
      </c>
      <c r="W571" s="96">
        <f>V571*$H$569</f>
        <v>780</v>
      </c>
    </row>
    <row r="572" spans="1:23" ht="24" customHeight="1" x14ac:dyDescent="0.25">
      <c r="A572" s="56"/>
      <c r="B572" s="378"/>
      <c r="C572" s="318"/>
      <c r="D572" s="280"/>
      <c r="E572" s="318"/>
      <c r="F572" s="37" t="s">
        <v>59</v>
      </c>
      <c r="G572" s="150"/>
      <c r="H572" s="221">
        <v>1</v>
      </c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4">
        <f>SUM(G572:K572)</f>
        <v>1</v>
      </c>
      <c r="W572" s="96">
        <f>V572*$H$569</f>
        <v>30</v>
      </c>
    </row>
    <row r="573" spans="1:23" ht="24" customHeight="1" x14ac:dyDescent="0.25">
      <c r="A573" s="56"/>
      <c r="B573" s="259"/>
      <c r="C573" s="288"/>
      <c r="D573" s="275"/>
      <c r="E573" s="288"/>
      <c r="F573" s="37" t="s">
        <v>63</v>
      </c>
      <c r="G573" s="150"/>
      <c r="H573" s="221">
        <v>17</v>
      </c>
      <c r="I573" s="21"/>
      <c r="J573" s="21"/>
      <c r="K573" s="150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4">
        <f>SUM(G573:K573)</f>
        <v>17</v>
      </c>
      <c r="W573" s="96">
        <f>V573*$H$569</f>
        <v>510</v>
      </c>
    </row>
    <row r="574" spans="1:23" ht="24" customHeight="1" x14ac:dyDescent="0.25">
      <c r="A574" s="56"/>
      <c r="B574" s="259"/>
      <c r="C574" s="288"/>
      <c r="D574" s="275"/>
      <c r="E574" s="288"/>
      <c r="F574" s="37" t="s">
        <v>64</v>
      </c>
      <c r="G574" s="150"/>
      <c r="H574" s="221">
        <v>18</v>
      </c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4">
        <f>SUM(G574:K574)</f>
        <v>18</v>
      </c>
      <c r="W574" s="96">
        <f>V574*$H$569</f>
        <v>540</v>
      </c>
    </row>
    <row r="575" spans="1:23" ht="4.5" customHeight="1" x14ac:dyDescent="0.3">
      <c r="A575" s="56"/>
      <c r="B575" s="33"/>
      <c r="C575" s="132"/>
      <c r="D575" s="132"/>
      <c r="E575" s="132"/>
      <c r="F575" s="132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</row>
    <row r="576" spans="1:23" ht="24" customHeight="1" x14ac:dyDescent="0.25">
      <c r="A576" s="56"/>
      <c r="B576" s="381"/>
      <c r="C576" s="318" t="s">
        <v>52</v>
      </c>
      <c r="D576" s="280" t="s">
        <v>76</v>
      </c>
      <c r="E576" s="280" t="s">
        <v>9</v>
      </c>
      <c r="F576" s="281"/>
      <c r="G576" s="296">
        <v>30</v>
      </c>
      <c r="H576" s="297"/>
      <c r="I576" s="295">
        <v>100</v>
      </c>
      <c r="J576" s="295"/>
      <c r="K576" s="295"/>
      <c r="L576" s="295"/>
      <c r="M576" s="21"/>
      <c r="N576" s="21"/>
      <c r="O576" s="21"/>
      <c r="P576" s="21"/>
      <c r="Q576" s="21"/>
      <c r="R576" s="21"/>
      <c r="S576" s="21"/>
      <c r="T576" s="21"/>
      <c r="U576" s="3"/>
      <c r="V576" s="14"/>
      <c r="W576" s="97"/>
    </row>
    <row r="577" spans="1:23" ht="24" customHeight="1" x14ac:dyDescent="0.25">
      <c r="A577" s="56"/>
      <c r="B577" s="381"/>
      <c r="C577" s="318"/>
      <c r="D577" s="280"/>
      <c r="E577" s="280"/>
      <c r="F577" s="282"/>
      <c r="G577" s="63">
        <v>26</v>
      </c>
      <c r="H577" s="63">
        <v>28</v>
      </c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16"/>
      <c r="W577" s="98"/>
    </row>
    <row r="578" spans="1:23" ht="24" customHeight="1" x14ac:dyDescent="0.25">
      <c r="A578" s="56"/>
      <c r="B578" s="292"/>
      <c r="C578" s="288"/>
      <c r="D578" s="275"/>
      <c r="E578" s="275"/>
      <c r="F578" s="37" t="s">
        <v>54</v>
      </c>
      <c r="G578" s="221">
        <v>3</v>
      </c>
      <c r="H578" s="221">
        <v>5</v>
      </c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4">
        <f>SUM(G578:H578)</f>
        <v>8</v>
      </c>
      <c r="W578" s="96">
        <f>V578*$G$576</f>
        <v>240</v>
      </c>
    </row>
    <row r="579" spans="1:23" ht="24" customHeight="1" x14ac:dyDescent="0.25">
      <c r="A579" s="56"/>
      <c r="B579" s="403"/>
      <c r="C579" s="380"/>
      <c r="D579" s="347"/>
      <c r="E579" s="347"/>
      <c r="F579" s="37" t="s">
        <v>56</v>
      </c>
      <c r="G579" s="150"/>
      <c r="H579" s="221">
        <v>1</v>
      </c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4">
        <f>SUM(G579:I579)</f>
        <v>1</v>
      </c>
      <c r="W579" s="96">
        <f>V579*$G$576</f>
        <v>30</v>
      </c>
    </row>
    <row r="580" spans="1:23" ht="24" customHeight="1" x14ac:dyDescent="0.25">
      <c r="A580" s="56"/>
      <c r="B580" s="292"/>
      <c r="C580" s="288"/>
      <c r="D580" s="275"/>
      <c r="E580" s="275"/>
      <c r="F580" s="37" t="s">
        <v>55</v>
      </c>
      <c r="G580" s="221">
        <v>2</v>
      </c>
      <c r="H580" s="221">
        <v>6</v>
      </c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4">
        <f>SUM(G580:H580)</f>
        <v>8</v>
      </c>
      <c r="W580" s="96">
        <f>V580*$G$576</f>
        <v>240</v>
      </c>
    </row>
    <row r="581" spans="1:23" ht="4.5" customHeight="1" x14ac:dyDescent="0.3">
      <c r="A581" s="56"/>
      <c r="B581" s="33"/>
      <c r="C581" s="132"/>
      <c r="D581" s="132"/>
      <c r="E581" s="161"/>
      <c r="F581" s="132"/>
      <c r="G581" s="33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</row>
    <row r="582" spans="1:23" ht="36.75" customHeight="1" x14ac:dyDescent="0.25">
      <c r="A582" s="56"/>
      <c r="B582" s="397"/>
      <c r="C582" s="255" t="s">
        <v>20</v>
      </c>
      <c r="D582" s="252" t="s">
        <v>77</v>
      </c>
      <c r="E582" s="252" t="s">
        <v>9</v>
      </c>
      <c r="F582" s="300"/>
      <c r="G582" s="296">
        <v>30</v>
      </c>
      <c r="H582" s="297"/>
      <c r="I582" s="295">
        <v>100</v>
      </c>
      <c r="J582" s="295"/>
      <c r="K582" s="295"/>
      <c r="L582" s="295"/>
      <c r="M582" s="22"/>
      <c r="N582" s="22"/>
      <c r="O582" s="22"/>
      <c r="P582" s="22"/>
      <c r="Q582" s="22"/>
      <c r="R582" s="22"/>
      <c r="S582" s="22"/>
      <c r="T582" s="22"/>
      <c r="U582" s="22"/>
      <c r="V582" s="14"/>
      <c r="W582" s="97"/>
    </row>
    <row r="583" spans="1:23" ht="45" customHeight="1" x14ac:dyDescent="0.25">
      <c r="A583" s="56"/>
      <c r="B583" s="398"/>
      <c r="C583" s="256"/>
      <c r="D583" s="253"/>
      <c r="E583" s="253"/>
      <c r="F583" s="301"/>
      <c r="G583" s="63" t="s">
        <v>51</v>
      </c>
      <c r="H583" s="63" t="s">
        <v>33</v>
      </c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15"/>
      <c r="W583" s="99"/>
    </row>
    <row r="584" spans="1:23" ht="45" customHeight="1" x14ac:dyDescent="0.25">
      <c r="A584" s="56"/>
      <c r="B584" s="399"/>
      <c r="C584" s="257"/>
      <c r="D584" s="254"/>
      <c r="E584" s="254"/>
      <c r="F584" s="37" t="s">
        <v>18</v>
      </c>
      <c r="G584" s="221">
        <v>10</v>
      </c>
      <c r="H584" s="221">
        <v>9</v>
      </c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3"/>
      <c r="T584" s="23"/>
      <c r="U584" s="23"/>
      <c r="V584" s="24">
        <f>SUM(G584:M584)</f>
        <v>19</v>
      </c>
      <c r="W584" s="96">
        <f>V584*$G$582</f>
        <v>570</v>
      </c>
    </row>
    <row r="585" spans="1:23" ht="4.5" customHeight="1" x14ac:dyDescent="0.3">
      <c r="A585" s="56"/>
      <c r="B585" s="33"/>
      <c r="C585" s="132"/>
      <c r="D585" s="132"/>
      <c r="E585" s="161"/>
      <c r="F585" s="132"/>
      <c r="G585" s="33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33"/>
      <c r="S585" s="33"/>
      <c r="T585" s="33"/>
      <c r="U585" s="33"/>
      <c r="V585" s="33"/>
      <c r="W585" s="33"/>
    </row>
    <row r="586" spans="1:23" ht="24" customHeight="1" x14ac:dyDescent="0.25">
      <c r="A586" s="56"/>
      <c r="B586" s="381"/>
      <c r="C586" s="318" t="s">
        <v>52</v>
      </c>
      <c r="D586" s="280" t="s">
        <v>78</v>
      </c>
      <c r="E586" s="280" t="s">
        <v>9</v>
      </c>
      <c r="F586" s="281"/>
      <c r="G586" s="296">
        <v>30</v>
      </c>
      <c r="H586" s="297"/>
      <c r="I586" s="295">
        <v>100</v>
      </c>
      <c r="J586" s="295"/>
      <c r="K586" s="295"/>
      <c r="L586" s="295"/>
      <c r="M586" s="21"/>
      <c r="N586" s="21"/>
      <c r="O586" s="21"/>
      <c r="P586" s="21"/>
      <c r="Q586" s="21"/>
      <c r="R586" s="21"/>
      <c r="S586" s="21"/>
      <c r="T586" s="21"/>
      <c r="U586" s="3"/>
      <c r="V586" s="14"/>
      <c r="W586" s="97"/>
    </row>
    <row r="587" spans="1:23" ht="24" customHeight="1" x14ac:dyDescent="0.25">
      <c r="A587" s="56"/>
      <c r="B587" s="381"/>
      <c r="C587" s="318"/>
      <c r="D587" s="280"/>
      <c r="E587" s="280"/>
      <c r="F587" s="282"/>
      <c r="G587" s="63">
        <v>26</v>
      </c>
      <c r="H587" s="63">
        <v>28</v>
      </c>
      <c r="I587" s="150"/>
      <c r="J587" s="150"/>
      <c r="K587" s="150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16"/>
      <c r="W587" s="98"/>
    </row>
    <row r="588" spans="1:23" ht="24" customHeight="1" x14ac:dyDescent="0.25">
      <c r="A588" s="56"/>
      <c r="B588" s="292"/>
      <c r="C588" s="288"/>
      <c r="D588" s="275"/>
      <c r="E588" s="275"/>
      <c r="F588" s="37" t="s">
        <v>23</v>
      </c>
      <c r="G588" s="21"/>
      <c r="H588" s="221">
        <v>5</v>
      </c>
      <c r="I588" s="150"/>
      <c r="J588" s="150"/>
      <c r="K588" s="150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4">
        <f>SUM(G588:K588)</f>
        <v>5</v>
      </c>
      <c r="W588" s="96">
        <f>V588*$G$586</f>
        <v>150</v>
      </c>
    </row>
    <row r="589" spans="1:23" ht="24" customHeight="1" x14ac:dyDescent="0.25">
      <c r="A589" s="56"/>
      <c r="B589" s="292"/>
      <c r="C589" s="288"/>
      <c r="D589" s="275"/>
      <c r="E589" s="275"/>
      <c r="F589" s="37" t="s">
        <v>18</v>
      </c>
      <c r="G589" s="221">
        <v>10</v>
      </c>
      <c r="H589" s="21"/>
      <c r="I589" s="21"/>
      <c r="J589" s="150"/>
      <c r="K589" s="150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4">
        <f>SUM(G589:K589)</f>
        <v>10</v>
      </c>
      <c r="W589" s="96">
        <f>V589*$G$586</f>
        <v>300</v>
      </c>
    </row>
    <row r="590" spans="1:23" ht="4.5" customHeight="1" x14ac:dyDescent="0.3">
      <c r="A590" s="56"/>
      <c r="B590" s="33"/>
      <c r="C590" s="132"/>
      <c r="D590" s="132"/>
      <c r="E590" s="132"/>
      <c r="F590" s="132"/>
      <c r="G590" s="33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</row>
    <row r="591" spans="1:23" ht="39.75" customHeight="1" x14ac:dyDescent="0.25">
      <c r="A591" s="56"/>
      <c r="B591" s="381"/>
      <c r="C591" s="318" t="s">
        <v>20</v>
      </c>
      <c r="D591" s="280" t="s">
        <v>79</v>
      </c>
      <c r="E591" s="280" t="s">
        <v>9</v>
      </c>
      <c r="F591" s="281"/>
      <c r="G591" s="150"/>
      <c r="H591" s="150"/>
      <c r="I591" s="296">
        <v>30</v>
      </c>
      <c r="J591" s="297"/>
      <c r="K591" s="295">
        <v>50</v>
      </c>
      <c r="L591" s="295"/>
      <c r="M591" s="295"/>
      <c r="N591" s="295"/>
      <c r="O591" s="21"/>
      <c r="P591" s="21"/>
      <c r="Q591" s="21"/>
      <c r="R591" s="21"/>
      <c r="S591" s="21"/>
      <c r="T591" s="21"/>
      <c r="U591" s="3"/>
      <c r="V591" s="14"/>
      <c r="W591" s="97"/>
    </row>
    <row r="592" spans="1:23" ht="24" customHeight="1" x14ac:dyDescent="0.25">
      <c r="A592" s="56"/>
      <c r="B592" s="381"/>
      <c r="C592" s="318"/>
      <c r="D592" s="280"/>
      <c r="E592" s="280"/>
      <c r="F592" s="282"/>
      <c r="G592" s="150"/>
      <c r="H592" s="150"/>
      <c r="I592" s="63" t="s">
        <v>27</v>
      </c>
      <c r="J592" s="63" t="s">
        <v>28</v>
      </c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16"/>
      <c r="W592" s="98"/>
    </row>
    <row r="593" spans="1:23" ht="24" customHeight="1" x14ac:dyDescent="0.25">
      <c r="A593" s="56"/>
      <c r="B593" s="292"/>
      <c r="C593" s="288"/>
      <c r="D593" s="275"/>
      <c r="E593" s="275"/>
      <c r="F593" s="37" t="s">
        <v>56</v>
      </c>
      <c r="G593" s="150"/>
      <c r="H593" s="150"/>
      <c r="I593" s="221">
        <v>18</v>
      </c>
      <c r="J593" s="221">
        <v>3</v>
      </c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4">
        <f>SUM(G593:J593)</f>
        <v>21</v>
      </c>
      <c r="W593" s="96">
        <f>V593*$I$591</f>
        <v>630</v>
      </c>
    </row>
    <row r="594" spans="1:23" ht="4.5" customHeight="1" x14ac:dyDescent="0.3">
      <c r="A594" s="56"/>
      <c r="B594" s="33"/>
      <c r="C594" s="132"/>
      <c r="D594" s="132"/>
      <c r="E594" s="132"/>
      <c r="F594" s="132"/>
      <c r="G594" s="33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33"/>
      <c r="S594" s="33"/>
      <c r="T594" s="33"/>
      <c r="U594" s="33"/>
      <c r="V594" s="33"/>
      <c r="W594" s="33"/>
    </row>
  </sheetData>
  <mergeCells count="620">
    <mergeCell ref="J565:M565"/>
    <mergeCell ref="I569:L569"/>
    <mergeCell ref="I576:L576"/>
    <mergeCell ref="I582:L582"/>
    <mergeCell ref="I586:L586"/>
    <mergeCell ref="K591:N591"/>
    <mergeCell ref="G513:H513"/>
    <mergeCell ref="I513:J513"/>
    <mergeCell ref="G526:J526"/>
    <mergeCell ref="K526:L526"/>
    <mergeCell ref="G552:H552"/>
    <mergeCell ref="I552:J552"/>
    <mergeCell ref="G561:H561"/>
    <mergeCell ref="H540:K540"/>
    <mergeCell ref="I545:L545"/>
    <mergeCell ref="I561:L561"/>
    <mergeCell ref="H532:K532"/>
    <mergeCell ref="H536:K536"/>
    <mergeCell ref="G586:H586"/>
    <mergeCell ref="I591:J591"/>
    <mergeCell ref="G582:H582"/>
    <mergeCell ref="G576:H576"/>
    <mergeCell ref="H292:O292"/>
    <mergeCell ref="G446:N446"/>
    <mergeCell ref="L223:O223"/>
    <mergeCell ref="I271:L271"/>
    <mergeCell ref="I386:L386"/>
    <mergeCell ref="H483:K483"/>
    <mergeCell ref="K520:N520"/>
    <mergeCell ref="M380:N380"/>
    <mergeCell ref="G386:H386"/>
    <mergeCell ref="G392:J392"/>
    <mergeCell ref="K392:L392"/>
    <mergeCell ref="G405:H405"/>
    <mergeCell ref="I405:J405"/>
    <mergeCell ref="I310:N310"/>
    <mergeCell ref="N261:P261"/>
    <mergeCell ref="O310:Q310"/>
    <mergeCell ref="G314:H314"/>
    <mergeCell ref="I314:J314"/>
    <mergeCell ref="K314:O314"/>
    <mergeCell ref="P314:Q314"/>
    <mergeCell ref="G318:M318"/>
    <mergeCell ref="N318:O318"/>
    <mergeCell ref="G326:L326"/>
    <mergeCell ref="M326:N326"/>
    <mergeCell ref="N154:P154"/>
    <mergeCell ref="G158:M158"/>
    <mergeCell ref="N158:P158"/>
    <mergeCell ref="L147:N147"/>
    <mergeCell ref="G271:H271"/>
    <mergeCell ref="G281:J281"/>
    <mergeCell ref="K281:M281"/>
    <mergeCell ref="G288:L288"/>
    <mergeCell ref="M288:O288"/>
    <mergeCell ref="G187:K187"/>
    <mergeCell ref="L187:M187"/>
    <mergeCell ref="G197:L197"/>
    <mergeCell ref="M197:O197"/>
    <mergeCell ref="G205:K205"/>
    <mergeCell ref="L205:N205"/>
    <mergeCell ref="G213:L213"/>
    <mergeCell ref="M213:O213"/>
    <mergeCell ref="G234:L234"/>
    <mergeCell ref="M234:O234"/>
    <mergeCell ref="G247:L247"/>
    <mergeCell ref="M247:O247"/>
    <mergeCell ref="G251:L251"/>
    <mergeCell ref="M251:O251"/>
    <mergeCell ref="G261:M261"/>
    <mergeCell ref="G27:N27"/>
    <mergeCell ref="O27:Q27"/>
    <mergeCell ref="G35:H35"/>
    <mergeCell ref="I35:J35"/>
    <mergeCell ref="I125:J125"/>
    <mergeCell ref="G129:L129"/>
    <mergeCell ref="M129:O129"/>
    <mergeCell ref="G133:M133"/>
    <mergeCell ref="N133:P133"/>
    <mergeCell ref="I40:J40"/>
    <mergeCell ref="J44:K44"/>
    <mergeCell ref="G48:L48"/>
    <mergeCell ref="M48:O48"/>
    <mergeCell ref="G58:L58"/>
    <mergeCell ref="M58:O58"/>
    <mergeCell ref="G66:L66"/>
    <mergeCell ref="M66:N66"/>
    <mergeCell ref="H75:L75"/>
    <mergeCell ref="M75:N75"/>
    <mergeCell ref="M82:O82"/>
    <mergeCell ref="M91:N91"/>
    <mergeCell ref="V237:W238"/>
    <mergeCell ref="V197:W198"/>
    <mergeCell ref="V213:W214"/>
    <mergeCell ref="V205:W206"/>
    <mergeCell ref="B243:B245"/>
    <mergeCell ref="C243:C245"/>
    <mergeCell ref="D243:D245"/>
    <mergeCell ref="E243:E245"/>
    <mergeCell ref="F243:F244"/>
    <mergeCell ref="J243:K243"/>
    <mergeCell ref="F205:F206"/>
    <mergeCell ref="I237:J237"/>
    <mergeCell ref="C234:C241"/>
    <mergeCell ref="B185:W185"/>
    <mergeCell ref="B187:B203"/>
    <mergeCell ref="V223:W224"/>
    <mergeCell ref="V187:W188"/>
    <mergeCell ref="G223:K223"/>
    <mergeCell ref="E213:E219"/>
    <mergeCell ref="B178:B183"/>
    <mergeCell ref="B205:B219"/>
    <mergeCell ref="C223:C232"/>
    <mergeCell ref="I204:N204"/>
    <mergeCell ref="G154:M154"/>
    <mergeCell ref="C44:C46"/>
    <mergeCell ref="D44:D46"/>
    <mergeCell ref="E44:E46"/>
    <mergeCell ref="F44:F45"/>
    <mergeCell ref="G44:I44"/>
    <mergeCell ref="E173:E176"/>
    <mergeCell ref="D91:D93"/>
    <mergeCell ref="E114:E120"/>
    <mergeCell ref="G82:L82"/>
    <mergeCell ref="B114:B120"/>
    <mergeCell ref="C114:C120"/>
    <mergeCell ref="B173:B176"/>
    <mergeCell ref="F158:F159"/>
    <mergeCell ref="F66:F67"/>
    <mergeCell ref="F58:F59"/>
    <mergeCell ref="E82:E89"/>
    <mergeCell ref="F82:F83"/>
    <mergeCell ref="F91:F92"/>
    <mergeCell ref="B163:B166"/>
    <mergeCell ref="B122:B127"/>
    <mergeCell ref="B133:B135"/>
    <mergeCell ref="C133:C135"/>
    <mergeCell ref="C122:C127"/>
    <mergeCell ref="C154:C156"/>
    <mergeCell ref="D58:D64"/>
    <mergeCell ref="F154:F155"/>
    <mergeCell ref="B158:B161"/>
    <mergeCell ref="V392:W393"/>
    <mergeCell ref="G545:H545"/>
    <mergeCell ref="V380:W381"/>
    <mergeCell ref="V372:W373"/>
    <mergeCell ref="F540:F541"/>
    <mergeCell ref="C545:C550"/>
    <mergeCell ref="D545:D550"/>
    <mergeCell ref="B545:B550"/>
    <mergeCell ref="B540:B543"/>
    <mergeCell ref="C540:C543"/>
    <mergeCell ref="D540:D543"/>
    <mergeCell ref="B532:B534"/>
    <mergeCell ref="B520:B524"/>
    <mergeCell ref="B526:B530"/>
    <mergeCell ref="C532:C534"/>
    <mergeCell ref="D532:D534"/>
    <mergeCell ref="E532:E534"/>
    <mergeCell ref="E380:E384"/>
    <mergeCell ref="F392:F393"/>
    <mergeCell ref="D456:D466"/>
    <mergeCell ref="G380:H380"/>
    <mergeCell ref="I380:J380"/>
    <mergeCell ref="K380:L380"/>
    <mergeCell ref="E446:E454"/>
    <mergeCell ref="V365:W366"/>
    <mergeCell ref="V281:W282"/>
    <mergeCell ref="V310:W311"/>
    <mergeCell ref="D275:D277"/>
    <mergeCell ref="E275:E277"/>
    <mergeCell ref="D336:D340"/>
    <mergeCell ref="E336:E340"/>
    <mergeCell ref="F336:F337"/>
    <mergeCell ref="D314:D316"/>
    <mergeCell ref="E314:E316"/>
    <mergeCell ref="F355:F356"/>
    <mergeCell ref="F365:F366"/>
    <mergeCell ref="F347:F348"/>
    <mergeCell ref="F292:F293"/>
    <mergeCell ref="F310:F311"/>
    <mergeCell ref="F275:F276"/>
    <mergeCell ref="G275:N275"/>
    <mergeCell ref="G341:P341"/>
    <mergeCell ref="Q292:S292"/>
    <mergeCell ref="I302:P302"/>
    <mergeCell ref="Q302:S302"/>
    <mergeCell ref="G347:I347"/>
    <mergeCell ref="J347:K347"/>
    <mergeCell ref="G355:I355"/>
    <mergeCell ref="E261:E269"/>
    <mergeCell ref="B334:W334"/>
    <mergeCell ref="V302:W303"/>
    <mergeCell ref="C105:C112"/>
    <mergeCell ref="D105:D112"/>
    <mergeCell ref="E91:E93"/>
    <mergeCell ref="C35:C38"/>
    <mergeCell ref="B35:B38"/>
    <mergeCell ref="O91:P91"/>
    <mergeCell ref="H95:L95"/>
    <mergeCell ref="M95:N95"/>
    <mergeCell ref="B223:B232"/>
    <mergeCell ref="C205:C219"/>
    <mergeCell ref="D205:D212"/>
    <mergeCell ref="F213:F214"/>
    <mergeCell ref="E205:E212"/>
    <mergeCell ref="F302:F303"/>
    <mergeCell ref="F281:F282"/>
    <mergeCell ref="F318:F319"/>
    <mergeCell ref="C314:C316"/>
    <mergeCell ref="D310:D312"/>
    <mergeCell ref="E310:E312"/>
    <mergeCell ref="V292:W293"/>
    <mergeCell ref="B44:B46"/>
    <mergeCell ref="B9:W9"/>
    <mergeCell ref="D16:D20"/>
    <mergeCell ref="F16:F17"/>
    <mergeCell ref="D21:D25"/>
    <mergeCell ref="F21:F22"/>
    <mergeCell ref="C16:C25"/>
    <mergeCell ref="E16:E25"/>
    <mergeCell ref="B16:B25"/>
    <mergeCell ref="B11:B14"/>
    <mergeCell ref="C11:C14"/>
    <mergeCell ref="D11:D14"/>
    <mergeCell ref="E11:E14"/>
    <mergeCell ref="F11:F12"/>
    <mergeCell ref="H11:O11"/>
    <mergeCell ref="P11:S11"/>
    <mergeCell ref="H16:O16"/>
    <mergeCell ref="P16:S16"/>
    <mergeCell ref="H21:J21"/>
    <mergeCell ref="K21:L21"/>
    <mergeCell ref="B27:B31"/>
    <mergeCell ref="C27:C31"/>
    <mergeCell ref="D27:D31"/>
    <mergeCell ref="E27:E31"/>
    <mergeCell ref="B75:B80"/>
    <mergeCell ref="C75:C80"/>
    <mergeCell ref="D75:D80"/>
    <mergeCell ref="E75:E80"/>
    <mergeCell ref="B105:B112"/>
    <mergeCell ref="B91:B93"/>
    <mergeCell ref="B48:B64"/>
    <mergeCell ref="C48:C64"/>
    <mergeCell ref="D48:D57"/>
    <mergeCell ref="E48:E57"/>
    <mergeCell ref="C40:C42"/>
    <mergeCell ref="D40:D42"/>
    <mergeCell ref="E40:E42"/>
    <mergeCell ref="C91:C93"/>
    <mergeCell ref="E105:E112"/>
    <mergeCell ref="B95:B103"/>
    <mergeCell ref="C95:C103"/>
    <mergeCell ref="D95:D103"/>
    <mergeCell ref="C82:C89"/>
    <mergeCell ref="D82:D89"/>
    <mergeCell ref="E251:E259"/>
    <mergeCell ref="F251:F252"/>
    <mergeCell ref="C247:C249"/>
    <mergeCell ref="D247:D249"/>
    <mergeCell ref="D223:D232"/>
    <mergeCell ref="C187:C203"/>
    <mergeCell ref="D197:D203"/>
    <mergeCell ref="E197:E203"/>
    <mergeCell ref="F163:F164"/>
    <mergeCell ref="F168:F169"/>
    <mergeCell ref="F178:F179"/>
    <mergeCell ref="F181:F182"/>
    <mergeCell ref="E178:E183"/>
    <mergeCell ref="F223:F224"/>
    <mergeCell ref="D187:D196"/>
    <mergeCell ref="E187:E196"/>
    <mergeCell ref="F187:F188"/>
    <mergeCell ref="D213:D219"/>
    <mergeCell ref="D181:D183"/>
    <mergeCell ref="C168:C171"/>
    <mergeCell ref="C178:C183"/>
    <mergeCell ref="C173:C176"/>
    <mergeCell ref="F173:F174"/>
    <mergeCell ref="B221:W221"/>
    <mergeCell ref="B456:B473"/>
    <mergeCell ref="D430:D435"/>
    <mergeCell ref="C446:C454"/>
    <mergeCell ref="D446:D454"/>
    <mergeCell ref="B446:B454"/>
    <mergeCell ref="B318:B324"/>
    <mergeCell ref="B326:B332"/>
    <mergeCell ref="E365:E370"/>
    <mergeCell ref="B336:B345"/>
    <mergeCell ref="B392:B401"/>
    <mergeCell ref="E355:E361"/>
    <mergeCell ref="D392:D401"/>
    <mergeCell ref="C365:C370"/>
    <mergeCell ref="D365:D370"/>
    <mergeCell ref="E392:E401"/>
    <mergeCell ref="B423:B428"/>
    <mergeCell ref="C423:C428"/>
    <mergeCell ref="C380:C384"/>
    <mergeCell ref="C355:C361"/>
    <mergeCell ref="D347:D353"/>
    <mergeCell ref="E347:E353"/>
    <mergeCell ref="D341:D345"/>
    <mergeCell ref="C326:C332"/>
    <mergeCell ref="D326:D332"/>
    <mergeCell ref="B405:B409"/>
    <mergeCell ref="C405:C409"/>
    <mergeCell ref="B437:B444"/>
    <mergeCell ref="C437:C444"/>
    <mergeCell ref="D437:D444"/>
    <mergeCell ref="E437:E444"/>
    <mergeCell ref="F437:F438"/>
    <mergeCell ref="D423:D428"/>
    <mergeCell ref="E411:E421"/>
    <mergeCell ref="E430:E435"/>
    <mergeCell ref="D520:D524"/>
    <mergeCell ref="F532:F533"/>
    <mergeCell ref="B591:B593"/>
    <mergeCell ref="C591:C593"/>
    <mergeCell ref="D591:D593"/>
    <mergeCell ref="E591:E593"/>
    <mergeCell ref="F591:F592"/>
    <mergeCell ref="B576:B580"/>
    <mergeCell ref="C576:C580"/>
    <mergeCell ref="D576:D580"/>
    <mergeCell ref="E576:E580"/>
    <mergeCell ref="F576:F577"/>
    <mergeCell ref="B582:B584"/>
    <mergeCell ref="C582:C584"/>
    <mergeCell ref="D582:D584"/>
    <mergeCell ref="E582:E584"/>
    <mergeCell ref="F582:F583"/>
    <mergeCell ref="B586:B589"/>
    <mergeCell ref="C586:C589"/>
    <mergeCell ref="E586:E589"/>
    <mergeCell ref="F586:F587"/>
    <mergeCell ref="D586:D589"/>
    <mergeCell ref="E536:E538"/>
    <mergeCell ref="F565:F566"/>
    <mergeCell ref="B569:B574"/>
    <mergeCell ref="C569:C574"/>
    <mergeCell ref="D569:D574"/>
    <mergeCell ref="C561:C563"/>
    <mergeCell ref="D561:D563"/>
    <mergeCell ref="E545:E550"/>
    <mergeCell ref="F545:F546"/>
    <mergeCell ref="B552:B559"/>
    <mergeCell ref="C552:C559"/>
    <mergeCell ref="D552:D559"/>
    <mergeCell ref="E552:E559"/>
    <mergeCell ref="F552:F553"/>
    <mergeCell ref="E569:E574"/>
    <mergeCell ref="F569:F570"/>
    <mergeCell ref="B565:B567"/>
    <mergeCell ref="C565:C567"/>
    <mergeCell ref="E561:E563"/>
    <mergeCell ref="F561:F562"/>
    <mergeCell ref="D565:D567"/>
    <mergeCell ref="E565:E567"/>
    <mergeCell ref="E540:E543"/>
    <mergeCell ref="B561:B563"/>
    <mergeCell ref="V386:W387"/>
    <mergeCell ref="C392:C401"/>
    <mergeCell ref="C526:C530"/>
    <mergeCell ref="D526:D530"/>
    <mergeCell ref="E526:E530"/>
    <mergeCell ref="F526:F527"/>
    <mergeCell ref="C536:C538"/>
    <mergeCell ref="B536:B538"/>
    <mergeCell ref="E520:E524"/>
    <mergeCell ref="B499:B501"/>
    <mergeCell ref="E513:E518"/>
    <mergeCell ref="F513:F514"/>
    <mergeCell ref="B503:B505"/>
    <mergeCell ref="C503:C505"/>
    <mergeCell ref="D503:D505"/>
    <mergeCell ref="E503:E505"/>
    <mergeCell ref="F503:F504"/>
    <mergeCell ref="B509:B511"/>
    <mergeCell ref="B507:W507"/>
    <mergeCell ref="B513:B518"/>
    <mergeCell ref="D513:D518"/>
    <mergeCell ref="C520:C524"/>
    <mergeCell ref="B475:B485"/>
    <mergeCell ref="F446:F447"/>
    <mergeCell ref="B403:W403"/>
    <mergeCell ref="F411:F412"/>
    <mergeCell ref="G411:P411"/>
    <mergeCell ref="C499:C501"/>
    <mergeCell ref="D499:D501"/>
    <mergeCell ref="E499:E501"/>
    <mergeCell ref="D405:D409"/>
    <mergeCell ref="D483:D485"/>
    <mergeCell ref="B487:B497"/>
    <mergeCell ref="C495:C497"/>
    <mergeCell ref="F487:F488"/>
    <mergeCell ref="E491:E493"/>
    <mergeCell ref="F491:F492"/>
    <mergeCell ref="D491:D493"/>
    <mergeCell ref="B430:B435"/>
    <mergeCell ref="C430:C435"/>
    <mergeCell ref="E423:E428"/>
    <mergeCell ref="B411:B421"/>
    <mergeCell ref="C411:C421"/>
    <mergeCell ref="D411:D421"/>
    <mergeCell ref="E483:E485"/>
    <mergeCell ref="F430:F431"/>
    <mergeCell ref="V4:W4"/>
    <mergeCell ref="T4:U4"/>
    <mergeCell ref="C158:C161"/>
    <mergeCell ref="F499:F500"/>
    <mergeCell ref="C509:C511"/>
    <mergeCell ref="D509:D511"/>
    <mergeCell ref="E509:E511"/>
    <mergeCell ref="D495:D497"/>
    <mergeCell ref="E495:E497"/>
    <mergeCell ref="F495:F496"/>
    <mergeCell ref="F456:F457"/>
    <mergeCell ref="C475:C485"/>
    <mergeCell ref="D475:D481"/>
    <mergeCell ref="E475:E481"/>
    <mergeCell ref="F509:F510"/>
    <mergeCell ref="C456:C473"/>
    <mergeCell ref="D234:D236"/>
    <mergeCell ref="D237:D241"/>
    <mergeCell ref="F234:F235"/>
    <mergeCell ref="E247:E249"/>
    <mergeCell ref="F247:F248"/>
    <mergeCell ref="C261:C269"/>
    <mergeCell ref="F261:F262"/>
    <mergeCell ref="E66:E73"/>
    <mergeCell ref="V66:W67"/>
    <mergeCell ref="V75:W76"/>
    <mergeCell ref="V58:W59"/>
    <mergeCell ref="T2:W2"/>
    <mergeCell ref="V3:W3"/>
    <mergeCell ref="D536:D538"/>
    <mergeCell ref="C491:C493"/>
    <mergeCell ref="E341:E345"/>
    <mergeCell ref="F341:F342"/>
    <mergeCell ref="F405:F406"/>
    <mergeCell ref="E456:E466"/>
    <mergeCell ref="C487:C489"/>
    <mergeCell ref="D487:D489"/>
    <mergeCell ref="E487:E489"/>
    <mergeCell ref="D468:D473"/>
    <mergeCell ref="E468:E473"/>
    <mergeCell ref="F468:F469"/>
    <mergeCell ref="C1:C3"/>
    <mergeCell ref="F288:F289"/>
    <mergeCell ref="E223:E232"/>
    <mergeCell ref="F536:F537"/>
    <mergeCell ref="C513:C518"/>
    <mergeCell ref="E234:E241"/>
    <mergeCell ref="F326:F327"/>
    <mergeCell ref="V40:W41"/>
    <mergeCell ref="B234:B241"/>
    <mergeCell ref="V234:W235"/>
    <mergeCell ref="D302:D309"/>
    <mergeCell ref="E302:E309"/>
    <mergeCell ref="B247:B249"/>
    <mergeCell ref="B261:B269"/>
    <mergeCell ref="F237:F238"/>
    <mergeCell ref="F197:F198"/>
    <mergeCell ref="E288:E290"/>
    <mergeCell ref="V48:W49"/>
    <mergeCell ref="E95:E103"/>
    <mergeCell ref="F95:F96"/>
    <mergeCell ref="C139:C145"/>
    <mergeCell ref="D139:D145"/>
    <mergeCell ref="B137:W137"/>
    <mergeCell ref="E139:E145"/>
    <mergeCell ref="F139:F140"/>
    <mergeCell ref="E292:E300"/>
    <mergeCell ref="C292:C300"/>
    <mergeCell ref="C288:C290"/>
    <mergeCell ref="D288:D290"/>
    <mergeCell ref="B251:B259"/>
    <mergeCell ref="D173:D176"/>
    <mergeCell ref="F27:F28"/>
    <mergeCell ref="F114:F115"/>
    <mergeCell ref="T3:U3"/>
    <mergeCell ref="D318:D324"/>
    <mergeCell ref="C318:C324"/>
    <mergeCell ref="F271:F272"/>
    <mergeCell ref="F314:F315"/>
    <mergeCell ref="G8:U8"/>
    <mergeCell ref="B33:W33"/>
    <mergeCell ref="D133:D135"/>
    <mergeCell ref="B40:B42"/>
    <mergeCell ref="B82:B89"/>
    <mergeCell ref="B66:B73"/>
    <mergeCell ref="E58:E64"/>
    <mergeCell ref="F75:F76"/>
    <mergeCell ref="V129:W130"/>
    <mergeCell ref="V82:W83"/>
    <mergeCell ref="F48:F49"/>
    <mergeCell ref="C66:C73"/>
    <mergeCell ref="D66:D73"/>
    <mergeCell ref="C302:C312"/>
    <mergeCell ref="D125:D127"/>
    <mergeCell ref="L139:O139"/>
    <mergeCell ref="H147:K147"/>
    <mergeCell ref="E326:E332"/>
    <mergeCell ref="C336:C345"/>
    <mergeCell ref="D355:D361"/>
    <mergeCell ref="V95:W96"/>
    <mergeCell ref="E122:E127"/>
    <mergeCell ref="D154:D156"/>
    <mergeCell ref="V114:W115"/>
    <mergeCell ref="V105:W106"/>
    <mergeCell ref="V139:W140"/>
    <mergeCell ref="E133:E135"/>
    <mergeCell ref="V147:W148"/>
    <mergeCell ref="G139:K139"/>
    <mergeCell ref="F129:F130"/>
    <mergeCell ref="F133:F134"/>
    <mergeCell ref="D122:D124"/>
    <mergeCell ref="F105:F106"/>
    <mergeCell ref="J105:M105"/>
    <mergeCell ref="N105:O105"/>
    <mergeCell ref="G114:H114"/>
    <mergeCell ref="I114:J114"/>
    <mergeCell ref="H122:L122"/>
    <mergeCell ref="M122:N122"/>
    <mergeCell ref="G125:H125"/>
    <mergeCell ref="E154:E156"/>
    <mergeCell ref="B380:B384"/>
    <mergeCell ref="B154:B156"/>
    <mergeCell ref="C163:C166"/>
    <mergeCell ref="B139:B145"/>
    <mergeCell ref="C129:C131"/>
    <mergeCell ref="B129:B131"/>
    <mergeCell ref="D168:D171"/>
    <mergeCell ref="E168:E171"/>
    <mergeCell ref="D163:D166"/>
    <mergeCell ref="E163:E166"/>
    <mergeCell ref="D158:D161"/>
    <mergeCell ref="E158:E161"/>
    <mergeCell ref="B147:B152"/>
    <mergeCell ref="C147:C152"/>
    <mergeCell ref="D147:D152"/>
    <mergeCell ref="E147:E152"/>
    <mergeCell ref="B168:B171"/>
    <mergeCell ref="E271:E273"/>
    <mergeCell ref="C347:C353"/>
    <mergeCell ref="E318:E324"/>
    <mergeCell ref="D380:D384"/>
    <mergeCell ref="D372:D378"/>
    <mergeCell ref="E372:E378"/>
    <mergeCell ref="C372:C378"/>
    <mergeCell ref="G336:P336"/>
    <mergeCell ref="F483:F484"/>
    <mergeCell ref="F475:F476"/>
    <mergeCell ref="G468:M468"/>
    <mergeCell ref="H437:P437"/>
    <mergeCell ref="H475:P475"/>
    <mergeCell ref="H423:L423"/>
    <mergeCell ref="G430:L430"/>
    <mergeCell ref="F372:F373"/>
    <mergeCell ref="F380:F381"/>
    <mergeCell ref="F423:F424"/>
    <mergeCell ref="H372:I372"/>
    <mergeCell ref="J372:K372"/>
    <mergeCell ref="F520:F521"/>
    <mergeCell ref="P446:S446"/>
    <mergeCell ref="G456:N456"/>
    <mergeCell ref="O456:Q456"/>
    <mergeCell ref="J355:K355"/>
    <mergeCell ref="G365:H365"/>
    <mergeCell ref="I365:J365"/>
    <mergeCell ref="K365:L365"/>
    <mergeCell ref="M365:N365"/>
    <mergeCell ref="K487:L487"/>
    <mergeCell ref="H491:I491"/>
    <mergeCell ref="G495:K495"/>
    <mergeCell ref="L495:N495"/>
    <mergeCell ref="H499:I499"/>
    <mergeCell ref="K503:L503"/>
    <mergeCell ref="G509:I509"/>
    <mergeCell ref="J509:K509"/>
    <mergeCell ref="I487:J487"/>
    <mergeCell ref="D35:D38"/>
    <mergeCell ref="E35:E38"/>
    <mergeCell ref="F35:F36"/>
    <mergeCell ref="E405:E409"/>
    <mergeCell ref="F386:F387"/>
    <mergeCell ref="D114:D120"/>
    <mergeCell ref="F122:F123"/>
    <mergeCell ref="F125:F126"/>
    <mergeCell ref="D129:D131"/>
    <mergeCell ref="E129:E131"/>
    <mergeCell ref="F40:F41"/>
    <mergeCell ref="F147:F148"/>
    <mergeCell ref="D178:D180"/>
    <mergeCell ref="B279:W279"/>
    <mergeCell ref="C271:C273"/>
    <mergeCell ref="D271:D273"/>
    <mergeCell ref="C281:C286"/>
    <mergeCell ref="D281:D286"/>
    <mergeCell ref="E281:E286"/>
    <mergeCell ref="B386:B390"/>
    <mergeCell ref="C386:C390"/>
    <mergeCell ref="D386:D390"/>
    <mergeCell ref="E386:E390"/>
    <mergeCell ref="B365:B370"/>
    <mergeCell ref="D261:D269"/>
    <mergeCell ref="C251:C259"/>
    <mergeCell ref="D251:D259"/>
    <mergeCell ref="B288:B290"/>
    <mergeCell ref="B292:B300"/>
    <mergeCell ref="B372:B378"/>
    <mergeCell ref="B281:B286"/>
    <mergeCell ref="B271:B273"/>
    <mergeCell ref="B302:B312"/>
    <mergeCell ref="B275:B277"/>
    <mergeCell ref="C275:C277"/>
    <mergeCell ref="B347:B361"/>
    <mergeCell ref="B314:B316"/>
    <mergeCell ref="D292:D300"/>
  </mergeCells>
  <pageMargins left="0.23622047244094491" right="0.23622047244094491" top="0.19685039370078741" bottom="0.23622047244094491" header="0.31496062992125984" footer="0.31496062992125984"/>
  <pageSetup paperSize="9" scale="1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7030A0"/>
  </sheetPr>
  <dimension ref="A1"/>
  <sheetViews>
    <sheetView workbookViewId="0"/>
  </sheetViews>
  <sheetFormatPr defaultRowHeight="15" x14ac:dyDescent="0.25"/>
  <cols>
    <col min="10" max="10" width="10.28515625" customWidth="1"/>
    <col min="16" max="16" width="13.85546875" customWidth="1"/>
  </cols>
  <sheetData>
    <row r="1" spans="1:1" x14ac:dyDescent="0.25">
      <c r="A1" s="60" t="e">
        <f>Одежда!#REF!+Одежда!#REF!+Одежда!#REF!+Одежда!V497+Одежда!V493+Одежда!V489</f>
        <v>#REF!</v>
      </c>
    </row>
  </sheetData>
  <sheetProtection autoFilter="0" pivotTables="0"/>
  <conditionalFormatting sqref="A1">
    <cfRule type="cellIs" dxfId="0" priority="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10</vt:i4>
      </vt:variant>
    </vt:vector>
  </HeadingPairs>
  <TitlesOfParts>
    <vt:vector size="12" baseType="lpstr">
      <vt:lpstr>Одежда</vt:lpstr>
      <vt:lpstr> </vt:lpstr>
      <vt:lpstr>Балетки</vt:lpstr>
      <vt:lpstr>Велосипедки__лосины__шорты</vt:lpstr>
      <vt:lpstr>Купальникикомбинезоны</vt:lpstr>
      <vt:lpstr>Купальникиплавание</vt:lpstr>
      <vt:lpstr>ПЛАВКИ</vt:lpstr>
      <vt:lpstr>Танцодежда</vt:lpstr>
      <vt:lpstr>ТРУСЫ__КОЛГОТКИ</vt:lpstr>
      <vt:lpstr>Футболкимайки</vt:lpstr>
      <vt:lpstr>Шорты__брюки</vt:lpstr>
      <vt:lpstr>Юбки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2020-07-29T12:45:54Z</cp:lastPrinted>
  <dcterms:created xsi:type="dcterms:W3CDTF">2012-06-28T07:41:46Z</dcterms:created>
  <dcterms:modified xsi:type="dcterms:W3CDTF">2021-05-31T13:12:23Z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