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50" windowWidth="20730" windowHeight="11700"/>
  </bookViews>
  <sheets>
    <sheet name="ПРАЙС" sheetId="1" r:id="rId1"/>
    <sheet name="Счет" sheetId="2" state="hidden" r:id="rId2"/>
    <sheet name="Торг12" sheetId="3" state="hidden" r:id="rId3"/>
    <sheet name="Sheet1" sheetId="4" r:id="rId4"/>
  </sheets>
  <calcPr calcId="145621" refMode="R1C1"/>
</workbook>
</file>

<file path=xl/calcChain.xml><?xml version="1.0" encoding="utf-8"?>
<calcChain xmlns="http://schemas.openxmlformats.org/spreadsheetml/2006/main">
  <c r="S35" i="1" l="1"/>
  <c r="U35" i="1"/>
  <c r="W35" i="1"/>
  <c r="H35" i="1"/>
  <c r="I35" i="1"/>
  <c r="W57" i="1" l="1"/>
  <c r="U57" i="1"/>
  <c r="S57" i="1"/>
  <c r="I57" i="1"/>
  <c r="H57" i="1"/>
  <c r="W58" i="1"/>
  <c r="U58" i="1"/>
  <c r="S58" i="1"/>
  <c r="I58" i="1"/>
  <c r="H58" i="1"/>
  <c r="H17" i="1" l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W17" i="1"/>
  <c r="W18" i="1"/>
  <c r="W19" i="1"/>
  <c r="W20" i="1"/>
  <c r="W21" i="1"/>
  <c r="W22" i="1"/>
  <c r="W23" i="1"/>
  <c r="W24" i="1"/>
  <c r="U17" i="1"/>
  <c r="U18" i="1"/>
  <c r="U19" i="1"/>
  <c r="U20" i="1"/>
  <c r="U21" i="1"/>
  <c r="U22" i="1"/>
  <c r="U23" i="1"/>
  <c r="U24" i="1"/>
  <c r="S17" i="1"/>
  <c r="S18" i="1"/>
  <c r="S19" i="1"/>
  <c r="S20" i="1"/>
  <c r="S21" i="1"/>
  <c r="S22" i="1"/>
  <c r="S23" i="1"/>
  <c r="S24" i="1"/>
  <c r="H10" i="1"/>
  <c r="H9" i="1"/>
  <c r="H11" i="1"/>
  <c r="H12" i="1"/>
  <c r="H13" i="1"/>
  <c r="H14" i="1"/>
  <c r="H15" i="1"/>
  <c r="H16" i="1"/>
  <c r="H25" i="1"/>
  <c r="H26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4" i="1"/>
  <c r="H55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4" i="1"/>
  <c r="H75" i="1"/>
  <c r="H77" i="1"/>
  <c r="H8" i="1"/>
  <c r="W55" i="1"/>
  <c r="U55" i="1"/>
  <c r="S55" i="1"/>
  <c r="I55" i="1"/>
  <c r="W54" i="1"/>
  <c r="U54" i="1"/>
  <c r="S54" i="1"/>
  <c r="I54" i="1"/>
  <c r="W53" i="1"/>
  <c r="U53" i="1"/>
  <c r="S53" i="1"/>
  <c r="W52" i="1"/>
  <c r="U52" i="1"/>
  <c r="S52" i="1"/>
  <c r="I52" i="1"/>
  <c r="W34" i="1"/>
  <c r="U34" i="1"/>
  <c r="S34" i="1"/>
  <c r="I34" i="1"/>
  <c r="I9" i="1"/>
  <c r="I10" i="1"/>
  <c r="I11" i="1"/>
  <c r="I12" i="1"/>
  <c r="I13" i="1"/>
  <c r="I14" i="1"/>
  <c r="I15" i="1"/>
  <c r="I16" i="1"/>
  <c r="I25" i="1"/>
  <c r="I26" i="1"/>
  <c r="I28" i="1"/>
  <c r="I29" i="1"/>
  <c r="I30" i="1"/>
  <c r="I31" i="1"/>
  <c r="I32" i="1"/>
  <c r="I3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9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7" i="1"/>
  <c r="I8" i="1"/>
  <c r="H2" i="1" l="1"/>
  <c r="I2" i="1"/>
  <c r="W16" i="1"/>
  <c r="U16" i="1"/>
  <c r="S16" i="1"/>
  <c r="W25" i="1"/>
  <c r="U25" i="1"/>
  <c r="S25" i="1"/>
  <c r="W66" i="1"/>
  <c r="W67" i="1"/>
  <c r="W68" i="1"/>
  <c r="W69" i="1"/>
  <c r="W70" i="1"/>
  <c r="U66" i="1"/>
  <c r="U67" i="1"/>
  <c r="U68" i="1"/>
  <c r="U69" i="1"/>
  <c r="U70" i="1"/>
  <c r="U71" i="1"/>
  <c r="S66" i="1"/>
  <c r="S67" i="1"/>
  <c r="S68" i="1"/>
  <c r="S69" i="1"/>
  <c r="S70" i="1"/>
  <c r="S71" i="1"/>
  <c r="W71" i="1"/>
  <c r="S72" i="1"/>
  <c r="U72" i="1"/>
  <c r="W72" i="1"/>
  <c r="S73" i="1"/>
  <c r="U73" i="1"/>
  <c r="W73" i="1"/>
  <c r="S74" i="1"/>
  <c r="U74" i="1"/>
  <c r="W74" i="1"/>
  <c r="S75" i="1"/>
  <c r="U75" i="1"/>
  <c r="W75" i="1"/>
  <c r="S77" i="1"/>
  <c r="U77" i="1"/>
  <c r="W77" i="1"/>
  <c r="J2" i="1" l="1"/>
  <c r="S62" i="1"/>
  <c r="U62" i="1"/>
  <c r="W62" i="1"/>
  <c r="D47" i="3"/>
  <c r="AY47" i="3"/>
  <c r="B34" i="2"/>
  <c r="C34" i="2"/>
  <c r="W40" i="1"/>
  <c r="U40" i="1"/>
  <c r="S40" i="1"/>
  <c r="D36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49" i="3"/>
  <c r="D50" i="3"/>
  <c r="D51" i="3"/>
  <c r="D52" i="3"/>
  <c r="D53" i="3"/>
  <c r="D54" i="3"/>
  <c r="D55" i="3"/>
  <c r="D56" i="3"/>
  <c r="D57" i="3"/>
  <c r="D58" i="3"/>
  <c r="D34" i="3"/>
  <c r="D35" i="3"/>
  <c r="D37" i="3"/>
  <c r="D38" i="3"/>
  <c r="D39" i="3"/>
  <c r="D40" i="3"/>
  <c r="D41" i="3"/>
  <c r="D42" i="3"/>
  <c r="D43" i="3"/>
  <c r="D44" i="3"/>
  <c r="D45" i="3"/>
  <c r="D46" i="3"/>
  <c r="D48" i="3"/>
  <c r="D28" i="3"/>
  <c r="D29" i="3"/>
  <c r="D30" i="3"/>
  <c r="D31" i="3"/>
  <c r="D32" i="3"/>
  <c r="D33" i="3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W36" i="1"/>
  <c r="U36" i="1"/>
  <c r="S36" i="1"/>
  <c r="W42" i="1"/>
  <c r="U42" i="1"/>
  <c r="S42" i="1"/>
  <c r="W47" i="1"/>
  <c r="U47" i="1"/>
  <c r="S47" i="1"/>
  <c r="W46" i="1"/>
  <c r="U46" i="1"/>
  <c r="S46" i="1"/>
  <c r="W45" i="1"/>
  <c r="U45" i="1"/>
  <c r="S45" i="1"/>
  <c r="W44" i="1"/>
  <c r="U44" i="1"/>
  <c r="S44" i="1"/>
  <c r="W43" i="1"/>
  <c r="U43" i="1"/>
  <c r="S43" i="1"/>
  <c r="W41" i="1"/>
  <c r="U41" i="1"/>
  <c r="S41" i="1"/>
  <c r="W48" i="1"/>
  <c r="U48" i="1"/>
  <c r="S48" i="1"/>
  <c r="W39" i="1"/>
  <c r="U39" i="1"/>
  <c r="S39" i="1"/>
  <c r="W38" i="1"/>
  <c r="U38" i="1"/>
  <c r="S38" i="1"/>
  <c r="W37" i="1"/>
  <c r="U37" i="1"/>
  <c r="S37" i="1"/>
  <c r="W60" i="1"/>
  <c r="W61" i="1"/>
  <c r="U60" i="1"/>
  <c r="U61" i="1"/>
  <c r="S60" i="1"/>
  <c r="S61" i="1"/>
  <c r="W59" i="1"/>
  <c r="U59" i="1"/>
  <c r="S59" i="1"/>
  <c r="W63" i="1"/>
  <c r="U63" i="1"/>
  <c r="S63" i="1"/>
  <c r="W65" i="1"/>
  <c r="U65" i="1"/>
  <c r="S65" i="1"/>
  <c r="W26" i="1"/>
  <c r="U26" i="1"/>
  <c r="S26" i="1"/>
  <c r="W15" i="1" l="1"/>
  <c r="U15" i="1"/>
  <c r="S15" i="1"/>
  <c r="W14" i="1"/>
  <c r="U14" i="1"/>
  <c r="S14" i="1"/>
  <c r="W13" i="1"/>
  <c r="U13" i="1"/>
  <c r="S13" i="1"/>
  <c r="W101" i="3"/>
  <c r="AY27" i="3"/>
  <c r="D27" i="3"/>
  <c r="CC19" i="3"/>
  <c r="CC16" i="3"/>
  <c r="BE23" i="3"/>
  <c r="Y100" i="3" s="1"/>
  <c r="G14" i="2"/>
  <c r="G13" i="2" s="1"/>
  <c r="C13" i="2" s="1"/>
  <c r="AN23" i="3" s="1"/>
  <c r="CC18" i="3" s="1"/>
  <c r="BY73" i="3"/>
  <c r="BY74" i="3" s="1"/>
  <c r="G16" i="2"/>
  <c r="G15" i="2" s="1"/>
  <c r="C11" i="2"/>
  <c r="C10" i="2"/>
  <c r="C8" i="2"/>
  <c r="C3" i="2"/>
  <c r="E13" i="2"/>
  <c r="B14" i="2"/>
  <c r="C14" i="2"/>
  <c r="S49" i="1"/>
  <c r="U49" i="1"/>
  <c r="W49" i="1"/>
  <c r="S50" i="1"/>
  <c r="U50" i="1"/>
  <c r="W50" i="1"/>
  <c r="S51" i="1"/>
  <c r="U51" i="1"/>
  <c r="W51" i="1"/>
  <c r="S9" i="1"/>
  <c r="S10" i="1"/>
  <c r="S11" i="1"/>
  <c r="S12" i="1"/>
  <c r="S28" i="1"/>
  <c r="S29" i="1"/>
  <c r="S30" i="1"/>
  <c r="S31" i="1"/>
  <c r="S32" i="1"/>
  <c r="S33" i="1"/>
  <c r="S8" i="1"/>
  <c r="W9" i="1"/>
  <c r="W10" i="1"/>
  <c r="W11" i="1"/>
  <c r="W12" i="1"/>
  <c r="W28" i="1"/>
  <c r="W29" i="1"/>
  <c r="W30" i="1"/>
  <c r="W31" i="1"/>
  <c r="W32" i="1"/>
  <c r="W33" i="1"/>
  <c r="W8" i="1"/>
  <c r="U9" i="1"/>
  <c r="U10" i="1"/>
  <c r="U11" i="1"/>
  <c r="U12" i="1"/>
  <c r="U28" i="1"/>
  <c r="U29" i="1"/>
  <c r="U30" i="1"/>
  <c r="U31" i="1"/>
  <c r="U32" i="1"/>
  <c r="U33" i="1"/>
  <c r="U8" i="1"/>
  <c r="CC14" i="3" l="1"/>
  <c r="E59" i="2"/>
  <c r="U2" i="1"/>
  <c r="K1" i="1" s="1"/>
  <c r="W2" i="1"/>
  <c r="X2" i="1" s="1"/>
  <c r="X1" i="1" s="1"/>
  <c r="BN72" i="3" l="1"/>
  <c r="O1" i="1"/>
  <c r="W1" i="1"/>
  <c r="M1" i="1" s="1"/>
  <c r="BE46" i="3" l="1"/>
  <c r="D33" i="2"/>
  <c r="E33" i="2" s="1"/>
  <c r="CF72" i="3"/>
  <c r="BE72" i="3"/>
  <c r="BN46" i="3" l="1"/>
  <c r="CF46" i="3"/>
  <c r="S2" i="1" l="1"/>
  <c r="F1" i="1" s="1"/>
  <c r="F2" i="1" l="1"/>
  <c r="BE35" i="3"/>
  <c r="D22" i="2"/>
  <c r="E22" i="2" s="1"/>
  <c r="BE37" i="3"/>
  <c r="D24" i="2"/>
  <c r="E24" i="2" s="1"/>
  <c r="D30" i="2"/>
  <c r="E30" i="2" s="1"/>
  <c r="BE43" i="3"/>
  <c r="BE70" i="3"/>
  <c r="D57" i="2"/>
  <c r="E57" i="2" s="1"/>
  <c r="D54" i="2"/>
  <c r="E54" i="2" s="1"/>
  <c r="BE67" i="3"/>
  <c r="BE42" i="3"/>
  <c r="D29" i="2"/>
  <c r="E29" i="2" s="1"/>
  <c r="D34" i="2"/>
  <c r="E34" i="2" s="1"/>
  <c r="BE47" i="3"/>
  <c r="BE54" i="3"/>
  <c r="D41" i="2"/>
  <c r="E41" i="2" s="1"/>
  <c r="BE45" i="3"/>
  <c r="D32" i="2"/>
  <c r="E32" i="2" s="1"/>
  <c r="D17" i="2"/>
  <c r="E17" i="2" s="1"/>
  <c r="BE30" i="3"/>
  <c r="D38" i="2"/>
  <c r="E38" i="2" s="1"/>
  <c r="BE51" i="3"/>
  <c r="D16" i="2"/>
  <c r="E16" i="2" s="1"/>
  <c r="BE29" i="3"/>
  <c r="D43" i="2"/>
  <c r="E43" i="2" s="1"/>
  <c r="BE56" i="3"/>
  <c r="BE27" i="3"/>
  <c r="D14" i="2"/>
  <c r="E14" i="2" s="1"/>
  <c r="BE44" i="3"/>
  <c r="D31" i="2"/>
  <c r="E31" i="2" s="1"/>
  <c r="D19" i="2"/>
  <c r="E19" i="2" s="1"/>
  <c r="BE32" i="3"/>
  <c r="D15" i="2"/>
  <c r="E15" i="2" s="1"/>
  <c r="BE28" i="3"/>
  <c r="BE63" i="3"/>
  <c r="D50" i="2"/>
  <c r="E50" i="2" s="1"/>
  <c r="BE34" i="3"/>
  <c r="D21" i="2"/>
  <c r="E21" i="2" s="1"/>
  <c r="D18" i="2"/>
  <c r="E18" i="2" s="1"/>
  <c r="BE31" i="3"/>
  <c r="BE55" i="3"/>
  <c r="D42" i="2"/>
  <c r="E42" i="2" s="1"/>
  <c r="BE68" i="3"/>
  <c r="D55" i="2"/>
  <c r="E55" i="2" s="1"/>
  <c r="D44" i="2"/>
  <c r="E44" i="2" s="1"/>
  <c r="BE57" i="3"/>
  <c r="D45" i="2"/>
  <c r="E45" i="2" s="1"/>
  <c r="BE58" i="3"/>
  <c r="BE40" i="3"/>
  <c r="D27" i="2"/>
  <c r="E27" i="2" s="1"/>
  <c r="BE36" i="3"/>
  <c r="D23" i="2"/>
  <c r="E23" i="2" s="1"/>
  <c r="BE59" i="3"/>
  <c r="D46" i="2"/>
  <c r="E46" i="2" s="1"/>
  <c r="BE66" i="3"/>
  <c r="D53" i="2"/>
  <c r="E53" i="2" s="1"/>
  <c r="BE33" i="3"/>
  <c r="D20" i="2"/>
  <c r="E20" i="2" s="1"/>
  <c r="BE64" i="3"/>
  <c r="D51" i="2"/>
  <c r="E51" i="2" s="1"/>
  <c r="BE69" i="3"/>
  <c r="D56" i="2"/>
  <c r="E56" i="2" s="1"/>
  <c r="BE38" i="3"/>
  <c r="D25" i="2"/>
  <c r="E25" i="2" s="1"/>
  <c r="D36" i="2"/>
  <c r="E36" i="2" s="1"/>
  <c r="BE49" i="3"/>
  <c r="BE52" i="3"/>
  <c r="D39" i="2"/>
  <c r="E39" i="2" s="1"/>
  <c r="D58" i="2"/>
  <c r="E58" i="2" s="1"/>
  <c r="BE71" i="3"/>
  <c r="D28" i="2"/>
  <c r="E28" i="2" s="1"/>
  <c r="BE41" i="3"/>
  <c r="D35" i="2"/>
  <c r="E35" i="2" s="1"/>
  <c r="BE48" i="3"/>
  <c r="BE65" i="3"/>
  <c r="D52" i="2"/>
  <c r="E52" i="2" s="1"/>
  <c r="D37" i="2"/>
  <c r="E37" i="2" s="1"/>
  <c r="BE50" i="3"/>
  <c r="BE53" i="3"/>
  <c r="D40" i="2"/>
  <c r="E40" i="2" s="1"/>
  <c r="BE60" i="3"/>
  <c r="D47" i="2"/>
  <c r="E47" i="2" s="1"/>
  <c r="D48" i="2"/>
  <c r="E48" i="2" s="1"/>
  <c r="BE61" i="3"/>
  <c r="BE39" i="3"/>
  <c r="D26" i="2"/>
  <c r="E26" i="2" s="1"/>
  <c r="D49" i="2"/>
  <c r="E49" i="2" s="1"/>
  <c r="BE62" i="3"/>
  <c r="BN35" i="3" l="1"/>
  <c r="CF35" i="3"/>
  <c r="BN50" i="3"/>
  <c r="CF50" i="3"/>
  <c r="BN33" i="3"/>
  <c r="CF33" i="3"/>
  <c r="BN36" i="3"/>
  <c r="CF36" i="3"/>
  <c r="BN31" i="3"/>
  <c r="CF31" i="3"/>
  <c r="CF63" i="3"/>
  <c r="BN63" i="3"/>
  <c r="CF29" i="3"/>
  <c r="BN29" i="3"/>
  <c r="CF47" i="3"/>
  <c r="BN47" i="3"/>
  <c r="CF37" i="3"/>
  <c r="BN37" i="3"/>
  <c r="BN38" i="3"/>
  <c r="CF38" i="3"/>
  <c r="CF57" i="3"/>
  <c r="BN57" i="3"/>
  <c r="CF55" i="3"/>
  <c r="BN55" i="3"/>
  <c r="BN39" i="3"/>
  <c r="CF39" i="3"/>
  <c r="BN53" i="3"/>
  <c r="CF53" i="3"/>
  <c r="CF48" i="3"/>
  <c r="BN48" i="3"/>
  <c r="CF56" i="3"/>
  <c r="BN56" i="3"/>
  <c r="CF30" i="3"/>
  <c r="BN30" i="3"/>
  <c r="CF54" i="3"/>
  <c r="BN54" i="3"/>
  <c r="BN61" i="3"/>
  <c r="CF61" i="3"/>
  <c r="CF32" i="3"/>
  <c r="BN32" i="3"/>
  <c r="BN67" i="3"/>
  <c r="CF67" i="3"/>
  <c r="CF68" i="3"/>
  <c r="BN68" i="3"/>
  <c r="CF42" i="3"/>
  <c r="BN42" i="3"/>
  <c r="BN40" i="3"/>
  <c r="CF40" i="3"/>
  <c r="BN27" i="3"/>
  <c r="CF27" i="3"/>
  <c r="CF51" i="3"/>
  <c r="BN51" i="3"/>
  <c r="BN64" i="3"/>
  <c r="CF64" i="3"/>
  <c r="CF34" i="3"/>
  <c r="BN34" i="3"/>
  <c r="CF71" i="3"/>
  <c r="BN71" i="3"/>
  <c r="BN58" i="3"/>
  <c r="CF58" i="3"/>
  <c r="BN62" i="3"/>
  <c r="CF62" i="3"/>
  <c r="CF66" i="3"/>
  <c r="BN66" i="3"/>
  <c r="CF28" i="3"/>
  <c r="BN28" i="3"/>
  <c r="CF45" i="3"/>
  <c r="BN45" i="3"/>
  <c r="D60" i="2"/>
  <c r="CF65" i="3"/>
  <c r="BN65" i="3"/>
  <c r="BN59" i="3"/>
  <c r="CF59" i="3"/>
  <c r="BN60" i="3"/>
  <c r="CF60" i="3"/>
  <c r="CF43" i="3"/>
  <c r="BN43" i="3"/>
  <c r="BN49" i="3"/>
  <c r="CF49" i="3"/>
  <c r="CF41" i="3"/>
  <c r="BN41" i="3"/>
  <c r="BN52" i="3"/>
  <c r="CF52" i="3"/>
  <c r="BN69" i="3"/>
  <c r="CF69" i="3"/>
  <c r="BN44" i="3"/>
  <c r="CF44" i="3"/>
  <c r="CF70" i="3"/>
  <c r="BN70" i="3"/>
  <c r="R2" i="1"/>
  <c r="BN73" i="3" l="1"/>
  <c r="BN74" i="3" s="1"/>
  <c r="CF73" i="3"/>
  <c r="CF74" i="3" s="1"/>
</calcChain>
</file>

<file path=xl/comments1.xml><?xml version="1.0" encoding="utf-8"?>
<comments xmlns="http://schemas.openxmlformats.org/spreadsheetml/2006/main">
  <authors>
    <author>Pavel</author>
  </authors>
  <commentList>
    <comment ref="W1" authorId="0">
      <text>
        <r>
          <rPr>
            <b/>
            <sz val="9"/>
            <color indexed="81"/>
            <rFont val="Tahoma"/>
            <family val="2"/>
            <charset val="204"/>
          </rPr>
          <t>Объем с коробкой</t>
        </r>
      </text>
    </comment>
    <comment ref="X1" authorId="0">
      <text>
        <r>
          <rPr>
            <b/>
            <sz val="9"/>
            <color indexed="81"/>
            <rFont val="Tahoma"/>
            <family val="2"/>
            <charset val="204"/>
          </rPr>
          <t>Всего Коробок = 1 + ячейка ниже</t>
        </r>
      </text>
    </comment>
    <comment ref="W2" authorId="0">
      <text>
        <r>
          <rPr>
            <b/>
            <sz val="9"/>
            <color indexed="81"/>
            <rFont val="Tahoma"/>
            <family val="2"/>
            <charset val="204"/>
          </rPr>
          <t>Чистый Объем</t>
        </r>
      </text>
    </comment>
    <comment ref="X2" authorId="0">
      <text>
        <r>
          <rPr>
            <b/>
            <sz val="9"/>
            <color indexed="81"/>
            <rFont val="Tahoma"/>
            <family val="2"/>
            <charset val="204"/>
          </rPr>
          <t>Сколько от кобоки</t>
        </r>
      </text>
    </comment>
  </commentList>
</comments>
</file>

<file path=xl/sharedStrings.xml><?xml version="1.0" encoding="utf-8"?>
<sst xmlns="http://schemas.openxmlformats.org/spreadsheetml/2006/main" count="571" uniqueCount="326">
  <si>
    <t>Наименование</t>
  </si>
  <si>
    <t>Описание</t>
  </si>
  <si>
    <t>Штрихкод</t>
  </si>
  <si>
    <t>Вес</t>
  </si>
  <si>
    <t>Общий вес</t>
  </si>
  <si>
    <t>Объем</t>
  </si>
  <si>
    <t>Общий объем</t>
  </si>
  <si>
    <t>Всего коробок</t>
  </si>
  <si>
    <t>Клик сюда</t>
  </si>
  <si>
    <t>Сумма заказа</t>
  </si>
  <si>
    <t>Количество позиций</t>
  </si>
  <si>
    <t>Чистая прибыль</t>
  </si>
  <si>
    <t>m3</t>
  </si>
  <si>
    <t>Коробка/и</t>
  </si>
  <si>
    <t>Кg</t>
  </si>
  <si>
    <t>ВВЕДИТЕ КОЛИЧЕСТВО</t>
  </si>
  <si>
    <t>ЦВЕТ</t>
  </si>
  <si>
    <t>Общий вал</t>
  </si>
  <si>
    <t>Тестеры</t>
  </si>
  <si>
    <r>
      <rPr>
        <b/>
        <sz val="11"/>
        <color theme="1"/>
        <rFont val="Calibri"/>
        <family val="2"/>
        <charset val="204"/>
        <scheme val="minor"/>
      </rPr>
      <t>L05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ЗАЦЕЛОВАННЫЕ ГУБЫ</t>
    </r>
    <r>
      <rPr>
        <sz val="11"/>
        <color theme="1"/>
        <rFont val="Calibri"/>
        <family val="2"/>
        <charset val="204"/>
        <scheme val="minor"/>
      </rPr>
      <t xml:space="preserve"> (OVERKISSED)</t>
    </r>
  </si>
  <si>
    <r>
      <rPr>
        <b/>
        <sz val="11"/>
        <color theme="1"/>
        <rFont val="Calibri"/>
        <family val="2"/>
        <charset val="204"/>
        <scheme val="minor"/>
      </rPr>
      <t>L04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 xml:space="preserve">НЮД </t>
    </r>
    <r>
      <rPr>
        <sz val="11"/>
        <color theme="1"/>
        <rFont val="Calibri"/>
        <family val="2"/>
        <charset val="204"/>
        <scheme val="minor"/>
      </rPr>
      <t>(NUDE)</t>
    </r>
  </si>
  <si>
    <r>
      <rPr>
        <b/>
        <sz val="11"/>
        <color theme="1"/>
        <rFont val="Calibri"/>
        <family val="2"/>
        <charset val="204"/>
        <scheme val="minor"/>
      </rPr>
      <t>L03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ПЕРСИК</t>
    </r>
    <r>
      <rPr>
        <sz val="11"/>
        <color theme="1"/>
        <rFont val="Calibri"/>
        <family val="2"/>
        <charset val="204"/>
        <scheme val="minor"/>
      </rPr>
      <t xml:space="preserve"> (PEACH)</t>
    </r>
  </si>
  <si>
    <r>
      <rPr>
        <b/>
        <sz val="11"/>
        <color theme="1"/>
        <rFont val="Calibri"/>
        <family val="2"/>
        <charset val="204"/>
        <scheme val="minor"/>
      </rPr>
      <t>L02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ВЕСЕННЯЯ РОЗА</t>
    </r>
    <r>
      <rPr>
        <sz val="11"/>
        <color theme="1"/>
        <rFont val="Calibri"/>
        <family val="2"/>
        <charset val="204"/>
        <scheme val="minor"/>
      </rPr>
      <t xml:space="preserve"> (SPRING ROSE)</t>
    </r>
  </si>
  <si>
    <r>
      <rPr>
        <b/>
        <sz val="11"/>
        <color theme="1"/>
        <rFont val="Calibri"/>
        <family val="2"/>
        <charset val="204"/>
        <scheme val="minor"/>
      </rPr>
      <t>L01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НАТУРАЛЬНЫЙ</t>
    </r>
    <r>
      <rPr>
        <sz val="11"/>
        <color theme="1"/>
        <rFont val="Calibri"/>
        <family val="2"/>
        <charset val="204"/>
        <scheme val="minor"/>
      </rPr>
      <t xml:space="preserve"> (NATURAL)</t>
    </r>
  </si>
  <si>
    <t>Рейтинг продаж</t>
  </si>
  <si>
    <t>Эксклюзивный холодный коричнево-фиолетовый оттенок с дорогим черничным отливом и без красного подтона. Страсть визажистов и стилистов высочайшего уровня. Невероятно преобразит карие и синие глаза. Уникально будет смотреться и на зеленоглазых красотках.</t>
  </si>
  <si>
    <r>
      <rPr>
        <b/>
        <sz val="11"/>
        <color theme="1"/>
        <rFont val="Calibri"/>
        <family val="2"/>
        <charset val="204"/>
        <scheme val="minor"/>
      </rPr>
      <t>E02</t>
    </r>
    <r>
      <rPr>
        <sz val="11"/>
        <color theme="1"/>
        <rFont val="Calibri"/>
        <family val="2"/>
        <charset val="204"/>
        <scheme val="minor"/>
      </rPr>
      <t xml:space="preserve"> - Водостойкий карандаш для глаз 24 Часа, подводка-тени-каял 3 в 1, цвет - </t>
    </r>
    <r>
      <rPr>
        <b/>
        <sz val="11"/>
        <color theme="1"/>
        <rFont val="Calibri"/>
        <family val="2"/>
        <charset val="204"/>
        <scheme val="minor"/>
      </rPr>
      <t>ЮЖНАЯ НОЧЬ</t>
    </r>
    <r>
      <rPr>
        <sz val="11"/>
        <color theme="1"/>
        <rFont val="Calibri"/>
        <family val="2"/>
        <charset val="204"/>
        <scheme val="minor"/>
      </rPr>
      <t xml:space="preserve"> (SOUTH NIGHT)</t>
    </r>
  </si>
  <si>
    <r>
      <rPr>
        <b/>
        <sz val="11"/>
        <color theme="1"/>
        <rFont val="Calibri"/>
        <family val="2"/>
        <charset val="204"/>
        <scheme val="minor"/>
      </rPr>
      <t>E06</t>
    </r>
    <r>
      <rPr>
        <sz val="11"/>
        <color theme="1"/>
        <rFont val="Calibri"/>
        <family val="2"/>
        <charset val="204"/>
        <scheme val="minor"/>
      </rPr>
      <t xml:space="preserve"> - Водостойкий карандаш для глаз 24 Часа, подводка-тени-каял 3 в 1, цвет - </t>
    </r>
    <r>
      <rPr>
        <b/>
        <sz val="11"/>
        <color theme="1"/>
        <rFont val="Calibri"/>
        <family val="2"/>
        <charset val="204"/>
        <scheme val="minor"/>
      </rPr>
      <t>СЛОНОВАЯ КОСТЬ</t>
    </r>
    <r>
      <rPr>
        <sz val="11"/>
        <color theme="1"/>
        <rFont val="Calibri"/>
        <family val="2"/>
        <charset val="204"/>
        <scheme val="minor"/>
      </rPr>
      <t xml:space="preserve"> (IVORY)</t>
    </r>
  </si>
  <si>
    <t>Первый в мире универсальный водостойкий карандаш с пигментирующим, укладывающим и фиксирующим эффектом, который подойдет от блондинки до брюнетки. Нужный оттенок регулируется нажатием. Держится в течении всего дня.</t>
  </si>
  <si>
    <r>
      <rPr>
        <b/>
        <sz val="11"/>
        <color theme="1"/>
        <rFont val="Calibri"/>
        <family val="2"/>
        <charset val="204"/>
        <scheme val="minor"/>
      </rPr>
      <t>Dream skin Air Cushion</t>
    </r>
    <r>
      <rPr>
        <sz val="11"/>
        <color theme="1"/>
        <rFont val="Calibri"/>
        <family val="2"/>
        <scheme val="minor"/>
      </rPr>
      <t xml:space="preserve"> - Невесомая Тональная Вуаль - </t>
    </r>
    <r>
      <rPr>
        <b/>
        <sz val="11"/>
        <color theme="1"/>
        <rFont val="Calibri"/>
        <family val="2"/>
        <charset val="204"/>
        <scheme val="minor"/>
      </rPr>
      <t>КУШОН.</t>
    </r>
    <r>
      <rPr>
        <sz val="11"/>
        <color theme="1"/>
        <rFont val="Calibri"/>
        <family val="2"/>
        <scheme val="minor"/>
      </rPr>
      <t xml:space="preserve"> Средство нового поколения с запасной кассетой - 2х15гр., оттенок </t>
    </r>
    <r>
      <rPr>
        <b/>
        <sz val="11"/>
        <color theme="1"/>
        <rFont val="Calibri"/>
        <family val="2"/>
        <charset val="204"/>
        <scheme val="minor"/>
      </rPr>
      <t>НЕЙТРАЛЬНЫЙ</t>
    </r>
    <r>
      <rPr>
        <sz val="11"/>
        <color theme="1"/>
        <rFont val="Calibri"/>
        <family val="2"/>
        <scheme val="minor"/>
      </rPr>
      <t xml:space="preserve"> (NEUTRAL)</t>
    </r>
  </si>
  <si>
    <t>Тональное средство нового поколения и сенсация в мире декоративной косметики! Вам больше не нужены тональный крем или пудра, не нужно подбирать «правильный» оттенок или текстуру по типу кожи. Невесомая тональная вуаль – это универсальное средство, созданное для европейского оттенка лица и для любого типа кожи. Эффект – «макияж без макияжа». В комплекте кейс, спонж, 2 съемные кассеты и инструкция.</t>
  </si>
  <si>
    <t xml:space="preserve">Успокаивающие и увлажняющие гелевые патчи для ухода за областью вокруг глаз на основе пептидов и коллоидного золота. Особым компонентом является пептид аргирелин - аналог ботулотоксина, который мягко расслабляет мимические мышцы и разглаживает морщинки. </t>
  </si>
  <si>
    <t>Наименование Юр. лица ИНН/физ. лица</t>
  </si>
  <si>
    <t>Контактный телефон получателя</t>
  </si>
  <si>
    <t>ФИО получателя</t>
  </si>
  <si>
    <t>Транспортная компания</t>
  </si>
  <si>
    <t>Полный адрес доставки</t>
  </si>
  <si>
    <t>Артикул</t>
  </si>
  <si>
    <t>L01</t>
  </si>
  <si>
    <t>L02</t>
  </si>
  <si>
    <t>L03</t>
  </si>
  <si>
    <t>L04</t>
  </si>
  <si>
    <t>L05</t>
  </si>
  <si>
    <t>E01</t>
  </si>
  <si>
    <t>E02</t>
  </si>
  <si>
    <t>E03</t>
  </si>
  <si>
    <t>E04</t>
  </si>
  <si>
    <t>E05</t>
  </si>
  <si>
    <t>E06</t>
  </si>
  <si>
    <t>UNIV</t>
  </si>
  <si>
    <t>SHAR</t>
  </si>
  <si>
    <t>MABL</t>
  </si>
  <si>
    <t>MABR</t>
  </si>
  <si>
    <t>MAGR</t>
  </si>
  <si>
    <t>MAPU</t>
  </si>
  <si>
    <t>CUSH</t>
  </si>
  <si>
    <t>PATC</t>
  </si>
  <si>
    <t>LIPO</t>
  </si>
  <si>
    <t>Комплект тестеров</t>
  </si>
  <si>
    <t>компл.</t>
  </si>
  <si>
    <t>ИП Наумова Анна Юрьевна</t>
  </si>
  <si>
    <r>
      <rPr>
        <b/>
        <sz val="11"/>
        <color theme="1"/>
        <rFont val="Calibri"/>
        <family val="2"/>
        <charset val="204"/>
        <scheme val="minor"/>
      </rPr>
      <t>Кор/Счет:</t>
    </r>
    <r>
      <rPr>
        <sz val="11"/>
        <color theme="1"/>
        <rFont val="Calibri"/>
        <family val="2"/>
        <scheme val="minor"/>
      </rPr>
      <t xml:space="preserve"> 30101810200000000824</t>
    </r>
  </si>
  <si>
    <r>
      <rPr>
        <b/>
        <sz val="11"/>
        <color theme="1"/>
        <rFont val="Calibri"/>
        <family val="2"/>
        <charset val="204"/>
        <scheme val="minor"/>
      </rPr>
      <t xml:space="preserve">БИК: </t>
    </r>
    <r>
      <rPr>
        <sz val="11"/>
        <color theme="1"/>
        <rFont val="Calibri"/>
        <family val="2"/>
        <scheme val="minor"/>
      </rPr>
      <t>042202824</t>
    </r>
  </si>
  <si>
    <r>
      <rPr>
        <b/>
        <sz val="11"/>
        <color theme="1"/>
        <rFont val="Calibri"/>
        <family val="2"/>
        <charset val="204"/>
        <scheme val="minor"/>
      </rPr>
      <t>Банк:</t>
    </r>
    <r>
      <rPr>
        <sz val="11"/>
        <color theme="1"/>
        <rFont val="Calibri"/>
        <family val="2"/>
        <scheme val="minor"/>
      </rPr>
      <t xml:space="preserve"> ФИЛИАЛ "НИЖЕГОРОДСКИЙ" АО "АЛЬФА-БАНК"</t>
    </r>
  </si>
  <si>
    <r>
      <rPr>
        <b/>
        <sz val="11"/>
        <color theme="1"/>
        <rFont val="Calibri"/>
        <family val="2"/>
        <charset val="204"/>
        <scheme val="minor"/>
      </rPr>
      <t>Расчетный счет:</t>
    </r>
    <r>
      <rPr>
        <sz val="11"/>
        <color theme="1"/>
        <rFont val="Calibri"/>
        <family val="2"/>
        <scheme val="minor"/>
      </rPr>
      <t xml:space="preserve"> 40802810529220000735</t>
    </r>
  </si>
  <si>
    <r>
      <rPr>
        <b/>
        <sz val="11"/>
        <color theme="1"/>
        <rFont val="Calibri"/>
        <family val="2"/>
        <charset val="204"/>
        <scheme val="minor"/>
      </rPr>
      <t>Юр. и факт. адрес:</t>
    </r>
    <r>
      <rPr>
        <sz val="11"/>
        <color theme="1"/>
        <rFont val="Calibri"/>
        <family val="2"/>
        <scheme val="minor"/>
      </rPr>
      <t xml:space="preserve"> 443020, Садовая 84-1, Самара, РФ</t>
    </r>
  </si>
  <si>
    <r>
      <rPr>
        <b/>
        <sz val="11"/>
        <color theme="1"/>
        <rFont val="Calibri"/>
        <family val="2"/>
        <charset val="204"/>
        <scheme val="minor"/>
      </rPr>
      <t>ОГРНИП:</t>
    </r>
    <r>
      <rPr>
        <sz val="11"/>
        <color theme="1"/>
        <rFont val="Calibri"/>
        <family val="2"/>
        <scheme val="minor"/>
      </rPr>
      <t xml:space="preserve"> 318631300010522</t>
    </r>
  </si>
  <si>
    <r>
      <rPr>
        <b/>
        <sz val="11"/>
        <color theme="1"/>
        <rFont val="Calibri"/>
        <family val="2"/>
        <charset val="204"/>
        <scheme val="minor"/>
      </rPr>
      <t>ИНН:</t>
    </r>
    <r>
      <rPr>
        <sz val="11"/>
        <color theme="1"/>
        <rFont val="Calibri"/>
        <family val="2"/>
        <scheme val="minor"/>
      </rPr>
      <t xml:space="preserve"> 631702449147      </t>
    </r>
  </si>
  <si>
    <r>
      <rPr>
        <b/>
        <sz val="11"/>
        <color theme="1"/>
        <rFont val="Calibri"/>
        <family val="2"/>
        <charset val="204"/>
        <scheme val="minor"/>
      </rPr>
      <t>Контактный телефон:</t>
    </r>
    <r>
      <rPr>
        <sz val="11"/>
        <color theme="1"/>
        <rFont val="Calibri"/>
        <family val="2"/>
        <scheme val="minor"/>
      </rPr>
      <t xml:space="preserve"> +7 917 142 15 04 </t>
    </r>
  </si>
  <si>
    <t>-</t>
  </si>
  <si>
    <t>от</t>
  </si>
  <si>
    <t>Счет №</t>
  </si>
  <si>
    <t>Итого:</t>
  </si>
  <si>
    <t>Руководитель:</t>
  </si>
  <si>
    <t>Наумова Анна Юрьевна</t>
  </si>
  <si>
    <t>Унифицированная форма № ТОРГ-12</t>
  </si>
  <si>
    <t>Утверждена постановлением Госкомстата</t>
  </si>
  <si>
    <t>России от 25.12.98  № 132</t>
  </si>
  <si>
    <t>Код</t>
  </si>
  <si>
    <t>Форма по ОКУД</t>
  </si>
  <si>
    <t>0330212</t>
  </si>
  <si>
    <t>по ОКПО</t>
  </si>
  <si>
    <t>организация, грузоотправитель, адрес, номер телефона, факса, банковские реквизиты</t>
  </si>
  <si>
    <t>Вид деятельности по ОКДП</t>
  </si>
  <si>
    <t>Грузополучатель</t>
  </si>
  <si>
    <t>наименование организации, адрес, номер телефона, банковские реквизиты</t>
  </si>
  <si>
    <t>Поставщик</t>
  </si>
  <si>
    <t>Плательщик</t>
  </si>
  <si>
    <t>номер</t>
  </si>
  <si>
    <t>Основание</t>
  </si>
  <si>
    <t>дата</t>
  </si>
  <si>
    <t>Транспортная накладная</t>
  </si>
  <si>
    <t>Вид операции</t>
  </si>
  <si>
    <t>Номер документа</t>
  </si>
  <si>
    <t>ТОВАРНАЯ НАКЛАДНАЯ</t>
  </si>
  <si>
    <t>Товар</t>
  </si>
  <si>
    <t>Единица                      измерения</t>
  </si>
  <si>
    <t>Вид упаков- ки</t>
  </si>
  <si>
    <t>Количество</t>
  </si>
  <si>
    <t>Масса брутто</t>
  </si>
  <si>
    <t>Количест- во                                (масса нетто)</t>
  </si>
  <si>
    <t>Цена,                       руб. коп</t>
  </si>
  <si>
    <t>Сумма без учета НДС, руб. коп</t>
  </si>
  <si>
    <t>НДС</t>
  </si>
  <si>
    <t>Сумма с учетом НДС,                              руб. коп</t>
  </si>
  <si>
    <t>наименование,                                          характеристики, сорт, артикул                                  товара</t>
  </si>
  <si>
    <t>код</t>
  </si>
  <si>
    <t>наиме- нование</t>
  </si>
  <si>
    <t>код по ОКЕИ</t>
  </si>
  <si>
    <t>в одном месте</t>
  </si>
  <si>
    <t>мест, штук</t>
  </si>
  <si>
    <t>ставка, %</t>
  </si>
  <si>
    <t>сумма,                                       руб. коп</t>
  </si>
  <si>
    <t>Итого</t>
  </si>
  <si>
    <t>Х</t>
  </si>
  <si>
    <t>Всего по накладной</t>
  </si>
  <si>
    <t>Товарная накладная имеет приложение на</t>
  </si>
  <si>
    <t>листах</t>
  </si>
  <si>
    <t>и содержит</t>
  </si>
  <si>
    <t>порядковых номеров записей</t>
  </si>
  <si>
    <t>прописью</t>
  </si>
  <si>
    <t>Масса груза (нетто)</t>
  </si>
  <si>
    <t>Всего мест</t>
  </si>
  <si>
    <t>Масса груза (брутто)</t>
  </si>
  <si>
    <t>Приложение (паспорта, сертификаты и т.п.) на</t>
  </si>
  <si>
    <t>По доверенности №</t>
  </si>
  <si>
    <t>от  «</t>
  </si>
  <si>
    <t>»</t>
  </si>
  <si>
    <t>года,</t>
  </si>
  <si>
    <t>Всего отпущено на сумму</t>
  </si>
  <si>
    <t>выданной</t>
  </si>
  <si>
    <t>кем, кому (организация, место работы, должность, фамилия, и., о.)</t>
  </si>
  <si>
    <t>Отпуск разрешил</t>
  </si>
  <si>
    <t>должность</t>
  </si>
  <si>
    <t>подпись</t>
  </si>
  <si>
    <t>расшифровка подписи</t>
  </si>
  <si>
    <t>Главный (старший) бухгалтер</t>
  </si>
  <si>
    <t>Груз принял</t>
  </si>
  <si>
    <t>Отпуск груза произвел</t>
  </si>
  <si>
    <t>Груз получил грузополучатель</t>
  </si>
  <si>
    <t>М.П.</t>
  </si>
  <si>
    <t xml:space="preserve">Дата                                  </t>
  </si>
  <si>
    <t>Договор №</t>
  </si>
  <si>
    <t>ИП Наумова Анна Юрьевна ИНН: 631702449147 ОГРНИП: 318631300010522 Юр. и факт. адрес: 443020, Садовая 84-1, Самара, РФ Расчетный счет: 40802810529220000735 Банк: ФИЛИАЛ "НИЖЕГОРОДСКИЙ" АО "АЛЬФА-БАНК" БИК: 042202824 Кор/Счет: 30101810200000000824 Конт. тел: +7 917 142 15 04</t>
  </si>
  <si>
    <t>наименование документа (договор, контракт, заказ-наряд)</t>
  </si>
  <si>
    <t>ИП Наумова Анна Юрьевна ИНН: 631702449147 ОГРНИП: 318631300010522 Юр. и факт. адрес: 443020, Садовая 84-1, Самара, РФ Расчетный счет: 40802810529220000735 Банк: ФИЛИАЛ "НИЖЕГОРОДСКИЙ" АО "АЛЬФА-БАНК" БИК: 042202824 Кор/Счет: 30101810200000000824</t>
  </si>
  <si>
    <t>шт.</t>
  </si>
  <si>
    <t>Без НДС</t>
  </si>
  <si>
    <t>TEST</t>
  </si>
  <si>
    <t>Трех</t>
  </si>
  <si>
    <t>двадцать два</t>
  </si>
  <si>
    <t>??????????</t>
  </si>
  <si>
    <t>директор</t>
  </si>
  <si>
    <t>0125242840</t>
  </si>
  <si>
    <t>51</t>
  </si>
  <si>
    <t>одно</t>
  </si>
  <si>
    <t>четырех</t>
  </si>
  <si>
    <t>№</t>
  </si>
  <si>
    <t>Пузырьковая кислородная маска - 100мл.</t>
  </si>
  <si>
    <t>Легендарная кислородная маска для лица. Теперь известная косметологическая процедура «карбокси-терапия» доступна в домашних условиях. Маска насыщает кожу кислородом, прекрасно очищает и придает свежесть лицу, борется с воспалениями на коже. Профессиональный объем.</t>
  </si>
  <si>
    <t>HIGH</t>
  </si>
  <si>
    <t>BUBL</t>
  </si>
  <si>
    <t>L06</t>
  </si>
  <si>
    <t>L07</t>
  </si>
  <si>
    <t>L08</t>
  </si>
  <si>
    <t>ГУБЫ:</t>
  </si>
  <si>
    <t>ГЛАЗА:</t>
  </si>
  <si>
    <t>РАЗНОЕ:</t>
  </si>
  <si>
    <t>ЛИЦО:</t>
  </si>
  <si>
    <t>Увлажняющая Hydra SoftCell® маска - "безинъекционная гидроревитализация" одноразовая, 25мл.</t>
  </si>
  <si>
    <t>БРОВИ:</t>
  </si>
  <si>
    <t>POM1</t>
  </si>
  <si>
    <t>POM2</t>
  </si>
  <si>
    <t>POM3</t>
  </si>
  <si>
    <t>BUBS</t>
  </si>
  <si>
    <t>CRAN</t>
  </si>
  <si>
    <t>HYDR</t>
  </si>
  <si>
    <t>MAGC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</si>
  <si>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</si>
  <si>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</si>
  <si>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</si>
  <si>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</si>
  <si>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</si>
  <si>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</si>
  <si>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</si>
  <si>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</si>
  <si>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</si>
  <si>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S110</t>
  </si>
  <si>
    <t>S111</t>
  </si>
  <si>
    <t>S112</t>
  </si>
  <si>
    <r>
      <rPr>
        <b/>
        <sz val="11"/>
        <color theme="1"/>
        <rFont val="Calibri"/>
        <family val="2"/>
        <charset val="204"/>
        <scheme val="minor"/>
      </rPr>
      <t>E01</t>
    </r>
    <r>
      <rPr>
        <sz val="11"/>
        <color theme="1"/>
        <rFont val="Calibri"/>
        <family val="2"/>
        <charset val="204"/>
        <scheme val="minor"/>
      </rPr>
      <t xml:space="preserve"> - Водостойкий карандаш для глаз 24 Часа, подводка-тени-каял 3 в 1, цвет - </t>
    </r>
    <r>
      <rPr>
        <b/>
        <sz val="11"/>
        <color theme="1"/>
        <rFont val="Calibri"/>
        <family val="2"/>
        <charset val="204"/>
        <scheme val="minor"/>
      </rPr>
      <t>ЧЕРНЫЙ УГОЛЬ</t>
    </r>
    <r>
      <rPr>
        <sz val="11"/>
        <color theme="1"/>
        <rFont val="Calibri"/>
        <family val="2"/>
        <charset val="204"/>
        <scheme val="minor"/>
      </rPr>
      <t xml:space="preserve"> (PURE BLACK)</t>
    </r>
  </si>
  <si>
    <r>
      <t xml:space="preserve">Сыворотка </t>
    </r>
    <r>
      <rPr>
        <b/>
        <i/>
        <sz val="11"/>
        <color rgb="FF7F7F7F"/>
        <rFont val="Arial"/>
        <family val="2"/>
        <charset val="204"/>
      </rPr>
      <t xml:space="preserve">XXLashes </t>
    </r>
    <r>
      <rPr>
        <i/>
        <sz val="11"/>
        <color rgb="FF7F7F7F"/>
        <rFont val="Arial"/>
        <family val="2"/>
        <charset val="204"/>
      </rPr>
      <t>создана по заказу сети модельных агенств IMG Models для их собственных моделей. В результате доказано, что натуральный и мощный состав средства увеличивает биосинтез белков и выработку кератина, активно стимулирует спящие волосяные луковицы и усиливает рост ресниц и бровей за 28 дней, делая их длинными и густыми.</t>
    </r>
  </si>
  <si>
    <t>LASH</t>
  </si>
  <si>
    <t>САЙТ</t>
  </si>
  <si>
    <t>Дорогая восточная парча на Ваших глазах. Самый выгодный нюанс зеленого из всех возможных. Глубокий оливковый полутон идеален для карих и зелёных глаз, подойдет «тёплым» голубоглазым блондинкам. Чтобы создать свою восточную сказку, можно добавить Е06 IVORY.</t>
  </si>
  <si>
    <t xml:space="preserve">Уникальное сочетание сине-серо-чёрного, оттенок, который не найти ни в одном другом бренде. Нюансы холодных полутонов придают яркость и отдохнувший вид глазам. Не такой драматичный, как чёрный, поэтому выгодно подчеркнёт серые, синие и голубые глаза. </t>
  </si>
  <si>
    <t>Абсолютно чёрный, с влажным отливом – это секрет выразительных глаз. Нарисуйте им «стрелки» или же используйте как подложку под тени, и обязательно прорисуйте «каял» – кремовая текстура позволяет прекрасно работать по слизистой!</t>
  </si>
  <si>
    <t>Серо-коричнево-зелёный полутон с золотыми микрочастичками завораживает и влюбляет в себя с первого взгляда. Универсальный оттенок, подходящий любому типу внешности и цвету глаз. Идеален как для дневного так и для вечернего макияжа! Абсолютный хит продаж!!!</t>
  </si>
  <si>
    <t>Слоновая кость или изысканный оттенок цвета шампань. Завершающий штрих в любом макияже. Используйте его как для глаз – тени, каял, подсветка зрачка, под бровь; так и для губ – на зону поцелуя, на «лук купидона». Муссовая текстура позволяет использовать как хайлайтер.</t>
  </si>
  <si>
    <t>Экстравагантная и фиеричная пузырьковая кислородная тканевая детокс маска для лица. Насыщение кислородом, детоксикация, глубокое очищение и сужение пор, антиоксидантные и антибактериальные свойства, яркость и свежесть лица, убирает прыщи, угри и черные точки.</t>
  </si>
  <si>
    <t xml:space="preserve">SoftCell TM - современная линейка высококачественных "эко-френдли" тканевых масок для безинъекционной гидроревитализации. Создает эффект второй кожи и погружает кожу  в волну шелковой свежести. Борется с ранними признаками старения и повышает синтез коллагена. </t>
  </si>
  <si>
    <t>Уникальная «термоактивная» маска-дезинкрустант (эксфолеант) с экстрактом клюквы. При контакте с водой запускается ее саморазогрев. Мягкое тепло стимулирует микроциркуляцию и расширяет поры, облегчая процессы дезинкрустации и удаления отмерших клеток.</t>
  </si>
  <si>
    <r>
      <t xml:space="preserve">Суперострая и надежная самозатачивающаяся точилка для косметических карандашей любой текстуры и твердости. </t>
    </r>
    <r>
      <rPr>
        <b/>
        <i/>
        <sz val="12"/>
        <color rgb="FF7F7F7F"/>
        <rFont val="Arial"/>
        <family val="2"/>
        <charset val="204"/>
      </rPr>
      <t>Вынуть блок перед использованием!</t>
    </r>
  </si>
  <si>
    <t>Точилка для карандашей самозатачивающаяся. Вынуть блок перед использованием)</t>
  </si>
  <si>
    <r>
      <rPr>
        <b/>
        <sz val="11"/>
        <color theme="1"/>
        <rFont val="Calibri"/>
        <family val="2"/>
        <charset val="204"/>
        <scheme val="minor"/>
      </rPr>
      <t>L07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КОРОЛЕВСКИЙ КРАСНЫЙ</t>
    </r>
    <r>
      <rPr>
        <sz val="11"/>
        <color theme="1"/>
        <rFont val="Calibri"/>
        <family val="2"/>
        <charset val="204"/>
        <scheme val="minor"/>
      </rPr>
      <t xml:space="preserve"> (ROYAL RED)</t>
    </r>
  </si>
  <si>
    <r>
      <rPr>
        <b/>
        <sz val="11"/>
        <color theme="1"/>
        <rFont val="Cambria"/>
        <family val="1"/>
        <charset val="204"/>
        <scheme val="major"/>
      </rPr>
      <t>E03</t>
    </r>
    <r>
      <rPr>
        <sz val="11"/>
        <color theme="1"/>
        <rFont val="Cambria"/>
        <family val="1"/>
        <charset val="204"/>
        <scheme val="major"/>
      </rPr>
      <t xml:space="preserve"> - Водостойкий карандаш для глаз 24 Часа, подводка-тени-каял 3 в 1, цвет - </t>
    </r>
    <r>
      <rPr>
        <b/>
        <sz val="11"/>
        <color theme="1"/>
        <rFont val="Cambria"/>
        <family val="1"/>
        <charset val="204"/>
        <scheme val="major"/>
      </rPr>
      <t>ОЛИВА</t>
    </r>
    <r>
      <rPr>
        <sz val="11"/>
        <color theme="1"/>
        <rFont val="Cambria"/>
        <family val="1"/>
        <charset val="204"/>
        <scheme val="major"/>
      </rPr>
      <t xml:space="preserve"> (OLIVE)</t>
    </r>
  </si>
  <si>
    <r>
      <rPr>
        <b/>
        <sz val="11"/>
        <color theme="1"/>
        <rFont val="Cambria"/>
        <family val="1"/>
        <charset val="204"/>
        <scheme val="major"/>
      </rPr>
      <t>E04</t>
    </r>
    <r>
      <rPr>
        <sz val="11"/>
        <color theme="1"/>
        <rFont val="Cambria"/>
        <family val="1"/>
        <charset val="204"/>
        <scheme val="major"/>
      </rPr>
      <t xml:space="preserve"> - Водостойкий карандаш для глаз 24 Часа, подводка-тени-каял 3 в 1, цвет - </t>
    </r>
    <r>
      <rPr>
        <b/>
        <sz val="11"/>
        <color theme="1"/>
        <rFont val="Cambria"/>
        <family val="1"/>
        <charset val="204"/>
        <scheme val="major"/>
      </rPr>
      <t>ЧЕРНИКА</t>
    </r>
    <r>
      <rPr>
        <sz val="11"/>
        <color theme="1"/>
        <rFont val="Cambria"/>
        <family val="1"/>
        <charset val="204"/>
        <scheme val="major"/>
      </rPr>
      <t xml:space="preserve"> (BLACKBERRY)</t>
    </r>
  </si>
  <si>
    <r>
      <rPr>
        <b/>
        <sz val="11"/>
        <color theme="1"/>
        <rFont val="Cambria"/>
        <family val="1"/>
        <charset val="204"/>
        <scheme val="major"/>
      </rPr>
      <t>E05</t>
    </r>
    <r>
      <rPr>
        <sz val="11"/>
        <color theme="1"/>
        <rFont val="Cambria"/>
        <family val="1"/>
        <charset val="204"/>
        <scheme val="major"/>
      </rPr>
      <t xml:space="preserve"> - Водостойкий карандаш для глаз 24 Часа, подводка-тени-каял 3 в 1, цвет - </t>
    </r>
    <r>
      <rPr>
        <b/>
        <sz val="11"/>
        <color theme="1"/>
        <rFont val="Cambria"/>
        <family val="1"/>
        <charset val="204"/>
        <scheme val="major"/>
      </rPr>
      <t>ХАКИ</t>
    </r>
    <r>
      <rPr>
        <sz val="11"/>
        <color theme="1"/>
        <rFont val="Cambria"/>
        <family val="1"/>
        <charset val="204"/>
        <scheme val="major"/>
      </rPr>
      <t xml:space="preserve"> (KHAKI)</t>
    </r>
  </si>
  <si>
    <r>
      <rPr>
        <b/>
        <sz val="11"/>
        <color theme="1"/>
        <rFont val="Cambria"/>
        <family val="1"/>
        <charset val="204"/>
        <scheme val="major"/>
      </rPr>
      <t>Фибро-Тушь</t>
    </r>
    <r>
      <rPr>
        <sz val="11"/>
        <color theme="1"/>
        <rFont val="Cambria"/>
        <family val="1"/>
        <charset val="204"/>
        <scheme val="major"/>
      </rPr>
      <t xml:space="preserve"> для ресниц - </t>
    </r>
    <r>
      <rPr>
        <b/>
        <sz val="11"/>
        <color theme="1"/>
        <rFont val="Cambria"/>
        <family val="1"/>
        <charset val="204"/>
        <scheme val="major"/>
      </rPr>
      <t xml:space="preserve">Черная, </t>
    </r>
    <r>
      <rPr>
        <sz val="11"/>
        <color theme="1"/>
        <rFont val="Cambria"/>
        <family val="1"/>
        <charset val="204"/>
        <scheme val="major"/>
      </rPr>
      <t>12мл.</t>
    </r>
  </si>
  <si>
    <r>
      <rPr>
        <b/>
        <sz val="11"/>
        <color theme="1"/>
        <rFont val="Cambria"/>
        <family val="1"/>
        <charset val="204"/>
        <scheme val="major"/>
      </rPr>
      <t>Фибро-Тушь</t>
    </r>
    <r>
      <rPr>
        <sz val="11"/>
        <color theme="1"/>
        <rFont val="Cambria"/>
        <family val="1"/>
        <charset val="204"/>
        <scheme val="major"/>
      </rPr>
      <t xml:space="preserve"> для ресниц - </t>
    </r>
    <r>
      <rPr>
        <b/>
        <sz val="11"/>
        <color rgb="FF993300"/>
        <rFont val="Cambria"/>
        <family val="1"/>
        <charset val="204"/>
        <scheme val="major"/>
      </rPr>
      <t xml:space="preserve">Коричневая </t>
    </r>
    <r>
      <rPr>
        <sz val="11"/>
        <rFont val="Cambria"/>
        <family val="1"/>
        <charset val="204"/>
        <scheme val="major"/>
      </rPr>
      <t>12мл.</t>
    </r>
  </si>
  <si>
    <r>
      <rPr>
        <b/>
        <sz val="11"/>
        <color theme="1"/>
        <rFont val="Cambria"/>
        <family val="1"/>
        <charset val="204"/>
        <scheme val="major"/>
      </rPr>
      <t>Фибро-Тушь</t>
    </r>
    <r>
      <rPr>
        <sz val="11"/>
        <color theme="1"/>
        <rFont val="Cambria"/>
        <family val="1"/>
        <charset val="204"/>
        <scheme val="major"/>
      </rPr>
      <t xml:space="preserve"> для ресниц - </t>
    </r>
    <r>
      <rPr>
        <b/>
        <sz val="11"/>
        <color theme="6" tint="-0.499984740745262"/>
        <rFont val="Cambria"/>
        <family val="1"/>
        <charset val="204"/>
        <scheme val="major"/>
      </rPr>
      <t xml:space="preserve">Черно-зеленая, </t>
    </r>
    <r>
      <rPr>
        <sz val="11"/>
        <rFont val="Cambria"/>
        <family val="1"/>
        <charset val="204"/>
        <scheme val="major"/>
      </rPr>
      <t>12мл.</t>
    </r>
  </si>
  <si>
    <r>
      <rPr>
        <sz val="12"/>
        <color theme="1"/>
        <rFont val="Cambria"/>
        <family val="1"/>
        <charset val="204"/>
        <scheme val="major"/>
      </rPr>
      <t>Сыворотка для роста ресниц и</t>
    </r>
    <r>
      <rPr>
        <b/>
        <sz val="12"/>
        <color theme="1"/>
        <rFont val="Cambria"/>
        <family val="1"/>
        <charset val="204"/>
        <scheme val="major"/>
      </rPr>
      <t xml:space="preserve"> </t>
    </r>
    <r>
      <rPr>
        <sz val="12"/>
        <color theme="1"/>
        <rFont val="Cambria"/>
        <family val="1"/>
        <charset val="204"/>
        <scheme val="major"/>
      </rPr>
      <t>бровей</t>
    </r>
    <r>
      <rPr>
        <b/>
        <sz val="12"/>
        <color theme="1"/>
        <rFont val="Cambria"/>
        <family val="1"/>
        <charset val="204"/>
        <scheme val="major"/>
      </rPr>
      <t xml:space="preserve"> XXLashes, </t>
    </r>
    <r>
      <rPr>
        <sz val="12"/>
        <color theme="1"/>
        <rFont val="Cambria"/>
        <family val="1"/>
        <charset val="204"/>
        <scheme val="major"/>
      </rPr>
      <t>3.5мл.</t>
    </r>
  </si>
  <si>
    <r>
      <t xml:space="preserve">Водостойкий карандаш </t>
    </r>
    <r>
      <rPr>
        <b/>
        <sz val="11"/>
        <color theme="1"/>
        <rFont val="Calibri"/>
        <family val="2"/>
        <charset val="204"/>
        <scheme val="minor"/>
      </rPr>
      <t xml:space="preserve">для бровей </t>
    </r>
    <r>
      <rPr>
        <sz val="11"/>
        <color theme="1"/>
        <rFont val="Calibri"/>
        <family val="2"/>
        <charset val="204"/>
        <scheme val="minor"/>
      </rPr>
      <t xml:space="preserve">18 Часов, цвет </t>
    </r>
    <r>
      <rPr>
        <b/>
        <sz val="11"/>
        <color theme="1"/>
        <rFont val="Calibri"/>
        <family val="2"/>
        <charset val="204"/>
        <scheme val="minor"/>
      </rPr>
      <t>УНИВЕРСАЛ</t>
    </r>
    <r>
      <rPr>
        <sz val="11"/>
        <color theme="1"/>
        <rFont val="Calibri"/>
        <family val="2"/>
        <charset val="204"/>
        <scheme val="minor"/>
      </rPr>
      <t xml:space="preserve"> (UNIVERSAL)- от блондинки до брюнетки</t>
    </r>
  </si>
  <si>
    <r>
      <t xml:space="preserve">Антивозрастной крем для лица </t>
    </r>
    <r>
      <rPr>
        <b/>
        <sz val="12"/>
        <color theme="1"/>
        <rFont val="Cambria"/>
        <family val="1"/>
        <charset val="204"/>
        <scheme val="major"/>
      </rPr>
      <t>MAGIC CREAM.</t>
    </r>
    <r>
      <rPr>
        <sz val="12"/>
        <color theme="1"/>
        <rFont val="Cambria"/>
        <family val="1"/>
        <charset val="204"/>
        <scheme val="major"/>
      </rPr>
      <t xml:space="preserve"> Волшебный крем на основе пептидов и даров океана, 50мл</t>
    </r>
  </si>
  <si>
    <r>
      <rPr>
        <b/>
        <sz val="11"/>
        <color theme="1"/>
        <rFont val="Cambria"/>
        <family val="1"/>
        <charset val="204"/>
        <scheme val="major"/>
      </rPr>
      <t>EYE Patches</t>
    </r>
    <r>
      <rPr>
        <sz val="11"/>
        <color theme="1"/>
        <rFont val="Cambria"/>
        <family val="1"/>
        <charset val="204"/>
        <scheme val="major"/>
      </rPr>
      <t xml:space="preserve"> peptide formula. Патчи для глаз, пептидная формула, 60шт</t>
    </r>
  </si>
  <si>
    <t>Пузырьковая кислородная тканевая одноразовая детокс маска, 30мл.</t>
  </si>
  <si>
    <r>
      <rPr>
        <b/>
        <sz val="10"/>
        <color theme="1"/>
        <rFont val="Calibri"/>
        <family val="2"/>
        <charset val="204"/>
        <scheme val="minor"/>
      </rPr>
      <t>S101</t>
    </r>
    <r>
      <rPr>
        <sz val="10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</t>
    </r>
    <r>
      <rPr>
        <sz val="10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0"/>
        <color theme="1"/>
        <rFont val="Calibri"/>
        <family val="2"/>
        <charset val="204"/>
        <scheme val="minor"/>
      </rPr>
      <t>РОЗОВЫЙ ПУНШ</t>
    </r>
    <r>
      <rPr>
        <sz val="10"/>
        <color theme="1"/>
        <rFont val="Calibri"/>
        <family val="2"/>
        <charset val="204"/>
        <scheme val="minor"/>
      </rPr>
      <t xml:space="preserve"> (PINK PUNCH), 2.1гр.</t>
    </r>
  </si>
  <si>
    <r>
      <rPr>
        <b/>
        <sz val="10"/>
        <color theme="1"/>
        <rFont val="Calibri"/>
        <family val="2"/>
        <charset val="204"/>
        <scheme val="minor"/>
      </rPr>
      <t>S103</t>
    </r>
    <r>
      <rPr>
        <sz val="10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 </t>
    </r>
    <r>
      <rPr>
        <sz val="10"/>
        <color theme="1"/>
        <rFont val="Calibri"/>
        <family val="2"/>
        <charset val="204"/>
        <scheme val="minor"/>
      </rPr>
      <t xml:space="preserve">Eyes Paradise 24 Часа, цвет - </t>
    </r>
    <r>
      <rPr>
        <b/>
        <sz val="10"/>
        <color theme="1"/>
        <rFont val="Calibri"/>
        <family val="2"/>
        <charset val="204"/>
        <scheme val="minor"/>
      </rPr>
      <t>СЛОНОВАЯ КОСТЬ</t>
    </r>
    <r>
      <rPr>
        <sz val="10"/>
        <color theme="1"/>
        <rFont val="Calibri"/>
        <family val="2"/>
        <charset val="204"/>
        <scheme val="minor"/>
      </rPr>
      <t xml:space="preserve"> (IVORY), 2.1гр.</t>
    </r>
  </si>
  <si>
    <r>
      <rPr>
        <b/>
        <sz val="10"/>
        <color theme="1"/>
        <rFont val="Calibri"/>
        <family val="2"/>
        <charset val="204"/>
        <scheme val="minor"/>
      </rPr>
      <t>S105</t>
    </r>
    <r>
      <rPr>
        <sz val="10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</t>
    </r>
    <r>
      <rPr>
        <sz val="10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0"/>
        <color theme="1"/>
        <rFont val="Calibri"/>
        <family val="2"/>
        <charset val="204"/>
        <scheme val="minor"/>
      </rPr>
      <t>ОЛИВКОВЫЙ</t>
    </r>
    <r>
      <rPr>
        <sz val="10"/>
        <color theme="1"/>
        <rFont val="Calibri"/>
        <family val="2"/>
        <charset val="204"/>
        <scheme val="minor"/>
      </rPr>
      <t xml:space="preserve"> (OLIVE), 2.1гр.</t>
    </r>
  </si>
  <si>
    <r>
      <rPr>
        <b/>
        <sz val="10"/>
        <color theme="1"/>
        <rFont val="Calibri"/>
        <family val="2"/>
        <charset val="204"/>
        <scheme val="minor"/>
      </rPr>
      <t>S106</t>
    </r>
    <r>
      <rPr>
        <sz val="10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</t>
    </r>
    <r>
      <rPr>
        <sz val="10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0"/>
        <color theme="1"/>
        <rFont val="Calibri"/>
        <family val="2"/>
        <charset val="204"/>
        <scheme val="minor"/>
      </rPr>
      <t>МЯТНЫЙ</t>
    </r>
    <r>
      <rPr>
        <sz val="10"/>
        <color theme="1"/>
        <rFont val="Calibri"/>
        <family val="2"/>
        <charset val="204"/>
        <scheme val="minor"/>
      </rPr>
      <t xml:space="preserve"> (PEPPERMINT), 2.1гр.</t>
    </r>
  </si>
  <si>
    <r>
      <rPr>
        <b/>
        <sz val="10"/>
        <color theme="1"/>
        <rFont val="Calibri"/>
        <family val="2"/>
        <charset val="204"/>
        <scheme val="minor"/>
      </rPr>
      <t>S107</t>
    </r>
    <r>
      <rPr>
        <sz val="10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</t>
    </r>
    <r>
      <rPr>
        <sz val="10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0"/>
        <color theme="1"/>
        <rFont val="Calibri"/>
        <family val="2"/>
        <charset val="204"/>
        <scheme val="minor"/>
      </rPr>
      <t>ЧЕРНИЧНЫЙ</t>
    </r>
    <r>
      <rPr>
        <sz val="10"/>
        <color theme="1"/>
        <rFont val="Calibri"/>
        <family val="2"/>
        <charset val="204"/>
        <scheme val="minor"/>
      </rPr>
      <t xml:space="preserve"> (BLACKBERRY), 2.1гр.</t>
    </r>
  </si>
  <si>
    <r>
      <rPr>
        <b/>
        <sz val="10"/>
        <color theme="1"/>
        <rFont val="Calibri"/>
        <family val="2"/>
        <charset val="204"/>
        <scheme val="minor"/>
      </rPr>
      <t xml:space="preserve">S109 </t>
    </r>
    <r>
      <rPr>
        <sz val="10"/>
        <color theme="1"/>
        <rFont val="Calibri"/>
        <family val="2"/>
        <charset val="204"/>
        <scheme val="minor"/>
      </rPr>
      <t>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</t>
    </r>
    <r>
      <rPr>
        <sz val="10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0"/>
        <color theme="1"/>
        <rFont val="Calibri"/>
        <family val="2"/>
        <charset val="204"/>
        <scheme val="minor"/>
      </rPr>
      <t>ЮЖНАЯ НОЧЬ</t>
    </r>
    <r>
      <rPr>
        <sz val="10"/>
        <color theme="1"/>
        <rFont val="Calibri"/>
        <family val="2"/>
        <charset val="204"/>
        <scheme val="minor"/>
      </rPr>
      <t xml:space="preserve"> (SOUTH NIGHT), 2.1гр.</t>
    </r>
  </si>
  <si>
    <r>
      <rPr>
        <b/>
        <sz val="10"/>
        <color theme="1"/>
        <rFont val="Calibri"/>
        <family val="2"/>
        <charset val="204"/>
        <scheme val="minor"/>
      </rPr>
      <t xml:space="preserve">S111 </t>
    </r>
    <r>
      <rPr>
        <sz val="10"/>
        <color theme="1"/>
        <rFont val="Calibri"/>
        <family val="2"/>
        <charset val="204"/>
        <scheme val="minor"/>
      </rPr>
      <t>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</t>
    </r>
    <r>
      <rPr>
        <sz val="10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0"/>
        <color theme="1"/>
        <rFont val="Calibri"/>
        <family val="2"/>
        <charset val="204"/>
        <scheme val="minor"/>
      </rPr>
      <t>ЗАКАТ СОЛНЦА</t>
    </r>
    <r>
      <rPr>
        <sz val="10"/>
        <color theme="1"/>
        <rFont val="Calibri"/>
        <family val="2"/>
        <charset val="204"/>
        <scheme val="minor"/>
      </rPr>
      <t xml:space="preserve"> (SUNSET), 2.1гр.</t>
    </r>
  </si>
  <si>
    <r>
      <rPr>
        <b/>
        <sz val="10"/>
        <color theme="1"/>
        <rFont val="Calibri"/>
        <family val="2"/>
        <charset val="204"/>
        <scheme val="minor"/>
      </rPr>
      <t>S112</t>
    </r>
    <r>
      <rPr>
        <sz val="10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0"/>
        <color theme="1"/>
        <rFont val="Calibri"/>
        <family val="2"/>
        <charset val="204"/>
        <scheme val="minor"/>
      </rPr>
      <t xml:space="preserve"> тени</t>
    </r>
    <r>
      <rPr>
        <sz val="10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0"/>
        <color theme="1"/>
        <rFont val="Calibri"/>
        <family val="2"/>
        <charset val="204"/>
        <scheme val="minor"/>
      </rPr>
      <t>ЗОЛОТОЙ ПЕСОК</t>
    </r>
    <r>
      <rPr>
        <sz val="10"/>
        <color theme="1"/>
        <rFont val="Calibri"/>
        <family val="2"/>
        <charset val="204"/>
        <scheme val="minor"/>
      </rPr>
      <t xml:space="preserve"> (GOLDEN SAND), 2.1гр.</t>
    </r>
  </si>
  <si>
    <r>
      <rPr>
        <b/>
        <sz val="11"/>
        <color theme="1"/>
        <rFont val="Calibri"/>
        <family val="2"/>
        <charset val="204"/>
        <scheme val="minor"/>
      </rPr>
      <t>S110</t>
    </r>
    <r>
      <rPr>
        <sz val="11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1"/>
        <color theme="1"/>
        <rFont val="Calibri"/>
        <family val="2"/>
        <charset val="204"/>
        <scheme val="minor"/>
      </rPr>
      <t xml:space="preserve"> тени</t>
    </r>
    <r>
      <rPr>
        <sz val="11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1"/>
        <color theme="1"/>
        <rFont val="Calibri"/>
        <family val="2"/>
        <charset val="204"/>
        <scheme val="minor"/>
      </rPr>
      <t>ГРАФИТ</t>
    </r>
    <r>
      <rPr>
        <sz val="11"/>
        <color theme="1"/>
        <rFont val="Calibri"/>
        <family val="2"/>
        <charset val="204"/>
        <scheme val="minor"/>
      </rPr>
      <t xml:space="preserve"> (GRAPHIT), 2.1гр.</t>
    </r>
  </si>
  <si>
    <r>
      <rPr>
        <b/>
        <sz val="11"/>
        <color theme="1"/>
        <rFont val="Calibri"/>
        <family val="2"/>
        <charset val="204"/>
        <scheme val="minor"/>
      </rPr>
      <t>S104</t>
    </r>
    <r>
      <rPr>
        <sz val="11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1"/>
        <color theme="1"/>
        <rFont val="Calibri"/>
        <family val="2"/>
        <charset val="204"/>
        <scheme val="minor"/>
      </rPr>
      <t xml:space="preserve"> тени </t>
    </r>
    <r>
      <rPr>
        <sz val="11"/>
        <color theme="1"/>
        <rFont val="Calibri"/>
        <family val="2"/>
        <charset val="204"/>
        <scheme val="minor"/>
      </rPr>
      <t xml:space="preserve">Eyes Paradise 24 Часа, цвет - </t>
    </r>
    <r>
      <rPr>
        <b/>
        <sz val="11"/>
        <color theme="1"/>
        <rFont val="Calibri"/>
        <family val="2"/>
        <charset val="204"/>
        <scheme val="minor"/>
      </rPr>
      <t>МОККО</t>
    </r>
    <r>
      <rPr>
        <sz val="11"/>
        <color theme="1"/>
        <rFont val="Calibri"/>
        <family val="2"/>
        <charset val="204"/>
        <scheme val="minor"/>
      </rPr>
      <t xml:space="preserve"> (MOKKO), 2.1гр.</t>
    </r>
  </si>
  <si>
    <r>
      <rPr>
        <b/>
        <sz val="11"/>
        <color theme="1"/>
        <rFont val="Calibri"/>
        <family val="2"/>
        <charset val="204"/>
        <scheme val="minor"/>
      </rPr>
      <t>S102</t>
    </r>
    <r>
      <rPr>
        <sz val="11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1"/>
        <color theme="1"/>
        <rFont val="Calibri"/>
        <family val="2"/>
        <charset val="204"/>
        <scheme val="minor"/>
      </rPr>
      <t xml:space="preserve"> тени </t>
    </r>
    <r>
      <rPr>
        <sz val="11"/>
        <color theme="1"/>
        <rFont val="Calibri"/>
        <family val="2"/>
        <charset val="204"/>
        <scheme val="minor"/>
      </rPr>
      <t xml:space="preserve">Eyes Paradise 24 Часа, цвет - </t>
    </r>
    <r>
      <rPr>
        <b/>
        <sz val="11"/>
        <color theme="1"/>
        <rFont val="Calibri"/>
        <family val="2"/>
        <charset val="204"/>
        <scheme val="minor"/>
      </rPr>
      <t>ХАКИ</t>
    </r>
    <r>
      <rPr>
        <sz val="11"/>
        <color theme="1"/>
        <rFont val="Calibri"/>
        <family val="2"/>
        <charset val="204"/>
        <scheme val="minor"/>
      </rPr>
      <t xml:space="preserve"> (KHAKI), 2.1гр.</t>
    </r>
  </si>
  <si>
    <t>Введите информацию</t>
  </si>
  <si>
    <t>Magic Cream – отмеченный наградами сектеный и чудодейственный ежедневный крем для лица на основе пептидов и волшебных даров океана. Это совместное достижение французских ученых, биологов и специалистов индустрии красоты. Крем обладает фантастическим составом, текстурой и запахом. Мощнейшая комбинация активных ингредиентов и масел вернет молодость, комфорт и защиту коже. Cмесь из 8 магических ингредиентов или Волшебная Восьмерка.</t>
  </si>
  <si>
    <t>Термоактивная маска-дезинкрустант (эксфолиант) с экстрактом клюквы, 30мл.</t>
  </si>
  <si>
    <t>POM4</t>
  </si>
  <si>
    <r>
      <t xml:space="preserve">Помада для бровей 24 часа устойчивости BROW FACTORY </t>
    </r>
    <r>
      <rPr>
        <b/>
        <sz val="11"/>
        <color theme="1"/>
        <rFont val="Calibri"/>
        <family val="2"/>
        <charset val="204"/>
        <scheme val="minor"/>
      </rPr>
      <t xml:space="preserve">B1 BLONDIE </t>
    </r>
    <r>
      <rPr>
        <sz val="11"/>
        <color theme="1"/>
        <rFont val="Calibri"/>
        <family val="2"/>
        <charset val="204"/>
        <scheme val="minor"/>
      </rPr>
      <t>для блондинок с кистью</t>
    </r>
  </si>
  <si>
    <r>
      <t xml:space="preserve">Помада для бровей 24 часа устойчивости BROW FACTORY </t>
    </r>
    <r>
      <rPr>
        <b/>
        <sz val="11"/>
        <color theme="1"/>
        <rFont val="Calibri"/>
        <family val="2"/>
        <charset val="204"/>
        <scheme val="minor"/>
      </rPr>
      <t xml:space="preserve">B2 GINGERY </t>
    </r>
    <r>
      <rPr>
        <sz val="11"/>
        <color theme="1"/>
        <rFont val="Calibri"/>
        <family val="2"/>
        <charset val="204"/>
        <scheme val="minor"/>
      </rPr>
      <t>для блондинок и шатенок с кистью</t>
    </r>
  </si>
  <si>
    <r>
      <t xml:space="preserve">Помада для бровей 24 часа устойчивости BROW FACTORY </t>
    </r>
    <r>
      <rPr>
        <b/>
        <sz val="11"/>
        <color theme="1"/>
        <rFont val="Calibri"/>
        <family val="2"/>
        <charset val="204"/>
        <scheme val="minor"/>
      </rPr>
      <t xml:space="preserve">B4 BRUNETTE </t>
    </r>
    <r>
      <rPr>
        <sz val="11"/>
        <color theme="1"/>
        <rFont val="Calibri"/>
        <family val="2"/>
        <charset val="204"/>
        <scheme val="minor"/>
      </rPr>
      <t>для брюнеток с кистью</t>
    </r>
  </si>
  <si>
    <r>
      <t xml:space="preserve">Помада для бровей 24 часа устойчивости BROW FACTORY </t>
    </r>
    <r>
      <rPr>
        <b/>
        <sz val="11"/>
        <color theme="1"/>
        <rFont val="Calibri"/>
        <family val="2"/>
        <charset val="204"/>
        <scheme val="minor"/>
      </rPr>
      <t xml:space="preserve">B3 BROWNIE </t>
    </r>
    <r>
      <rPr>
        <sz val="11"/>
        <color theme="1"/>
        <rFont val="Calibri"/>
        <family val="2"/>
        <charset val="204"/>
        <scheme val="minor"/>
      </rPr>
      <t>для шатенок с кистью</t>
    </r>
  </si>
  <si>
    <r>
      <rPr>
        <b/>
        <i/>
        <sz val="11"/>
        <color rgb="FF7F7F7F"/>
        <rFont val="Arial"/>
        <family val="2"/>
        <charset val="204"/>
      </rPr>
      <t>«Фибротушь»</t>
    </r>
    <r>
      <rPr>
        <i/>
        <sz val="11"/>
        <color rgb="FF7F7F7F"/>
        <rFont val="Arial"/>
        <family val="2"/>
        <charset val="204"/>
      </rPr>
      <t xml:space="preserve"> тушь с эффектом реального удлинения и интеллигентного объема. Великолепно носится в течении дня, не размазывается, не осыпается и не скатывается! Устойчива к воздействию влаги и себума. 4 топовых оттенка! </t>
    </r>
    <r>
      <rPr>
        <b/>
        <i/>
        <sz val="11"/>
        <color rgb="FF7F7F7F"/>
        <rFont val="Arial"/>
        <family val="2"/>
        <charset val="204"/>
      </rPr>
      <t>Нанесение:</t>
    </r>
    <r>
      <rPr>
        <i/>
        <sz val="11"/>
        <color rgb="FF7F7F7F"/>
        <rFont val="Arial"/>
        <family val="2"/>
        <charset val="204"/>
      </rPr>
      <t xml:space="preserve"> создает длинные, аккуратно разделённые ресницы, обволакивает каждую ресничку и реально удлиняет ее на 1.5-2мм, предотвращает их склеивание. </t>
    </r>
    <r>
      <rPr>
        <b/>
        <i/>
        <sz val="11"/>
        <color rgb="FF7F7F7F"/>
        <rFont val="Arial"/>
        <family val="2"/>
        <charset val="204"/>
      </rPr>
      <t>Снятие:</t>
    </r>
    <r>
      <rPr>
        <i/>
        <sz val="11"/>
        <color rgb="FF7F7F7F"/>
        <rFont val="Arial"/>
        <family val="2"/>
        <charset val="204"/>
      </rPr>
      <t xml:space="preserve"> Никаких разводов, грязи или эффекта «панды». Благодаря термочувствительным смолам тушь снимается «чехольчиками» без следов теплой водой свыше 40С</t>
    </r>
    <r>
      <rPr>
        <i/>
        <vertAlign val="superscript"/>
        <sz val="11"/>
        <color rgb="FF7F7F7F"/>
        <rFont val="Arial"/>
        <family val="2"/>
        <charset val="204"/>
      </rPr>
      <t>0</t>
    </r>
    <r>
      <rPr>
        <i/>
        <sz val="11"/>
        <color rgb="FF7F7F7F"/>
        <rFont val="Arial"/>
        <family val="2"/>
        <charset val="204"/>
      </rPr>
      <t xml:space="preserve">, поэтому ее еще называют «термотушью». </t>
    </r>
    <r>
      <rPr>
        <b/>
        <i/>
        <sz val="11"/>
        <color rgb="FF7F7F7F"/>
        <rFont val="Arial"/>
        <family val="2"/>
        <charset val="204"/>
      </rPr>
      <t xml:space="preserve">Состав: </t>
    </r>
    <r>
      <rPr>
        <i/>
        <sz val="11"/>
        <color rgb="FF7F7F7F"/>
        <rFont val="Arial"/>
        <family val="2"/>
        <charset val="204"/>
      </rPr>
      <t>Имеет органический и безопасный состав. Обогащена касторовым маслом, маслом жожоба, витаминами А и Е. Масло семян индийского дерева Ниим является природным антисептиком, имеет лечебные и антибактериальные свойства. Гипоаллергенна. USA.</t>
    </r>
  </si>
  <si>
    <t xml:space="preserve">Высоко пигментированная, супер стойкая кремовая помада для бровей Brow Factory в четырёх идеальных оттенках.  Удобная кисточка входит в комплект! Кремовая текстура помады для бровей подойдет для любого типа кожи. Держится в течении всего дня, даже при активном контакте с водой. Оттенок регулируется интенсивностью нанесения средства кистью на брови, которая идет в комплекте. В результате Вы без усилий добьетесь нежного и аккуратного эффекта натуральных бровей. Щеточка на кисти с обратной стороны позволяет не только причесать волосики, но и растушевать гель в легкую дымку. Держится в течении всего дня, даже при активном контакте с водой. Гипоаллергенное средство. </t>
  </si>
  <si>
    <r>
      <t xml:space="preserve">Высокопигментированные революционные муссовые тени </t>
    </r>
    <r>
      <rPr>
        <b/>
        <i/>
        <sz val="11"/>
        <color rgb="FF7F7F7F"/>
        <rFont val="Arial"/>
        <family val="2"/>
        <charset val="204"/>
      </rPr>
      <t>Eyes Paradise</t>
    </r>
    <r>
      <rPr>
        <i/>
        <sz val="11"/>
        <color rgb="FF7F7F7F"/>
        <rFont val="Arial"/>
        <family val="2"/>
        <charset val="204"/>
      </rPr>
      <t xml:space="preserve"> для век надолго заставят тебя забыть о своих привычных средствах для макияжа. Тени легко наносятся, прекрасно  растушёвываются, великолепно держатся, не скатываются и не собираются в складочках. А самое замечательное – их можно наносить везде: на веки, под бровь, скулы, губы и зону декольте – для повседневного макияжа и нарядных вечерних образов! Ты только представь, в одной маленькой баночке умещается яркий мир, полный праздничного блеска или умеренного деликатного свечения – выбирать тебе.
Топовые коммерческие оттенки, подобранные для европейского типажа внешности и подойдут исключительно всем!</t>
    </r>
  </si>
  <si>
    <t>SRM</t>
  </si>
  <si>
    <r>
      <t xml:space="preserve">Омолаживающая и  Восстанавливающая Сыворотка с Морским Коллагеном - серия </t>
    </r>
    <r>
      <rPr>
        <b/>
        <sz val="12"/>
        <color theme="1"/>
        <rFont val="Cambria"/>
        <family val="1"/>
        <charset val="204"/>
        <scheme val="major"/>
      </rPr>
      <t>MAGIC SERUM</t>
    </r>
    <r>
      <rPr>
        <sz val="12"/>
        <color theme="1"/>
        <rFont val="Cambria"/>
        <family val="1"/>
        <charset val="204"/>
        <scheme val="major"/>
      </rPr>
      <t>, 30мл</t>
    </r>
  </si>
  <si>
    <r>
      <t xml:space="preserve">Благодаря входящим в состав активным компонентам (Спирулина, экстракт Женьшеня, Гилауроновая Кислота, Пептиды) сыворотка обеспечивает питание, защиту и сияние вашей кожи. 
</t>
    </r>
    <r>
      <rPr>
        <i/>
        <u/>
        <sz val="11"/>
        <color rgb="FF7F7F7F"/>
        <rFont val="Arial"/>
        <family val="2"/>
        <charset val="204"/>
      </rPr>
      <t>Ритуал красоты:</t>
    </r>
    <r>
      <rPr>
        <i/>
        <sz val="11"/>
        <color rgb="FF7F7F7F"/>
        <rFont val="Arial"/>
        <family val="2"/>
        <charset val="204"/>
      </rPr>
      <t xml:space="preserve"> Наносите ежедневно небольшое количество сыворотки на очищенную кожу лица, шеи и зоны декольте. Для усиления действия после использования сыворотки наносите Magic Cream от MakeUMake. Algisium C® , Instensyl® , Ginkgo extract , 
</t>
    </r>
  </si>
  <si>
    <t>BB</t>
  </si>
  <si>
    <r>
      <t xml:space="preserve">ВВ Праймер с Тонирующим, Разглаживающим и Омолаживающим Действием - </t>
    </r>
    <r>
      <rPr>
        <b/>
        <sz val="12"/>
        <color theme="1"/>
        <rFont val="Cambria"/>
        <family val="1"/>
        <charset val="204"/>
        <scheme val="major"/>
      </rPr>
      <t>BB MAGIC PRIMER</t>
    </r>
    <r>
      <rPr>
        <sz val="12"/>
        <color theme="1"/>
        <rFont val="Cambria"/>
        <family val="1"/>
        <charset val="204"/>
        <scheme val="major"/>
      </rPr>
      <t>, 50мл.</t>
    </r>
  </si>
  <si>
    <t>Этот уникальный уход за кожей сочетает в себе гель с увлажняющими, разглаживающими и омолаживающими активными ингредиентами и тонирующими пигментами, инкапсулированными в жемчужинах. Эти «волшебные» жемчужины раскрываются  на коже, высвобождая оттенок и адаптируя его под естественный оттенок вашей кожи. Результат – сенсационно ровный цвет лица и внутреннее свечение!</t>
  </si>
  <si>
    <t>CNDR</t>
  </si>
  <si>
    <r>
      <t xml:space="preserve">Пенящаяся Гелевая Маска «Золушки» с Омолаживающим Лифтинг-Эффектом - </t>
    </r>
    <r>
      <rPr>
        <b/>
        <sz val="12"/>
        <color theme="1"/>
        <rFont val="Cambria"/>
        <family val="1"/>
        <charset val="204"/>
        <scheme val="major"/>
      </rPr>
      <t>MAGIC GEL MASK</t>
    </r>
    <r>
      <rPr>
        <sz val="12"/>
        <color theme="1"/>
        <rFont val="Cambria"/>
        <family val="1"/>
        <charset val="204"/>
        <scheme val="major"/>
      </rPr>
      <t>, 30мл.</t>
    </r>
  </si>
  <si>
    <t>Глоток свежего воздуха для Вашего лица! Откройте для себя нашу новую маску с ароматом зеленого чая и удивительной текстурой. При контакте с кожей гель превращается в нежную кремообразную пену. За счёт уникального действующего компонента Fiflow® кожа снабжается кислородом и улучшается её внешний вид: многократно повышается эластичность, кожа увлажняется и наполняется внутренним фарфоровым свечением, морщины разглаживаются!</t>
  </si>
  <si>
    <r>
      <t xml:space="preserve">Очищающая Мицеллярная Вода для Лица, Глаз и Губ - </t>
    </r>
    <r>
      <rPr>
        <b/>
        <sz val="12"/>
        <color theme="1"/>
        <rFont val="Cambria"/>
        <family val="1"/>
        <charset val="204"/>
        <scheme val="major"/>
      </rPr>
      <t>MICELLAR CLEANSING WATER</t>
    </r>
    <r>
      <rPr>
        <sz val="12"/>
        <color theme="1"/>
        <rFont val="Cambria"/>
        <family val="1"/>
        <charset val="204"/>
        <scheme val="major"/>
      </rPr>
      <t>, 50мл.</t>
    </r>
  </si>
  <si>
    <t>Экспресс-очищение лица и удаление макияжа с глаз и губ. Особенно деликатно и легко удаляет все загрязнения, а также следы негативного воздействия окружающей среды. Смягчающий комплекс с экстрактом цветков апельсина, ромашки и мака дает коже настоящее ощущение свежести.</t>
  </si>
  <si>
    <t>HRT1</t>
  </si>
  <si>
    <t>Хайлайтер - HEARTLIGHTER 1 - СЕРДЦЕ РУСАЛКИ</t>
  </si>
  <si>
    <t>Уникальный мелкодисперсный шиммерный продукт сочетает в себе пять универсальных нейтральных полутонов! Призван мгновенно сделать лицо свежее, убрать недостатки, визуально омолодить кожу! Подходит для все типов кожи. Наносить на тон, пудру или на очищенную кожу.</t>
  </si>
  <si>
    <t>HRT2</t>
  </si>
  <si>
    <t>Хайлайтер - HEARTLIGHTER 2 - ГРИВА ЕДИНОРОГА</t>
  </si>
  <si>
    <t xml:space="preserve">Уникальный мелкодисперсный шиммерный продукт сочетает в себе пять универсальных холодных полутонов! Призван мгновенно сделать лицо свежее, убрать недостатки, визуально омолодить вашу кожу! Подходит для все типов кожи. Наносить на тон, пудру или на очищенную кожу.
</t>
  </si>
  <si>
    <t>HRT3</t>
  </si>
  <si>
    <t>Хайлайтер - HEARTLIGHTER 3 - КРЫЛО ФЕНИКСА</t>
  </si>
  <si>
    <t xml:space="preserve">Уникальный мелкодисперсный шиммерный продукт сочетает в себе три универсальных тёплых полутона! Призван мгновенно сделать лицо свежее, убрать недостатки, визуально омолодить вашу кожу! Подходит для все типов кожи. Наносить на тон, пудру или на очищенную кожу.
</t>
  </si>
  <si>
    <t>HRT4</t>
  </si>
  <si>
    <t>Хайлайтер - HEARTLIGHTER 4 - ЧЕШУЯ ДРАКОНА</t>
  </si>
  <si>
    <t>Уникальный мелкодисперсный шиммерный продукт сочетает в себе один универсальных золотистый полутон! Призван мгновенно сделать лицо свежее, убрать недостатки, визуально омолодить вашу кожу!Подходит для все типов кожи. Наносить на тон, пудру или на очищенную кожу.</t>
  </si>
  <si>
    <t>Масло для губ 28 масел, 10гр.</t>
  </si>
  <si>
    <t>Скраб для губ 28 масел, 10гр.</t>
  </si>
  <si>
    <t>MCLL</t>
  </si>
  <si>
    <t>BALM</t>
  </si>
  <si>
    <t>CSRB</t>
  </si>
  <si>
    <r>
      <rPr>
        <b/>
        <sz val="11"/>
        <color theme="1"/>
        <rFont val="Calibri"/>
        <family val="2"/>
        <charset val="204"/>
        <scheme val="minor"/>
      </rPr>
      <t>L06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КАРАМЕЛЬ</t>
    </r>
    <r>
      <rPr>
        <sz val="11"/>
        <color theme="1"/>
        <rFont val="Calibri"/>
        <family val="2"/>
        <charset val="204"/>
        <scheme val="minor"/>
      </rPr>
      <t xml:space="preserve"> (CARAMEL)</t>
    </r>
  </si>
  <si>
    <r>
      <rPr>
        <b/>
        <sz val="11"/>
        <color theme="1"/>
        <rFont val="Calibri"/>
        <family val="2"/>
        <charset val="204"/>
        <scheme val="minor"/>
      </rPr>
      <t>L08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ЛИЛОВЫЙ</t>
    </r>
    <r>
      <rPr>
        <sz val="11"/>
        <color theme="1"/>
        <rFont val="Calibri"/>
        <family val="2"/>
        <charset val="204"/>
        <scheme val="minor"/>
      </rPr>
      <t xml:space="preserve"> (LILAC LILY)</t>
    </r>
  </si>
  <si>
    <r>
      <rPr>
        <b/>
        <sz val="11"/>
        <color theme="1"/>
        <rFont val="Calibri"/>
        <family val="2"/>
        <charset val="204"/>
        <scheme val="minor"/>
      </rPr>
      <t>L09</t>
    </r>
    <r>
      <rPr>
        <sz val="11"/>
        <color theme="1"/>
        <rFont val="Calibri"/>
        <family val="2"/>
        <charset val="204"/>
        <scheme val="minor"/>
      </rPr>
      <t xml:space="preserve"> - Водостойкая помада-карандаш для губ 18 Часов, 2 в 1. Цвет - </t>
    </r>
    <r>
      <rPr>
        <b/>
        <sz val="11"/>
        <color theme="1"/>
        <rFont val="Calibri"/>
        <family val="2"/>
        <charset val="204"/>
        <scheme val="minor"/>
      </rPr>
      <t>ПИОН</t>
    </r>
    <r>
      <rPr>
        <sz val="11"/>
        <color theme="1"/>
        <rFont val="Calibri"/>
        <family val="2"/>
        <charset val="204"/>
        <scheme val="minor"/>
      </rPr>
      <t xml:space="preserve"> (PEONY)</t>
    </r>
  </si>
  <si>
    <t>Прайс MAKE U MAKE</t>
  </si>
  <si>
    <t>ЗАПОЛНИТЕ ПОЖАЛУЙСТА ВАШУ КОНТАКТНУЮ ИНФОРМАЦИЮ</t>
  </si>
  <si>
    <t>Вал 1</t>
  </si>
  <si>
    <r>
      <rPr>
        <b/>
        <sz val="10"/>
        <color theme="1" tint="0.249977111117893"/>
        <rFont val="Cambria"/>
        <family val="1"/>
        <charset val="204"/>
        <scheme val="major"/>
      </rPr>
      <t>РОЗНИЦА</t>
    </r>
    <r>
      <rPr>
        <b/>
        <sz val="12"/>
        <color theme="1" tint="0.249977111117893"/>
        <rFont val="Cambria"/>
        <family val="1"/>
        <charset val="204"/>
        <scheme val="major"/>
      </rPr>
      <t xml:space="preserve">  </t>
    </r>
    <r>
      <rPr>
        <sz val="14"/>
        <color theme="1" tint="0.249977111117893"/>
        <rFont val="Cambria"/>
        <family val="1"/>
        <charset val="204"/>
        <scheme val="major"/>
      </rPr>
      <t>РРЦ</t>
    </r>
  </si>
  <si>
    <r>
      <rPr>
        <b/>
        <i/>
        <sz val="12"/>
        <color rgb="FF7F7F7F"/>
        <rFont val="Arial"/>
        <family val="2"/>
        <charset val="204"/>
      </rPr>
      <t>Перманентный карандаш 18 часов стойкости можно использовать не только, как контур, но и как самостоятельную помаду, полностью закрасив губы. Не сушит и абсолютно не ощущается на губах, так как имеет мягкую кремовую текстуру Fix’n Cream , то есть – Застывающий Крем. Матовый финишь, без вкуса и запаха. В составе витамины А и Е, а так же природные антиоксиданты, которые борятся со свободными радикалами. Карандаш в дополнительной герметичной упаковке. Снимается средствами для снятия макияжа. Гипоаллергенен и дермоторлогически проверен.</t>
    </r>
    <r>
      <rPr>
        <i/>
        <sz val="12"/>
        <color rgb="FF7F7F7F"/>
        <rFont val="Arial"/>
        <family val="2"/>
        <charset val="204"/>
      </rPr>
      <t xml:space="preserve"> </t>
    </r>
    <r>
      <rPr>
        <b/>
        <i/>
        <sz val="12"/>
        <color rgb="FF7F7F7F"/>
        <rFont val="Arial"/>
        <family val="2"/>
        <charset val="204"/>
      </rPr>
      <t xml:space="preserve">Точится. L01 - </t>
    </r>
    <r>
      <rPr>
        <i/>
        <sz val="12"/>
        <color rgb="FF7F7F7F"/>
        <rFont val="Arial"/>
        <family val="2"/>
        <charset val="204"/>
      </rPr>
      <t xml:space="preserve">Натуральный и универсальный оттенок, который идеально обновит естественный пигмент губ, подчеркнет красоту и ухоженность. Абсолютный Must Have. Идеален как контур для натуральных оттенков помад. </t>
    </r>
    <r>
      <rPr>
        <b/>
        <i/>
        <sz val="12"/>
        <color rgb="FF7F7F7F"/>
        <rFont val="Arial"/>
        <family val="2"/>
        <charset val="204"/>
      </rPr>
      <t>L02</t>
    </r>
    <r>
      <rPr>
        <i/>
        <sz val="12"/>
        <color rgb="FF7F7F7F"/>
        <rFont val="Arial"/>
        <family val="2"/>
        <charset val="204"/>
      </rPr>
      <t xml:space="preserve"> – Нежнейший оттенок нежно-розового Великолепия. В нем вся красота и свежесть весенних распускающихся цветов. Лёгкий и воздушный поцелуй Самой Весны, которая снимает усталость на лице. Оттенок универсален, идеальная пара с L01. </t>
    </r>
    <r>
      <rPr>
        <b/>
        <i/>
        <sz val="12"/>
        <color rgb="FF7F7F7F"/>
        <rFont val="Arial"/>
        <family val="2"/>
        <charset val="204"/>
      </rPr>
      <t>L03 -</t>
    </r>
    <r>
      <rPr>
        <i/>
        <sz val="12"/>
        <color rgb="FF7F7F7F"/>
        <rFont val="Arial"/>
        <family val="2"/>
        <charset val="204"/>
      </rPr>
      <t xml:space="preserve"> Персиково-розовый припыленный оттенок без рыжего подтона. Венец пастельной коллекции. Нежный и манящий, сочный и сладкий. Идеально подойдёт «тёплым» блондинкам, шатенкам и женственно-игривым рыжеволосым красоткам, тем кто любит «по-натуральнее». </t>
    </r>
    <r>
      <rPr>
        <b/>
        <i/>
        <sz val="12"/>
        <color rgb="FF7F7F7F"/>
        <rFont val="Arial"/>
        <family val="2"/>
        <charset val="204"/>
      </rPr>
      <t>L04 -</t>
    </r>
    <r>
      <rPr>
        <i/>
        <sz val="12"/>
        <color rgb="FF7F7F7F"/>
        <rFont val="Arial"/>
        <family val="2"/>
        <charset val="204"/>
      </rPr>
      <t xml:space="preserve"> Бежево-нейтральный подтон цвета пралине, остающийся на пике популярности уже несколько сезонов подряд. Абсолютный лидер в макияже невест и незаменимый помощник визажистов. </t>
    </r>
    <r>
      <rPr>
        <b/>
        <i/>
        <sz val="12"/>
        <color rgb="FF7F7F7F"/>
        <rFont val="Arial"/>
        <family val="2"/>
        <charset val="204"/>
      </rPr>
      <t xml:space="preserve">L05 - </t>
    </r>
    <r>
      <rPr>
        <i/>
        <sz val="12"/>
        <color rgb="FF7F7F7F"/>
        <rFont val="Arial"/>
        <family val="2"/>
        <charset val="204"/>
      </rPr>
      <t xml:space="preserve">Уникальный и редкий оттенок – изысканно-сдержанный и, в то же время, насыщенный и яркий, в нем немного розовой прохлады и одновременно теплой краснинки. Ваши губы словно «ЗАЦЕЛОВАНЫ». </t>
    </r>
    <r>
      <rPr>
        <b/>
        <i/>
        <sz val="12"/>
        <color rgb="FF7F7F7F"/>
        <rFont val="Arial"/>
        <family val="2"/>
        <charset val="204"/>
      </rPr>
      <t>L06 -</t>
    </r>
    <r>
      <rPr>
        <i/>
        <sz val="12"/>
        <color rgb="FF7F7F7F"/>
        <rFont val="Arial"/>
        <family val="2"/>
        <charset val="204"/>
      </rPr>
      <t xml:space="preserve"> Неоспоримый хит продаж, теплый универсальный карамельный оттенок натуральных губ. Идеален для дневного макияжа. В воздухе витает сладковато-манящий аромат тающей карамели, это Прованс – волшебный край на юге Франции. Именно этот дух Прованса вдохновил создателей на этот волшебный полутон. </t>
    </r>
    <r>
      <rPr>
        <b/>
        <i/>
        <sz val="12"/>
        <color rgb="FF7F7F7F"/>
        <rFont val="Arial"/>
        <family val="2"/>
        <charset val="204"/>
      </rPr>
      <t>L07 -</t>
    </r>
    <r>
      <rPr>
        <i/>
        <sz val="12"/>
        <color rgb="FF7F7F7F"/>
        <rFont val="Arial"/>
        <family val="2"/>
        <charset val="204"/>
      </rPr>
      <t xml:space="preserve"> Если Вы ищете идеальный краный, глубокий, аристократичный и изысканный – это именно тот оттенок. Классический британский королевский красный подойдет для любого типа внешности и подчеркнет Вашу белоснежную улыбку. </t>
    </r>
    <r>
      <rPr>
        <b/>
        <i/>
        <sz val="12"/>
        <color rgb="FF7F7F7F"/>
        <rFont val="Arial"/>
        <family val="2"/>
        <charset val="204"/>
      </rPr>
      <t xml:space="preserve">L08 - </t>
    </r>
    <r>
      <rPr>
        <i/>
        <sz val="12"/>
        <color rgb="FF7F7F7F"/>
        <rFont val="Arial"/>
        <family val="2"/>
        <charset val="204"/>
      </rPr>
      <t xml:space="preserve">Изысканный холодный розово-лиловый полутон. Стильный, немного «припыленный» натуральный оттенок для настоящих модниц. </t>
    </r>
    <r>
      <rPr>
        <b/>
        <i/>
        <sz val="12"/>
        <color rgb="FF7F7F7F"/>
        <rFont val="Arial"/>
        <family val="2"/>
        <charset val="204"/>
      </rPr>
      <t xml:space="preserve">L09 </t>
    </r>
    <r>
      <rPr>
        <i/>
        <sz val="12"/>
        <color rgb="FF7F7F7F"/>
        <rFont val="Arial"/>
        <family val="2"/>
        <charset val="204"/>
      </rPr>
      <t xml:space="preserve">- Манящий яркий пионовый оттенок. Вы королева вечера!!!
</t>
    </r>
  </si>
  <si>
    <t>Питательное масло-бальзам и скраб для губ на основе 28 масел - ранозаживление, питание и уход. Моментально востанавливает губы. Имеет шикарную отдушку и абсолютная органический состав. Используйте днем, на ночь, а так же за 20 минут перед нанесением водостойких карандашей MAKE U MAKE, чтобы снять сухость.</t>
  </si>
  <si>
    <r>
      <rPr>
        <b/>
        <sz val="11"/>
        <color theme="1"/>
        <rFont val="Calibri"/>
        <family val="2"/>
        <charset val="204"/>
        <scheme val="minor"/>
      </rPr>
      <t>E07</t>
    </r>
    <r>
      <rPr>
        <sz val="11"/>
        <color theme="1"/>
        <rFont val="Calibri"/>
        <family val="2"/>
        <charset val="204"/>
        <scheme val="minor"/>
      </rPr>
      <t xml:space="preserve"> - Водостойкий карандаш для глаз 24 Часа, подводка-тени-каял 3 в 1, цвет - </t>
    </r>
    <r>
      <rPr>
        <b/>
        <sz val="11"/>
        <color theme="1"/>
        <rFont val="Calibri"/>
        <family val="2"/>
        <charset val="204"/>
        <scheme val="minor"/>
      </rPr>
      <t>КОРИЧНЕВЫЙ</t>
    </r>
    <r>
      <rPr>
        <sz val="11"/>
        <color theme="1"/>
        <rFont val="Calibri"/>
        <family val="2"/>
        <charset val="204"/>
        <scheme val="minor"/>
      </rPr>
      <t xml:space="preserve"> (Browny)</t>
    </r>
  </si>
  <si>
    <t>Красивый матовый классический коричневый – это секрет выразительных глаз. Нарисуйте им «стрелки» или же используйте как подложку под тени, и обязательно прорисуйте «каял» – кремовая текстура позволяет прекрасно работать по слизистой! Используйте с коричневой тушью!</t>
  </si>
  <si>
    <t>E07</t>
  </si>
  <si>
    <t>L09</t>
  </si>
  <si>
    <t>1103727180471</t>
  </si>
  <si>
    <t>Сумма</t>
  </si>
  <si>
    <r>
      <t xml:space="preserve">Минимальная сумма заказа </t>
    </r>
    <r>
      <rPr>
        <b/>
        <i/>
        <sz val="12"/>
        <color rgb="FF00B050"/>
        <rFont val="Cambria"/>
        <family val="1"/>
        <charset val="204"/>
        <scheme val="major"/>
      </rPr>
      <t xml:space="preserve">5 000р.          </t>
    </r>
    <r>
      <rPr>
        <i/>
        <sz val="12"/>
        <color rgb="FF5F5F5F"/>
        <rFont val="Cambria"/>
        <family val="1"/>
        <charset val="204"/>
        <scheme val="major"/>
      </rPr>
      <t xml:space="preserve">                       Дата последнего изменения прайса: </t>
    </r>
    <r>
      <rPr>
        <b/>
        <i/>
        <sz val="12"/>
        <color rgb="FFFF0000"/>
        <rFont val="Cambria"/>
        <family val="1"/>
        <charset val="204"/>
        <scheme val="major"/>
      </rPr>
      <t>30/03/2020</t>
    </r>
  </si>
  <si>
    <r>
      <rPr>
        <b/>
        <sz val="11"/>
        <color theme="1"/>
        <rFont val="Calibri"/>
        <family val="2"/>
        <charset val="204"/>
        <scheme val="minor"/>
      </rPr>
      <t>S108</t>
    </r>
    <r>
      <rPr>
        <sz val="11"/>
        <color theme="1"/>
        <rFont val="Calibri"/>
        <family val="2"/>
        <charset val="204"/>
        <scheme val="minor"/>
      </rPr>
      <t xml:space="preserve"> - Водостойкие муссовые (кремовые)</t>
    </r>
    <r>
      <rPr>
        <b/>
        <sz val="11"/>
        <color theme="1"/>
        <rFont val="Calibri"/>
        <family val="2"/>
        <charset val="204"/>
        <scheme val="minor"/>
      </rPr>
      <t xml:space="preserve"> тени</t>
    </r>
    <r>
      <rPr>
        <sz val="11"/>
        <color theme="1"/>
        <rFont val="Calibri"/>
        <family val="2"/>
        <charset val="204"/>
        <scheme val="minor"/>
      </rPr>
      <t xml:space="preserve"> Eyes Paradise 24 Часа, цвет - </t>
    </r>
    <r>
      <rPr>
        <b/>
        <sz val="11"/>
        <color theme="1"/>
        <rFont val="Calibri"/>
        <family val="2"/>
        <charset val="204"/>
        <scheme val="minor"/>
      </rPr>
      <t>КОНФЕТКА</t>
    </r>
    <r>
      <rPr>
        <sz val="11"/>
        <color theme="1"/>
        <rFont val="Calibri"/>
        <family val="2"/>
        <charset val="204"/>
        <scheme val="minor"/>
      </rPr>
      <t xml:space="preserve"> (SWEETY), 2.1гр.</t>
    </r>
  </si>
  <si>
    <r>
      <t xml:space="preserve">от 20тр </t>
    </r>
    <r>
      <rPr>
        <sz val="14"/>
        <color theme="1" tint="0.249977111117893"/>
        <rFont val="Cambria"/>
        <family val="1"/>
        <charset val="204"/>
        <scheme val="major"/>
      </rPr>
      <t>50%</t>
    </r>
  </si>
  <si>
    <r>
      <t>до 20тр 4</t>
    </r>
    <r>
      <rPr>
        <sz val="14"/>
        <color theme="1" tint="0.249977111117893"/>
        <rFont val="Cambria"/>
        <family val="1"/>
        <charset val="204"/>
        <scheme val="major"/>
      </rPr>
      <t>0%</t>
    </r>
  </si>
  <si>
    <t>1103727180624</t>
  </si>
  <si>
    <t>1103727180631</t>
  </si>
  <si>
    <t>1103727180648</t>
  </si>
  <si>
    <t>1103727180655</t>
  </si>
  <si>
    <t>1103727180662</t>
  </si>
  <si>
    <t>1103727180679</t>
  </si>
  <si>
    <t>1103727180686</t>
  </si>
  <si>
    <t>1103727180693</t>
  </si>
  <si>
    <t>Beige - соблазнительный бежевый нюдовый оттенок с дорогим глянцевым финишем. Неоспоримый тренд! Помогает достичь желанного эффекта влажных пухлых губ без липкости и скатывания! Подчеркивает форму губ и превосходно держит контур.</t>
  </si>
  <si>
    <t>It’s sheer - нежный кофейный оттенок с тонким ароматом ванили и сливочного крема! Сдержанный, благородный оттенок! Помогает достичь желанного эффекта влажных пухлых губ без липкости и скатывания! Подчеркивает форму губ и превосходно держит контур.</t>
  </si>
  <si>
    <t xml:space="preserve">Venus - пикантная карамельная сладость на ваших аппетитных губках, которые так и манят! 100 хит продаж! Помогает достичь желанного эффекта влажных пухлых губ без липкости и скатывания! Подчеркивает форму губ и превосходно держит контур, не растекается. </t>
  </si>
  <si>
    <t>Ocean - морской бирюзовый оттенок блеска на ваших глазах, а точнее губах, превращается в нежно-розовое игривое покрытие. Настоящее чудо перевоплощения! Помогает достичь желанного эффекта влажных пухлых губ без липкости и скатывания!</t>
  </si>
  <si>
    <t>Sparkling - сверкающий, манящий, переливающийся, словно пузырьки золотистого игристого вина на губах! Помогает достичь желанного эффекта влажных пухлых губ без липкости и скатывания! Подчеркивает форму губ и превосходно держит контур, не растекается.</t>
  </si>
  <si>
    <t xml:space="preserve">Exquisite - изысканная утончённость - перламутровое сияние, брызги розового шампанского на ваших губах! Помогает достичь желанного эффекта влажных пухлых губ без липкости и скатывания! Подчеркивает форму губ и превосходно держит контур, не растекается. </t>
  </si>
  <si>
    <t>Crystal – кристально прозрачный блеск для губ с зеркальным аква эффектом.  Придает объем и создает глянцевое покрытие. Помогает достичь желанного эффекта влажных пухлых губ без липкости и скатывания! Подчеркивает форму губ и превосходно держит контур.</t>
  </si>
  <si>
    <t>Holographic - настоящий драгоценный камень коллекции! Голографические частички сверкают и переливаются на губах, как настоящие бриллианты! Помогает достичь желанного эффекта влажных пухлых губ без липкости и скатывания!</t>
  </si>
  <si>
    <r>
      <rPr>
        <sz val="12"/>
        <color theme="1"/>
        <rFont val="Calibri"/>
        <family val="2"/>
        <charset val="204"/>
      </rPr>
      <t>#</t>
    </r>
    <r>
      <rPr>
        <sz val="12"/>
        <color theme="1"/>
        <rFont val="Calibri"/>
        <family val="2"/>
        <charset val="204"/>
        <scheme val="minor"/>
      </rPr>
      <t xml:space="preserve">1 Блеск для губ, Нюдовый бежевый оттенок - </t>
    </r>
    <r>
      <rPr>
        <b/>
        <sz val="12"/>
        <color theme="1"/>
        <rFont val="Calibri"/>
        <family val="2"/>
        <charset val="204"/>
        <scheme val="minor"/>
      </rPr>
      <t>Beige</t>
    </r>
  </si>
  <si>
    <r>
      <t xml:space="preserve">#3 Блеск для губ, Натуральный оттенок - </t>
    </r>
    <r>
      <rPr>
        <b/>
        <sz val="12"/>
        <color theme="1"/>
        <rFont val="Calibri"/>
        <family val="2"/>
        <charset val="204"/>
        <scheme val="minor"/>
      </rPr>
      <t>It’s sheer</t>
    </r>
  </si>
  <si>
    <r>
      <t xml:space="preserve">#5 Блеск для губ, Карамельный оттенок - </t>
    </r>
    <r>
      <rPr>
        <b/>
        <sz val="12"/>
        <color theme="1"/>
        <rFont val="Calibri"/>
        <family val="2"/>
        <charset val="204"/>
        <scheme val="minor"/>
      </rPr>
      <t>Venus</t>
    </r>
    <r>
      <rPr>
        <sz val="12"/>
        <color theme="1"/>
        <rFont val="Calibri"/>
        <family val="2"/>
        <charset val="204"/>
        <scheme val="minor"/>
      </rPr>
      <t xml:space="preserve"> </t>
    </r>
  </si>
  <si>
    <r>
      <t xml:space="preserve">#7 Блеск для губ, Розовый изменяющийся оттенок - </t>
    </r>
    <r>
      <rPr>
        <b/>
        <sz val="12"/>
        <color theme="1"/>
        <rFont val="Calibri"/>
        <family val="2"/>
        <charset val="204"/>
        <scheme val="minor"/>
      </rPr>
      <t>Ocean</t>
    </r>
    <r>
      <rPr>
        <sz val="12"/>
        <color theme="1"/>
        <rFont val="Calibri"/>
        <family val="2"/>
        <charset val="204"/>
        <scheme val="minor"/>
      </rPr>
      <t xml:space="preserve"> </t>
    </r>
  </si>
  <si>
    <r>
      <t xml:space="preserve">#8 Блеск для губ, Ослепительный с шимером - </t>
    </r>
    <r>
      <rPr>
        <b/>
        <sz val="12"/>
        <color theme="1"/>
        <rFont val="Calibri"/>
        <family val="2"/>
        <charset val="204"/>
        <scheme val="minor"/>
      </rPr>
      <t>Sparkling</t>
    </r>
  </si>
  <si>
    <r>
      <t xml:space="preserve">#9 Блеск для губ, Совершенство - </t>
    </r>
    <r>
      <rPr>
        <b/>
        <sz val="12"/>
        <color theme="1"/>
        <rFont val="Calibri"/>
        <family val="2"/>
        <charset val="204"/>
        <scheme val="minor"/>
      </rPr>
      <t>Exquisite</t>
    </r>
  </si>
  <si>
    <r>
      <t xml:space="preserve">#10 Блеск для губ, Кристальный - </t>
    </r>
    <r>
      <rPr>
        <b/>
        <sz val="12"/>
        <color theme="1"/>
        <rFont val="Calibri"/>
        <family val="2"/>
        <charset val="204"/>
        <scheme val="minor"/>
      </rPr>
      <t>Crystal</t>
    </r>
    <r>
      <rPr>
        <sz val="12"/>
        <color theme="1"/>
        <rFont val="Calibri"/>
        <family val="2"/>
        <charset val="204"/>
        <scheme val="minor"/>
      </rPr>
      <t xml:space="preserve"> </t>
    </r>
  </si>
  <si>
    <r>
      <t xml:space="preserve">#11 Блеск для губ, Голографический - </t>
    </r>
    <r>
      <rPr>
        <b/>
        <sz val="12"/>
        <color theme="1"/>
        <rFont val="Calibri"/>
        <family val="2"/>
        <charset val="204"/>
        <scheme val="minor"/>
      </rPr>
      <t>Holographic</t>
    </r>
  </si>
  <si>
    <t>GLS01</t>
  </si>
  <si>
    <t>GLS03</t>
  </si>
  <si>
    <t>GLS05</t>
  </si>
  <si>
    <t>GLS07</t>
  </si>
  <si>
    <t>GLS08</t>
  </si>
  <si>
    <t>GLS09</t>
  </si>
  <si>
    <t>GLS10</t>
  </si>
  <si>
    <t>GLS11</t>
  </si>
  <si>
    <r>
      <t>Ультратонкий механический карандаш для бровей</t>
    </r>
    <r>
      <rPr>
        <b/>
        <sz val="11"/>
        <color theme="1"/>
        <rFont val="Calibri"/>
        <family val="2"/>
        <charset val="204"/>
        <scheme val="minor"/>
      </rPr>
      <t xml:space="preserve"> Taupe</t>
    </r>
    <r>
      <rPr>
        <sz val="11"/>
        <color theme="1"/>
        <rFont val="Calibri"/>
        <family val="2"/>
        <charset val="204"/>
        <scheme val="minor"/>
      </rPr>
      <t xml:space="preserve"> SlimMatic - Серо-коричневый оттенок для </t>
    </r>
    <r>
      <rPr>
        <b/>
        <sz val="11"/>
        <color theme="1"/>
        <rFont val="Calibri"/>
        <family val="2"/>
        <charset val="204"/>
        <scheme val="minor"/>
      </rPr>
      <t>блондинок и русых</t>
    </r>
  </si>
  <si>
    <r>
      <t xml:space="preserve">Ультратонкий механический карандаш для бровей </t>
    </r>
    <r>
      <rPr>
        <b/>
        <sz val="11"/>
        <color theme="1"/>
        <rFont val="Calibri"/>
        <family val="2"/>
        <charset val="204"/>
        <scheme val="minor"/>
      </rPr>
      <t>Chocolate</t>
    </r>
    <r>
      <rPr>
        <sz val="11"/>
        <color theme="1"/>
        <rFont val="Calibri"/>
        <family val="2"/>
        <charset val="204"/>
        <scheme val="minor"/>
      </rPr>
      <t xml:space="preserve"> SlimMatic - шоколадный оттенок для </t>
    </r>
    <r>
      <rPr>
        <b/>
        <sz val="11"/>
        <color theme="1"/>
        <rFont val="Calibri"/>
        <family val="2"/>
        <charset val="204"/>
        <scheme val="minor"/>
      </rPr>
      <t>русых и шатенок</t>
    </r>
  </si>
  <si>
    <t>«SlimMatic»  – тончайший автоматический карандаш для бровей, настоящая хиррургическая точность в нанесении макияжа. Taupe - Серо-графитовый  натуральный оттенок, который создан для блондинок и русых красавиц, для их естественной выразительности бровей и максимальной натуральности. Chocolate –нежный кофейный оттенок без рыжего подтона. Цвет создан для русых и шатенок, для их естественной выразительности бровей и максимальной натуральности. Грифель правильной средней жесткости и очень удобен в нанесении, а также экономичен в использовании. Эластичная щеточка позволит Вам аккуратно причесать волоски и ей удобно тушевать продукт в идеальную дымку, так как яркость любого цвета можно регулировать в зависимости от степени нанесения.</t>
  </si>
  <si>
    <t>SLMT</t>
  </si>
  <si>
    <t>SLMC</t>
  </si>
  <si>
    <r>
      <t xml:space="preserve">Водостойкий черный лайнер-фломастер для глаз </t>
    </r>
    <r>
      <rPr>
        <b/>
        <sz val="11"/>
        <color theme="1"/>
        <rFont val="Calibri"/>
        <family val="2"/>
        <charset val="204"/>
        <scheme val="minor"/>
      </rPr>
      <t>Slim Couture</t>
    </r>
    <r>
      <rPr>
        <sz val="11"/>
        <color theme="1"/>
        <rFont val="Calibri"/>
        <family val="2"/>
        <charset val="204"/>
        <scheme val="minor"/>
      </rPr>
      <t xml:space="preserve"> с с фетровым грифелем </t>
    </r>
  </si>
  <si>
    <t>LNRB</t>
  </si>
  <si>
    <r>
      <rPr>
        <b/>
        <i/>
        <sz val="11"/>
        <color rgb="FF7F7F7F"/>
        <rFont val="Arial"/>
        <family val="2"/>
        <charset val="204"/>
      </rPr>
      <t>Slim Couture</t>
    </r>
    <r>
      <rPr>
        <i/>
        <sz val="11"/>
        <color rgb="FF7F7F7F"/>
        <rFont val="Arial"/>
        <family val="2"/>
        <charset val="204"/>
      </rPr>
      <t xml:space="preserve"> – водостойкий лайнер-фломастер с фетровым грифелем. Заостренный грифель позволяет легко нанести  безупречную стрелку. Сверхлегкая текстура «чернил» с оптимальной 30-секундной скоростью высыхания и высокой стойкостью не стирается и не выцветает.</t>
    </r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</si>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</sst>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h:mm;@"/>
    <numFmt numFmtId="167" formatCode="[$-FC19]dd\ mmmm\ yyyy\ \г\.;@"/>
    <numFmt numFmtId="168" formatCode="0.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b/>
      <i/>
      <sz val="12"/>
      <color rgb="FF0061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20"/>
      <color theme="0" tint="-0.499984740745262"/>
      <name val="Century Gothic"/>
      <family val="2"/>
      <charset val="204"/>
    </font>
    <font>
      <b/>
      <sz val="11"/>
      <color theme="1"/>
      <name val="Calibri"/>
      <family val="2"/>
      <scheme val="minor"/>
    </font>
    <font>
      <i/>
      <sz val="11"/>
      <color rgb="FF7F7F7F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8.5"/>
      <color rgb="FFFF0000"/>
      <name val="Times New Roman"/>
      <family val="1"/>
      <charset val="204"/>
    </font>
    <font>
      <u/>
      <sz val="11"/>
      <color theme="10"/>
      <name val="Calibri"/>
      <family val="2"/>
    </font>
    <font>
      <b/>
      <sz val="24"/>
      <color theme="1" tint="0.499984740745262"/>
      <name val="Times New Roman"/>
      <family val="1"/>
      <charset val="204"/>
    </font>
    <font>
      <b/>
      <i/>
      <sz val="11"/>
      <color rgb="FF7F7F7F"/>
      <name val="Arial"/>
      <family val="2"/>
      <charset val="204"/>
    </font>
    <font>
      <b/>
      <u val="double"/>
      <sz val="12"/>
      <color theme="1" tint="0.499984740745262"/>
      <name val="Calibri"/>
      <family val="2"/>
      <charset val="204"/>
    </font>
    <font>
      <b/>
      <u val="double"/>
      <sz val="12"/>
      <color theme="0" tint="-0.499984740745262"/>
      <name val="Calibri"/>
      <family val="2"/>
      <charset val="204"/>
    </font>
    <font>
      <b/>
      <u val="double"/>
      <sz val="12"/>
      <color theme="0" tint="-0.499984740745262"/>
      <name val="Calibri"/>
      <family val="2"/>
      <charset val="204"/>
      <scheme val="minor"/>
    </font>
    <font>
      <b/>
      <u val="double"/>
      <sz val="12"/>
      <color theme="0" tint="-0.499984740745262"/>
      <name val="Calibri"/>
      <family val="2"/>
      <scheme val="minor"/>
    </font>
    <font>
      <i/>
      <sz val="8"/>
      <color rgb="FF7F7F7F"/>
      <name val="Arial"/>
      <family val="2"/>
      <charset val="204"/>
    </font>
    <font>
      <b/>
      <i/>
      <sz val="12"/>
      <color rgb="FF7F7F7F"/>
      <name val="Arial"/>
      <family val="2"/>
      <charset val="204"/>
    </font>
    <font>
      <b/>
      <i/>
      <u val="double"/>
      <sz val="16"/>
      <color theme="0"/>
      <name val="Cambria"/>
      <family val="1"/>
      <charset val="204"/>
      <scheme val="major"/>
    </font>
    <font>
      <sz val="9"/>
      <name val="Calibri"/>
      <family val="2"/>
      <charset val="204"/>
      <scheme val="minor"/>
    </font>
    <font>
      <b/>
      <i/>
      <sz val="20"/>
      <color theme="1" tint="0.34998626667073579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rgb="FF006100"/>
      <name val="Cambria"/>
      <family val="1"/>
      <charset val="204"/>
      <scheme val="major"/>
    </font>
    <font>
      <b/>
      <sz val="16"/>
      <color theme="0" tint="-0.34998626667073579"/>
      <name val="Cambria"/>
      <family val="1"/>
      <charset val="204"/>
      <scheme val="major"/>
    </font>
    <font>
      <b/>
      <sz val="14"/>
      <color theme="0" tint="-0.34998626667073579"/>
      <name val="Cambria"/>
      <family val="1"/>
      <charset val="204"/>
      <scheme val="major"/>
    </font>
    <font>
      <i/>
      <sz val="12"/>
      <color rgb="FF5F5F5F"/>
      <name val="Cambria"/>
      <family val="1"/>
      <charset val="204"/>
      <scheme val="major"/>
    </font>
    <font>
      <b/>
      <i/>
      <sz val="12"/>
      <color rgb="FF00B050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2"/>
      <color theme="1" tint="0.249977111117893"/>
      <name val="Cambria"/>
      <family val="1"/>
      <charset val="204"/>
      <scheme val="major"/>
    </font>
    <font>
      <b/>
      <sz val="10"/>
      <color theme="1" tint="0.249977111117893"/>
      <name val="Cambria"/>
      <family val="1"/>
      <charset val="204"/>
      <scheme val="major"/>
    </font>
    <font>
      <b/>
      <sz val="11"/>
      <color theme="1" tint="0.249977111117893"/>
      <name val="Cambria"/>
      <family val="1"/>
      <charset val="204"/>
      <scheme val="major"/>
    </font>
    <font>
      <b/>
      <sz val="8.5"/>
      <color rgb="FF0061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4"/>
      <color theme="1" tint="0.249977111117893"/>
      <name val="Cambria"/>
      <family val="1"/>
      <charset val="204"/>
      <scheme val="major"/>
    </font>
    <font>
      <b/>
      <sz val="16"/>
      <color theme="1" tint="0.249977111117893"/>
      <name val="Cambria"/>
      <family val="1"/>
      <charset val="204"/>
      <scheme val="major"/>
    </font>
    <font>
      <b/>
      <i/>
      <sz val="12"/>
      <color theme="0"/>
      <name val="Cambria"/>
      <family val="1"/>
      <charset val="204"/>
      <scheme val="major"/>
    </font>
    <font>
      <b/>
      <sz val="11"/>
      <color rgb="FF9933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color theme="6" tint="-0.499984740745262"/>
      <name val="Cambria"/>
      <family val="1"/>
      <charset val="204"/>
      <scheme val="major"/>
    </font>
    <font>
      <b/>
      <sz val="10"/>
      <color theme="1"/>
      <name val="Calibri"/>
      <family val="2"/>
      <charset val="204"/>
      <scheme val="minor"/>
    </font>
    <font>
      <i/>
      <sz val="12"/>
      <color theme="0" tint="-0.499984740745262"/>
      <name val="Cambria"/>
      <family val="1"/>
      <charset val="204"/>
      <scheme val="major"/>
    </font>
    <font>
      <i/>
      <vertAlign val="superscript"/>
      <sz val="11"/>
      <color rgb="FF7F7F7F"/>
      <name val="Arial"/>
      <family val="2"/>
      <charset val="204"/>
    </font>
    <font>
      <i/>
      <u/>
      <sz val="11"/>
      <color rgb="FF7F7F7F"/>
      <name val="Arial"/>
      <family val="2"/>
      <charset val="204"/>
    </font>
    <font>
      <b/>
      <sz val="24"/>
      <color theme="0"/>
      <name val="Times New Roman"/>
      <family val="1"/>
      <charset val="204"/>
    </font>
    <font>
      <sz val="13"/>
      <color theme="0"/>
      <name val="Calibri"/>
      <family val="2"/>
      <scheme val="minor"/>
    </font>
    <font>
      <sz val="20"/>
      <color theme="0"/>
      <name val="Century Gothic"/>
      <family val="2"/>
      <charset val="204"/>
    </font>
    <font>
      <b/>
      <sz val="24"/>
      <color theme="0"/>
      <name val="Cambria"/>
      <family val="1"/>
      <charset val="204"/>
      <scheme val="major"/>
    </font>
    <font>
      <b/>
      <sz val="24"/>
      <color theme="0"/>
      <name val="TimeBurner"/>
    </font>
    <font>
      <b/>
      <sz val="18"/>
      <color rgb="FFFF0000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sz val="14"/>
      <color theme="1" tint="0.249977111117893"/>
      <name val="Cambria"/>
      <family val="1"/>
      <charset val="204"/>
      <scheme val="major"/>
    </font>
    <font>
      <b/>
      <sz val="14"/>
      <color rgb="FF006100"/>
      <name val="Cambria"/>
      <family val="1"/>
      <charset val="204"/>
      <scheme val="major"/>
    </font>
    <font>
      <b/>
      <i/>
      <sz val="12"/>
      <color theme="6" tint="-0.499984740745262"/>
      <name val="Calibri"/>
      <family val="2"/>
      <charset val="204"/>
      <scheme val="minor"/>
    </font>
    <font>
      <b/>
      <i/>
      <sz val="11"/>
      <color theme="6" tint="-0.249977111117893"/>
      <name val="Cambria"/>
      <family val="1"/>
      <charset val="204"/>
      <scheme val="major"/>
    </font>
    <font>
      <i/>
      <sz val="12"/>
      <color rgb="FF7F7F7F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EB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11" applyNumberFormat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4" fillId="7" borderId="12" applyNumberFormat="0" applyFont="0" applyAlignment="0" applyProtection="0"/>
    <xf numFmtId="0" fontId="42" fillId="0" borderId="0" applyNumberFormat="0" applyFill="0" applyBorder="0" applyAlignment="0" applyProtection="0">
      <alignment vertical="top"/>
      <protection locked="0"/>
    </xf>
  </cellStyleXfs>
  <cellXfs count="4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39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3" fontId="0" fillId="0" borderId="0" xfId="0" applyNumberFormat="1"/>
    <xf numFmtId="3" fontId="15" fillId="0" borderId="0" xfId="0" applyNumberFormat="1" applyFont="1" applyFill="1" applyBorder="1" applyAlignment="1">
      <alignment horizontal="center" vertical="center" wrapText="1"/>
    </xf>
    <xf numFmtId="3" fontId="9" fillId="0" borderId="0" xfId="6" applyNumberFormat="1" applyFill="1" applyBorder="1" applyAlignment="1">
      <alignment horizontal="center" vertical="center"/>
    </xf>
    <xf numFmtId="3" fontId="0" fillId="0" borderId="0" xfId="0" applyNumberFormat="1" applyFill="1"/>
    <xf numFmtId="3" fontId="4" fillId="0" borderId="0" xfId="6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6" fillId="0" borderId="0" xfId="3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vertical="center"/>
    </xf>
    <xf numFmtId="0" fontId="0" fillId="9" borderId="0" xfId="0" applyFill="1"/>
    <xf numFmtId="9" fontId="18" fillId="0" borderId="0" xfId="0" applyNumberFormat="1" applyFont="1" applyFill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Fill="1" applyBorder="1" applyAlignment="1">
      <alignment horizontal="center" vertical="center"/>
    </xf>
    <xf numFmtId="0" fontId="0" fillId="9" borderId="0" xfId="0" applyFill="1" applyBorder="1"/>
    <xf numFmtId="3" fontId="0" fillId="9" borderId="0" xfId="0" applyNumberFormat="1" applyFill="1"/>
    <xf numFmtId="49" fontId="0" fillId="9" borderId="0" xfId="0" applyNumberFormat="1" applyFill="1"/>
    <xf numFmtId="0" fontId="21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9" borderId="0" xfId="0" applyFont="1" applyFill="1"/>
    <xf numFmtId="0" fontId="0" fillId="9" borderId="0" xfId="0" applyFill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6" fillId="9" borderId="0" xfId="6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4" fontId="2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3" fillId="0" borderId="10" xfId="0" applyFont="1" applyFill="1" applyBorder="1" applyAlignment="1">
      <alignment horizontal="right" vertical="center"/>
    </xf>
    <xf numFmtId="1" fontId="23" fillId="0" borderId="0" xfId="0" applyNumberFormat="1" applyFont="1" applyFill="1" applyAlignment="1">
      <alignment horizontal="left" vertical="center"/>
    </xf>
    <xf numFmtId="0" fontId="23" fillId="0" borderId="10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14" fontId="25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6" fillId="0" borderId="0" xfId="0" applyFont="1" applyBorder="1"/>
    <xf numFmtId="0" fontId="28" fillId="0" borderId="0" xfId="0" applyFont="1"/>
    <xf numFmtId="0" fontId="30" fillId="0" borderId="0" xfId="0" applyFont="1"/>
    <xf numFmtId="0" fontId="26" fillId="0" borderId="28" xfId="0" applyFont="1" applyBorder="1"/>
    <xf numFmtId="0" fontId="26" fillId="0" borderId="10" xfId="0" applyFont="1" applyBorder="1"/>
    <xf numFmtId="0" fontId="30" fillId="0" borderId="0" xfId="0" applyFont="1" applyBorder="1"/>
    <xf numFmtId="0" fontId="28" fillId="0" borderId="0" xfId="0" applyFont="1" applyAlignment="1">
      <alignment horizontal="left"/>
    </xf>
    <xf numFmtId="0" fontId="26" fillId="0" borderId="7" xfId="0" applyFont="1" applyBorder="1"/>
    <xf numFmtId="0" fontId="31" fillId="0" borderId="0" xfId="0" applyFont="1" applyAlignment="1">
      <alignment horizontal="right"/>
    </xf>
    <xf numFmtId="0" fontId="32" fillId="0" borderId="0" xfId="0" applyFont="1"/>
    <xf numFmtId="0" fontId="30" fillId="0" borderId="0" xfId="0" applyFont="1" applyBorder="1" applyAlignment="1">
      <alignment horizontal="center"/>
    </xf>
    <xf numFmtId="0" fontId="32" fillId="0" borderId="0" xfId="0" applyFont="1" applyBorder="1"/>
    <xf numFmtId="49" fontId="32" fillId="0" borderId="0" xfId="0" applyNumberFormat="1" applyFont="1"/>
    <xf numFmtId="49" fontId="32" fillId="0" borderId="30" xfId="0" applyNumberFormat="1" applyFont="1" applyBorder="1"/>
    <xf numFmtId="49" fontId="32" fillId="0" borderId="0" xfId="0" applyNumberFormat="1" applyFont="1" applyAlignment="1">
      <alignment horizontal="right"/>
    </xf>
    <xf numFmtId="49" fontId="32" fillId="0" borderId="0" xfId="0" applyNumberFormat="1" applyFont="1" applyAlignment="1">
      <alignment horizontal="left"/>
    </xf>
    <xf numFmtId="49" fontId="32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26" fillId="0" borderId="0" xfId="0" applyNumberFormat="1" applyFont="1"/>
    <xf numFmtId="0" fontId="28" fillId="0" borderId="0" xfId="0" applyFont="1" applyBorder="1" applyAlignment="1">
      <alignment vertical="center" wrapText="1"/>
    </xf>
    <xf numFmtId="14" fontId="37" fillId="0" borderId="0" xfId="0" applyNumberFormat="1" applyFont="1" applyBorder="1" applyAlignment="1"/>
    <xf numFmtId="0" fontId="0" fillId="0" borderId="0" xfId="0" applyAlignment="1"/>
    <xf numFmtId="0" fontId="2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14" fontId="0" fillId="0" borderId="0" xfId="0" applyNumberFormat="1"/>
    <xf numFmtId="1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8" fillId="0" borderId="0" xfId="0" applyFont="1"/>
    <xf numFmtId="0" fontId="28" fillId="0" borderId="13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45" fillId="10" borderId="1" xfId="8" applyFont="1" applyFill="1" applyBorder="1" applyAlignment="1" applyProtection="1">
      <alignment horizontal="center" vertical="center"/>
    </xf>
    <xf numFmtId="0" fontId="46" fillId="10" borderId="1" xfId="8" applyFont="1" applyFill="1" applyBorder="1" applyAlignment="1" applyProtection="1">
      <alignment horizontal="center" vertical="center"/>
    </xf>
    <xf numFmtId="0" fontId="48" fillId="10" borderId="1" xfId="4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horizontal="right" vertical="center"/>
      <protection locked="0"/>
    </xf>
    <xf numFmtId="3" fontId="12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>
      <alignment vertical="center"/>
    </xf>
    <xf numFmtId="49" fontId="0" fillId="9" borderId="13" xfId="0" applyNumberFormat="1" applyFill="1" applyBorder="1" applyAlignment="1">
      <alignment vertical="center"/>
    </xf>
    <xf numFmtId="49" fontId="0" fillId="9" borderId="32" xfId="0" applyNumberFormat="1" applyFill="1" applyBorder="1" applyAlignment="1">
      <alignment vertical="center"/>
    </xf>
    <xf numFmtId="0" fontId="51" fillId="5" borderId="17" xfId="8" applyFont="1" applyFill="1" applyBorder="1" applyAlignment="1" applyProtection="1">
      <alignment horizontal="center" vertical="center" wrapText="1"/>
    </xf>
    <xf numFmtId="1" fontId="52" fillId="0" borderId="0" xfId="0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vertical="center" wrapText="1"/>
    </xf>
    <xf numFmtId="0" fontId="56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/>
    </xf>
    <xf numFmtId="0" fontId="59" fillId="8" borderId="5" xfId="0" applyFont="1" applyFill="1" applyBorder="1" applyAlignment="1">
      <alignment horizontal="left" vertical="center"/>
    </xf>
    <xf numFmtId="0" fontId="59" fillId="8" borderId="3" xfId="0" applyFont="1" applyFill="1" applyBorder="1" applyAlignment="1">
      <alignment vertical="center"/>
    </xf>
    <xf numFmtId="0" fontId="63" fillId="8" borderId="2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0" fontId="68" fillId="0" borderId="1" xfId="0" applyFont="1" applyBorder="1" applyAlignment="1">
      <alignment vertical="center" wrapText="1"/>
    </xf>
    <xf numFmtId="0" fontId="54" fillId="0" borderId="1" xfId="0" applyFont="1" applyBorder="1" applyAlignment="1" applyProtection="1">
      <alignment vertical="center" wrapText="1"/>
    </xf>
    <xf numFmtId="0" fontId="24" fillId="0" borderId="1" xfId="0" applyFont="1" applyBorder="1" applyAlignment="1">
      <alignment vertical="center" wrapText="1"/>
    </xf>
    <xf numFmtId="0" fontId="45" fillId="10" borderId="1" xfId="8" applyFont="1" applyFill="1" applyBorder="1" applyAlignment="1" applyProtection="1">
      <alignment horizontal="center" vertical="center"/>
      <protection locked="0"/>
    </xf>
    <xf numFmtId="0" fontId="46" fillId="10" borderId="1" xfId="8" applyFont="1" applyFill="1" applyBorder="1" applyAlignment="1" applyProtection="1">
      <alignment horizontal="center" vertical="center"/>
      <protection locked="0"/>
    </xf>
    <xf numFmtId="0" fontId="47" fillId="10" borderId="1" xfId="4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56" fillId="0" borderId="0" xfId="0" applyFont="1" applyFill="1" applyBorder="1" applyAlignment="1">
      <alignment vertical="center" wrapText="1"/>
    </xf>
    <xf numFmtId="0" fontId="54" fillId="0" borderId="2" xfId="0" applyFont="1" applyBorder="1" applyAlignment="1">
      <alignment horizontal="center" vertical="center"/>
    </xf>
    <xf numFmtId="9" fontId="64" fillId="8" borderId="36" xfId="0" applyNumberFormat="1" applyFont="1" applyFill="1" applyBorder="1" applyAlignment="1">
      <alignment horizontal="center" vertical="center" wrapText="1"/>
    </xf>
    <xf numFmtId="3" fontId="54" fillId="0" borderId="18" xfId="0" applyNumberFormat="1" applyFont="1" applyBorder="1" applyAlignment="1">
      <alignment horizontal="center" vertical="center"/>
    </xf>
    <xf numFmtId="3" fontId="54" fillId="0" borderId="20" xfId="0" applyNumberFormat="1" applyFont="1" applyBorder="1" applyAlignment="1">
      <alignment horizontal="center" vertical="center"/>
    </xf>
    <xf numFmtId="0" fontId="57" fillId="6" borderId="37" xfId="6" applyFont="1" applyBorder="1" applyAlignment="1" applyProtection="1">
      <alignment horizontal="center" vertical="center"/>
      <protection locked="0"/>
    </xf>
    <xf numFmtId="0" fontId="57" fillId="6" borderId="38" xfId="6" applyFont="1" applyBorder="1" applyAlignment="1" applyProtection="1">
      <alignment horizontal="center" vertical="center"/>
      <protection locked="0"/>
    </xf>
    <xf numFmtId="3" fontId="54" fillId="0" borderId="19" xfId="0" applyNumberFormat="1" applyFont="1" applyBorder="1" applyAlignment="1">
      <alignment horizontal="center" vertical="center"/>
    </xf>
    <xf numFmtId="0" fontId="16" fillId="6" borderId="37" xfId="6" applyFont="1" applyBorder="1" applyAlignment="1" applyProtection="1">
      <alignment horizontal="center" vertical="center"/>
      <protection locked="0"/>
    </xf>
    <xf numFmtId="0" fontId="20" fillId="11" borderId="31" xfId="0" applyFont="1" applyFill="1" applyBorder="1" applyAlignment="1">
      <alignment horizontal="center" vertical="center" wrapText="1"/>
    </xf>
    <xf numFmtId="0" fontId="43" fillId="11" borderId="0" xfId="0" applyFont="1" applyFill="1" applyBorder="1" applyAlignment="1">
      <alignment horizontal="right" vertical="center" wrapText="1"/>
    </xf>
    <xf numFmtId="0" fontId="20" fillId="11" borderId="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10" fillId="11" borderId="0" xfId="0" applyFont="1" applyFill="1" applyBorder="1"/>
    <xf numFmtId="3" fontId="54" fillId="11" borderId="7" xfId="0" applyNumberFormat="1" applyFont="1" applyFill="1" applyBorder="1" applyAlignment="1">
      <alignment horizontal="center" vertical="center"/>
    </xf>
    <xf numFmtId="0" fontId="79" fillId="11" borderId="0" xfId="0" applyFont="1" applyFill="1" applyBorder="1" applyAlignment="1">
      <alignment horizontal="right" vertical="center" wrapText="1"/>
    </xf>
    <xf numFmtId="0" fontId="80" fillId="11" borderId="0" xfId="0" applyFont="1" applyFill="1"/>
    <xf numFmtId="0" fontId="81" fillId="11" borderId="31" xfId="0" applyFont="1" applyFill="1" applyBorder="1" applyAlignment="1">
      <alignment horizontal="center" vertical="center" wrapText="1"/>
    </xf>
    <xf numFmtId="0" fontId="82" fillId="11" borderId="0" xfId="0" applyFont="1" applyFill="1" applyBorder="1" applyAlignment="1">
      <alignment horizontal="right" vertical="center" wrapText="1"/>
    </xf>
    <xf numFmtId="0" fontId="81" fillId="11" borderId="0" xfId="0" applyFont="1" applyFill="1" applyBorder="1" applyAlignment="1">
      <alignment horizontal="center" vertical="center" wrapText="1"/>
    </xf>
    <xf numFmtId="0" fontId="80" fillId="11" borderId="0" xfId="0" applyFont="1" applyFill="1" applyBorder="1"/>
    <xf numFmtId="3" fontId="85" fillId="11" borderId="7" xfId="0" applyNumberFormat="1" applyFont="1" applyFill="1" applyBorder="1" applyAlignment="1">
      <alignment horizontal="center" vertical="center"/>
    </xf>
    <xf numFmtId="39" fontId="58" fillId="8" borderId="5" xfId="0" applyNumberFormat="1" applyFont="1" applyFill="1" applyBorder="1" applyAlignment="1">
      <alignment horizontal="right" vertical="center"/>
    </xf>
    <xf numFmtId="0" fontId="67" fillId="6" borderId="8" xfId="6" applyFont="1" applyBorder="1" applyAlignment="1">
      <alignment horizontal="center" vertical="center" wrapText="1"/>
    </xf>
    <xf numFmtId="0" fontId="69" fillId="8" borderId="5" xfId="0" applyFont="1" applyFill="1" applyBorder="1" applyAlignment="1">
      <alignment horizontal="center" vertical="center"/>
    </xf>
    <xf numFmtId="0" fontId="64" fillId="8" borderId="36" xfId="0" applyFont="1" applyFill="1" applyBorder="1" applyAlignment="1">
      <alignment horizontal="center" vertical="center" wrapText="1"/>
    </xf>
    <xf numFmtId="9" fontId="86" fillId="8" borderId="35" xfId="0" applyNumberFormat="1" applyFont="1" applyFill="1" applyBorder="1" applyAlignment="1">
      <alignment horizontal="center" vertical="center" wrapText="1"/>
    </xf>
    <xf numFmtId="2" fontId="58" fillId="8" borderId="22" xfId="0" applyNumberFormat="1" applyFont="1" applyFill="1" applyBorder="1" applyAlignment="1">
      <alignment horizontal="right" vertical="center"/>
    </xf>
    <xf numFmtId="1" fontId="58" fillId="8" borderId="5" xfId="0" applyNumberFormat="1" applyFont="1" applyFill="1" applyBorder="1" applyAlignment="1">
      <alignment horizontal="right" vertical="center"/>
    </xf>
    <xf numFmtId="0" fontId="59" fillId="8" borderId="26" xfId="0" applyFont="1" applyFill="1" applyBorder="1" applyAlignment="1">
      <alignment horizontal="left" vertical="center"/>
    </xf>
    <xf numFmtId="49" fontId="35" fillId="0" borderId="0" xfId="0" applyNumberFormat="1" applyFont="1" applyAlignment="1">
      <alignment horizontal="center" vertical="center"/>
    </xf>
    <xf numFmtId="3" fontId="71" fillId="3" borderId="8" xfId="2" applyNumberFormat="1" applyFont="1" applyBorder="1" applyAlignment="1">
      <alignment horizontal="center" vertical="center"/>
    </xf>
    <xf numFmtId="168" fontId="21" fillId="10" borderId="1" xfId="0" applyNumberFormat="1" applyFont="1" applyFill="1" applyBorder="1" applyAlignment="1">
      <alignment horizontal="center" vertical="center"/>
    </xf>
    <xf numFmtId="0" fontId="57" fillId="6" borderId="41" xfId="6" applyFont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0" fillId="8" borderId="40" xfId="0" applyFill="1" applyBorder="1" applyAlignment="1">
      <alignment horizontal="center"/>
    </xf>
    <xf numFmtId="0" fontId="81" fillId="11" borderId="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0" fillId="11" borderId="37" xfId="0" applyFont="1" applyFill="1" applyBorder="1"/>
    <xf numFmtId="0" fontId="10" fillId="11" borderId="37" xfId="0" applyFont="1" applyFill="1" applyBorder="1"/>
    <xf numFmtId="0" fontId="73" fillId="9" borderId="18" xfId="6" applyFont="1" applyFill="1" applyBorder="1" applyAlignment="1" applyProtection="1">
      <alignment horizontal="center" vertical="center"/>
      <protection locked="0"/>
    </xf>
    <xf numFmtId="0" fontId="21" fillId="1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73" fillId="9" borderId="19" xfId="6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vertical="center"/>
    </xf>
    <xf numFmtId="0" fontId="45" fillId="10" borderId="2" xfId="8" applyFont="1" applyFill="1" applyBorder="1" applyAlignment="1" applyProtection="1">
      <alignment horizontal="center" vertical="center"/>
    </xf>
    <xf numFmtId="0" fontId="83" fillId="11" borderId="0" xfId="0" applyFont="1" applyFill="1" applyBorder="1" applyAlignment="1">
      <alignment horizontal="right" vertical="center" wrapText="1"/>
    </xf>
    <xf numFmtId="3" fontId="17" fillId="6" borderId="8" xfId="6" applyNumberFormat="1" applyFont="1" applyBorder="1" applyAlignment="1">
      <alignment horizontal="center" vertical="center"/>
    </xf>
    <xf numFmtId="0" fontId="71" fillId="2" borderId="45" xfId="1" applyFont="1" applyBorder="1" applyAlignment="1">
      <alignment horizontal="center" vertical="center" wrapText="1"/>
    </xf>
    <xf numFmtId="3" fontId="71" fillId="2" borderId="46" xfId="1" applyNumberFormat="1" applyFont="1" applyBorder="1" applyAlignment="1">
      <alignment horizontal="center" vertical="center"/>
    </xf>
    <xf numFmtId="0" fontId="71" fillId="3" borderId="39" xfId="2" applyFont="1" applyBorder="1" applyAlignment="1">
      <alignment horizontal="center" vertical="center" wrapText="1"/>
    </xf>
    <xf numFmtId="9" fontId="86" fillId="8" borderId="8" xfId="0" applyNumberFormat="1" applyFont="1" applyFill="1" applyBorder="1" applyAlignment="1">
      <alignment horizontal="center" vertical="center" wrapText="1"/>
    </xf>
    <xf numFmtId="49" fontId="66" fillId="8" borderId="25" xfId="0" applyNumberFormat="1" applyFont="1" applyFill="1" applyBorder="1" applyAlignment="1">
      <alignment horizontal="center" vertical="center"/>
    </xf>
    <xf numFmtId="49" fontId="89" fillId="7" borderId="47" xfId="7" applyNumberFormat="1" applyFont="1" applyBorder="1" applyAlignment="1">
      <alignment horizontal="center" vertical="center" wrapText="1"/>
    </xf>
    <xf numFmtId="3" fontId="88" fillId="7" borderId="42" xfId="7" applyNumberFormat="1" applyFont="1" applyBorder="1" applyAlignment="1">
      <alignment horizontal="center" vertical="center"/>
    </xf>
    <xf numFmtId="49" fontId="91" fillId="12" borderId="25" xfId="0" applyNumberFormat="1" applyFont="1" applyFill="1" applyBorder="1" applyAlignment="1">
      <alignment horizontal="center" vertical="top" wrapText="1"/>
    </xf>
    <xf numFmtId="49" fontId="91" fillId="12" borderId="42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92" fillId="0" borderId="1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0" fillId="0" borderId="24" xfId="0" applyBorder="1" applyAlignment="1">
      <alignment horizontal="center" vertical="center"/>
    </xf>
    <xf numFmtId="0" fontId="22" fillId="0" borderId="6" xfId="5" applyFont="1" applyBorder="1" applyAlignment="1">
      <alignment horizontal="left" vertical="center" wrapText="1"/>
    </xf>
    <xf numFmtId="0" fontId="22" fillId="0" borderId="7" xfId="5" applyFont="1" applyBorder="1" applyAlignment="1">
      <alignment horizontal="left" vertical="center" wrapText="1"/>
    </xf>
    <xf numFmtId="0" fontId="22" fillId="0" borderId="18" xfId="5" applyFont="1" applyBorder="1" applyAlignment="1">
      <alignment horizontal="left" vertical="center" wrapText="1"/>
    </xf>
    <xf numFmtId="0" fontId="81" fillId="11" borderId="0" xfId="0" applyFont="1" applyFill="1" applyBorder="1" applyAlignment="1">
      <alignment horizontal="center" vertical="center" wrapText="1"/>
    </xf>
    <xf numFmtId="0" fontId="81" fillId="11" borderId="30" xfId="0" applyFont="1" applyFill="1" applyBorder="1" applyAlignment="1">
      <alignment horizontal="center" vertical="center" wrapText="1"/>
    </xf>
    <xf numFmtId="0" fontId="22" fillId="0" borderId="1" xfId="5" applyFont="1" applyBorder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0" fillId="8" borderId="40" xfId="0" applyFill="1" applyBorder="1" applyAlignment="1">
      <alignment horizontal="center"/>
    </xf>
    <xf numFmtId="0" fontId="90" fillId="0" borderId="27" xfId="5" applyFont="1" applyBorder="1" applyAlignment="1">
      <alignment horizontal="left" vertical="center" wrapText="1"/>
    </xf>
    <xf numFmtId="0" fontId="90" fillId="0" borderId="28" xfId="5" applyFont="1" applyBorder="1" applyAlignment="1">
      <alignment horizontal="left" vertical="center" wrapText="1"/>
    </xf>
    <xf numFmtId="0" fontId="90" fillId="0" borderId="20" xfId="5" applyFont="1" applyBorder="1" applyAlignment="1">
      <alignment horizontal="left" vertical="center" wrapText="1"/>
    </xf>
    <xf numFmtId="0" fontId="90" fillId="0" borderId="9" xfId="5" applyFont="1" applyBorder="1" applyAlignment="1">
      <alignment horizontal="left" vertical="center" wrapText="1"/>
    </xf>
    <xf numFmtId="0" fontId="90" fillId="0" borderId="10" xfId="5" applyFont="1" applyBorder="1" applyAlignment="1">
      <alignment horizontal="left" vertical="center" wrapText="1"/>
    </xf>
    <xf numFmtId="0" fontId="90" fillId="0" borderId="19" xfId="5" applyFont="1" applyBorder="1" applyAlignment="1">
      <alignment horizontal="left" vertical="center" wrapText="1"/>
    </xf>
    <xf numFmtId="0" fontId="63" fillId="8" borderId="43" xfId="0" applyFont="1" applyFill="1" applyBorder="1" applyAlignment="1" applyProtection="1">
      <alignment horizontal="right" vertical="center" wrapText="1"/>
    </xf>
    <xf numFmtId="0" fontId="63" fillId="8" borderId="13" xfId="0" applyFont="1" applyFill="1" applyBorder="1" applyAlignment="1" applyProtection="1">
      <alignment horizontal="right" vertical="center" wrapText="1"/>
    </xf>
    <xf numFmtId="0" fontId="63" fillId="8" borderId="14" xfId="0" applyFont="1" applyFill="1" applyBorder="1" applyAlignment="1" applyProtection="1">
      <alignment horizontal="right" vertical="center" wrapText="1"/>
    </xf>
    <xf numFmtId="0" fontId="63" fillId="8" borderId="1" xfId="0" applyFont="1" applyFill="1" applyBorder="1" applyAlignment="1" applyProtection="1">
      <alignment horizontal="right" vertical="center" wrapText="1"/>
    </xf>
    <xf numFmtId="9" fontId="63" fillId="8" borderId="13" xfId="3" applyNumberFormat="1" applyFont="1" applyFill="1" applyBorder="1" applyAlignment="1" applyProtection="1">
      <alignment horizontal="right" vertical="center" wrapText="1"/>
    </xf>
    <xf numFmtId="0" fontId="87" fillId="9" borderId="4" xfId="6" applyFont="1" applyFill="1" applyBorder="1" applyAlignment="1">
      <alignment horizontal="center" vertical="center"/>
    </xf>
    <xf numFmtId="0" fontId="87" fillId="9" borderId="5" xfId="6" applyFont="1" applyFill="1" applyBorder="1" applyAlignment="1">
      <alignment horizontal="center" vertical="center"/>
    </xf>
    <xf numFmtId="49" fontId="7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6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7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76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76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76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90" fillId="0" borderId="1" xfId="5" applyFont="1" applyFill="1" applyBorder="1" applyAlignment="1">
      <alignment horizontal="left" vertical="top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8" xfId="0" applyFont="1" applyFill="1" applyBorder="1" applyAlignment="1">
      <alignment horizontal="center" vertical="center" wrapText="1"/>
    </xf>
    <xf numFmtId="0" fontId="81" fillId="11" borderId="7" xfId="0" applyFont="1" applyFill="1" applyBorder="1" applyAlignment="1">
      <alignment horizontal="center" vertical="center"/>
    </xf>
    <xf numFmtId="0" fontId="5" fillId="11" borderId="7" xfId="0" applyFont="1" applyFill="1" applyBorder="1"/>
    <xf numFmtId="0" fontId="5" fillId="11" borderId="18" xfId="0" applyFont="1" applyFill="1" applyBorder="1"/>
    <xf numFmtId="1" fontId="12" fillId="0" borderId="0" xfId="0" applyNumberFormat="1" applyFont="1" applyFill="1" applyBorder="1" applyAlignment="1">
      <alignment horizontal="center" vertical="center"/>
    </xf>
    <xf numFmtId="0" fontId="70" fillId="8" borderId="15" xfId="0" applyFont="1" applyFill="1" applyBorder="1" applyAlignment="1">
      <alignment horizontal="center" vertical="center"/>
    </xf>
    <xf numFmtId="0" fontId="70" fillId="8" borderId="16" xfId="0" applyFont="1" applyFill="1" applyBorder="1" applyAlignment="1">
      <alignment horizontal="center" vertical="center"/>
    </xf>
    <xf numFmtId="0" fontId="84" fillId="0" borderId="33" xfId="0" applyFont="1" applyFill="1" applyBorder="1" applyAlignment="1">
      <alignment horizontal="center" wrapText="1"/>
    </xf>
    <xf numFmtId="0" fontId="84" fillId="0" borderId="23" xfId="0" applyFont="1" applyFill="1" applyBorder="1" applyAlignment="1">
      <alignment horizontal="center" wrapText="1"/>
    </xf>
    <xf numFmtId="0" fontId="84" fillId="0" borderId="10" xfId="0" applyFont="1" applyFill="1" applyBorder="1" applyAlignment="1">
      <alignment horizontal="center" wrapText="1"/>
    </xf>
    <xf numFmtId="0" fontId="84" fillId="0" borderId="34" xfId="0" applyFont="1" applyFill="1" applyBorder="1" applyAlignment="1">
      <alignment horizontal="center" wrapText="1"/>
    </xf>
    <xf numFmtId="9" fontId="63" fillId="8" borderId="1" xfId="3" applyNumberFormat="1" applyFont="1" applyFill="1" applyBorder="1" applyAlignment="1" applyProtection="1">
      <alignment horizontal="right" vertical="center" wrapText="1"/>
    </xf>
    <xf numFmtId="0" fontId="60" fillId="8" borderId="27" xfId="0" applyFont="1" applyFill="1" applyBorder="1" applyAlignment="1">
      <alignment horizontal="right" vertical="center" wrapText="1"/>
    </xf>
    <xf numFmtId="0" fontId="60" fillId="8" borderId="28" xfId="0" applyFont="1" applyFill="1" applyBorder="1" applyAlignment="1">
      <alignment horizontal="right" vertical="center" wrapText="1"/>
    </xf>
    <xf numFmtId="0" fontId="60" fillId="8" borderId="29" xfId="0" applyFont="1" applyFill="1" applyBorder="1" applyAlignment="1">
      <alignment horizontal="right" vertical="center" wrapText="1"/>
    </xf>
    <xf numFmtId="0" fontId="53" fillId="8" borderId="18" xfId="0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horizontal="center" vertical="center" wrapText="1"/>
    </xf>
    <xf numFmtId="49" fontId="7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6" fillId="0" borderId="13" xfId="0" applyNumberFormat="1" applyFont="1" applyBorder="1" applyAlignment="1" applyProtection="1">
      <alignment horizontal="center" vertical="center" wrapText="1"/>
      <protection locked="0"/>
    </xf>
    <xf numFmtId="0" fontId="55" fillId="8" borderId="1" xfId="0" applyFont="1" applyFill="1" applyBorder="1" applyAlignment="1" applyProtection="1">
      <alignment horizontal="right" vertical="center"/>
    </xf>
    <xf numFmtId="0" fontId="55" fillId="8" borderId="13" xfId="0" applyFont="1" applyFill="1" applyBorder="1" applyAlignment="1" applyProtection="1">
      <alignment horizontal="right" vertical="center"/>
    </xf>
    <xf numFmtId="49" fontId="76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76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6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90" fillId="0" borderId="31" xfId="5" applyFont="1" applyFill="1" applyBorder="1" applyAlignment="1">
      <alignment horizontal="left" vertical="top" wrapText="1"/>
    </xf>
    <xf numFmtId="0" fontId="90" fillId="0" borderId="0" xfId="5" applyFont="1" applyFill="1" applyBorder="1" applyAlignment="1">
      <alignment horizontal="left" vertical="top" wrapText="1"/>
    </xf>
    <xf numFmtId="0" fontId="90" fillId="0" borderId="30" xfId="5" applyFont="1" applyFill="1" applyBorder="1" applyAlignment="1">
      <alignment horizontal="left" vertical="top" wrapText="1"/>
    </xf>
    <xf numFmtId="0" fontId="90" fillId="0" borderId="9" xfId="5" applyFont="1" applyFill="1" applyBorder="1" applyAlignment="1">
      <alignment horizontal="left" vertical="top" wrapText="1"/>
    </xf>
    <xf numFmtId="0" fontId="90" fillId="0" borderId="10" xfId="5" applyFont="1" applyFill="1" applyBorder="1" applyAlignment="1">
      <alignment horizontal="left" vertical="top" wrapText="1"/>
    </xf>
    <xf numFmtId="0" fontId="90" fillId="0" borderId="19" xfId="5" applyFont="1" applyFill="1" applyBorder="1" applyAlignment="1">
      <alignment horizontal="left" vertical="top" wrapText="1"/>
    </xf>
    <xf numFmtId="0" fontId="90" fillId="0" borderId="6" xfId="5" applyFont="1" applyFill="1" applyBorder="1" applyAlignment="1">
      <alignment horizontal="left" vertical="top" wrapText="1"/>
    </xf>
    <xf numFmtId="0" fontId="90" fillId="0" borderId="7" xfId="5" applyFont="1" applyFill="1" applyBorder="1" applyAlignment="1">
      <alignment horizontal="left" vertical="top" wrapText="1"/>
    </xf>
    <xf numFmtId="0" fontId="90" fillId="0" borderId="18" xfId="5" applyFont="1" applyFill="1" applyBorder="1" applyAlignment="1">
      <alignment horizontal="left" vertical="top" wrapText="1"/>
    </xf>
    <xf numFmtId="0" fontId="49" fillId="9" borderId="28" xfId="5" applyFont="1" applyFill="1" applyBorder="1" applyAlignment="1">
      <alignment horizontal="center" vertical="top" wrapText="1"/>
    </xf>
    <xf numFmtId="0" fontId="49" fillId="9" borderId="20" xfId="5" applyFont="1" applyFill="1" applyBorder="1" applyAlignment="1">
      <alignment horizontal="center" vertical="top" wrapText="1"/>
    </xf>
    <xf numFmtId="0" fontId="49" fillId="9" borderId="0" xfId="5" applyFont="1" applyFill="1" applyBorder="1" applyAlignment="1">
      <alignment horizontal="center" vertical="top" wrapText="1"/>
    </xf>
    <xf numFmtId="0" fontId="49" fillId="9" borderId="30" xfId="5" applyFont="1" applyFill="1" applyBorder="1" applyAlignment="1">
      <alignment horizontal="center" vertical="top" wrapText="1"/>
    </xf>
    <xf numFmtId="0" fontId="49" fillId="9" borderId="10" xfId="5" applyFont="1" applyFill="1" applyBorder="1" applyAlignment="1">
      <alignment horizontal="center" vertical="top" wrapText="1"/>
    </xf>
    <xf numFmtId="0" fontId="49" fillId="9" borderId="19" xfId="5" applyFont="1" applyFill="1" applyBorder="1" applyAlignment="1">
      <alignment horizontal="center" vertical="top" wrapText="1"/>
    </xf>
    <xf numFmtId="0" fontId="22" fillId="9" borderId="27" xfId="5" applyFont="1" applyFill="1" applyBorder="1" applyAlignment="1">
      <alignment horizontal="right" vertical="center" wrapText="1"/>
    </xf>
    <xf numFmtId="0" fontId="22" fillId="9" borderId="28" xfId="5" applyFont="1" applyFill="1" applyBorder="1" applyAlignment="1">
      <alignment horizontal="right" vertical="center" wrapText="1"/>
    </xf>
    <xf numFmtId="0" fontId="22" fillId="9" borderId="31" xfId="5" applyFont="1" applyFill="1" applyBorder="1" applyAlignment="1">
      <alignment horizontal="right" vertical="center" wrapText="1"/>
    </xf>
    <xf numFmtId="0" fontId="22" fillId="9" borderId="0" xfId="5" applyFont="1" applyFill="1" applyBorder="1" applyAlignment="1">
      <alignment horizontal="right" vertical="center" wrapText="1"/>
    </xf>
    <xf numFmtId="0" fontId="22" fillId="9" borderId="9" xfId="5" applyFont="1" applyFill="1" applyBorder="1" applyAlignment="1">
      <alignment horizontal="right" vertical="center" wrapText="1"/>
    </xf>
    <xf numFmtId="0" fontId="22" fillId="9" borderId="10" xfId="5" applyFont="1" applyFill="1" applyBorder="1" applyAlignment="1">
      <alignment horizontal="right" vertical="center" wrapText="1"/>
    </xf>
    <xf numFmtId="0" fontId="22" fillId="9" borderId="28" xfId="5" applyFont="1" applyFill="1" applyBorder="1" applyAlignment="1">
      <alignment horizontal="center" vertical="center" wrapText="1"/>
    </xf>
    <xf numFmtId="0" fontId="22" fillId="9" borderId="20" xfId="5" applyFont="1" applyFill="1" applyBorder="1" applyAlignment="1">
      <alignment horizontal="center" vertical="center" wrapText="1"/>
    </xf>
    <xf numFmtId="0" fontId="22" fillId="9" borderId="0" xfId="5" applyFont="1" applyFill="1" applyBorder="1" applyAlignment="1">
      <alignment horizontal="center" vertical="center" wrapText="1"/>
    </xf>
    <xf numFmtId="0" fontId="22" fillId="9" borderId="30" xfId="5" applyFont="1" applyFill="1" applyBorder="1" applyAlignment="1">
      <alignment horizontal="center" vertical="center" wrapText="1"/>
    </xf>
    <xf numFmtId="0" fontId="22" fillId="9" borderId="10" xfId="5" applyFont="1" applyFill="1" applyBorder="1" applyAlignment="1">
      <alignment horizontal="center" vertical="center" wrapText="1"/>
    </xf>
    <xf numFmtId="0" fontId="22" fillId="9" borderId="19" xfId="5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2" fillId="0" borderId="27" xfId="5" applyFont="1" applyBorder="1" applyAlignment="1">
      <alignment horizontal="left" vertical="center" wrapText="1"/>
    </xf>
    <xf numFmtId="0" fontId="22" fillId="0" borderId="28" xfId="5" applyFont="1" applyBorder="1" applyAlignment="1">
      <alignment horizontal="left" vertical="center" wrapText="1"/>
    </xf>
    <xf numFmtId="0" fontId="22" fillId="0" borderId="20" xfId="5" applyFont="1" applyBorder="1" applyAlignment="1">
      <alignment horizontal="left" vertical="center" wrapText="1"/>
    </xf>
    <xf numFmtId="0" fontId="22" fillId="0" borderId="9" xfId="5" applyFont="1" applyBorder="1" applyAlignment="1">
      <alignment horizontal="left" vertical="center" wrapText="1"/>
    </xf>
    <xf numFmtId="0" fontId="22" fillId="0" borderId="10" xfId="5" applyFont="1" applyBorder="1" applyAlignment="1">
      <alignment horizontal="left" vertical="center" wrapText="1"/>
    </xf>
    <xf numFmtId="0" fontId="22" fillId="0" borderId="19" xfId="5" applyFont="1" applyBorder="1" applyAlignment="1">
      <alignment horizontal="left" vertical="center" wrapText="1"/>
    </xf>
    <xf numFmtId="49" fontId="0" fillId="0" borderId="32" xfId="0" applyNumberFormat="1" applyBorder="1" applyAlignment="1">
      <alignment horizontal="center" vertical="center"/>
    </xf>
    <xf numFmtId="0" fontId="25" fillId="0" borderId="1" xfId="0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NumberFormat="1" applyFill="1" applyAlignment="1" applyProtection="1">
      <alignment horizontal="center" vertical="center" wrapText="1"/>
      <protection locked="0"/>
    </xf>
    <xf numFmtId="4" fontId="33" fillId="0" borderId="1" xfId="0" applyNumberFormat="1" applyFont="1" applyBorder="1" applyAlignment="1">
      <alignment horizontal="center" vertical="center"/>
    </xf>
    <xf numFmtId="1" fontId="33" fillId="0" borderId="6" xfId="0" applyNumberFormat="1" applyFont="1" applyBorder="1" applyAlignment="1">
      <alignment horizontal="center" vertical="center" wrapText="1"/>
    </xf>
    <xf numFmtId="1" fontId="33" fillId="0" borderId="7" xfId="0" applyNumberFormat="1" applyFont="1" applyBorder="1" applyAlignment="1">
      <alignment horizontal="center" vertical="center" wrapText="1"/>
    </xf>
    <xf numFmtId="1" fontId="33" fillId="0" borderId="18" xfId="0" applyNumberFormat="1" applyFont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4" fontId="33" fillId="0" borderId="18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6" xfId="0" applyNumberFormat="1" applyFont="1" applyBorder="1" applyAlignment="1">
      <alignment horizontal="left" vertical="center" wrapText="1"/>
    </xf>
    <xf numFmtId="0" fontId="33" fillId="0" borderId="7" xfId="0" applyNumberFormat="1" applyFont="1" applyBorder="1" applyAlignment="1">
      <alignment horizontal="left" vertical="center" wrapText="1"/>
    </xf>
    <xf numFmtId="0" fontId="33" fillId="0" borderId="18" xfId="0" applyNumberFormat="1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6" fillId="0" borderId="0" xfId="0" applyFont="1"/>
    <xf numFmtId="49" fontId="29" fillId="0" borderId="6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29" fillId="0" borderId="27" xfId="0" applyNumberFormat="1" applyFont="1" applyBorder="1" applyAlignment="1">
      <alignment horizontal="center" vertical="center"/>
    </xf>
    <xf numFmtId="49" fontId="29" fillId="0" borderId="28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/>
    </xf>
    <xf numFmtId="49" fontId="29" fillId="0" borderId="19" xfId="0" applyNumberFormat="1" applyFont="1" applyBorder="1" applyAlignment="1">
      <alignment horizontal="center" vertical="center"/>
    </xf>
    <xf numFmtId="0" fontId="36" fillId="0" borderId="0" xfId="0" applyFont="1" applyAlignment="1">
      <alignment wrapText="1"/>
    </xf>
    <xf numFmtId="49" fontId="26" fillId="0" borderId="27" xfId="0" applyNumberFormat="1" applyFont="1" applyBorder="1" applyAlignment="1">
      <alignment horizontal="center" vertical="center"/>
    </xf>
    <xf numFmtId="49" fontId="26" fillId="0" borderId="28" xfId="0" applyNumberFormat="1" applyFont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horizontal="center" vertical="center"/>
    </xf>
    <xf numFmtId="49" fontId="38" fillId="0" borderId="7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top"/>
    </xf>
    <xf numFmtId="1" fontId="29" fillId="0" borderId="6" xfId="0" applyNumberFormat="1" applyFont="1" applyBorder="1" applyAlignment="1">
      <alignment horizontal="center" vertical="center"/>
    </xf>
    <xf numFmtId="1" fontId="29" fillId="0" borderId="7" xfId="0" applyNumberFormat="1" applyFont="1" applyBorder="1" applyAlignment="1">
      <alignment horizontal="center" vertical="center"/>
    </xf>
    <xf numFmtId="1" fontId="29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14" fontId="29" fillId="0" borderId="6" xfId="0" applyNumberFormat="1" applyFont="1" applyBorder="1" applyAlignment="1">
      <alignment horizontal="center" vertical="center"/>
    </xf>
    <xf numFmtId="14" fontId="29" fillId="0" borderId="7" xfId="0" applyNumberFormat="1" applyFont="1" applyBorder="1" applyAlignment="1">
      <alignment horizontal="center" vertical="center"/>
    </xf>
    <xf numFmtId="14" fontId="29" fillId="0" borderId="18" xfId="0" applyNumberFormat="1" applyFont="1" applyBorder="1" applyAlignment="1">
      <alignment horizontal="center" vertical="center"/>
    </xf>
    <xf numFmtId="2" fontId="29" fillId="0" borderId="6" xfId="0" applyNumberFormat="1" applyFont="1" applyBorder="1" applyAlignment="1">
      <alignment horizontal="center" vertical="center"/>
    </xf>
    <xf numFmtId="2" fontId="29" fillId="0" borderId="7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right" vertical="center"/>
    </xf>
    <xf numFmtId="0" fontId="28" fillId="0" borderId="28" xfId="0" applyFont="1" applyBorder="1" applyAlignment="1">
      <alignment horizontal="right" vertical="center"/>
    </xf>
    <xf numFmtId="0" fontId="28" fillId="0" borderId="9" xfId="0" applyFont="1" applyBorder="1" applyAlignment="1">
      <alignment horizontal="right" vertical="center"/>
    </xf>
    <xf numFmtId="0" fontId="28" fillId="0" borderId="10" xfId="0" applyFont="1" applyBorder="1" applyAlignment="1">
      <alignment horizontal="right" vertical="center"/>
    </xf>
    <xf numFmtId="1" fontId="29" fillId="0" borderId="27" xfId="0" applyNumberFormat="1" applyFont="1" applyBorder="1" applyAlignment="1">
      <alignment horizontal="center" vertical="center"/>
    </xf>
    <xf numFmtId="0" fontId="29" fillId="0" borderId="28" xfId="0" applyNumberFormat="1" applyFont="1" applyBorder="1" applyAlignment="1">
      <alignment horizontal="center" vertical="center"/>
    </xf>
    <xf numFmtId="0" fontId="29" fillId="0" borderId="20" xfId="0" applyNumberFormat="1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10" xfId="0" applyNumberFormat="1" applyFont="1" applyBorder="1" applyAlignment="1">
      <alignment horizontal="center" vertical="center"/>
    </xf>
    <xf numFmtId="0" fontId="29" fillId="0" borderId="19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30" xfId="0" applyFont="1" applyBorder="1" applyAlignment="1">
      <alignment vertical="center"/>
    </xf>
    <xf numFmtId="14" fontId="29" fillId="0" borderId="27" xfId="0" applyNumberFormat="1" applyFont="1" applyBorder="1" applyAlignment="1">
      <alignment horizontal="center" vertical="center"/>
    </xf>
    <xf numFmtId="14" fontId="29" fillId="0" borderId="28" xfId="0" applyNumberFormat="1" applyFont="1" applyBorder="1" applyAlignment="1">
      <alignment horizontal="center" vertical="center"/>
    </xf>
    <xf numFmtId="14" fontId="29" fillId="0" borderId="20" xfId="0" applyNumberFormat="1" applyFont="1" applyBorder="1" applyAlignment="1">
      <alignment horizontal="center" vertical="center"/>
    </xf>
    <xf numFmtId="14" fontId="29" fillId="0" borderId="9" xfId="0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14" fontId="29" fillId="0" borderId="19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/>
    <xf numFmtId="4" fontId="34" fillId="0" borderId="6" xfId="0" applyNumberFormat="1" applyFont="1" applyBorder="1" applyAlignment="1">
      <alignment horizontal="right"/>
    </xf>
    <xf numFmtId="4" fontId="34" fillId="0" borderId="7" xfId="0" applyNumberFormat="1" applyFont="1" applyBorder="1" applyAlignment="1">
      <alignment horizontal="right"/>
    </xf>
    <xf numFmtId="4" fontId="34" fillId="0" borderId="18" xfId="0" applyNumberFormat="1" applyFont="1" applyBorder="1" applyAlignment="1">
      <alignment horizontal="right"/>
    </xf>
    <xf numFmtId="0" fontId="34" fillId="0" borderId="10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0" xfId="0" applyFont="1" applyBorder="1"/>
    <xf numFmtId="4" fontId="33" fillId="0" borderId="2" xfId="0" applyNumberFormat="1" applyFont="1" applyBorder="1" applyAlignment="1">
      <alignment horizontal="center"/>
    </xf>
    <xf numFmtId="4" fontId="33" fillId="0" borderId="9" xfId="0" applyNumberFormat="1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center" vertical="center"/>
    </xf>
    <xf numFmtId="4" fontId="33" fillId="0" borderId="9" xfId="0" applyNumberFormat="1" applyFont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3" fillId="0" borderId="19" xfId="0" applyNumberFormat="1" applyFont="1" applyBorder="1" applyAlignment="1">
      <alignment horizontal="right"/>
    </xf>
    <xf numFmtId="0" fontId="34" fillId="0" borderId="2" xfId="0" applyFont="1" applyBorder="1" applyAlignment="1">
      <alignment horizontal="center"/>
    </xf>
    <xf numFmtId="4" fontId="34" fillId="0" borderId="2" xfId="0" applyNumberFormat="1" applyFont="1" applyBorder="1" applyAlignment="1">
      <alignment horizontal="center"/>
    </xf>
    <xf numFmtId="4" fontId="34" fillId="0" borderId="1" xfId="0" applyNumberFormat="1" applyFont="1" applyBorder="1" applyAlignment="1">
      <alignment horizontal="center"/>
    </xf>
    <xf numFmtId="4" fontId="34" fillId="0" borderId="6" xfId="0" applyNumberFormat="1" applyFont="1" applyBorder="1" applyAlignment="1">
      <alignment horizontal="center" vertical="center"/>
    </xf>
    <xf numFmtId="4" fontId="34" fillId="0" borderId="7" xfId="0" applyNumberFormat="1" applyFont="1" applyBorder="1" applyAlignment="1">
      <alignment horizontal="center" vertical="center"/>
    </xf>
    <xf numFmtId="4" fontId="34" fillId="0" borderId="18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28" fillId="0" borderId="30" xfId="0" applyFont="1" applyBorder="1" applyAlignment="1">
      <alignment horizontal="right"/>
    </xf>
    <xf numFmtId="0" fontId="33" fillId="0" borderId="2" xfId="0" applyFont="1" applyBorder="1" applyAlignment="1">
      <alignment horizontal="center"/>
    </xf>
    <xf numFmtId="49" fontId="41" fillId="0" borderId="10" xfId="0" applyNumberFormat="1" applyFont="1" applyBorder="1" applyAlignment="1">
      <alignment horizontal="center" vertical="center"/>
    </xf>
    <xf numFmtId="49" fontId="32" fillId="0" borderId="10" xfId="0" applyNumberFormat="1" applyFont="1" applyBorder="1"/>
    <xf numFmtId="49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/>
    </xf>
    <xf numFmtId="49" fontId="32" fillId="0" borderId="0" xfId="0" applyNumberFormat="1" applyFont="1" applyAlignment="1">
      <alignment horizontal="right"/>
    </xf>
    <xf numFmtId="0" fontId="41" fillId="0" borderId="10" xfId="0" applyFont="1" applyBorder="1" applyAlignment="1">
      <alignment horizontal="center" vertical="center"/>
    </xf>
    <xf numFmtId="49" fontId="39" fillId="0" borderId="7" xfId="0" applyNumberFormat="1" applyFont="1" applyBorder="1" applyAlignment="1">
      <alignment horizontal="center" vertical="center"/>
    </xf>
    <xf numFmtId="49" fontId="32" fillId="0" borderId="30" xfId="0" applyNumberFormat="1" applyFont="1" applyBorder="1" applyAlignment="1">
      <alignment horizontal="center"/>
    </xf>
    <xf numFmtId="49" fontId="32" fillId="0" borderId="10" xfId="0" applyNumberFormat="1" applyFont="1" applyBorder="1" applyAlignment="1">
      <alignment horizontal="left"/>
    </xf>
    <xf numFmtId="49" fontId="32" fillId="0" borderId="10" xfId="0" applyNumberFormat="1" applyFont="1" applyBorder="1" applyAlignment="1">
      <alignment horizontal="center"/>
    </xf>
    <xf numFmtId="49" fontId="32" fillId="0" borderId="0" xfId="0" applyNumberFormat="1" applyFont="1"/>
    <xf numFmtId="49" fontId="30" fillId="0" borderId="28" xfId="0" applyNumberFormat="1" applyFont="1" applyBorder="1" applyAlignment="1">
      <alignment horizontal="center"/>
    </xf>
    <xf numFmtId="49" fontId="39" fillId="0" borderId="10" xfId="0" applyNumberFormat="1" applyFont="1" applyBorder="1" applyAlignment="1">
      <alignment horizontal="center"/>
    </xf>
    <xf numFmtId="49" fontId="39" fillId="0" borderId="1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left"/>
    </xf>
  </cellXfs>
  <cellStyles count="9">
    <cellStyle name="Акцент2" xfId="1" builtinId="33"/>
    <cellStyle name="Акцент4" xfId="2" builtinId="41"/>
    <cellStyle name="Гиперссылка" xfId="8" builtinId="8"/>
    <cellStyle name="Контрольная ячейка" xfId="4" builtinId="23"/>
    <cellStyle name="Обычный" xfId="0" builtinId="0"/>
    <cellStyle name="Плохой" xfId="3" builtinId="27"/>
    <cellStyle name="Пояснение" xfId="5" builtinId="53"/>
    <cellStyle name="Примечание" xfId="7" builtinId="10"/>
    <cellStyle name="Хороший" xfId="6" builtinId="26"/>
  </cellStyles>
  <dxfs count="0"/>
  <tableStyles count="0" defaultTableStyle="TableStyleMedium9" defaultPivotStyle="PivotStyleLight16"/>
  <colors>
    <mruColors>
      <color rgb="FFFFD9EC"/>
      <color rgb="FFFFEBF5"/>
      <color rgb="FFDDDDDD"/>
      <color rgb="FFEAEAEA"/>
      <color rgb="FF581997"/>
      <color rgb="FF993300"/>
      <color rgb="FFFF15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png"/><Relationship Id="rId2" Type="http://schemas.openxmlformats.org/officeDocument/2006/relationships/image" Target="../media/image58.png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27</xdr:row>
      <xdr:rowOff>4536</xdr:rowOff>
    </xdr:from>
    <xdr:to>
      <xdr:col>10</xdr:col>
      <xdr:colOff>9069</xdr:colOff>
      <xdr:row>28</xdr:row>
      <xdr:rowOff>0</xdr:rowOff>
    </xdr:to>
    <xdr:pic>
      <xdr:nvPicPr>
        <xdr:cNvPr id="8" name="Picture 7" descr="E01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20000"/>
        </a:blip>
        <a:stretch>
          <a:fillRect/>
        </a:stretch>
      </xdr:blipFill>
      <xdr:spPr>
        <a:xfrm>
          <a:off x="10296524" y="9605736"/>
          <a:ext cx="1447345" cy="595539"/>
        </a:xfrm>
        <a:prstGeom prst="rect">
          <a:avLst/>
        </a:prstGeom>
      </xdr:spPr>
    </xdr:pic>
    <xdr:clientData/>
  </xdr:twoCellAnchor>
  <xdr:twoCellAnchor>
    <xdr:from>
      <xdr:col>9</xdr:col>
      <xdr:colOff>9524</xdr:colOff>
      <xdr:row>28</xdr:row>
      <xdr:rowOff>4536</xdr:rowOff>
    </xdr:from>
    <xdr:to>
      <xdr:col>10</xdr:col>
      <xdr:colOff>9069</xdr:colOff>
      <xdr:row>29</xdr:row>
      <xdr:rowOff>0</xdr:rowOff>
    </xdr:to>
    <xdr:pic>
      <xdr:nvPicPr>
        <xdr:cNvPr id="9" name="Picture 8" descr="E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96524" y="10205811"/>
          <a:ext cx="1447345" cy="586014"/>
        </a:xfrm>
        <a:prstGeom prst="rect">
          <a:avLst/>
        </a:prstGeom>
      </xdr:spPr>
    </xdr:pic>
    <xdr:clientData/>
  </xdr:twoCellAnchor>
  <xdr:twoCellAnchor>
    <xdr:from>
      <xdr:col>9</xdr:col>
      <xdr:colOff>9524</xdr:colOff>
      <xdr:row>29</xdr:row>
      <xdr:rowOff>4536</xdr:rowOff>
    </xdr:from>
    <xdr:to>
      <xdr:col>10</xdr:col>
      <xdr:colOff>9069</xdr:colOff>
      <xdr:row>30</xdr:row>
      <xdr:rowOff>0</xdr:rowOff>
    </xdr:to>
    <xdr:pic>
      <xdr:nvPicPr>
        <xdr:cNvPr id="10" name="Picture 9" descr="E0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96524" y="10796361"/>
          <a:ext cx="1447345" cy="586014"/>
        </a:xfrm>
        <a:prstGeom prst="rect">
          <a:avLst/>
        </a:prstGeom>
      </xdr:spPr>
    </xdr:pic>
    <xdr:clientData/>
  </xdr:twoCellAnchor>
  <xdr:twoCellAnchor>
    <xdr:from>
      <xdr:col>9</xdr:col>
      <xdr:colOff>9524</xdr:colOff>
      <xdr:row>30</xdr:row>
      <xdr:rowOff>4536</xdr:rowOff>
    </xdr:from>
    <xdr:to>
      <xdr:col>10</xdr:col>
      <xdr:colOff>9069</xdr:colOff>
      <xdr:row>31</xdr:row>
      <xdr:rowOff>0</xdr:rowOff>
    </xdr:to>
    <xdr:pic>
      <xdr:nvPicPr>
        <xdr:cNvPr id="11" name="Picture 10" descr="E0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296524" y="11386911"/>
          <a:ext cx="1447345" cy="586014"/>
        </a:xfrm>
        <a:prstGeom prst="rect">
          <a:avLst/>
        </a:prstGeom>
      </xdr:spPr>
    </xdr:pic>
    <xdr:clientData/>
  </xdr:twoCellAnchor>
  <xdr:twoCellAnchor>
    <xdr:from>
      <xdr:col>9</xdr:col>
      <xdr:colOff>9524</xdr:colOff>
      <xdr:row>31</xdr:row>
      <xdr:rowOff>4536</xdr:rowOff>
    </xdr:from>
    <xdr:to>
      <xdr:col>10</xdr:col>
      <xdr:colOff>9069</xdr:colOff>
      <xdr:row>32</xdr:row>
      <xdr:rowOff>0</xdr:rowOff>
    </xdr:to>
    <xdr:pic>
      <xdr:nvPicPr>
        <xdr:cNvPr id="12" name="Picture 11" descr="E0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296524" y="11977461"/>
          <a:ext cx="1447345" cy="586014"/>
        </a:xfrm>
        <a:prstGeom prst="rect">
          <a:avLst/>
        </a:prstGeom>
      </xdr:spPr>
    </xdr:pic>
    <xdr:clientData/>
  </xdr:twoCellAnchor>
  <xdr:twoCellAnchor>
    <xdr:from>
      <xdr:col>9</xdr:col>
      <xdr:colOff>1814</xdr:colOff>
      <xdr:row>32</xdr:row>
      <xdr:rowOff>14061</xdr:rowOff>
    </xdr:from>
    <xdr:to>
      <xdr:col>10</xdr:col>
      <xdr:colOff>9070</xdr:colOff>
      <xdr:row>33</xdr:row>
      <xdr:rowOff>0</xdr:rowOff>
    </xdr:to>
    <xdr:pic>
      <xdr:nvPicPr>
        <xdr:cNvPr id="13" name="Picture 12" descr="E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12239" y="11444061"/>
          <a:ext cx="1455056" cy="576489"/>
        </a:xfrm>
        <a:prstGeom prst="rect">
          <a:avLst/>
        </a:prstGeom>
      </xdr:spPr>
    </xdr:pic>
    <xdr:clientData/>
  </xdr:twoCellAnchor>
  <xdr:twoCellAnchor>
    <xdr:from>
      <xdr:col>9</xdr:col>
      <xdr:colOff>1814</xdr:colOff>
      <xdr:row>7</xdr:row>
      <xdr:rowOff>9524</xdr:rowOff>
    </xdr:from>
    <xdr:to>
      <xdr:col>10</xdr:col>
      <xdr:colOff>4536</xdr:colOff>
      <xdr:row>8</xdr:row>
      <xdr:rowOff>15477</xdr:rowOff>
    </xdr:to>
    <xdr:pic>
      <xdr:nvPicPr>
        <xdr:cNvPr id="14" name="Picture 13" descr="L01.jpg"/>
        <xdr:cNvPicPr>
          <a:picLocks noChangeAspect="1"/>
        </xdr:cNvPicPr>
      </xdr:nvPicPr>
      <xdr:blipFill>
        <a:blip xmlns:r="http://schemas.openxmlformats.org/officeDocument/2006/relationships" r:embed="rId7" cstate="print">
          <a:lum bright="10000"/>
        </a:blip>
        <a:stretch>
          <a:fillRect/>
        </a:stretch>
      </xdr:blipFill>
      <xdr:spPr>
        <a:xfrm rot="10800000">
          <a:off x="7505397" y="2867024"/>
          <a:ext cx="1452639" cy="598620"/>
        </a:xfrm>
        <a:prstGeom prst="rect">
          <a:avLst/>
        </a:prstGeom>
      </xdr:spPr>
    </xdr:pic>
    <xdr:clientData/>
  </xdr:twoCellAnchor>
  <xdr:twoCellAnchor>
    <xdr:from>
      <xdr:col>9</xdr:col>
      <xdr:colOff>1814</xdr:colOff>
      <xdr:row>8</xdr:row>
      <xdr:rowOff>5953</xdr:rowOff>
    </xdr:from>
    <xdr:to>
      <xdr:col>10</xdr:col>
      <xdr:colOff>4536</xdr:colOff>
      <xdr:row>9</xdr:row>
      <xdr:rowOff>19049</xdr:rowOff>
    </xdr:to>
    <xdr:pic>
      <xdr:nvPicPr>
        <xdr:cNvPr id="15" name="Picture 14" descr="L02.jpg"/>
        <xdr:cNvPicPr>
          <a:picLocks noChangeAspect="1"/>
        </xdr:cNvPicPr>
      </xdr:nvPicPr>
      <xdr:blipFill>
        <a:blip xmlns:r="http://schemas.openxmlformats.org/officeDocument/2006/relationships" r:embed="rId8" cstate="print">
          <a:lum bright="10000" contrast="10000"/>
        </a:blip>
        <a:stretch>
          <a:fillRect/>
        </a:stretch>
      </xdr:blipFill>
      <xdr:spPr>
        <a:xfrm>
          <a:off x="7505397" y="3456120"/>
          <a:ext cx="1452639" cy="605762"/>
        </a:xfrm>
        <a:prstGeom prst="rect">
          <a:avLst/>
        </a:prstGeom>
      </xdr:spPr>
    </xdr:pic>
    <xdr:clientData/>
  </xdr:twoCellAnchor>
  <xdr:twoCellAnchor>
    <xdr:from>
      <xdr:col>9</xdr:col>
      <xdr:colOff>1814</xdr:colOff>
      <xdr:row>9</xdr:row>
      <xdr:rowOff>9524</xdr:rowOff>
    </xdr:from>
    <xdr:to>
      <xdr:col>10</xdr:col>
      <xdr:colOff>4536</xdr:colOff>
      <xdr:row>10</xdr:row>
      <xdr:rowOff>9523</xdr:rowOff>
    </xdr:to>
    <xdr:pic>
      <xdr:nvPicPr>
        <xdr:cNvPr id="16" name="Picture 15" descr="L03.jpg"/>
        <xdr:cNvPicPr>
          <a:picLocks noChangeAspect="1"/>
        </xdr:cNvPicPr>
      </xdr:nvPicPr>
      <xdr:blipFill>
        <a:blip xmlns:r="http://schemas.openxmlformats.org/officeDocument/2006/relationships" r:embed="rId9" cstate="print">
          <a:lum bright="10000"/>
        </a:blip>
        <a:stretch>
          <a:fillRect/>
        </a:stretch>
      </xdr:blipFill>
      <xdr:spPr>
        <a:xfrm rot="10800000">
          <a:off x="7212239" y="3962399"/>
          <a:ext cx="1450522" cy="590549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2155</xdr:colOff>
      <xdr:row>11</xdr:row>
      <xdr:rowOff>0</xdr:rowOff>
    </xdr:to>
    <xdr:pic>
      <xdr:nvPicPr>
        <xdr:cNvPr id="18" name="Picture 17" descr="L04.jpg"/>
        <xdr:cNvPicPr>
          <a:picLocks noChangeAspect="1"/>
        </xdr:cNvPicPr>
      </xdr:nvPicPr>
      <xdr:blipFill>
        <a:blip xmlns:r="http://schemas.openxmlformats.org/officeDocument/2006/relationships" r:embed="rId10" cstate="print">
          <a:lum/>
        </a:blip>
        <a:stretch>
          <a:fillRect/>
        </a:stretch>
      </xdr:blipFill>
      <xdr:spPr>
        <a:xfrm>
          <a:off x="9601200" y="4543425"/>
          <a:ext cx="1449955" cy="590550"/>
        </a:xfrm>
        <a:prstGeom prst="rect">
          <a:avLst/>
        </a:prstGeom>
      </xdr:spPr>
    </xdr:pic>
    <xdr:clientData/>
  </xdr:twoCellAnchor>
  <xdr:twoCellAnchor>
    <xdr:from>
      <xdr:col>9</xdr:col>
      <xdr:colOff>1814</xdr:colOff>
      <xdr:row>10</xdr:row>
      <xdr:rowOff>590549</xdr:rowOff>
    </xdr:from>
    <xdr:to>
      <xdr:col>10</xdr:col>
      <xdr:colOff>4536</xdr:colOff>
      <xdr:row>11</xdr:row>
      <xdr:rowOff>590548</xdr:rowOff>
    </xdr:to>
    <xdr:pic>
      <xdr:nvPicPr>
        <xdr:cNvPr id="19" name="Picture 18" descr="L0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rot="10800000">
          <a:off x="7450364" y="4314824"/>
          <a:ext cx="1526722" cy="590549"/>
        </a:xfrm>
        <a:prstGeom prst="rect">
          <a:avLst/>
        </a:prstGeom>
      </xdr:spPr>
    </xdr:pic>
    <xdr:clientData/>
  </xdr:twoCellAnchor>
  <xdr:twoCellAnchor>
    <xdr:from>
      <xdr:col>2</xdr:col>
      <xdr:colOff>754576</xdr:colOff>
      <xdr:row>0</xdr:row>
      <xdr:rowOff>28013</xdr:rowOff>
    </xdr:from>
    <xdr:to>
      <xdr:col>3</xdr:col>
      <xdr:colOff>317876</xdr:colOff>
      <xdr:row>1</xdr:row>
      <xdr:rowOff>400608</xdr:rowOff>
    </xdr:to>
    <xdr:pic>
      <xdr:nvPicPr>
        <xdr:cNvPr id="17" name="Picture 16" descr="NEW LOGO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5493" y="28013"/>
          <a:ext cx="1933966" cy="795928"/>
        </a:xfrm>
        <a:prstGeom prst="rect">
          <a:avLst/>
        </a:prstGeom>
      </xdr:spPr>
    </xdr:pic>
    <xdr:clientData/>
  </xdr:twoCellAnchor>
  <xdr:twoCellAnchor>
    <xdr:from>
      <xdr:col>9</xdr:col>
      <xdr:colOff>73987</xdr:colOff>
      <xdr:row>70</xdr:row>
      <xdr:rowOff>7061</xdr:rowOff>
    </xdr:from>
    <xdr:to>
      <xdr:col>9</xdr:col>
      <xdr:colOff>1343972</xdr:colOff>
      <xdr:row>70</xdr:row>
      <xdr:rowOff>492816</xdr:rowOff>
    </xdr:to>
    <xdr:pic>
      <xdr:nvPicPr>
        <xdr:cNvPr id="24" name="Picture 23" descr="tush dla praisa+patches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673451" y="14040561"/>
          <a:ext cx="1269985" cy="485755"/>
        </a:xfrm>
        <a:prstGeom prst="rect">
          <a:avLst/>
        </a:prstGeom>
      </xdr:spPr>
    </xdr:pic>
    <xdr:clientData/>
  </xdr:twoCellAnchor>
  <xdr:twoCellAnchor>
    <xdr:from>
      <xdr:col>9</xdr:col>
      <xdr:colOff>78440</xdr:colOff>
      <xdr:row>69</xdr:row>
      <xdr:rowOff>30255</xdr:rowOff>
    </xdr:from>
    <xdr:to>
      <xdr:col>9</xdr:col>
      <xdr:colOff>1370943</xdr:colOff>
      <xdr:row>69</xdr:row>
      <xdr:rowOff>969308</xdr:rowOff>
    </xdr:to>
    <xdr:pic>
      <xdr:nvPicPr>
        <xdr:cNvPr id="35" name="Picture 34" descr="pencils, tush, kushon dla praisa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b="40431"/>
        <a:stretch>
          <a:fillRect/>
        </a:stretch>
      </xdr:blipFill>
      <xdr:spPr>
        <a:xfrm>
          <a:off x="6678705" y="13544549"/>
          <a:ext cx="1292503" cy="939053"/>
        </a:xfrm>
        <a:prstGeom prst="rect">
          <a:avLst/>
        </a:prstGeom>
      </xdr:spPr>
    </xdr:pic>
    <xdr:clientData/>
  </xdr:twoCellAnchor>
  <xdr:twoCellAnchor>
    <xdr:from>
      <xdr:col>9</xdr:col>
      <xdr:colOff>133349</xdr:colOff>
      <xdr:row>71</xdr:row>
      <xdr:rowOff>67418</xdr:rowOff>
    </xdr:from>
    <xdr:to>
      <xdr:col>9</xdr:col>
      <xdr:colOff>1285874</xdr:colOff>
      <xdr:row>72</xdr:row>
      <xdr:rowOff>1</xdr:rowOff>
    </xdr:to>
    <xdr:pic>
      <xdr:nvPicPr>
        <xdr:cNvPr id="40" name="Picture 39" descr="Bubble_Mask - Copy - Copy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8947" b="8593"/>
        <a:stretch>
          <a:fillRect/>
        </a:stretch>
      </xdr:blipFill>
      <xdr:spPr>
        <a:xfrm>
          <a:off x="9020174" y="36919643"/>
          <a:ext cx="1152525" cy="475508"/>
        </a:xfrm>
        <a:prstGeom prst="rect">
          <a:avLst/>
        </a:prstGeom>
      </xdr:spPr>
    </xdr:pic>
    <xdr:clientData/>
  </xdr:twoCellAnchor>
  <xdr:twoCellAnchor>
    <xdr:from>
      <xdr:col>9</xdr:col>
      <xdr:colOff>1814</xdr:colOff>
      <xdr:row>11</xdr:row>
      <xdr:rowOff>5953</xdr:rowOff>
    </xdr:from>
    <xdr:to>
      <xdr:col>10</xdr:col>
      <xdr:colOff>4536</xdr:colOff>
      <xdr:row>12</xdr:row>
      <xdr:rowOff>19049</xdr:rowOff>
    </xdr:to>
    <xdr:pic>
      <xdr:nvPicPr>
        <xdr:cNvPr id="37" name="Picture 36" descr="L02.jpg"/>
        <xdr:cNvPicPr>
          <a:picLocks noChangeAspect="1"/>
        </xdr:cNvPicPr>
      </xdr:nvPicPr>
      <xdr:blipFill>
        <a:blip xmlns:r="http://schemas.openxmlformats.org/officeDocument/2006/relationships" r:embed="rId8" cstate="print">
          <a:lum contrast="30000"/>
        </a:blip>
        <a:stretch>
          <a:fillRect/>
        </a:stretch>
      </xdr:blipFill>
      <xdr:spPr>
        <a:xfrm>
          <a:off x="7878989" y="5139928"/>
          <a:ext cx="1450522" cy="60364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</xdr:row>
      <xdr:rowOff>12276</xdr:rowOff>
    </xdr:from>
    <xdr:to>
      <xdr:col>10</xdr:col>
      <xdr:colOff>3810</xdr:colOff>
      <xdr:row>13</xdr:row>
      <xdr:rowOff>4868</xdr:rowOff>
    </xdr:to>
    <xdr:pic>
      <xdr:nvPicPr>
        <xdr:cNvPr id="48" name="Picture 47" descr="L0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lum/>
        </a:blip>
        <a:stretch>
          <a:fillRect/>
        </a:stretch>
      </xdr:blipFill>
      <xdr:spPr>
        <a:xfrm>
          <a:off x="7219950" y="5746326"/>
          <a:ext cx="1451610" cy="583142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13</xdr:row>
      <xdr:rowOff>1323</xdr:rowOff>
    </xdr:from>
    <xdr:to>
      <xdr:col>10</xdr:col>
      <xdr:colOff>3810</xdr:colOff>
      <xdr:row>13</xdr:row>
      <xdr:rowOff>587818</xdr:rowOff>
    </xdr:to>
    <xdr:pic>
      <xdr:nvPicPr>
        <xdr:cNvPr id="49" name="Picture 48" descr="L0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lum contrast="20000"/>
        </a:blip>
        <a:stretch>
          <a:fillRect/>
        </a:stretch>
      </xdr:blipFill>
      <xdr:spPr>
        <a:xfrm>
          <a:off x="8900583" y="6414823"/>
          <a:ext cx="1453727" cy="586495"/>
        </a:xfrm>
        <a:prstGeom prst="rect">
          <a:avLst/>
        </a:prstGeom>
      </xdr:spPr>
    </xdr:pic>
    <xdr:clientData/>
  </xdr:twoCellAnchor>
  <xdr:twoCellAnchor>
    <xdr:from>
      <xdr:col>9</xdr:col>
      <xdr:colOff>1410</xdr:colOff>
      <xdr:row>14</xdr:row>
      <xdr:rowOff>1410</xdr:rowOff>
    </xdr:from>
    <xdr:to>
      <xdr:col>10</xdr:col>
      <xdr:colOff>5220</xdr:colOff>
      <xdr:row>15</xdr:row>
      <xdr:rowOff>0</xdr:rowOff>
    </xdr:to>
    <xdr:pic>
      <xdr:nvPicPr>
        <xdr:cNvPr id="50" name="Picture 49" descr="L0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602235" y="8164335"/>
          <a:ext cx="1451610" cy="589140"/>
        </a:xfrm>
        <a:prstGeom prst="rect">
          <a:avLst/>
        </a:prstGeom>
      </xdr:spPr>
    </xdr:pic>
    <xdr:clientData/>
  </xdr:twoCellAnchor>
  <xdr:twoCellAnchor>
    <xdr:from>
      <xdr:col>9</xdr:col>
      <xdr:colOff>9777</xdr:colOff>
      <xdr:row>76</xdr:row>
      <xdr:rowOff>87975</xdr:rowOff>
    </xdr:from>
    <xdr:to>
      <xdr:col>9</xdr:col>
      <xdr:colOff>1441329</xdr:colOff>
      <xdr:row>76</xdr:row>
      <xdr:rowOff>448866</xdr:rowOff>
    </xdr:to>
    <xdr:pic>
      <xdr:nvPicPr>
        <xdr:cNvPr id="51" name="Picture 50" descr="tush dla praisa+tochilk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220202" y="12689550"/>
          <a:ext cx="1431552" cy="360891"/>
        </a:xfrm>
        <a:prstGeom prst="rect">
          <a:avLst/>
        </a:prstGeom>
      </xdr:spPr>
    </xdr:pic>
    <xdr:clientData/>
  </xdr:twoCellAnchor>
  <xdr:twoCellAnchor>
    <xdr:from>
      <xdr:col>9</xdr:col>
      <xdr:colOff>285749</xdr:colOff>
      <xdr:row>63</xdr:row>
      <xdr:rowOff>400050</xdr:rowOff>
    </xdr:from>
    <xdr:to>
      <xdr:col>9</xdr:col>
      <xdr:colOff>1152524</xdr:colOff>
      <xdr:row>64</xdr:row>
      <xdr:rowOff>966461</xdr:rowOff>
    </xdr:to>
    <xdr:pic>
      <xdr:nvPicPr>
        <xdr:cNvPr id="53" name="Picture 52" descr="small png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496174" y="15420975"/>
          <a:ext cx="866775" cy="995036"/>
        </a:xfrm>
        <a:prstGeom prst="rect">
          <a:avLst/>
        </a:prstGeom>
      </xdr:spPr>
    </xdr:pic>
    <xdr:clientData/>
  </xdr:twoCellAnchor>
  <xdr:twoCellAnchor>
    <xdr:from>
      <xdr:col>9</xdr:col>
      <xdr:colOff>5292</xdr:colOff>
      <xdr:row>58</xdr:row>
      <xdr:rowOff>8659</xdr:rowOff>
    </xdr:from>
    <xdr:to>
      <xdr:col>10</xdr:col>
      <xdr:colOff>0</xdr:colOff>
      <xdr:row>59</xdr:row>
      <xdr:rowOff>0</xdr:rowOff>
    </xdr:to>
    <xdr:pic>
      <xdr:nvPicPr>
        <xdr:cNvPr id="55" name="Picture 54" descr="Brovi dla praisa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215717" y="14705734"/>
          <a:ext cx="1442508" cy="581891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59</xdr:row>
      <xdr:rowOff>19049</xdr:rowOff>
    </xdr:from>
    <xdr:to>
      <xdr:col>10</xdr:col>
      <xdr:colOff>0</xdr:colOff>
      <xdr:row>60</xdr:row>
      <xdr:rowOff>0</xdr:rowOff>
    </xdr:to>
    <xdr:pic>
      <xdr:nvPicPr>
        <xdr:cNvPr id="56" name="Picture 55" descr="Brovi dla praisa1.jpg"/>
        <xdr:cNvPicPr>
          <a:picLocks noChangeAspect="1"/>
        </xdr:cNvPicPr>
      </xdr:nvPicPr>
      <xdr:blipFill>
        <a:blip xmlns:r="http://schemas.openxmlformats.org/officeDocument/2006/relationships" r:embed="rId22" cstate="print">
          <a:lum bright="10000" contrast="-20000"/>
        </a:blip>
        <a:srcRect r="38715"/>
        <a:stretch>
          <a:fillRect/>
        </a:stretch>
      </xdr:blipFill>
      <xdr:spPr>
        <a:xfrm>
          <a:off x="6610350" y="23802974"/>
          <a:ext cx="1438275" cy="666751"/>
        </a:xfrm>
        <a:prstGeom prst="rect">
          <a:avLst/>
        </a:prstGeom>
      </xdr:spPr>
    </xdr:pic>
    <xdr:clientData/>
  </xdr:twoCellAnchor>
  <xdr:twoCellAnchor>
    <xdr:from>
      <xdr:col>9</xdr:col>
      <xdr:colOff>7125</xdr:colOff>
      <xdr:row>60</xdr:row>
      <xdr:rowOff>16650</xdr:rowOff>
    </xdr:from>
    <xdr:to>
      <xdr:col>10</xdr:col>
      <xdr:colOff>0</xdr:colOff>
      <xdr:row>61</xdr:row>
      <xdr:rowOff>0</xdr:rowOff>
    </xdr:to>
    <xdr:pic>
      <xdr:nvPicPr>
        <xdr:cNvPr id="57" name="Picture 56" descr="Brovi dla praisa2.jpg"/>
        <xdr:cNvPicPr>
          <a:picLocks noChangeAspect="1"/>
        </xdr:cNvPicPr>
      </xdr:nvPicPr>
      <xdr:blipFill>
        <a:blip xmlns:r="http://schemas.openxmlformats.org/officeDocument/2006/relationships" r:embed="rId23" cstate="print">
          <a:lum contrast="30000"/>
        </a:blip>
        <a:srcRect r="38613"/>
        <a:stretch>
          <a:fillRect/>
        </a:stretch>
      </xdr:blipFill>
      <xdr:spPr>
        <a:xfrm>
          <a:off x="6607950" y="24391125"/>
          <a:ext cx="1440675" cy="612000"/>
        </a:xfrm>
        <a:prstGeom prst="rect">
          <a:avLst/>
        </a:prstGeom>
      </xdr:spPr>
    </xdr:pic>
    <xdr:clientData/>
  </xdr:twoCellAnchor>
  <xdr:twoCellAnchor>
    <xdr:from>
      <xdr:col>9</xdr:col>
      <xdr:colOff>14250</xdr:colOff>
      <xdr:row>62</xdr:row>
      <xdr:rowOff>14250</xdr:rowOff>
    </xdr:from>
    <xdr:to>
      <xdr:col>10</xdr:col>
      <xdr:colOff>0</xdr:colOff>
      <xdr:row>63</xdr:row>
      <xdr:rowOff>0</xdr:rowOff>
    </xdr:to>
    <xdr:pic>
      <xdr:nvPicPr>
        <xdr:cNvPr id="58" name="Picture 57" descr="Brovi dla praisa3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r="38916"/>
        <a:stretch>
          <a:fillRect/>
        </a:stretch>
      </xdr:blipFill>
      <xdr:spPr>
        <a:xfrm>
          <a:off x="6615075" y="26417550"/>
          <a:ext cx="1433550" cy="576300"/>
        </a:xfrm>
        <a:prstGeom prst="rect">
          <a:avLst/>
        </a:prstGeom>
      </xdr:spPr>
    </xdr:pic>
    <xdr:clientData/>
  </xdr:twoCellAnchor>
  <xdr:twoCellAnchor>
    <xdr:from>
      <xdr:col>9</xdr:col>
      <xdr:colOff>522375</xdr:colOff>
      <xdr:row>72</xdr:row>
      <xdr:rowOff>19050</xdr:rowOff>
    </xdr:from>
    <xdr:to>
      <xdr:col>9</xdr:col>
      <xdr:colOff>1433765</xdr:colOff>
      <xdr:row>72</xdr:row>
      <xdr:rowOff>559594</xdr:rowOff>
    </xdr:to>
    <xdr:pic>
      <xdr:nvPicPr>
        <xdr:cNvPr id="59" name="Picture 58" descr="Bubble_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124704" y="31932813"/>
          <a:ext cx="911390" cy="540544"/>
        </a:xfrm>
        <a:prstGeom prst="rect">
          <a:avLst/>
        </a:prstGeom>
      </xdr:spPr>
    </xdr:pic>
    <xdr:clientData/>
  </xdr:twoCellAnchor>
  <xdr:twoCellAnchor>
    <xdr:from>
      <xdr:col>9</xdr:col>
      <xdr:colOff>9524</xdr:colOff>
      <xdr:row>73</xdr:row>
      <xdr:rowOff>2532</xdr:rowOff>
    </xdr:from>
    <xdr:to>
      <xdr:col>10</xdr:col>
      <xdr:colOff>0</xdr:colOff>
      <xdr:row>74</xdr:row>
      <xdr:rowOff>0</xdr:rowOff>
    </xdr:to>
    <xdr:pic>
      <xdr:nvPicPr>
        <xdr:cNvPr id="63" name="Picture 62" descr="Hydra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r="3077" b="20067"/>
        <a:stretch>
          <a:fillRect/>
        </a:stretch>
      </xdr:blipFill>
      <xdr:spPr>
        <a:xfrm>
          <a:off x="7886699" y="21214707"/>
          <a:ext cx="1438276" cy="607068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74</xdr:row>
      <xdr:rowOff>0</xdr:rowOff>
    </xdr:from>
    <xdr:to>
      <xdr:col>10</xdr:col>
      <xdr:colOff>0</xdr:colOff>
      <xdr:row>74</xdr:row>
      <xdr:rowOff>586665</xdr:rowOff>
    </xdr:to>
    <xdr:pic>
      <xdr:nvPicPr>
        <xdr:cNvPr id="64" name="Picture 63" descr="Cranberry_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1257" b="25292"/>
        <a:stretch>
          <a:fillRect/>
        </a:stretch>
      </xdr:blipFill>
      <xdr:spPr>
        <a:xfrm>
          <a:off x="7886700" y="21821775"/>
          <a:ext cx="1438275" cy="586665"/>
        </a:xfrm>
        <a:prstGeom prst="rect">
          <a:avLst/>
        </a:prstGeom>
      </xdr:spPr>
    </xdr:pic>
    <xdr:clientData/>
  </xdr:twoCellAnchor>
  <xdr:twoCellAnchor>
    <xdr:from>
      <xdr:col>9</xdr:col>
      <xdr:colOff>18897</xdr:colOff>
      <xdr:row>36</xdr:row>
      <xdr:rowOff>209550</xdr:rowOff>
    </xdr:from>
    <xdr:to>
      <xdr:col>9</xdr:col>
      <xdr:colOff>1428750</xdr:colOff>
      <xdr:row>38</xdr:row>
      <xdr:rowOff>600075</xdr:rowOff>
    </xdr:to>
    <xdr:pic>
      <xdr:nvPicPr>
        <xdr:cNvPr id="70" name="Picture 69" descr="tush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r="10035"/>
        <a:stretch>
          <a:fillRect/>
        </a:stretch>
      </xdr:blipFill>
      <xdr:spPr>
        <a:xfrm>
          <a:off x="8905722" y="14239875"/>
          <a:ext cx="1409853" cy="1628775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35</xdr:row>
      <xdr:rowOff>34838</xdr:rowOff>
    </xdr:from>
    <xdr:to>
      <xdr:col>9</xdr:col>
      <xdr:colOff>1216580</xdr:colOff>
      <xdr:row>35</xdr:row>
      <xdr:rowOff>771525</xdr:rowOff>
    </xdr:to>
    <xdr:pic>
      <xdr:nvPicPr>
        <xdr:cNvPr id="42" name="Picture 41" descr="Lashes_Serum_pictures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419975" y="12055388"/>
          <a:ext cx="1007030" cy="736687"/>
        </a:xfrm>
        <a:prstGeom prst="rect">
          <a:avLst/>
        </a:prstGeom>
      </xdr:spPr>
    </xdr:pic>
    <xdr:clientData/>
  </xdr:twoCellAnchor>
  <xdr:twoCellAnchor>
    <xdr:from>
      <xdr:col>9</xdr:col>
      <xdr:colOff>23185</xdr:colOff>
      <xdr:row>72</xdr:row>
      <xdr:rowOff>5013</xdr:rowOff>
    </xdr:from>
    <xdr:to>
      <xdr:col>9</xdr:col>
      <xdr:colOff>496304</xdr:colOff>
      <xdr:row>72</xdr:row>
      <xdr:rowOff>586540</xdr:rowOff>
    </xdr:to>
    <xdr:pic>
      <xdr:nvPicPr>
        <xdr:cNvPr id="62" name="Picture 61" descr="Bubble_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625514" y="31918776"/>
          <a:ext cx="473119" cy="581527"/>
        </a:xfrm>
        <a:prstGeom prst="rect">
          <a:avLst/>
        </a:prstGeom>
      </xdr:spPr>
    </xdr:pic>
    <xdr:clientData/>
  </xdr:twoCellAnchor>
  <xdr:twoCellAnchor>
    <xdr:from>
      <xdr:col>9</xdr:col>
      <xdr:colOff>5291</xdr:colOff>
      <xdr:row>39</xdr:row>
      <xdr:rowOff>0</xdr:rowOff>
    </xdr:from>
    <xdr:to>
      <xdr:col>10</xdr:col>
      <xdr:colOff>5221</xdr:colOff>
      <xdr:row>40</xdr:row>
      <xdr:rowOff>5291</xdr:rowOff>
    </xdr:to>
    <xdr:pic>
      <xdr:nvPicPr>
        <xdr:cNvPr id="65" name="Picture 64" descr="S101b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609291" y="15927915"/>
          <a:ext cx="1449847" cy="576793"/>
        </a:xfrm>
        <a:prstGeom prst="rect">
          <a:avLst/>
        </a:prstGeom>
      </xdr:spPr>
    </xdr:pic>
    <xdr:clientData/>
  </xdr:twoCellAnchor>
  <xdr:twoCellAnchor>
    <xdr:from>
      <xdr:col>9</xdr:col>
      <xdr:colOff>5292</xdr:colOff>
      <xdr:row>39</xdr:row>
      <xdr:rowOff>571499</xdr:rowOff>
    </xdr:from>
    <xdr:to>
      <xdr:col>9</xdr:col>
      <xdr:colOff>1444768</xdr:colOff>
      <xdr:row>41</xdr:row>
      <xdr:rowOff>10582</xdr:rowOff>
    </xdr:to>
    <xdr:pic>
      <xdr:nvPicPr>
        <xdr:cNvPr id="66" name="Picture 65" descr="S102b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6609292" y="16499416"/>
          <a:ext cx="1439476" cy="582083"/>
        </a:xfrm>
        <a:prstGeom prst="rect">
          <a:avLst/>
        </a:prstGeom>
      </xdr:spPr>
    </xdr:pic>
    <xdr:clientData/>
  </xdr:twoCellAnchor>
  <xdr:twoCellAnchor>
    <xdr:from>
      <xdr:col>9</xdr:col>
      <xdr:colOff>5292</xdr:colOff>
      <xdr:row>40</xdr:row>
      <xdr:rowOff>571499</xdr:rowOff>
    </xdr:from>
    <xdr:to>
      <xdr:col>9</xdr:col>
      <xdr:colOff>1444768</xdr:colOff>
      <xdr:row>42</xdr:row>
      <xdr:rowOff>10582</xdr:rowOff>
    </xdr:to>
    <xdr:pic>
      <xdr:nvPicPr>
        <xdr:cNvPr id="67" name="Picture 66" descr="S103b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609292" y="17070916"/>
          <a:ext cx="1439476" cy="582083"/>
        </a:xfrm>
        <a:prstGeom prst="rect">
          <a:avLst/>
        </a:prstGeom>
      </xdr:spPr>
    </xdr:pic>
    <xdr:clientData/>
  </xdr:twoCellAnchor>
  <xdr:twoCellAnchor>
    <xdr:from>
      <xdr:col>9</xdr:col>
      <xdr:colOff>5291</xdr:colOff>
      <xdr:row>41</xdr:row>
      <xdr:rowOff>571499</xdr:rowOff>
    </xdr:from>
    <xdr:to>
      <xdr:col>10</xdr:col>
      <xdr:colOff>2116</xdr:colOff>
      <xdr:row>43</xdr:row>
      <xdr:rowOff>12664</xdr:rowOff>
    </xdr:to>
    <xdr:pic>
      <xdr:nvPicPr>
        <xdr:cNvPr id="68" name="Picture 67" descr="S104b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609291" y="17642416"/>
          <a:ext cx="1444625" cy="584165"/>
        </a:xfrm>
        <a:prstGeom prst="rect">
          <a:avLst/>
        </a:prstGeom>
      </xdr:spPr>
    </xdr:pic>
    <xdr:clientData/>
  </xdr:twoCellAnchor>
  <xdr:twoCellAnchor>
    <xdr:from>
      <xdr:col>9</xdr:col>
      <xdr:colOff>5292</xdr:colOff>
      <xdr:row>42</xdr:row>
      <xdr:rowOff>571499</xdr:rowOff>
    </xdr:from>
    <xdr:to>
      <xdr:col>9</xdr:col>
      <xdr:colOff>1444768</xdr:colOff>
      <xdr:row>44</xdr:row>
      <xdr:rowOff>10582</xdr:rowOff>
    </xdr:to>
    <xdr:pic>
      <xdr:nvPicPr>
        <xdr:cNvPr id="69" name="Picture 68" descr="S105b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609292" y="18213916"/>
          <a:ext cx="1439476" cy="582083"/>
        </a:xfrm>
        <a:prstGeom prst="rect">
          <a:avLst/>
        </a:prstGeom>
      </xdr:spPr>
    </xdr:pic>
    <xdr:clientData/>
  </xdr:twoCellAnchor>
  <xdr:twoCellAnchor>
    <xdr:from>
      <xdr:col>9</xdr:col>
      <xdr:colOff>5291</xdr:colOff>
      <xdr:row>43</xdr:row>
      <xdr:rowOff>571499</xdr:rowOff>
    </xdr:from>
    <xdr:to>
      <xdr:col>10</xdr:col>
      <xdr:colOff>2116</xdr:colOff>
      <xdr:row>45</xdr:row>
      <xdr:rowOff>12664</xdr:rowOff>
    </xdr:to>
    <xdr:pic>
      <xdr:nvPicPr>
        <xdr:cNvPr id="71" name="Picture 70" descr="S106b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6609291" y="18785416"/>
          <a:ext cx="1444625" cy="584165"/>
        </a:xfrm>
        <a:prstGeom prst="rect">
          <a:avLst/>
        </a:prstGeom>
      </xdr:spPr>
    </xdr:pic>
    <xdr:clientData/>
  </xdr:twoCellAnchor>
  <xdr:twoCellAnchor>
    <xdr:from>
      <xdr:col>9</xdr:col>
      <xdr:colOff>10583</xdr:colOff>
      <xdr:row>44</xdr:row>
      <xdr:rowOff>571499</xdr:rowOff>
    </xdr:from>
    <xdr:to>
      <xdr:col>10</xdr:col>
      <xdr:colOff>5290</xdr:colOff>
      <xdr:row>46</xdr:row>
      <xdr:rowOff>12664</xdr:rowOff>
    </xdr:to>
    <xdr:pic>
      <xdr:nvPicPr>
        <xdr:cNvPr id="72" name="Picture 71" descr="S107b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911166" y="20034249"/>
          <a:ext cx="1444624" cy="584165"/>
        </a:xfrm>
        <a:prstGeom prst="rect">
          <a:avLst/>
        </a:prstGeom>
      </xdr:spPr>
    </xdr:pic>
    <xdr:clientData/>
  </xdr:twoCellAnchor>
  <xdr:twoCellAnchor>
    <xdr:from>
      <xdr:col>9</xdr:col>
      <xdr:colOff>15874</xdr:colOff>
      <xdr:row>45</xdr:row>
      <xdr:rowOff>571499</xdr:rowOff>
    </xdr:from>
    <xdr:to>
      <xdr:col>10</xdr:col>
      <xdr:colOff>5290</xdr:colOff>
      <xdr:row>47</xdr:row>
      <xdr:rowOff>10524</xdr:rowOff>
    </xdr:to>
    <xdr:pic>
      <xdr:nvPicPr>
        <xdr:cNvPr id="73" name="Picture 72" descr="S108b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916457" y="20605749"/>
          <a:ext cx="1439333" cy="582025"/>
        </a:xfrm>
        <a:prstGeom prst="rect">
          <a:avLst/>
        </a:prstGeom>
      </xdr:spPr>
    </xdr:pic>
    <xdr:clientData/>
  </xdr:twoCellAnchor>
  <xdr:twoCellAnchor>
    <xdr:from>
      <xdr:col>9</xdr:col>
      <xdr:colOff>5291</xdr:colOff>
      <xdr:row>46</xdr:row>
      <xdr:rowOff>571499</xdr:rowOff>
    </xdr:from>
    <xdr:to>
      <xdr:col>10</xdr:col>
      <xdr:colOff>2116</xdr:colOff>
      <xdr:row>48</xdr:row>
      <xdr:rowOff>12664</xdr:rowOff>
    </xdr:to>
    <xdr:pic>
      <xdr:nvPicPr>
        <xdr:cNvPr id="74" name="Picture 73" descr="S109b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6609291" y="20499916"/>
          <a:ext cx="1444625" cy="584165"/>
        </a:xfrm>
        <a:prstGeom prst="rect">
          <a:avLst/>
        </a:prstGeom>
      </xdr:spPr>
    </xdr:pic>
    <xdr:clientData/>
  </xdr:twoCellAnchor>
  <xdr:twoCellAnchor>
    <xdr:from>
      <xdr:col>9</xdr:col>
      <xdr:colOff>15874</xdr:colOff>
      <xdr:row>47</xdr:row>
      <xdr:rowOff>571499</xdr:rowOff>
    </xdr:from>
    <xdr:to>
      <xdr:col>10</xdr:col>
      <xdr:colOff>12699</xdr:colOff>
      <xdr:row>49</xdr:row>
      <xdr:rowOff>12664</xdr:rowOff>
    </xdr:to>
    <xdr:pic>
      <xdr:nvPicPr>
        <xdr:cNvPr id="75" name="Picture 74" descr="S110b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916457" y="21748749"/>
          <a:ext cx="1446742" cy="584165"/>
        </a:xfrm>
        <a:prstGeom prst="rect">
          <a:avLst/>
        </a:prstGeom>
      </xdr:spPr>
    </xdr:pic>
    <xdr:clientData/>
  </xdr:twoCellAnchor>
  <xdr:twoCellAnchor>
    <xdr:from>
      <xdr:col>9</xdr:col>
      <xdr:colOff>5291</xdr:colOff>
      <xdr:row>48</xdr:row>
      <xdr:rowOff>571499</xdr:rowOff>
    </xdr:from>
    <xdr:to>
      <xdr:col>10</xdr:col>
      <xdr:colOff>2116</xdr:colOff>
      <xdr:row>50</xdr:row>
      <xdr:rowOff>12664</xdr:rowOff>
    </xdr:to>
    <xdr:pic>
      <xdr:nvPicPr>
        <xdr:cNvPr id="76" name="Picture 75" descr="S111b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609291" y="21642916"/>
          <a:ext cx="1444625" cy="584165"/>
        </a:xfrm>
        <a:prstGeom prst="rect">
          <a:avLst/>
        </a:prstGeom>
      </xdr:spPr>
    </xdr:pic>
    <xdr:clientData/>
  </xdr:twoCellAnchor>
  <xdr:twoCellAnchor>
    <xdr:from>
      <xdr:col>9</xdr:col>
      <xdr:colOff>5291</xdr:colOff>
      <xdr:row>50</xdr:row>
      <xdr:rowOff>10585</xdr:rowOff>
    </xdr:from>
    <xdr:to>
      <xdr:col>10</xdr:col>
      <xdr:colOff>2116</xdr:colOff>
      <xdr:row>50</xdr:row>
      <xdr:rowOff>613834</xdr:rowOff>
    </xdr:to>
    <xdr:pic>
      <xdr:nvPicPr>
        <xdr:cNvPr id="77" name="Picture 76" descr="S112b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905874" y="22976418"/>
          <a:ext cx="1446742" cy="603249"/>
        </a:xfrm>
        <a:prstGeom prst="rect">
          <a:avLst/>
        </a:prstGeom>
      </xdr:spPr>
    </xdr:pic>
    <xdr:clientData/>
  </xdr:twoCellAnchor>
  <xdr:twoCellAnchor>
    <xdr:from>
      <xdr:col>9</xdr:col>
      <xdr:colOff>7125</xdr:colOff>
      <xdr:row>61</xdr:row>
      <xdr:rowOff>16650</xdr:rowOff>
    </xdr:from>
    <xdr:to>
      <xdr:col>10</xdr:col>
      <xdr:colOff>0</xdr:colOff>
      <xdr:row>62</xdr:row>
      <xdr:rowOff>0</xdr:rowOff>
    </xdr:to>
    <xdr:pic>
      <xdr:nvPicPr>
        <xdr:cNvPr id="47" name="Picture 46" descr="Brovi dla praisa2.jpg"/>
        <xdr:cNvPicPr>
          <a:picLocks noChangeAspect="1"/>
        </xdr:cNvPicPr>
      </xdr:nvPicPr>
      <xdr:blipFill>
        <a:blip xmlns:r="http://schemas.openxmlformats.org/officeDocument/2006/relationships" r:embed="rId23" cstate="print">
          <a:lum bright="-10000" contrast="20000"/>
        </a:blip>
        <a:srcRect r="38613"/>
        <a:stretch>
          <a:fillRect/>
        </a:stretch>
      </xdr:blipFill>
      <xdr:spPr>
        <a:xfrm>
          <a:off x="6607950" y="25019775"/>
          <a:ext cx="1440675" cy="57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430738</xdr:colOff>
      <xdr:row>59</xdr:row>
      <xdr:rowOff>28575</xdr:rowOff>
    </xdr:from>
    <xdr:to>
      <xdr:col>14</xdr:col>
      <xdr:colOff>773638</xdr:colOff>
      <xdr:row>62</xdr:row>
      <xdr:rowOff>632098</xdr:rowOff>
    </xdr:to>
    <xdr:pic>
      <xdr:nvPicPr>
        <xdr:cNvPr id="52" name="Picture 51" descr="B1_b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5067488" y="24645408"/>
          <a:ext cx="1771650" cy="2773106"/>
        </a:xfrm>
        <a:prstGeom prst="rect">
          <a:avLst/>
        </a:prstGeom>
      </xdr:spPr>
    </xdr:pic>
    <xdr:clientData/>
  </xdr:twoCellAnchor>
  <xdr:twoCellAnchor editAs="oneCell">
    <xdr:from>
      <xdr:col>13</xdr:col>
      <xdr:colOff>19049</xdr:colOff>
      <xdr:row>41</xdr:row>
      <xdr:rowOff>228600</xdr:rowOff>
    </xdr:from>
    <xdr:to>
      <xdr:col>14</xdr:col>
      <xdr:colOff>1228724</xdr:colOff>
      <xdr:row>48</xdr:row>
      <xdr:rowOff>344456</xdr:rowOff>
    </xdr:to>
    <xdr:pic>
      <xdr:nvPicPr>
        <xdr:cNvPr id="60" name="Picture 59" descr="Teni-z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2353924" y="17306925"/>
          <a:ext cx="2638425" cy="4190439"/>
        </a:xfrm>
        <a:prstGeom prst="rect">
          <a:avLst/>
        </a:prstGeom>
      </xdr:spPr>
    </xdr:pic>
    <xdr:clientData/>
  </xdr:twoCellAnchor>
  <xdr:twoCellAnchor>
    <xdr:from>
      <xdr:col>9</xdr:col>
      <xdr:colOff>416984</xdr:colOff>
      <xdr:row>66</xdr:row>
      <xdr:rowOff>16587</xdr:rowOff>
    </xdr:from>
    <xdr:to>
      <xdr:col>9</xdr:col>
      <xdr:colOff>1204383</xdr:colOff>
      <xdr:row>66</xdr:row>
      <xdr:rowOff>933426</xdr:rowOff>
    </xdr:to>
    <xdr:pic>
      <xdr:nvPicPr>
        <xdr:cNvPr id="83" name="Picture 82" descr="bb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920567" y="31660754"/>
          <a:ext cx="787399" cy="916839"/>
        </a:xfrm>
        <a:prstGeom prst="rect">
          <a:avLst/>
        </a:prstGeom>
      </xdr:spPr>
    </xdr:pic>
    <xdr:clientData/>
  </xdr:twoCellAnchor>
  <xdr:twoCellAnchor>
    <xdr:from>
      <xdr:col>9</xdr:col>
      <xdr:colOff>379658</xdr:colOff>
      <xdr:row>67</xdr:row>
      <xdr:rowOff>23000</xdr:rowOff>
    </xdr:from>
    <xdr:to>
      <xdr:col>9</xdr:col>
      <xdr:colOff>1067858</xdr:colOff>
      <xdr:row>67</xdr:row>
      <xdr:rowOff>985262</xdr:rowOff>
    </xdr:to>
    <xdr:pic>
      <xdr:nvPicPr>
        <xdr:cNvPr id="84" name="Picture 83" descr="Cinderella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883241" y="32609083"/>
          <a:ext cx="688200" cy="962262"/>
        </a:xfrm>
        <a:prstGeom prst="rect">
          <a:avLst/>
        </a:prstGeom>
      </xdr:spPr>
    </xdr:pic>
    <xdr:clientData/>
  </xdr:twoCellAnchor>
  <xdr:twoCellAnchor>
    <xdr:from>
      <xdr:col>9</xdr:col>
      <xdr:colOff>407949</xdr:colOff>
      <xdr:row>65</xdr:row>
      <xdr:rowOff>9198</xdr:rowOff>
    </xdr:from>
    <xdr:to>
      <xdr:col>9</xdr:col>
      <xdr:colOff>1060450</xdr:colOff>
      <xdr:row>65</xdr:row>
      <xdr:rowOff>975155</xdr:rowOff>
    </xdr:to>
    <xdr:pic>
      <xdr:nvPicPr>
        <xdr:cNvPr id="85" name="Picture 84" descr="Serum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694574" y="28793748"/>
          <a:ext cx="652501" cy="965957"/>
        </a:xfrm>
        <a:prstGeom prst="rect">
          <a:avLst/>
        </a:prstGeom>
      </xdr:spPr>
    </xdr:pic>
    <xdr:clientData/>
  </xdr:twoCellAnchor>
  <xdr:twoCellAnchor>
    <xdr:from>
      <xdr:col>9</xdr:col>
      <xdr:colOff>409574</xdr:colOff>
      <xdr:row>68</xdr:row>
      <xdr:rowOff>19050</xdr:rowOff>
    </xdr:from>
    <xdr:to>
      <xdr:col>9</xdr:col>
      <xdr:colOff>1066799</xdr:colOff>
      <xdr:row>68</xdr:row>
      <xdr:rowOff>1070610</xdr:rowOff>
    </xdr:to>
    <xdr:pic>
      <xdr:nvPicPr>
        <xdr:cNvPr id="86" name="Picture 85" descr="micella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696199" y="31727775"/>
          <a:ext cx="657225" cy="1051560"/>
        </a:xfrm>
        <a:prstGeom prst="rect">
          <a:avLst/>
        </a:prstGeom>
      </xdr:spPr>
    </xdr:pic>
    <xdr:clientData/>
  </xdr:twoCellAnchor>
  <xdr:twoCellAnchor>
    <xdr:from>
      <xdr:col>8</xdr:col>
      <xdr:colOff>709082</xdr:colOff>
      <xdr:row>14</xdr:row>
      <xdr:rowOff>590551</xdr:rowOff>
    </xdr:from>
    <xdr:to>
      <xdr:col>10</xdr:col>
      <xdr:colOff>9524</xdr:colOff>
      <xdr:row>16</xdr:row>
      <xdr:rowOff>10584</xdr:rowOff>
    </xdr:to>
    <xdr:pic>
      <xdr:nvPicPr>
        <xdr:cNvPr id="81" name="Picture 80" descr="L0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lum contrast="20000"/>
        </a:blip>
        <a:stretch>
          <a:fillRect/>
        </a:stretch>
      </xdr:blipFill>
      <xdr:spPr>
        <a:xfrm>
          <a:off x="7503582" y="7596718"/>
          <a:ext cx="1459442" cy="605366"/>
        </a:xfrm>
        <a:prstGeom prst="rect">
          <a:avLst/>
        </a:prstGeom>
      </xdr:spPr>
    </xdr:pic>
    <xdr:clientData/>
  </xdr:twoCellAnchor>
  <xdr:twoCellAnchor>
    <xdr:from>
      <xdr:col>9</xdr:col>
      <xdr:colOff>9526</xdr:colOff>
      <xdr:row>33</xdr:row>
      <xdr:rowOff>755</xdr:rowOff>
    </xdr:from>
    <xdr:to>
      <xdr:col>10</xdr:col>
      <xdr:colOff>2</xdr:colOff>
      <xdr:row>34</xdr:row>
      <xdr:rowOff>19050</xdr:rowOff>
    </xdr:to>
    <xdr:pic>
      <xdr:nvPicPr>
        <xdr:cNvPr id="78" name="Picture 77" descr="E07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115301" y="18031580"/>
          <a:ext cx="1438276" cy="608845"/>
        </a:xfrm>
        <a:prstGeom prst="rect">
          <a:avLst/>
        </a:prstGeom>
      </xdr:spPr>
    </xdr:pic>
    <xdr:clientData/>
  </xdr:twoCellAnchor>
  <xdr:twoCellAnchor>
    <xdr:from>
      <xdr:col>9</xdr:col>
      <xdr:colOff>59532</xdr:colOff>
      <xdr:row>24</xdr:row>
      <xdr:rowOff>11906</xdr:rowOff>
    </xdr:from>
    <xdr:to>
      <xdr:col>9</xdr:col>
      <xdr:colOff>1398985</xdr:colOff>
      <xdr:row>24</xdr:row>
      <xdr:rowOff>529828</xdr:rowOff>
    </xdr:to>
    <xdr:pic>
      <xdr:nvPicPr>
        <xdr:cNvPr id="80" name="Picture 79" descr="Balzam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13458" r="5796" b="5435"/>
        <a:stretch>
          <a:fillRect/>
        </a:stretch>
      </xdr:blipFill>
      <xdr:spPr>
        <a:xfrm>
          <a:off x="8946357" y="8174831"/>
          <a:ext cx="1339453" cy="517922"/>
        </a:xfrm>
        <a:prstGeom prst="rect">
          <a:avLst/>
        </a:prstGeom>
      </xdr:spPr>
    </xdr:pic>
    <xdr:clientData/>
  </xdr:twoCellAnchor>
  <xdr:twoCellAnchor>
    <xdr:from>
      <xdr:col>9</xdr:col>
      <xdr:colOff>82152</xdr:colOff>
      <xdr:row>25</xdr:row>
      <xdr:rowOff>6655</xdr:rowOff>
    </xdr:from>
    <xdr:to>
      <xdr:col>9</xdr:col>
      <xdr:colOff>1335181</xdr:colOff>
      <xdr:row>25</xdr:row>
      <xdr:rowOff>542903</xdr:rowOff>
    </xdr:to>
    <xdr:pic>
      <xdr:nvPicPr>
        <xdr:cNvPr id="89" name="Picture 88" descr="Scrub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14982" r="9234" b="2174"/>
        <a:stretch>
          <a:fillRect/>
        </a:stretch>
      </xdr:blipFill>
      <xdr:spPr>
        <a:xfrm>
          <a:off x="8968977" y="8712505"/>
          <a:ext cx="1253029" cy="536248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51</xdr:row>
      <xdr:rowOff>26465</xdr:rowOff>
    </xdr:from>
    <xdr:to>
      <xdr:col>9</xdr:col>
      <xdr:colOff>1439847</xdr:colOff>
      <xdr:row>54</xdr:row>
      <xdr:rowOff>81497</xdr:rowOff>
    </xdr:to>
    <xdr:pic>
      <xdr:nvPicPr>
        <xdr:cNvPr id="61" name="Picture 60" descr="Heartlighter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8910108" y="23616715"/>
          <a:ext cx="1430322" cy="1725082"/>
        </a:xfrm>
        <a:prstGeom prst="rect">
          <a:avLst/>
        </a:prstGeom>
      </xdr:spPr>
    </xdr:pic>
    <xdr:clientData/>
  </xdr:twoCellAnchor>
  <xdr:twoCellAnchor>
    <xdr:from>
      <xdr:col>9</xdr:col>
      <xdr:colOff>10013</xdr:colOff>
      <xdr:row>19</xdr:row>
      <xdr:rowOff>259304</xdr:rowOff>
    </xdr:from>
    <xdr:to>
      <xdr:col>10</xdr:col>
      <xdr:colOff>0</xdr:colOff>
      <xdr:row>23</xdr:row>
      <xdr:rowOff>584201</xdr:rowOff>
    </xdr:to>
    <xdr:pic>
      <xdr:nvPicPr>
        <xdr:cNvPr id="79" name="Picture 78" descr="Swatches-1 - small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7506188" y="10222454"/>
          <a:ext cx="1437787" cy="2725197"/>
        </a:xfrm>
        <a:prstGeom prst="rect">
          <a:avLst/>
        </a:prstGeom>
      </xdr:spPr>
    </xdr:pic>
    <xdr:clientData/>
  </xdr:twoCellAnchor>
  <xdr:twoCellAnchor>
    <xdr:from>
      <xdr:col>9</xdr:col>
      <xdr:colOff>5321</xdr:colOff>
      <xdr:row>16</xdr:row>
      <xdr:rowOff>84534</xdr:rowOff>
    </xdr:from>
    <xdr:to>
      <xdr:col>9</xdr:col>
      <xdr:colOff>1444847</xdr:colOff>
      <xdr:row>19</xdr:row>
      <xdr:rowOff>208358</xdr:rowOff>
    </xdr:to>
    <xdr:pic>
      <xdr:nvPicPr>
        <xdr:cNvPr id="87" name="Picture 86" descr="01_Beige_1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506259" y="8234362"/>
          <a:ext cx="1439526" cy="1927621"/>
        </a:xfrm>
        <a:prstGeom prst="rect">
          <a:avLst/>
        </a:prstGeom>
      </xdr:spPr>
    </xdr:pic>
    <xdr:clientData/>
  </xdr:twoCellAnchor>
  <xdr:twoCellAnchor>
    <xdr:from>
      <xdr:col>9</xdr:col>
      <xdr:colOff>200025</xdr:colOff>
      <xdr:row>56</xdr:row>
      <xdr:rowOff>13780</xdr:rowOff>
    </xdr:from>
    <xdr:to>
      <xdr:col>9</xdr:col>
      <xdr:colOff>1333500</xdr:colOff>
      <xdr:row>57</xdr:row>
      <xdr:rowOff>799739</xdr:rowOff>
    </xdr:to>
    <xdr:pic>
      <xdr:nvPicPr>
        <xdr:cNvPr id="90" name="Picture 89" descr="Chocolate_1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t="7013" b="4158"/>
        <a:stretch>
          <a:fillRect/>
        </a:stretch>
      </xdr:blipFill>
      <xdr:spPr>
        <a:xfrm>
          <a:off x="8305800" y="30989080"/>
          <a:ext cx="1133475" cy="1595584"/>
        </a:xfrm>
        <a:prstGeom prst="rect">
          <a:avLst/>
        </a:prstGeom>
      </xdr:spPr>
    </xdr:pic>
    <xdr:clientData/>
  </xdr:twoCellAnchor>
  <xdr:twoCellAnchor>
    <xdr:from>
      <xdr:col>9</xdr:col>
      <xdr:colOff>28574</xdr:colOff>
      <xdr:row>34</xdr:row>
      <xdr:rowOff>47629</xdr:rowOff>
    </xdr:from>
    <xdr:to>
      <xdr:col>9</xdr:col>
      <xdr:colOff>1438275</xdr:colOff>
      <xdr:row>34</xdr:row>
      <xdr:rowOff>576472</xdr:rowOff>
    </xdr:to>
    <xdr:pic>
      <xdr:nvPicPr>
        <xdr:cNvPr id="91" name="Picture 90" descr="Liner_1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8598" t="11245" r="14572" b="15392"/>
        <a:stretch>
          <a:fillRect/>
        </a:stretch>
      </xdr:blipFill>
      <xdr:spPr>
        <a:xfrm rot="5400000">
          <a:off x="8574778" y="18228575"/>
          <a:ext cx="528843" cy="1409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1990724</xdr:colOff>
      <xdr:row>0</xdr:row>
      <xdr:rowOff>18488</xdr:rowOff>
    </xdr:from>
    <xdr:to>
      <xdr:col>2</xdr:col>
      <xdr:colOff>285750</xdr:colOff>
      <xdr:row>1</xdr:row>
      <xdr:rowOff>276225</xdr:rowOff>
    </xdr:to>
    <xdr:pic>
      <xdr:nvPicPr>
        <xdr:cNvPr id="2" name="Picture 1" descr="NEW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4" y="18488"/>
          <a:ext cx="1657351" cy="686362"/>
        </a:xfrm>
        <a:prstGeom prst="rect">
          <a:avLst/>
        </a:prstGeom>
      </xdr:spPr>
    </xdr:pic>
    <xdr:clientData/>
  </xdr:twoCellAnchor>
  <xdr:twoCellAnchor editAs="oneCell">
    <xdr:from>
      <xdr:col>1</xdr:col>
      <xdr:colOff>3314700</xdr:colOff>
      <xdr:row>62</xdr:row>
      <xdr:rowOff>123825</xdr:rowOff>
    </xdr:from>
    <xdr:to>
      <xdr:col>4</xdr:col>
      <xdr:colOff>517219</xdr:colOff>
      <xdr:row>66</xdr:row>
      <xdr:rowOff>9525</xdr:rowOff>
    </xdr:to>
    <xdr:pic>
      <xdr:nvPicPr>
        <xdr:cNvPr id="4" name="Picture 3" descr="signatur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11525250"/>
          <a:ext cx="2145994" cy="647700"/>
        </a:xfrm>
        <a:prstGeom prst="rect">
          <a:avLst/>
        </a:prstGeom>
      </xdr:spPr>
    </xdr:pic>
    <xdr:clientData/>
  </xdr:twoCellAnchor>
  <xdr:twoCellAnchor editAs="oneCell">
    <xdr:from>
      <xdr:col>3</xdr:col>
      <xdr:colOff>64698</xdr:colOff>
      <xdr:row>61</xdr:row>
      <xdr:rowOff>82850</xdr:rowOff>
    </xdr:from>
    <xdr:to>
      <xdr:col>4</xdr:col>
      <xdr:colOff>742950</xdr:colOff>
      <xdr:row>69</xdr:row>
      <xdr:rowOff>66408</xdr:rowOff>
    </xdr:to>
    <xdr:pic>
      <xdr:nvPicPr>
        <xdr:cNvPr id="5" name="Picture 4" descr="Stamp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404664">
          <a:off x="4446198" y="11293775"/>
          <a:ext cx="1468827" cy="1507558"/>
        </a:xfrm>
        <a:prstGeom prst="rect">
          <a:avLst/>
        </a:prstGeom>
      </xdr:spPr>
    </xdr:pic>
    <xdr:clientData/>
  </xdr:twoCellAnchor>
  <xdr:twoCellAnchor>
    <xdr:from>
      <xdr:col>0</xdr:col>
      <xdr:colOff>1971674</xdr:colOff>
      <xdr:row>1</xdr:row>
      <xdr:rowOff>18488</xdr:rowOff>
    </xdr:from>
    <xdr:to>
      <xdr:col>0</xdr:col>
      <xdr:colOff>355154</xdr:colOff>
      <xdr:row>2</xdr:row>
      <xdr:rowOff>276225</xdr:rowOff>
    </xdr:to>
    <xdr:pic>
      <xdr:nvPicPr>
        <xdr:cNvPr id="8" name="Picture 7" descr="NEW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18488"/>
          <a:ext cx="355155" cy="686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91</xdr:row>
      <xdr:rowOff>87312</xdr:rowOff>
    </xdr:from>
    <xdr:to>
      <xdr:col>35</xdr:col>
      <xdr:colOff>43991</xdr:colOff>
      <xdr:row>93</xdr:row>
      <xdr:rowOff>150812</xdr:rowOff>
    </xdr:to>
    <xdr:pic>
      <xdr:nvPicPr>
        <xdr:cNvPr id="2" name="Picture 1" descr="signatu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4687" y="20462875"/>
          <a:ext cx="1472741" cy="444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93</xdr:row>
      <xdr:rowOff>103187</xdr:rowOff>
    </xdr:from>
    <xdr:to>
      <xdr:col>35</xdr:col>
      <xdr:colOff>43991</xdr:colOff>
      <xdr:row>95</xdr:row>
      <xdr:rowOff>166687</xdr:rowOff>
    </xdr:to>
    <xdr:pic>
      <xdr:nvPicPr>
        <xdr:cNvPr id="3" name="Picture 2" descr="signatu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4687" y="20859750"/>
          <a:ext cx="1472741" cy="444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95</xdr:row>
      <xdr:rowOff>87312</xdr:rowOff>
    </xdr:from>
    <xdr:to>
      <xdr:col>35</xdr:col>
      <xdr:colOff>43991</xdr:colOff>
      <xdr:row>97</xdr:row>
      <xdr:rowOff>150812</xdr:rowOff>
    </xdr:to>
    <xdr:pic>
      <xdr:nvPicPr>
        <xdr:cNvPr id="4" name="Picture 3" descr="signatu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4687" y="21224875"/>
          <a:ext cx="1472741" cy="444500"/>
        </a:xfrm>
        <a:prstGeom prst="rect">
          <a:avLst/>
        </a:prstGeom>
      </xdr:spPr>
    </xdr:pic>
    <xdr:clientData/>
  </xdr:twoCellAnchor>
  <xdr:twoCellAnchor editAs="oneCell">
    <xdr:from>
      <xdr:col>8</xdr:col>
      <xdr:colOff>39687</xdr:colOff>
      <xdr:row>96</xdr:row>
      <xdr:rowOff>158751</xdr:rowOff>
    </xdr:from>
    <xdr:to>
      <xdr:col>19</xdr:col>
      <xdr:colOff>460764</xdr:colOff>
      <xdr:row>104</xdr:row>
      <xdr:rowOff>142309</xdr:rowOff>
    </xdr:to>
    <xdr:pic>
      <xdr:nvPicPr>
        <xdr:cNvPr id="6" name="Picture 5" descr="Stamp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404664">
          <a:off x="801687" y="21399501"/>
          <a:ext cx="1468827" cy="150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keumake.ru/brows/brows/karandash-dlja-brovej-18-hours" TargetMode="External"/><Relationship Id="rId18" Type="http://schemas.openxmlformats.org/officeDocument/2006/relationships/hyperlink" Target="https://makeumake.ru/eyes/shadows" TargetMode="External"/><Relationship Id="rId26" Type="http://schemas.openxmlformats.org/officeDocument/2006/relationships/hyperlink" Target="https://makeumake.ru/lips/lip" TargetMode="External"/><Relationship Id="rId21" Type="http://schemas.openxmlformats.org/officeDocument/2006/relationships/hyperlink" Target="http://makeumake.ru/face/bubble/mask" TargetMode="External"/><Relationship Id="rId34" Type="http://schemas.openxmlformats.org/officeDocument/2006/relationships/hyperlink" Target="https://makeumake.ru/face/micellar/water" TargetMode="External"/><Relationship Id="rId7" Type="http://schemas.openxmlformats.org/officeDocument/2006/relationships/hyperlink" Target="http://makeumake.ru/face/magic" TargetMode="External"/><Relationship Id="rId12" Type="http://schemas.openxmlformats.org/officeDocument/2006/relationships/hyperlink" Target="https://makeumake.ru/brows/pomade" TargetMode="External"/><Relationship Id="rId17" Type="http://schemas.openxmlformats.org/officeDocument/2006/relationships/hyperlink" Target="https://makeumake.ru/eyes/xxlashes/serum" TargetMode="External"/><Relationship Id="rId25" Type="http://schemas.openxmlformats.org/officeDocument/2006/relationships/hyperlink" Target="https://makeumake.ru/lips/lip" TargetMode="External"/><Relationship Id="rId33" Type="http://schemas.openxmlformats.org/officeDocument/2006/relationships/hyperlink" Target="https://makeumake.ru/face/mag/gel" TargetMode="External"/><Relationship Id="rId38" Type="http://schemas.openxmlformats.org/officeDocument/2006/relationships/comments" Target="../comments1.xml"/><Relationship Id="rId2" Type="http://schemas.openxmlformats.org/officeDocument/2006/relationships/hyperlink" Target="http://makeumake.ru/lips/lip-pencils/karandash-pomada" TargetMode="External"/><Relationship Id="rId16" Type="http://schemas.openxmlformats.org/officeDocument/2006/relationships/hyperlink" Target="https://makeumake.ru/brows/pomade" TargetMode="External"/><Relationship Id="rId20" Type="http://schemas.openxmlformats.org/officeDocument/2006/relationships/hyperlink" Target="https://makeumake.ru/eyes/shadows" TargetMode="External"/><Relationship Id="rId29" Type="http://schemas.openxmlformats.org/officeDocument/2006/relationships/hyperlink" Target="https://makeumake.ru/eyes/heart" TargetMode="External"/><Relationship Id="rId1" Type="http://schemas.openxmlformats.org/officeDocument/2006/relationships/hyperlink" Target="http://makeumake.ru/eyes/eyeliner" TargetMode="External"/><Relationship Id="rId6" Type="http://schemas.openxmlformats.org/officeDocument/2006/relationships/hyperlink" Target="http://makeumake.ru/lips/lip-pencils" TargetMode="External"/><Relationship Id="rId11" Type="http://schemas.openxmlformats.org/officeDocument/2006/relationships/hyperlink" Target="http://makeumake.ru/" TargetMode="External"/><Relationship Id="rId24" Type="http://schemas.openxmlformats.org/officeDocument/2006/relationships/hyperlink" Target="http://makeumake.ru/lips/balsam/oil" TargetMode="External"/><Relationship Id="rId32" Type="http://schemas.openxmlformats.org/officeDocument/2006/relationships/hyperlink" Target="https://makeumake.ru/face/bb/primer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://makeumake.ru/lips/lip-pencils" TargetMode="External"/><Relationship Id="rId15" Type="http://schemas.openxmlformats.org/officeDocument/2006/relationships/hyperlink" Target="https://makeumake.ru/brows/pomade" TargetMode="External"/><Relationship Id="rId23" Type="http://schemas.openxmlformats.org/officeDocument/2006/relationships/hyperlink" Target="http://makeumake.ru/face/cushon/kushon" TargetMode="External"/><Relationship Id="rId28" Type="http://schemas.openxmlformats.org/officeDocument/2006/relationships/hyperlink" Target="https://makeumake.ru/eyes/heart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makeumake.ru/eyes/mascara" TargetMode="External"/><Relationship Id="rId19" Type="http://schemas.openxmlformats.org/officeDocument/2006/relationships/hyperlink" Target="https://makeumake.ru/eyes/shadows" TargetMode="External"/><Relationship Id="rId31" Type="http://schemas.openxmlformats.org/officeDocument/2006/relationships/hyperlink" Target="https://makeumake.ru/face/serum/serum" TargetMode="External"/><Relationship Id="rId4" Type="http://schemas.openxmlformats.org/officeDocument/2006/relationships/hyperlink" Target="http://makeumake.ru/lips/lip-pencils" TargetMode="External"/><Relationship Id="rId9" Type="http://schemas.openxmlformats.org/officeDocument/2006/relationships/hyperlink" Target="http://makeumake.ru/eyes/mascara" TargetMode="External"/><Relationship Id="rId14" Type="http://schemas.openxmlformats.org/officeDocument/2006/relationships/hyperlink" Target="https://makeumake.ru/brows/pomade" TargetMode="External"/><Relationship Id="rId22" Type="http://schemas.openxmlformats.org/officeDocument/2006/relationships/hyperlink" Target="http://makeumake.ru/face/patches1/patch" TargetMode="External"/><Relationship Id="rId27" Type="http://schemas.openxmlformats.org/officeDocument/2006/relationships/hyperlink" Target="http://makeumake.ru/eyes/eyeliner" TargetMode="External"/><Relationship Id="rId30" Type="http://schemas.openxmlformats.org/officeDocument/2006/relationships/hyperlink" Target="http://makeumake.ru/face/magic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makeumake.ru/lips/balsam/oil" TargetMode="External"/><Relationship Id="rId3" Type="http://schemas.openxmlformats.org/officeDocument/2006/relationships/hyperlink" Target="http://makeumake.ru/eyes/eyelin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174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B1" sqref="B1:D2"/>
    </sheetView>
  </sheetViews>
  <sheetFormatPr defaultRowHeight="15"/>
  <cols>
    <col min="1" max="1" width="9.140625" hidden="1" customWidth="1"/>
    <col min="2" max="2" width="8.42578125" style="33" customWidth="1"/>
    <col min="3" max="3" width="35.5703125" customWidth="1"/>
    <col min="4" max="8" width="11.5703125" customWidth="1"/>
    <col min="9" max="9" width="10.5703125" style="14" customWidth="1"/>
    <col min="10" max="10" width="21.7109375" style="5" customWidth="1"/>
    <col min="11" max="14" width="21.42578125" customWidth="1"/>
    <col min="15" max="15" width="19.42578125" customWidth="1"/>
    <col min="16" max="16" width="15.85546875" customWidth="1"/>
    <col min="17" max="17" width="19.140625" style="27" customWidth="1"/>
    <col min="18" max="19" width="15.7109375" style="17" hidden="1" customWidth="1"/>
    <col min="20" max="20" width="13.7109375" hidden="1" customWidth="1"/>
    <col min="21" max="21" width="11.85546875" hidden="1" customWidth="1"/>
    <col min="22" max="22" width="12.7109375" hidden="1" customWidth="1"/>
    <col min="23" max="23" width="10.85546875" hidden="1" customWidth="1"/>
    <col min="24" max="24" width="10.7109375" hidden="1" customWidth="1"/>
    <col min="25" max="33" width="9.140625" style="23"/>
    <col min="34" max="34" width="9.140625" style="23" customWidth="1"/>
    <col min="35" max="39" width="9.140625" style="23"/>
  </cols>
  <sheetData>
    <row r="1" spans="1:39" ht="33" customHeight="1" thickBot="1">
      <c r="B1" s="206"/>
      <c r="C1" s="206"/>
      <c r="D1" s="206"/>
      <c r="E1" s="165"/>
      <c r="F1" s="162" t="e">
        <f>S2</f>
        <v>#VALUE!</v>
      </c>
      <c r="G1" s="186" t="s">
        <v>17</v>
      </c>
      <c r="H1" s="219" t="s">
        <v>280</v>
      </c>
      <c r="I1" s="220"/>
      <c r="J1" s="189" t="s">
        <v>10</v>
      </c>
      <c r="K1" s="153">
        <f>U2</f>
        <v>0</v>
      </c>
      <c r="L1" s="120" t="s">
        <v>14</v>
      </c>
      <c r="M1" s="158">
        <f>W1</f>
        <v>4.9999699999999994E-3</v>
      </c>
      <c r="N1" s="160" t="s">
        <v>12</v>
      </c>
      <c r="O1" s="159">
        <f>X1</f>
        <v>0.49999900000000003</v>
      </c>
      <c r="P1" s="121" t="s">
        <v>13</v>
      </c>
      <c r="Q1" s="233" t="s">
        <v>2</v>
      </c>
      <c r="R1" s="24"/>
      <c r="S1" s="24"/>
      <c r="T1" s="25"/>
      <c r="U1" s="25"/>
      <c r="V1" s="24"/>
      <c r="W1" s="9">
        <f>SUM(W8:W77)+(0.03*X1)-0.01</f>
        <v>4.9999699999999994E-3</v>
      </c>
      <c r="X1" s="11">
        <f>0.499999+X2</f>
        <v>0.49999900000000003</v>
      </c>
    </row>
    <row r="2" spans="1:39" ht="32.25" customHeight="1" thickBot="1">
      <c r="B2" s="207"/>
      <c r="C2" s="207"/>
      <c r="D2" s="207"/>
      <c r="E2" s="166"/>
      <c r="F2" s="185" t="e">
        <f>F1-I2</f>
        <v>#VALUE!</v>
      </c>
      <c r="G2" s="184" t="s">
        <v>11</v>
      </c>
      <c r="H2" s="183">
        <f>SUM(H8:H77)</f>
        <v>0</v>
      </c>
      <c r="I2" s="183">
        <f>SUM(I8:I77)</f>
        <v>0</v>
      </c>
      <c r="J2" s="190">
        <f>SUM(G8:G77)</f>
        <v>0</v>
      </c>
      <c r="K2" s="244" t="s">
        <v>269</v>
      </c>
      <c r="L2" s="245"/>
      <c r="M2" s="245"/>
      <c r="N2" s="241" t="s">
        <v>281</v>
      </c>
      <c r="O2" s="242"/>
      <c r="P2" s="243"/>
      <c r="Q2" s="233"/>
      <c r="R2" s="19">
        <f>SUM(I8:I77)</f>
        <v>0</v>
      </c>
      <c r="S2" s="19" t="e">
        <f>SUM(S8:S77)</f>
        <v>#VALUE!</v>
      </c>
      <c r="U2" s="10">
        <f>SUM(U8:U77)</f>
        <v>0</v>
      </c>
      <c r="W2" s="12">
        <f>SUM(W8:W77)</f>
        <v>0</v>
      </c>
      <c r="X2" s="13">
        <f>W2/0.03</f>
        <v>0</v>
      </c>
    </row>
    <row r="3" spans="1:39" s="3" customFormat="1" ht="36.75" customHeight="1" thickTop="1" thickBot="1">
      <c r="A3" s="37" t="s">
        <v>37</v>
      </c>
      <c r="B3" s="122" t="s">
        <v>24</v>
      </c>
      <c r="C3" s="155" t="s">
        <v>0</v>
      </c>
      <c r="D3" s="156" t="s">
        <v>272</v>
      </c>
      <c r="E3" s="133" t="s">
        <v>284</v>
      </c>
      <c r="F3" s="133" t="s">
        <v>283</v>
      </c>
      <c r="G3" s="154" t="s">
        <v>15</v>
      </c>
      <c r="H3" s="157">
        <v>-0.4</v>
      </c>
      <c r="I3" s="187">
        <v>-0.5</v>
      </c>
      <c r="J3" s="188" t="s">
        <v>16</v>
      </c>
      <c r="K3" s="234" t="s">
        <v>1</v>
      </c>
      <c r="L3" s="235"/>
      <c r="M3" s="235"/>
      <c r="N3" s="235"/>
      <c r="O3" s="235"/>
      <c r="P3" s="115" t="s">
        <v>193</v>
      </c>
      <c r="Q3" s="233"/>
      <c r="R3" s="15" t="s">
        <v>9</v>
      </c>
      <c r="S3" s="15" t="s">
        <v>271</v>
      </c>
      <c r="T3" s="4" t="s">
        <v>3</v>
      </c>
      <c r="U3" s="4" t="s">
        <v>4</v>
      </c>
      <c r="V3" s="4" t="s">
        <v>5</v>
      </c>
      <c r="W3" s="8" t="s">
        <v>6</v>
      </c>
      <c r="X3" s="8" t="s">
        <v>7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s="3" customFormat="1" ht="28.5" customHeight="1">
      <c r="B4" s="236" t="s">
        <v>270</v>
      </c>
      <c r="C4" s="237"/>
      <c r="D4" s="237"/>
      <c r="E4" s="237"/>
      <c r="F4" s="237"/>
      <c r="G4" s="237"/>
      <c r="H4" s="238"/>
      <c r="I4" s="238"/>
      <c r="J4" s="237"/>
      <c r="K4" s="237"/>
      <c r="L4" s="237"/>
      <c r="M4" s="237"/>
      <c r="N4" s="237"/>
      <c r="O4" s="237"/>
      <c r="P4" s="239"/>
      <c r="Q4" s="36"/>
      <c r="R4" s="15"/>
      <c r="S4" s="15"/>
      <c r="T4" s="4"/>
      <c r="U4" s="4"/>
      <c r="V4" s="4"/>
      <c r="W4" s="8"/>
      <c r="X4" s="8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3" customFormat="1" ht="30" customHeight="1">
      <c r="B5" s="216" t="s">
        <v>32</v>
      </c>
      <c r="C5" s="217"/>
      <c r="D5" s="224" t="s">
        <v>227</v>
      </c>
      <c r="E5" s="225"/>
      <c r="F5" s="225"/>
      <c r="G5" s="225"/>
      <c r="H5" s="226"/>
      <c r="I5" s="240" t="s">
        <v>33</v>
      </c>
      <c r="J5" s="240"/>
      <c r="K5" s="246" t="s">
        <v>227</v>
      </c>
      <c r="L5" s="246"/>
      <c r="M5" s="248" t="s">
        <v>36</v>
      </c>
      <c r="N5" s="248"/>
      <c r="O5" s="246" t="s">
        <v>227</v>
      </c>
      <c r="P5" s="250"/>
      <c r="Q5" s="36"/>
      <c r="R5" s="15"/>
      <c r="S5" s="15"/>
      <c r="T5" s="4"/>
      <c r="U5" s="4"/>
      <c r="V5" s="4"/>
      <c r="W5" s="8"/>
      <c r="X5" s="8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s="3" customFormat="1" ht="30" customHeight="1">
      <c r="B6" s="214" t="s">
        <v>34</v>
      </c>
      <c r="C6" s="215"/>
      <c r="D6" s="221" t="s">
        <v>227</v>
      </c>
      <c r="E6" s="222"/>
      <c r="F6" s="222"/>
      <c r="G6" s="222"/>
      <c r="H6" s="223"/>
      <c r="I6" s="218" t="s">
        <v>35</v>
      </c>
      <c r="J6" s="218"/>
      <c r="K6" s="247" t="s">
        <v>227</v>
      </c>
      <c r="L6" s="247"/>
      <c r="M6" s="249"/>
      <c r="N6" s="249"/>
      <c r="O6" s="251"/>
      <c r="P6" s="252"/>
      <c r="Q6" s="36"/>
      <c r="R6" s="15"/>
      <c r="S6" s="15"/>
      <c r="T6" s="4"/>
      <c r="U6" s="4"/>
      <c r="V6" s="4"/>
      <c r="W6" s="8"/>
      <c r="X6" s="8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s="3" customFormat="1" ht="33.75" customHeight="1">
      <c r="A7" s="147"/>
      <c r="B7" s="167"/>
      <c r="C7" s="149" t="s">
        <v>165</v>
      </c>
      <c r="D7" s="167"/>
      <c r="E7" s="167"/>
      <c r="F7" s="167"/>
      <c r="G7" s="151"/>
      <c r="H7" s="151"/>
      <c r="I7" s="144"/>
      <c r="J7" s="182"/>
      <c r="K7" s="203"/>
      <c r="L7" s="203"/>
      <c r="M7" s="203"/>
      <c r="N7" s="203"/>
      <c r="O7" s="203"/>
      <c r="P7" s="203"/>
      <c r="Q7" s="28"/>
      <c r="R7" s="15"/>
      <c r="S7" s="15"/>
      <c r="T7" s="4"/>
      <c r="U7" s="4"/>
      <c r="V7" s="4"/>
      <c r="W7" s="8"/>
      <c r="X7" s="8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s="1" customFormat="1" ht="47.1" customHeight="1">
      <c r="A8" s="38" t="s">
        <v>38</v>
      </c>
      <c r="B8" s="177">
        <v>9.6999999999999993</v>
      </c>
      <c r="C8" s="178" t="s">
        <v>23</v>
      </c>
      <c r="D8" s="132">
        <v>790</v>
      </c>
      <c r="E8" s="132">
        <v>474</v>
      </c>
      <c r="F8" s="171">
        <v>395</v>
      </c>
      <c r="G8" s="164">
        <v>0</v>
      </c>
      <c r="H8" s="179">
        <f>G8*E8</f>
        <v>0</v>
      </c>
      <c r="I8" s="138">
        <f t="shared" ref="I8:I26" si="0">F8*G8</f>
        <v>0</v>
      </c>
      <c r="J8" s="180"/>
      <c r="K8" s="253" t="s">
        <v>273</v>
      </c>
      <c r="L8" s="254"/>
      <c r="M8" s="254"/>
      <c r="N8" s="254"/>
      <c r="O8" s="255"/>
      <c r="P8" s="181" t="s">
        <v>8</v>
      </c>
      <c r="Q8" s="26">
        <v>1103727180112</v>
      </c>
      <c r="R8" s="16"/>
      <c r="S8" s="18">
        <f t="shared" ref="S8:S26" si="1">D8*G8</f>
        <v>0</v>
      </c>
      <c r="T8" s="2">
        <v>5.0000000000000001E-3</v>
      </c>
      <c r="U8" s="2">
        <f t="shared" ref="U8:U26" si="2">G8*T8</f>
        <v>0</v>
      </c>
      <c r="V8" s="2">
        <v>1.0000000000000001E-5</v>
      </c>
      <c r="W8" s="2">
        <f t="shared" ref="W8:W26" si="3">G8*V8</f>
        <v>0</v>
      </c>
      <c r="Y8" s="35"/>
      <c r="Z8" s="35"/>
      <c r="AA8" s="43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</row>
    <row r="9" spans="1:39" s="1" customFormat="1" ht="47.1" customHeight="1">
      <c r="A9" s="38" t="s">
        <v>39</v>
      </c>
      <c r="B9" s="103">
        <v>9.8000000000000007</v>
      </c>
      <c r="C9" s="39" t="s">
        <v>22</v>
      </c>
      <c r="D9" s="119">
        <v>790</v>
      </c>
      <c r="E9" s="119">
        <v>474</v>
      </c>
      <c r="F9" s="169">
        <v>395</v>
      </c>
      <c r="G9" s="164">
        <v>0</v>
      </c>
      <c r="H9" s="176">
        <f t="shared" ref="H9:H77" si="4">G9*E9</f>
        <v>0</v>
      </c>
      <c r="I9" s="134">
        <f t="shared" si="0"/>
        <v>0</v>
      </c>
      <c r="J9" s="7"/>
      <c r="K9" s="253"/>
      <c r="L9" s="254"/>
      <c r="M9" s="254"/>
      <c r="N9" s="254"/>
      <c r="O9" s="255"/>
      <c r="P9" s="105" t="s">
        <v>8</v>
      </c>
      <c r="Q9" s="26">
        <v>1103727180129</v>
      </c>
      <c r="R9" s="20"/>
      <c r="S9" s="18">
        <f t="shared" si="1"/>
        <v>0</v>
      </c>
      <c r="T9" s="2">
        <v>5.0000000000000001E-3</v>
      </c>
      <c r="U9" s="2">
        <f t="shared" si="2"/>
        <v>0</v>
      </c>
      <c r="V9" s="2">
        <v>1.0000000000000001E-5</v>
      </c>
      <c r="W9" s="2">
        <f t="shared" si="3"/>
        <v>0</v>
      </c>
      <c r="Y9" s="35"/>
      <c r="Z9" s="35"/>
      <c r="AA9" s="43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</row>
    <row r="10" spans="1:39" s="1" customFormat="1" ht="47.1" customHeight="1">
      <c r="A10" s="38" t="s">
        <v>40</v>
      </c>
      <c r="B10" s="103">
        <v>8.5</v>
      </c>
      <c r="C10" s="39" t="s">
        <v>21</v>
      </c>
      <c r="D10" s="119">
        <v>790</v>
      </c>
      <c r="E10" s="119">
        <v>474</v>
      </c>
      <c r="F10" s="169">
        <v>395</v>
      </c>
      <c r="G10" s="164">
        <v>0</v>
      </c>
      <c r="H10" s="176">
        <f>G10*E10</f>
        <v>0</v>
      </c>
      <c r="I10" s="134">
        <f t="shared" si="0"/>
        <v>0</v>
      </c>
      <c r="J10" s="7"/>
      <c r="K10" s="253"/>
      <c r="L10" s="254"/>
      <c r="M10" s="254"/>
      <c r="N10" s="254"/>
      <c r="O10" s="255"/>
      <c r="P10" s="105" t="s">
        <v>8</v>
      </c>
      <c r="Q10" s="26">
        <v>1103727180136</v>
      </c>
      <c r="R10" s="16"/>
      <c r="S10" s="18">
        <f t="shared" si="1"/>
        <v>0</v>
      </c>
      <c r="T10" s="2">
        <v>5.0000000000000001E-3</v>
      </c>
      <c r="U10" s="2">
        <f t="shared" si="2"/>
        <v>0</v>
      </c>
      <c r="V10" s="2">
        <v>1.0000000000000001E-5</v>
      </c>
      <c r="W10" s="2">
        <f t="shared" si="3"/>
        <v>0</v>
      </c>
      <c r="Y10" s="35"/>
      <c r="Z10" s="35"/>
      <c r="AA10" s="43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</row>
    <row r="11" spans="1:39" s="1" customFormat="1" ht="47.1" customHeight="1">
      <c r="A11" s="38" t="s">
        <v>41</v>
      </c>
      <c r="B11" s="103">
        <v>8.9</v>
      </c>
      <c r="C11" s="39" t="s">
        <v>20</v>
      </c>
      <c r="D11" s="119">
        <v>790</v>
      </c>
      <c r="E11" s="119">
        <v>474</v>
      </c>
      <c r="F11" s="169">
        <v>395</v>
      </c>
      <c r="G11" s="164">
        <v>0</v>
      </c>
      <c r="H11" s="176">
        <f t="shared" si="4"/>
        <v>0</v>
      </c>
      <c r="I11" s="134">
        <f t="shared" si="0"/>
        <v>0</v>
      </c>
      <c r="J11" s="7"/>
      <c r="K11" s="253"/>
      <c r="L11" s="254"/>
      <c r="M11" s="254"/>
      <c r="N11" s="254"/>
      <c r="O11" s="255"/>
      <c r="P11" s="105" t="s">
        <v>8</v>
      </c>
      <c r="Q11" s="26">
        <v>1103727180143</v>
      </c>
      <c r="R11" s="20"/>
      <c r="S11" s="18">
        <f t="shared" si="1"/>
        <v>0</v>
      </c>
      <c r="T11" s="2">
        <v>5.0000000000000001E-3</v>
      </c>
      <c r="U11" s="2">
        <f t="shared" si="2"/>
        <v>0</v>
      </c>
      <c r="V11" s="2">
        <v>1.0000000000000001E-5</v>
      </c>
      <c r="W11" s="2">
        <f t="shared" si="3"/>
        <v>0</v>
      </c>
      <c r="Y11" s="35"/>
      <c r="Z11" s="35"/>
      <c r="AA11" s="43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</row>
    <row r="12" spans="1:39" s="1" customFormat="1" ht="46.5" customHeight="1">
      <c r="A12" s="38" t="s">
        <v>42</v>
      </c>
      <c r="B12" s="103">
        <v>9.1999999999999993</v>
      </c>
      <c r="C12" s="39" t="s">
        <v>19</v>
      </c>
      <c r="D12" s="119">
        <v>790</v>
      </c>
      <c r="E12" s="119">
        <v>474</v>
      </c>
      <c r="F12" s="169">
        <v>395</v>
      </c>
      <c r="G12" s="164">
        <v>0</v>
      </c>
      <c r="H12" s="176">
        <f t="shared" si="4"/>
        <v>0</v>
      </c>
      <c r="I12" s="134">
        <f t="shared" si="0"/>
        <v>0</v>
      </c>
      <c r="J12" s="7"/>
      <c r="K12" s="253"/>
      <c r="L12" s="254"/>
      <c r="M12" s="254"/>
      <c r="N12" s="254"/>
      <c r="O12" s="255"/>
      <c r="P12" s="105" t="s">
        <v>8</v>
      </c>
      <c r="Q12" s="26">
        <v>1103727180150</v>
      </c>
      <c r="R12" s="16"/>
      <c r="S12" s="18">
        <f t="shared" si="1"/>
        <v>0</v>
      </c>
      <c r="T12" s="2">
        <v>5.0000000000000001E-3</v>
      </c>
      <c r="U12" s="2">
        <f t="shared" si="2"/>
        <v>0</v>
      </c>
      <c r="V12" s="2">
        <v>1.0000000000000001E-5</v>
      </c>
      <c r="W12" s="2">
        <f t="shared" si="3"/>
        <v>0</v>
      </c>
      <c r="Y12" s="35"/>
      <c r="Z12" s="35"/>
      <c r="AA12" s="43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</row>
    <row r="13" spans="1:39" s="1" customFormat="1" ht="47.1" customHeight="1">
      <c r="A13" s="38" t="s">
        <v>162</v>
      </c>
      <c r="B13" s="103">
        <v>8.5</v>
      </c>
      <c r="C13" s="39" t="s">
        <v>266</v>
      </c>
      <c r="D13" s="119">
        <v>790</v>
      </c>
      <c r="E13" s="119">
        <v>474</v>
      </c>
      <c r="F13" s="169">
        <v>395</v>
      </c>
      <c r="G13" s="164">
        <v>0</v>
      </c>
      <c r="H13" s="176">
        <f t="shared" si="4"/>
        <v>0</v>
      </c>
      <c r="I13" s="134">
        <f t="shared" si="0"/>
        <v>0</v>
      </c>
      <c r="J13" s="7"/>
      <c r="K13" s="253"/>
      <c r="L13" s="254"/>
      <c r="M13" s="254"/>
      <c r="N13" s="254"/>
      <c r="O13" s="255"/>
      <c r="P13" s="127" t="s">
        <v>8</v>
      </c>
      <c r="Q13" s="26">
        <v>1103727180440</v>
      </c>
      <c r="R13" s="16"/>
      <c r="S13" s="18">
        <f t="shared" si="1"/>
        <v>0</v>
      </c>
      <c r="T13" s="2">
        <v>5.0000000000000001E-3</v>
      </c>
      <c r="U13" s="2">
        <f t="shared" si="2"/>
        <v>0</v>
      </c>
      <c r="V13" s="2">
        <v>1.0000000000000001E-5</v>
      </c>
      <c r="W13" s="2">
        <f t="shared" si="3"/>
        <v>0</v>
      </c>
      <c r="Y13" s="35"/>
      <c r="Z13" s="35"/>
      <c r="AA13" s="43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</row>
    <row r="14" spans="1:39" s="1" customFormat="1" ht="47.1" customHeight="1">
      <c r="A14" s="38" t="s">
        <v>163</v>
      </c>
      <c r="B14" s="103">
        <v>8.9</v>
      </c>
      <c r="C14" s="39" t="s">
        <v>204</v>
      </c>
      <c r="D14" s="119">
        <v>790</v>
      </c>
      <c r="E14" s="119">
        <v>474</v>
      </c>
      <c r="F14" s="169">
        <v>395</v>
      </c>
      <c r="G14" s="164">
        <v>0</v>
      </c>
      <c r="H14" s="176">
        <f t="shared" si="4"/>
        <v>0</v>
      </c>
      <c r="I14" s="134">
        <f t="shared" si="0"/>
        <v>0</v>
      </c>
      <c r="J14" s="7"/>
      <c r="K14" s="253"/>
      <c r="L14" s="254"/>
      <c r="M14" s="254"/>
      <c r="N14" s="254"/>
      <c r="O14" s="255"/>
      <c r="P14" s="127" t="s">
        <v>8</v>
      </c>
      <c r="Q14" s="26">
        <v>1103727180457</v>
      </c>
      <c r="R14" s="20"/>
      <c r="S14" s="18">
        <f t="shared" si="1"/>
        <v>0</v>
      </c>
      <c r="T14" s="2">
        <v>5.0000000000000001E-3</v>
      </c>
      <c r="U14" s="2">
        <f t="shared" si="2"/>
        <v>0</v>
      </c>
      <c r="V14" s="2">
        <v>1.0000000000000001E-5</v>
      </c>
      <c r="W14" s="2">
        <f t="shared" si="3"/>
        <v>0</v>
      </c>
      <c r="Y14" s="35"/>
      <c r="Z14" s="35"/>
      <c r="AA14" s="43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</row>
    <row r="15" spans="1:39" s="1" customFormat="1" ht="47.1" customHeight="1">
      <c r="A15" s="38" t="s">
        <v>164</v>
      </c>
      <c r="B15" s="103">
        <v>8.5</v>
      </c>
      <c r="C15" s="39" t="s">
        <v>267</v>
      </c>
      <c r="D15" s="119">
        <v>790</v>
      </c>
      <c r="E15" s="119">
        <v>474</v>
      </c>
      <c r="F15" s="169">
        <v>395</v>
      </c>
      <c r="G15" s="164">
        <v>0</v>
      </c>
      <c r="H15" s="176">
        <f t="shared" si="4"/>
        <v>0</v>
      </c>
      <c r="I15" s="134">
        <f t="shared" si="0"/>
        <v>0</v>
      </c>
      <c r="J15" s="7"/>
      <c r="K15" s="253"/>
      <c r="L15" s="254"/>
      <c r="M15" s="254"/>
      <c r="N15" s="254"/>
      <c r="O15" s="255"/>
      <c r="P15" s="127" t="s">
        <v>8</v>
      </c>
      <c r="Q15" s="26">
        <v>1103727180464</v>
      </c>
      <c r="R15" s="16"/>
      <c r="S15" s="18">
        <f t="shared" si="1"/>
        <v>0</v>
      </c>
      <c r="T15" s="2">
        <v>5.0000000000000001E-3</v>
      </c>
      <c r="U15" s="2">
        <f t="shared" si="2"/>
        <v>0</v>
      </c>
      <c r="V15" s="2">
        <v>1.0000000000000001E-5</v>
      </c>
      <c r="W15" s="2">
        <f t="shared" si="3"/>
        <v>0</v>
      </c>
      <c r="Y15" s="35"/>
      <c r="Z15" s="35"/>
      <c r="AA15" s="43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</row>
    <row r="16" spans="1:39" s="1" customFormat="1" ht="47.1" customHeight="1">
      <c r="A16" s="38" t="s">
        <v>278</v>
      </c>
      <c r="B16" s="103">
        <v>8.1999999999999993</v>
      </c>
      <c r="C16" s="39" t="s">
        <v>268</v>
      </c>
      <c r="D16" s="119">
        <v>790</v>
      </c>
      <c r="E16" s="119">
        <v>474</v>
      </c>
      <c r="F16" s="169">
        <v>395</v>
      </c>
      <c r="G16" s="164">
        <v>0</v>
      </c>
      <c r="H16" s="176">
        <f t="shared" si="4"/>
        <v>0</v>
      </c>
      <c r="I16" s="134">
        <f t="shared" si="0"/>
        <v>0</v>
      </c>
      <c r="J16" s="7"/>
      <c r="K16" s="256"/>
      <c r="L16" s="257"/>
      <c r="M16" s="257"/>
      <c r="N16" s="257"/>
      <c r="O16" s="258"/>
      <c r="P16" s="127" t="s">
        <v>8</v>
      </c>
      <c r="Q16" s="26">
        <v>1103727180600</v>
      </c>
      <c r="R16" s="16"/>
      <c r="S16" s="18">
        <f t="shared" si="1"/>
        <v>0</v>
      </c>
      <c r="T16" s="2">
        <v>5.0000000000000001E-3</v>
      </c>
      <c r="U16" s="2">
        <f t="shared" si="2"/>
        <v>0</v>
      </c>
      <c r="V16" s="2">
        <v>1.0000000000000001E-5</v>
      </c>
      <c r="W16" s="2">
        <f t="shared" si="3"/>
        <v>0</v>
      </c>
      <c r="Y16" s="35"/>
      <c r="Z16" s="35"/>
      <c r="AA16" s="43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</row>
    <row r="17" spans="1:39" s="1" customFormat="1" ht="47.25" customHeight="1">
      <c r="A17" s="195" t="s">
        <v>309</v>
      </c>
      <c r="B17" s="103">
        <v>8.6999999999999993</v>
      </c>
      <c r="C17" s="194" t="s">
        <v>301</v>
      </c>
      <c r="D17" s="119">
        <v>890</v>
      </c>
      <c r="E17" s="119">
        <v>534</v>
      </c>
      <c r="F17" s="169">
        <v>445</v>
      </c>
      <c r="G17" s="164">
        <v>0</v>
      </c>
      <c r="H17" s="176">
        <f t="shared" ref="H17:H24" si="5">G17*E17</f>
        <v>0</v>
      </c>
      <c r="I17" s="134">
        <f t="shared" ref="I17:I24" si="6">F17*G17</f>
        <v>0</v>
      </c>
      <c r="J17" s="7"/>
      <c r="K17" s="259" t="s">
        <v>293</v>
      </c>
      <c r="L17" s="260"/>
      <c r="M17" s="260"/>
      <c r="N17" s="260"/>
      <c r="O17" s="261"/>
      <c r="P17" s="127" t="s">
        <v>8</v>
      </c>
      <c r="Q17" s="193" t="s">
        <v>285</v>
      </c>
      <c r="R17" s="16"/>
      <c r="S17" s="18">
        <f t="shared" si="1"/>
        <v>0</v>
      </c>
      <c r="T17" s="2">
        <v>0.03</v>
      </c>
      <c r="U17" s="2">
        <f t="shared" si="2"/>
        <v>0</v>
      </c>
      <c r="V17" s="2">
        <v>4.0000000000000003E-5</v>
      </c>
      <c r="W17" s="2">
        <f t="shared" si="3"/>
        <v>0</v>
      </c>
      <c r="Y17" s="35"/>
      <c r="Z17" s="35"/>
      <c r="AA17" s="43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</row>
    <row r="18" spans="1:39" s="1" customFormat="1" ht="47.25" customHeight="1">
      <c r="A18" s="195" t="s">
        <v>310</v>
      </c>
      <c r="B18" s="103">
        <v>8.1</v>
      </c>
      <c r="C18" s="194" t="s">
        <v>302</v>
      </c>
      <c r="D18" s="119">
        <v>890</v>
      </c>
      <c r="E18" s="119">
        <v>534</v>
      </c>
      <c r="F18" s="169">
        <v>445</v>
      </c>
      <c r="G18" s="164">
        <v>0</v>
      </c>
      <c r="H18" s="176">
        <f t="shared" si="5"/>
        <v>0</v>
      </c>
      <c r="I18" s="134">
        <f t="shared" si="6"/>
        <v>0</v>
      </c>
      <c r="J18" s="7"/>
      <c r="K18" s="227" t="s">
        <v>294</v>
      </c>
      <c r="L18" s="227"/>
      <c r="M18" s="227"/>
      <c r="N18" s="227"/>
      <c r="O18" s="227"/>
      <c r="P18" s="127" t="s">
        <v>8</v>
      </c>
      <c r="Q18" s="193" t="s">
        <v>286</v>
      </c>
      <c r="R18" s="16"/>
      <c r="S18" s="18">
        <f t="shared" si="1"/>
        <v>0</v>
      </c>
      <c r="T18" s="2">
        <v>0.03</v>
      </c>
      <c r="U18" s="2">
        <f t="shared" si="2"/>
        <v>0</v>
      </c>
      <c r="V18" s="2">
        <v>4.0000000000000003E-5</v>
      </c>
      <c r="W18" s="2">
        <f t="shared" si="3"/>
        <v>0</v>
      </c>
      <c r="Y18" s="35"/>
      <c r="Z18" s="35"/>
      <c r="AA18" s="43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</row>
    <row r="19" spans="1:39" s="1" customFormat="1" ht="47.25" customHeight="1">
      <c r="A19" s="195" t="s">
        <v>311</v>
      </c>
      <c r="B19" s="103">
        <v>8.4</v>
      </c>
      <c r="C19" s="194" t="s">
        <v>303</v>
      </c>
      <c r="D19" s="119">
        <v>890</v>
      </c>
      <c r="E19" s="119">
        <v>534</v>
      </c>
      <c r="F19" s="169">
        <v>445</v>
      </c>
      <c r="G19" s="164">
        <v>0</v>
      </c>
      <c r="H19" s="176">
        <f t="shared" si="5"/>
        <v>0</v>
      </c>
      <c r="I19" s="134">
        <f t="shared" si="6"/>
        <v>0</v>
      </c>
      <c r="J19" s="7"/>
      <c r="K19" s="227" t="s">
        <v>295</v>
      </c>
      <c r="L19" s="227"/>
      <c r="M19" s="227"/>
      <c r="N19" s="227"/>
      <c r="O19" s="227"/>
      <c r="P19" s="127" t="s">
        <v>8</v>
      </c>
      <c r="Q19" s="193" t="s">
        <v>287</v>
      </c>
      <c r="R19" s="16"/>
      <c r="S19" s="18">
        <f t="shared" si="1"/>
        <v>0</v>
      </c>
      <c r="T19" s="2">
        <v>0.03</v>
      </c>
      <c r="U19" s="2">
        <f t="shared" si="2"/>
        <v>0</v>
      </c>
      <c r="V19" s="2">
        <v>4.0000000000000003E-5</v>
      </c>
      <c r="W19" s="2">
        <f t="shared" si="3"/>
        <v>0</v>
      </c>
      <c r="Y19" s="35"/>
      <c r="Z19" s="35"/>
      <c r="AA19" s="43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</row>
    <row r="20" spans="1:39" s="1" customFormat="1" ht="47.25" customHeight="1">
      <c r="A20" s="195" t="s">
        <v>312</v>
      </c>
      <c r="B20" s="103">
        <v>8.1999999999999993</v>
      </c>
      <c r="C20" s="194" t="s">
        <v>304</v>
      </c>
      <c r="D20" s="119">
        <v>890</v>
      </c>
      <c r="E20" s="119">
        <v>534</v>
      </c>
      <c r="F20" s="169">
        <v>445</v>
      </c>
      <c r="G20" s="164">
        <v>0</v>
      </c>
      <c r="H20" s="176">
        <f t="shared" si="5"/>
        <v>0</v>
      </c>
      <c r="I20" s="134">
        <f t="shared" si="6"/>
        <v>0</v>
      </c>
      <c r="J20" s="7"/>
      <c r="K20" s="227" t="s">
        <v>296</v>
      </c>
      <c r="L20" s="227"/>
      <c r="M20" s="227"/>
      <c r="N20" s="227"/>
      <c r="O20" s="227"/>
      <c r="P20" s="127" t="s">
        <v>8</v>
      </c>
      <c r="Q20" s="193" t="s">
        <v>288</v>
      </c>
      <c r="R20" s="16"/>
      <c r="S20" s="18">
        <f t="shared" si="1"/>
        <v>0</v>
      </c>
      <c r="T20" s="2">
        <v>0.03</v>
      </c>
      <c r="U20" s="2">
        <f t="shared" si="2"/>
        <v>0</v>
      </c>
      <c r="V20" s="2">
        <v>4.0000000000000003E-5</v>
      </c>
      <c r="W20" s="2">
        <f t="shared" si="3"/>
        <v>0</v>
      </c>
      <c r="Y20" s="35"/>
      <c r="Z20" s="35"/>
      <c r="AA20" s="43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</row>
    <row r="21" spans="1:39" s="1" customFormat="1" ht="47.25" customHeight="1">
      <c r="A21" s="195" t="s">
        <v>313</v>
      </c>
      <c r="B21" s="103">
        <v>8</v>
      </c>
      <c r="C21" s="194" t="s">
        <v>305</v>
      </c>
      <c r="D21" s="119">
        <v>890</v>
      </c>
      <c r="E21" s="119">
        <v>534</v>
      </c>
      <c r="F21" s="169">
        <v>445</v>
      </c>
      <c r="G21" s="164">
        <v>0</v>
      </c>
      <c r="H21" s="176">
        <f t="shared" si="5"/>
        <v>0</v>
      </c>
      <c r="I21" s="134">
        <f t="shared" si="6"/>
        <v>0</v>
      </c>
      <c r="J21" s="7"/>
      <c r="K21" s="227" t="s">
        <v>297</v>
      </c>
      <c r="L21" s="227"/>
      <c r="M21" s="227"/>
      <c r="N21" s="227"/>
      <c r="O21" s="227"/>
      <c r="P21" s="127" t="s">
        <v>8</v>
      </c>
      <c r="Q21" s="193" t="s">
        <v>289</v>
      </c>
      <c r="R21" s="16"/>
      <c r="S21" s="18">
        <f t="shared" si="1"/>
        <v>0</v>
      </c>
      <c r="T21" s="2">
        <v>0.03</v>
      </c>
      <c r="U21" s="2">
        <f t="shared" si="2"/>
        <v>0</v>
      </c>
      <c r="V21" s="2">
        <v>4.0000000000000003E-5</v>
      </c>
      <c r="W21" s="2">
        <f t="shared" si="3"/>
        <v>0</v>
      </c>
      <c r="Y21" s="35"/>
      <c r="Z21" s="35"/>
      <c r="AA21" s="43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</row>
    <row r="22" spans="1:39" s="1" customFormat="1" ht="47.25" customHeight="1">
      <c r="A22" s="195" t="s">
        <v>314</v>
      </c>
      <c r="B22" s="103">
        <v>8.6</v>
      </c>
      <c r="C22" s="194" t="s">
        <v>306</v>
      </c>
      <c r="D22" s="119">
        <v>890</v>
      </c>
      <c r="E22" s="119">
        <v>534</v>
      </c>
      <c r="F22" s="169">
        <v>445</v>
      </c>
      <c r="G22" s="164">
        <v>0</v>
      </c>
      <c r="H22" s="176">
        <f t="shared" si="5"/>
        <v>0</v>
      </c>
      <c r="I22" s="134">
        <f t="shared" si="6"/>
        <v>0</v>
      </c>
      <c r="J22" s="7"/>
      <c r="K22" s="227" t="s">
        <v>298</v>
      </c>
      <c r="L22" s="227"/>
      <c r="M22" s="227"/>
      <c r="N22" s="227"/>
      <c r="O22" s="227"/>
      <c r="P22" s="127" t="s">
        <v>8</v>
      </c>
      <c r="Q22" s="193" t="s">
        <v>290</v>
      </c>
      <c r="R22" s="16"/>
      <c r="S22" s="18">
        <f t="shared" si="1"/>
        <v>0</v>
      </c>
      <c r="T22" s="2">
        <v>0.03</v>
      </c>
      <c r="U22" s="2">
        <f t="shared" si="2"/>
        <v>0</v>
      </c>
      <c r="V22" s="2">
        <v>4.0000000000000003E-5</v>
      </c>
      <c r="W22" s="2">
        <f t="shared" si="3"/>
        <v>0</v>
      </c>
      <c r="Y22" s="35"/>
      <c r="Z22" s="35"/>
      <c r="AA22" s="43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</row>
    <row r="23" spans="1:39" s="1" customFormat="1" ht="47.25" customHeight="1">
      <c r="A23" s="195" t="s">
        <v>315</v>
      </c>
      <c r="B23" s="103">
        <v>8.1999999999999993</v>
      </c>
      <c r="C23" s="194" t="s">
        <v>307</v>
      </c>
      <c r="D23" s="119">
        <v>890</v>
      </c>
      <c r="E23" s="119">
        <v>534</v>
      </c>
      <c r="F23" s="169">
        <v>445</v>
      </c>
      <c r="G23" s="164">
        <v>0</v>
      </c>
      <c r="H23" s="176">
        <f t="shared" si="5"/>
        <v>0</v>
      </c>
      <c r="I23" s="134">
        <f t="shared" si="6"/>
        <v>0</v>
      </c>
      <c r="J23" s="7"/>
      <c r="K23" s="227" t="s">
        <v>299</v>
      </c>
      <c r="L23" s="227"/>
      <c r="M23" s="227"/>
      <c r="N23" s="227"/>
      <c r="O23" s="227"/>
      <c r="P23" s="127" t="s">
        <v>8</v>
      </c>
      <c r="Q23" s="193" t="s">
        <v>291</v>
      </c>
      <c r="R23" s="16"/>
      <c r="S23" s="18">
        <f t="shared" si="1"/>
        <v>0</v>
      </c>
      <c r="T23" s="2">
        <v>0.03</v>
      </c>
      <c r="U23" s="2">
        <f t="shared" si="2"/>
        <v>0</v>
      </c>
      <c r="V23" s="2">
        <v>4.0000000000000003E-5</v>
      </c>
      <c r="W23" s="2">
        <f t="shared" si="3"/>
        <v>0</v>
      </c>
      <c r="Y23" s="35"/>
      <c r="Z23" s="35"/>
      <c r="AA23" s="43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</row>
    <row r="24" spans="1:39" s="1" customFormat="1" ht="47.25" customHeight="1">
      <c r="A24" s="195" t="s">
        <v>316</v>
      </c>
      <c r="B24" s="103">
        <v>8.1</v>
      </c>
      <c r="C24" s="194" t="s">
        <v>308</v>
      </c>
      <c r="D24" s="119">
        <v>890</v>
      </c>
      <c r="E24" s="119">
        <v>534</v>
      </c>
      <c r="F24" s="169">
        <v>445</v>
      </c>
      <c r="G24" s="164">
        <v>0</v>
      </c>
      <c r="H24" s="176">
        <f t="shared" si="5"/>
        <v>0</v>
      </c>
      <c r="I24" s="134">
        <f t="shared" si="6"/>
        <v>0</v>
      </c>
      <c r="J24" s="7"/>
      <c r="K24" s="227" t="s">
        <v>300</v>
      </c>
      <c r="L24" s="227"/>
      <c r="M24" s="227"/>
      <c r="N24" s="227"/>
      <c r="O24" s="227"/>
      <c r="P24" s="127" t="s">
        <v>8</v>
      </c>
      <c r="Q24" s="193" t="s">
        <v>292</v>
      </c>
      <c r="R24" s="16"/>
      <c r="S24" s="18">
        <f t="shared" si="1"/>
        <v>0</v>
      </c>
      <c r="T24" s="2">
        <v>0.03</v>
      </c>
      <c r="U24" s="2">
        <f t="shared" si="2"/>
        <v>0</v>
      </c>
      <c r="V24" s="2">
        <v>4.0000000000000003E-5</v>
      </c>
      <c r="W24" s="2">
        <f t="shared" si="3"/>
        <v>0</v>
      </c>
      <c r="Y24" s="35"/>
      <c r="Z24" s="35"/>
      <c r="AA24" s="43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</row>
    <row r="25" spans="1:39" ht="42.75" customHeight="1">
      <c r="A25" s="38" t="s">
        <v>264</v>
      </c>
      <c r="B25" s="103">
        <v>7.6</v>
      </c>
      <c r="C25" s="118" t="s">
        <v>261</v>
      </c>
      <c r="D25" s="119">
        <v>495</v>
      </c>
      <c r="E25" s="119">
        <v>297</v>
      </c>
      <c r="F25" s="169">
        <v>248</v>
      </c>
      <c r="G25" s="136">
        <v>0</v>
      </c>
      <c r="H25" s="176">
        <f t="shared" si="4"/>
        <v>0</v>
      </c>
      <c r="I25" s="134">
        <f t="shared" si="0"/>
        <v>0</v>
      </c>
      <c r="J25" s="7"/>
      <c r="K25" s="208" t="s">
        <v>274</v>
      </c>
      <c r="L25" s="209"/>
      <c r="M25" s="209"/>
      <c r="N25" s="209"/>
      <c r="O25" s="210"/>
      <c r="P25" s="127" t="s">
        <v>8</v>
      </c>
      <c r="Q25" s="98">
        <v>1103727180587</v>
      </c>
      <c r="R25" s="16"/>
      <c r="S25" s="18">
        <f t="shared" si="1"/>
        <v>0</v>
      </c>
      <c r="T25" s="2">
        <v>0.03</v>
      </c>
      <c r="U25" s="2">
        <f t="shared" si="2"/>
        <v>0</v>
      </c>
      <c r="V25" s="2">
        <v>5.0000000000000002E-5</v>
      </c>
      <c r="W25" s="2">
        <f t="shared" si="3"/>
        <v>0</v>
      </c>
      <c r="Z25" s="43"/>
    </row>
    <row r="26" spans="1:39" ht="42.95" customHeight="1">
      <c r="A26" s="38" t="s">
        <v>265</v>
      </c>
      <c r="B26" s="103">
        <v>7.6</v>
      </c>
      <c r="C26" s="118" t="s">
        <v>262</v>
      </c>
      <c r="D26" s="119">
        <v>495</v>
      </c>
      <c r="E26" s="119">
        <v>297</v>
      </c>
      <c r="F26" s="170">
        <v>248</v>
      </c>
      <c r="G26" s="136">
        <v>0</v>
      </c>
      <c r="H26" s="176">
        <f t="shared" si="4"/>
        <v>0</v>
      </c>
      <c r="I26" s="135">
        <f t="shared" si="0"/>
        <v>0</v>
      </c>
      <c r="J26" s="7"/>
      <c r="K26" s="211"/>
      <c r="L26" s="212"/>
      <c r="M26" s="212"/>
      <c r="N26" s="212"/>
      <c r="O26" s="213"/>
      <c r="P26" s="127" t="s">
        <v>8</v>
      </c>
      <c r="Q26" s="97">
        <v>1103727180594</v>
      </c>
      <c r="R26" s="16"/>
      <c r="S26" s="18">
        <f t="shared" si="1"/>
        <v>0</v>
      </c>
      <c r="T26" s="2">
        <v>0.03</v>
      </c>
      <c r="U26" s="2">
        <f t="shared" si="2"/>
        <v>0</v>
      </c>
      <c r="V26" s="2">
        <v>5.0000000000000002E-5</v>
      </c>
      <c r="W26" s="2">
        <f t="shared" si="3"/>
        <v>0</v>
      </c>
      <c r="Z26" s="43"/>
    </row>
    <row r="27" spans="1:39" s="3" customFormat="1" ht="33.75" customHeight="1">
      <c r="B27" s="148"/>
      <c r="C27" s="149" t="s">
        <v>166</v>
      </c>
      <c r="D27" s="174"/>
      <c r="E27" s="174"/>
      <c r="F27" s="174"/>
      <c r="G27" s="174"/>
      <c r="H27" s="174"/>
      <c r="I27" s="152"/>
      <c r="J27" s="146"/>
      <c r="K27" s="203"/>
      <c r="L27" s="203"/>
      <c r="M27" s="203"/>
      <c r="N27" s="203"/>
      <c r="O27" s="203"/>
      <c r="P27" s="204"/>
      <c r="Q27" s="28"/>
      <c r="R27" s="15"/>
      <c r="S27" s="15"/>
      <c r="T27" s="4"/>
      <c r="U27" s="4"/>
      <c r="V27" s="4"/>
      <c r="W27" s="8"/>
      <c r="X27" s="8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s="1" customFormat="1" ht="47.25" customHeight="1">
      <c r="A28" s="38" t="s">
        <v>43</v>
      </c>
      <c r="B28" s="103">
        <v>9.6</v>
      </c>
      <c r="C28" s="39" t="s">
        <v>190</v>
      </c>
      <c r="D28" s="119">
        <v>790</v>
      </c>
      <c r="E28" s="119">
        <v>474</v>
      </c>
      <c r="F28" s="171">
        <v>395</v>
      </c>
      <c r="G28" s="136">
        <v>0</v>
      </c>
      <c r="H28" s="176">
        <f t="shared" si="4"/>
        <v>0</v>
      </c>
      <c r="I28" s="138">
        <f t="shared" ref="I28:I55" si="7">F28*G28</f>
        <v>0</v>
      </c>
      <c r="J28" s="7"/>
      <c r="K28" s="205" t="s">
        <v>196</v>
      </c>
      <c r="L28" s="205"/>
      <c r="M28" s="205"/>
      <c r="N28" s="205"/>
      <c r="O28" s="205"/>
      <c r="P28" s="105" t="s">
        <v>8</v>
      </c>
      <c r="Q28" s="26">
        <v>1103727180167</v>
      </c>
      <c r="R28" s="20"/>
      <c r="S28" s="18">
        <f t="shared" ref="S28:S55" si="8">D28*G28</f>
        <v>0</v>
      </c>
      <c r="T28" s="2">
        <v>5.0000000000000001E-3</v>
      </c>
      <c r="U28" s="2">
        <f t="shared" ref="U28:U55" si="9">G28*T28</f>
        <v>0</v>
      </c>
      <c r="V28" s="2">
        <v>1.0000000000000001E-5</v>
      </c>
      <c r="W28" s="2">
        <f t="shared" ref="W28:W55" si="10">G28*V28</f>
        <v>0</v>
      </c>
      <c r="Y28" s="35"/>
      <c r="Z28" s="35"/>
      <c r="AA28" s="43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</row>
    <row r="29" spans="1:39" s="1" customFormat="1" ht="47.1" customHeight="1">
      <c r="A29" s="38" t="s">
        <v>44</v>
      </c>
      <c r="B29" s="103">
        <v>8.1</v>
      </c>
      <c r="C29" s="39" t="s">
        <v>26</v>
      </c>
      <c r="D29" s="119">
        <v>790</v>
      </c>
      <c r="E29" s="119">
        <v>474</v>
      </c>
      <c r="F29" s="169">
        <v>395</v>
      </c>
      <c r="G29" s="136">
        <v>0</v>
      </c>
      <c r="H29" s="176">
        <f t="shared" si="4"/>
        <v>0</v>
      </c>
      <c r="I29" s="134">
        <f t="shared" si="7"/>
        <v>0</v>
      </c>
      <c r="J29" s="7"/>
      <c r="K29" s="205" t="s">
        <v>195</v>
      </c>
      <c r="L29" s="205"/>
      <c r="M29" s="205"/>
      <c r="N29" s="205"/>
      <c r="O29" s="205"/>
      <c r="P29" s="105" t="s">
        <v>8</v>
      </c>
      <c r="Q29" s="26">
        <v>1103727180174</v>
      </c>
      <c r="R29" s="16"/>
      <c r="S29" s="18">
        <f t="shared" si="8"/>
        <v>0</v>
      </c>
      <c r="T29" s="2">
        <v>5.0000000000000001E-3</v>
      </c>
      <c r="U29" s="2">
        <f t="shared" si="9"/>
        <v>0</v>
      </c>
      <c r="V29" s="2">
        <v>1.0000000000000001E-5</v>
      </c>
      <c r="W29" s="2">
        <f t="shared" si="10"/>
        <v>0</v>
      </c>
      <c r="Y29" s="35"/>
      <c r="Z29" s="35"/>
      <c r="AA29" s="43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</row>
    <row r="30" spans="1:39" s="1" customFormat="1" ht="47.1" customHeight="1">
      <c r="A30" s="38" t="s">
        <v>45</v>
      </c>
      <c r="B30" s="103">
        <v>8.6</v>
      </c>
      <c r="C30" s="117" t="s">
        <v>205</v>
      </c>
      <c r="D30" s="119">
        <v>790</v>
      </c>
      <c r="E30" s="119">
        <v>474</v>
      </c>
      <c r="F30" s="169">
        <v>395</v>
      </c>
      <c r="G30" s="136">
        <v>0</v>
      </c>
      <c r="H30" s="176">
        <f t="shared" si="4"/>
        <v>0</v>
      </c>
      <c r="I30" s="134">
        <f t="shared" si="7"/>
        <v>0</v>
      </c>
      <c r="J30" s="7"/>
      <c r="K30" s="205" t="s">
        <v>194</v>
      </c>
      <c r="L30" s="205"/>
      <c r="M30" s="205"/>
      <c r="N30" s="205"/>
      <c r="O30" s="205"/>
      <c r="P30" s="105" t="s">
        <v>8</v>
      </c>
      <c r="Q30" s="26">
        <v>1103727180181</v>
      </c>
      <c r="R30" s="20"/>
      <c r="S30" s="18">
        <f t="shared" si="8"/>
        <v>0</v>
      </c>
      <c r="T30" s="2">
        <v>5.0000000000000001E-3</v>
      </c>
      <c r="U30" s="2">
        <f t="shared" si="9"/>
        <v>0</v>
      </c>
      <c r="V30" s="2">
        <v>1.0000000000000001E-5</v>
      </c>
      <c r="W30" s="2">
        <f t="shared" si="10"/>
        <v>0</v>
      </c>
      <c r="Y30" s="35"/>
      <c r="Z30" s="35"/>
      <c r="AA30" s="43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</row>
    <row r="31" spans="1:39" s="1" customFormat="1" ht="47.1" customHeight="1">
      <c r="A31" s="38" t="s">
        <v>46</v>
      </c>
      <c r="B31" s="103">
        <v>8.3000000000000007</v>
      </c>
      <c r="C31" s="117" t="s">
        <v>206</v>
      </c>
      <c r="D31" s="119">
        <v>790</v>
      </c>
      <c r="E31" s="119">
        <v>474</v>
      </c>
      <c r="F31" s="169">
        <v>395</v>
      </c>
      <c r="G31" s="136">
        <v>0</v>
      </c>
      <c r="H31" s="176">
        <f t="shared" si="4"/>
        <v>0</v>
      </c>
      <c r="I31" s="134">
        <f t="shared" si="7"/>
        <v>0</v>
      </c>
      <c r="J31" s="7"/>
      <c r="K31" s="205" t="s">
        <v>25</v>
      </c>
      <c r="L31" s="205"/>
      <c r="M31" s="205"/>
      <c r="N31" s="205"/>
      <c r="O31" s="205"/>
      <c r="P31" s="105" t="s">
        <v>8</v>
      </c>
      <c r="Q31" s="26">
        <v>1103727180198</v>
      </c>
      <c r="R31" s="16"/>
      <c r="S31" s="18">
        <f t="shared" si="8"/>
        <v>0</v>
      </c>
      <c r="T31" s="2">
        <v>5.0000000000000001E-3</v>
      </c>
      <c r="U31" s="2">
        <f t="shared" si="9"/>
        <v>0</v>
      </c>
      <c r="V31" s="2">
        <v>1.0000000000000001E-5</v>
      </c>
      <c r="W31" s="2">
        <f t="shared" si="10"/>
        <v>0</v>
      </c>
      <c r="Y31" s="35"/>
      <c r="Z31" s="35"/>
      <c r="AA31" s="43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</row>
    <row r="32" spans="1:39" s="1" customFormat="1" ht="47.1" customHeight="1">
      <c r="A32" s="38" t="s">
        <v>47</v>
      </c>
      <c r="B32" s="103">
        <v>9.3000000000000007</v>
      </c>
      <c r="C32" s="117" t="s">
        <v>207</v>
      </c>
      <c r="D32" s="119">
        <v>790</v>
      </c>
      <c r="E32" s="119">
        <v>474</v>
      </c>
      <c r="F32" s="169">
        <v>395</v>
      </c>
      <c r="G32" s="136">
        <v>0</v>
      </c>
      <c r="H32" s="176">
        <f t="shared" si="4"/>
        <v>0</v>
      </c>
      <c r="I32" s="134">
        <f t="shared" si="7"/>
        <v>0</v>
      </c>
      <c r="J32" s="7"/>
      <c r="K32" s="205" t="s">
        <v>197</v>
      </c>
      <c r="L32" s="205"/>
      <c r="M32" s="205"/>
      <c r="N32" s="205"/>
      <c r="O32" s="205"/>
      <c r="P32" s="105" t="s">
        <v>8</v>
      </c>
      <c r="Q32" s="26">
        <v>1103727180204</v>
      </c>
      <c r="R32" s="20"/>
      <c r="S32" s="18">
        <f t="shared" si="8"/>
        <v>0</v>
      </c>
      <c r="T32" s="2">
        <v>5.0000000000000001E-3</v>
      </c>
      <c r="U32" s="2">
        <f t="shared" si="9"/>
        <v>0</v>
      </c>
      <c r="V32" s="2">
        <v>1.0000000000000001E-5</v>
      </c>
      <c r="W32" s="2">
        <f t="shared" si="10"/>
        <v>0</v>
      </c>
      <c r="Y32" s="35"/>
      <c r="Z32" s="35"/>
      <c r="AA32" s="43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</row>
    <row r="33" spans="1:39" s="1" customFormat="1" ht="47.1" customHeight="1">
      <c r="A33" s="38" t="s">
        <v>48</v>
      </c>
      <c r="B33" s="103">
        <v>10</v>
      </c>
      <c r="C33" s="39" t="s">
        <v>27</v>
      </c>
      <c r="D33" s="119">
        <v>790</v>
      </c>
      <c r="E33" s="119">
        <v>474</v>
      </c>
      <c r="F33" s="169">
        <v>395</v>
      </c>
      <c r="G33" s="136">
        <v>0</v>
      </c>
      <c r="H33" s="176">
        <f t="shared" si="4"/>
        <v>0</v>
      </c>
      <c r="I33" s="134">
        <f t="shared" si="7"/>
        <v>0</v>
      </c>
      <c r="J33" s="7"/>
      <c r="K33" s="205" t="s">
        <v>198</v>
      </c>
      <c r="L33" s="205"/>
      <c r="M33" s="205"/>
      <c r="N33" s="205"/>
      <c r="O33" s="205"/>
      <c r="P33" s="105" t="s">
        <v>8</v>
      </c>
      <c r="Q33" s="26">
        <v>1103727180211</v>
      </c>
      <c r="R33" s="16"/>
      <c r="S33" s="18">
        <f t="shared" si="8"/>
        <v>0</v>
      </c>
      <c r="T33" s="2">
        <v>5.0000000000000001E-3</v>
      </c>
      <c r="U33" s="2">
        <f t="shared" si="9"/>
        <v>0</v>
      </c>
      <c r="V33" s="2">
        <v>1.0000000000000001E-5</v>
      </c>
      <c r="W33" s="2">
        <f t="shared" si="10"/>
        <v>0</v>
      </c>
      <c r="Y33" s="35"/>
      <c r="Z33" s="35"/>
      <c r="AA33" s="43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</row>
    <row r="34" spans="1:39" s="1" customFormat="1" ht="47.1" customHeight="1">
      <c r="A34" s="38" t="s">
        <v>277</v>
      </c>
      <c r="B34" s="103">
        <v>9.4</v>
      </c>
      <c r="C34" s="39" t="s">
        <v>275</v>
      </c>
      <c r="D34" s="119">
        <v>790</v>
      </c>
      <c r="E34" s="119">
        <v>474</v>
      </c>
      <c r="F34" s="169">
        <v>395</v>
      </c>
      <c r="G34" s="136">
        <v>0</v>
      </c>
      <c r="H34" s="176">
        <f t="shared" si="4"/>
        <v>0</v>
      </c>
      <c r="I34" s="134">
        <f t="shared" si="7"/>
        <v>0</v>
      </c>
      <c r="J34" s="7"/>
      <c r="K34" s="200" t="s">
        <v>276</v>
      </c>
      <c r="L34" s="201"/>
      <c r="M34" s="201"/>
      <c r="N34" s="201"/>
      <c r="O34" s="202"/>
      <c r="P34" s="105" t="s">
        <v>8</v>
      </c>
      <c r="Q34" s="26">
        <v>1103727180617</v>
      </c>
      <c r="R34" s="16"/>
      <c r="S34" s="18">
        <f t="shared" si="8"/>
        <v>0</v>
      </c>
      <c r="T34" s="2">
        <v>5.0000000000000001E-3</v>
      </c>
      <c r="U34" s="2">
        <f t="shared" si="9"/>
        <v>0</v>
      </c>
      <c r="V34" s="2">
        <v>1.0000000000000001E-5</v>
      </c>
      <c r="W34" s="2">
        <f t="shared" si="10"/>
        <v>0</v>
      </c>
      <c r="Y34" s="35"/>
      <c r="Z34" s="35"/>
      <c r="AA34" s="43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</row>
    <row r="35" spans="1:39" s="1" customFormat="1" ht="47.1" customHeight="1">
      <c r="A35" s="38" t="s">
        <v>323</v>
      </c>
      <c r="B35" s="103">
        <v>9.1</v>
      </c>
      <c r="C35" s="39" t="s">
        <v>322</v>
      </c>
      <c r="D35" s="119">
        <v>790</v>
      </c>
      <c r="E35" s="119">
        <v>474</v>
      </c>
      <c r="F35" s="169">
        <v>395</v>
      </c>
      <c r="G35" s="136">
        <v>0</v>
      </c>
      <c r="H35" s="176">
        <f t="shared" ref="H35" si="11">G35*E35</f>
        <v>0</v>
      </c>
      <c r="I35" s="134">
        <f t="shared" ref="I35" si="12">F35*G35</f>
        <v>0</v>
      </c>
      <c r="J35" s="22"/>
      <c r="K35" s="200" t="s">
        <v>324</v>
      </c>
      <c r="L35" s="201"/>
      <c r="M35" s="201"/>
      <c r="N35" s="201"/>
      <c r="O35" s="202"/>
      <c r="P35" s="105"/>
      <c r="Q35" s="26">
        <v>1103727180723</v>
      </c>
      <c r="R35" s="16"/>
      <c r="S35" s="18">
        <f t="shared" ref="S35" si="13">D35*G35</f>
        <v>0</v>
      </c>
      <c r="T35" s="2">
        <v>7.0000000000000001E-3</v>
      </c>
      <c r="U35" s="2">
        <f t="shared" ref="U35" si="14">G35*T35</f>
        <v>0</v>
      </c>
      <c r="V35" s="2">
        <v>2.0000000000000002E-5</v>
      </c>
      <c r="W35" s="2">
        <f t="shared" ref="W35" si="15">G35*V35</f>
        <v>0</v>
      </c>
      <c r="Y35" s="35"/>
      <c r="Z35" s="35"/>
      <c r="AA35" s="43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6" spans="1:39" ht="63" customHeight="1">
      <c r="A36" s="38" t="s">
        <v>192</v>
      </c>
      <c r="B36" s="103">
        <v>8.9</v>
      </c>
      <c r="C36" s="124" t="s">
        <v>211</v>
      </c>
      <c r="D36" s="119">
        <v>1290</v>
      </c>
      <c r="E36" s="119">
        <v>774</v>
      </c>
      <c r="F36" s="169">
        <v>645</v>
      </c>
      <c r="G36" s="136">
        <v>0</v>
      </c>
      <c r="H36" s="176">
        <f t="shared" si="4"/>
        <v>0</v>
      </c>
      <c r="I36" s="134">
        <f t="shared" si="7"/>
        <v>0</v>
      </c>
      <c r="J36" s="22"/>
      <c r="K36" s="200" t="s">
        <v>191</v>
      </c>
      <c r="L36" s="201"/>
      <c r="M36" s="201"/>
      <c r="N36" s="201"/>
      <c r="O36" s="202"/>
      <c r="P36" s="106" t="s">
        <v>8</v>
      </c>
      <c r="Q36" s="98">
        <v>1103727180297</v>
      </c>
      <c r="R36" s="16"/>
      <c r="S36" s="18">
        <f t="shared" si="8"/>
        <v>0</v>
      </c>
      <c r="T36" s="2">
        <v>0.05</v>
      </c>
      <c r="U36" s="2">
        <f t="shared" si="9"/>
        <v>0</v>
      </c>
      <c r="V36" s="2">
        <v>1E-4</v>
      </c>
      <c r="W36" s="2">
        <f t="shared" si="10"/>
        <v>0</v>
      </c>
    </row>
    <row r="37" spans="1:39" ht="48.75" customHeight="1">
      <c r="A37" s="38" t="s">
        <v>51</v>
      </c>
      <c r="B37" s="103">
        <v>8.8000000000000007</v>
      </c>
      <c r="C37" s="123" t="s">
        <v>208</v>
      </c>
      <c r="D37" s="119">
        <v>1435</v>
      </c>
      <c r="E37" s="119">
        <v>861</v>
      </c>
      <c r="F37" s="169">
        <v>718</v>
      </c>
      <c r="G37" s="136">
        <v>0</v>
      </c>
      <c r="H37" s="176">
        <f t="shared" si="4"/>
        <v>0</v>
      </c>
      <c r="I37" s="134">
        <f t="shared" si="7"/>
        <v>0</v>
      </c>
      <c r="J37" s="113"/>
      <c r="K37" s="202" t="s">
        <v>235</v>
      </c>
      <c r="L37" s="205"/>
      <c r="M37" s="205"/>
      <c r="N37" s="205"/>
      <c r="O37" s="205"/>
      <c r="P37" s="105" t="s">
        <v>8</v>
      </c>
      <c r="Q37" s="97">
        <v>1103727180006</v>
      </c>
      <c r="R37" s="16"/>
      <c r="S37" s="18">
        <f t="shared" si="8"/>
        <v>0</v>
      </c>
      <c r="T37" s="2">
        <v>0.05</v>
      </c>
      <c r="U37" s="2">
        <f t="shared" si="9"/>
        <v>0</v>
      </c>
      <c r="V37" s="2">
        <v>1E-4</v>
      </c>
      <c r="W37" s="2">
        <f t="shared" si="10"/>
        <v>0</v>
      </c>
    </row>
    <row r="38" spans="1:39" ht="48.75" customHeight="1">
      <c r="A38" s="38" t="s">
        <v>52</v>
      </c>
      <c r="B38" s="103">
        <v>7.2</v>
      </c>
      <c r="C38" s="123" t="s">
        <v>209</v>
      </c>
      <c r="D38" s="119">
        <v>1435</v>
      </c>
      <c r="E38" s="119">
        <v>861</v>
      </c>
      <c r="F38" s="169">
        <v>718</v>
      </c>
      <c r="G38" s="136">
        <v>0</v>
      </c>
      <c r="H38" s="176">
        <f t="shared" si="4"/>
        <v>0</v>
      </c>
      <c r="I38" s="134">
        <f t="shared" si="7"/>
        <v>0</v>
      </c>
      <c r="J38" s="114"/>
      <c r="K38" s="202"/>
      <c r="L38" s="205"/>
      <c r="M38" s="205"/>
      <c r="N38" s="205"/>
      <c r="O38" s="205"/>
      <c r="P38" s="105" t="s">
        <v>8</v>
      </c>
      <c r="Q38" s="97">
        <v>1103727180020</v>
      </c>
      <c r="R38" s="16"/>
      <c r="S38" s="18">
        <f t="shared" si="8"/>
        <v>0</v>
      </c>
      <c r="T38" s="2">
        <v>0.05</v>
      </c>
      <c r="U38" s="2">
        <f t="shared" si="9"/>
        <v>0</v>
      </c>
      <c r="V38" s="2">
        <v>1E-4</v>
      </c>
      <c r="W38" s="2">
        <f t="shared" si="10"/>
        <v>0</v>
      </c>
    </row>
    <row r="39" spans="1:39" ht="48.75" customHeight="1">
      <c r="A39" s="38" t="s">
        <v>53</v>
      </c>
      <c r="B39" s="103">
        <v>7.9</v>
      </c>
      <c r="C39" s="123" t="s">
        <v>210</v>
      </c>
      <c r="D39" s="119">
        <v>1435</v>
      </c>
      <c r="E39" s="119">
        <v>861</v>
      </c>
      <c r="F39" s="169">
        <v>718</v>
      </c>
      <c r="G39" s="136">
        <v>0</v>
      </c>
      <c r="H39" s="176">
        <f t="shared" si="4"/>
        <v>0</v>
      </c>
      <c r="I39" s="134">
        <f t="shared" si="7"/>
        <v>0</v>
      </c>
      <c r="J39" s="114"/>
      <c r="K39" s="202"/>
      <c r="L39" s="205"/>
      <c r="M39" s="205"/>
      <c r="N39" s="205"/>
      <c r="O39" s="205"/>
      <c r="P39" s="105" t="s">
        <v>8</v>
      </c>
      <c r="Q39" s="97">
        <v>1103727180044</v>
      </c>
      <c r="R39" s="16"/>
      <c r="S39" s="18">
        <f t="shared" si="8"/>
        <v>0</v>
      </c>
      <c r="T39" s="2">
        <v>0.05</v>
      </c>
      <c r="U39" s="2">
        <f t="shared" si="9"/>
        <v>0</v>
      </c>
      <c r="V39" s="2">
        <v>1E-4</v>
      </c>
      <c r="W39" s="2">
        <f t="shared" si="10"/>
        <v>0</v>
      </c>
    </row>
    <row r="40" spans="1:39" ht="50.25" customHeight="1">
      <c r="A40" s="38" t="s">
        <v>178</v>
      </c>
      <c r="B40" s="103">
        <v>9.1999999999999993</v>
      </c>
      <c r="C40" s="126" t="s">
        <v>216</v>
      </c>
      <c r="D40" s="6">
        <v>790</v>
      </c>
      <c r="E40" s="119">
        <v>474</v>
      </c>
      <c r="F40" s="172">
        <v>395</v>
      </c>
      <c r="G40" s="139">
        <v>0</v>
      </c>
      <c r="H40" s="176">
        <f t="shared" si="4"/>
        <v>0</v>
      </c>
      <c r="I40" s="134">
        <f t="shared" si="7"/>
        <v>0</v>
      </c>
      <c r="J40" s="7"/>
      <c r="K40" s="268" t="s">
        <v>237</v>
      </c>
      <c r="L40" s="269"/>
      <c r="M40" s="269"/>
      <c r="N40" s="274"/>
      <c r="O40" s="275"/>
      <c r="P40" s="106" t="s">
        <v>8</v>
      </c>
      <c r="Q40" s="116">
        <v>1103727180303</v>
      </c>
      <c r="R40" s="16"/>
      <c r="S40" s="18">
        <f t="shared" si="8"/>
        <v>0</v>
      </c>
      <c r="T40" s="2">
        <v>0.03</v>
      </c>
      <c r="U40" s="2">
        <f t="shared" si="9"/>
        <v>0</v>
      </c>
      <c r="V40" s="2">
        <v>5.0000000000000002E-5</v>
      </c>
      <c r="W40" s="2">
        <f t="shared" si="10"/>
        <v>0</v>
      </c>
    </row>
    <row r="41" spans="1:39" ht="45" customHeight="1">
      <c r="A41" s="38" t="s">
        <v>179</v>
      </c>
      <c r="B41" s="104">
        <v>8.9</v>
      </c>
      <c r="C41" s="41" t="s">
        <v>226</v>
      </c>
      <c r="D41" s="21">
        <v>790</v>
      </c>
      <c r="E41" s="119">
        <v>474</v>
      </c>
      <c r="F41" s="173">
        <v>395</v>
      </c>
      <c r="G41" s="139">
        <v>0</v>
      </c>
      <c r="H41" s="176">
        <f t="shared" si="4"/>
        <v>0</v>
      </c>
      <c r="I41" s="134">
        <f t="shared" si="7"/>
        <v>0</v>
      </c>
      <c r="J41" s="112"/>
      <c r="K41" s="270"/>
      <c r="L41" s="271"/>
      <c r="M41" s="271"/>
      <c r="N41" s="276"/>
      <c r="O41" s="277"/>
      <c r="P41" s="106" t="s">
        <v>8</v>
      </c>
      <c r="Q41" s="116">
        <v>1103727180310</v>
      </c>
      <c r="R41" s="16"/>
      <c r="S41" s="18">
        <f t="shared" si="8"/>
        <v>0</v>
      </c>
      <c r="T41" s="2">
        <v>0.03</v>
      </c>
      <c r="U41" s="2">
        <f t="shared" si="9"/>
        <v>0</v>
      </c>
      <c r="V41" s="2">
        <v>5.0000000000000002E-5</v>
      </c>
      <c r="W41" s="2">
        <f t="shared" si="10"/>
        <v>0</v>
      </c>
    </row>
    <row r="42" spans="1:39" ht="45" customHeight="1">
      <c r="A42" s="38" t="s">
        <v>180</v>
      </c>
      <c r="B42" s="103">
        <v>8.8000000000000007</v>
      </c>
      <c r="C42" s="126" t="s">
        <v>217</v>
      </c>
      <c r="D42" s="6">
        <v>790</v>
      </c>
      <c r="E42" s="119">
        <v>474</v>
      </c>
      <c r="F42" s="172">
        <v>395</v>
      </c>
      <c r="G42" s="139">
        <v>0</v>
      </c>
      <c r="H42" s="176">
        <f t="shared" si="4"/>
        <v>0</v>
      </c>
      <c r="I42" s="134">
        <f t="shared" si="7"/>
        <v>0</v>
      </c>
      <c r="J42" s="7"/>
      <c r="K42" s="270"/>
      <c r="L42" s="271"/>
      <c r="M42" s="271"/>
      <c r="N42" s="276"/>
      <c r="O42" s="277"/>
      <c r="P42" s="106" t="s">
        <v>8</v>
      </c>
      <c r="Q42" s="116">
        <v>1103727180327</v>
      </c>
      <c r="R42" s="16"/>
      <c r="S42" s="18">
        <f t="shared" si="8"/>
        <v>0</v>
      </c>
      <c r="T42" s="2">
        <v>0.03</v>
      </c>
      <c r="U42" s="2">
        <f t="shared" si="9"/>
        <v>0</v>
      </c>
      <c r="V42" s="2">
        <v>5.0000000000000002E-5</v>
      </c>
      <c r="W42" s="2">
        <f t="shared" si="10"/>
        <v>0</v>
      </c>
    </row>
    <row r="43" spans="1:39" ht="45" customHeight="1">
      <c r="A43" s="38" t="s">
        <v>181</v>
      </c>
      <c r="B43" s="103">
        <v>9.1</v>
      </c>
      <c r="C43" s="41" t="s">
        <v>225</v>
      </c>
      <c r="D43" s="6">
        <v>790</v>
      </c>
      <c r="E43" s="119">
        <v>474</v>
      </c>
      <c r="F43" s="172">
        <v>395</v>
      </c>
      <c r="G43" s="139">
        <v>0</v>
      </c>
      <c r="H43" s="176">
        <f t="shared" si="4"/>
        <v>0</v>
      </c>
      <c r="I43" s="134">
        <f t="shared" si="7"/>
        <v>0</v>
      </c>
      <c r="J43" s="7"/>
      <c r="K43" s="270"/>
      <c r="L43" s="271"/>
      <c r="M43" s="271"/>
      <c r="N43" s="276"/>
      <c r="O43" s="277"/>
      <c r="P43" s="106" t="s">
        <v>8</v>
      </c>
      <c r="Q43" s="116">
        <v>1103727180334</v>
      </c>
      <c r="R43" s="16"/>
      <c r="S43" s="18">
        <f t="shared" si="8"/>
        <v>0</v>
      </c>
      <c r="T43" s="2">
        <v>0.03</v>
      </c>
      <c r="U43" s="2">
        <f t="shared" si="9"/>
        <v>0</v>
      </c>
      <c r="V43" s="2">
        <v>5.0000000000000002E-5</v>
      </c>
      <c r="W43" s="2">
        <f t="shared" si="10"/>
        <v>0</v>
      </c>
    </row>
    <row r="44" spans="1:39" ht="45" customHeight="1">
      <c r="A44" s="38" t="s">
        <v>182</v>
      </c>
      <c r="B44" s="103">
        <v>8.1999999999999993</v>
      </c>
      <c r="C44" s="126" t="s">
        <v>218</v>
      </c>
      <c r="D44" s="6">
        <v>790</v>
      </c>
      <c r="E44" s="119">
        <v>474</v>
      </c>
      <c r="F44" s="172">
        <v>395</v>
      </c>
      <c r="G44" s="139">
        <v>0</v>
      </c>
      <c r="H44" s="176">
        <f t="shared" si="4"/>
        <v>0</v>
      </c>
      <c r="I44" s="134">
        <f t="shared" si="7"/>
        <v>0</v>
      </c>
      <c r="J44" s="7"/>
      <c r="K44" s="270"/>
      <c r="L44" s="271"/>
      <c r="M44" s="271"/>
      <c r="N44" s="276"/>
      <c r="O44" s="277"/>
      <c r="P44" s="106" t="s">
        <v>8</v>
      </c>
      <c r="Q44" s="116">
        <v>1103727180341</v>
      </c>
      <c r="R44" s="16"/>
      <c r="S44" s="18">
        <f t="shared" si="8"/>
        <v>0</v>
      </c>
      <c r="T44" s="2">
        <v>0.03</v>
      </c>
      <c r="U44" s="2">
        <f t="shared" si="9"/>
        <v>0</v>
      </c>
      <c r="V44" s="2">
        <v>5.0000000000000002E-5</v>
      </c>
      <c r="W44" s="2">
        <f t="shared" si="10"/>
        <v>0</v>
      </c>
    </row>
    <row r="45" spans="1:39" ht="45" customHeight="1">
      <c r="A45" s="38" t="s">
        <v>183</v>
      </c>
      <c r="B45" s="103">
        <v>7.9</v>
      </c>
      <c r="C45" s="126" t="s">
        <v>219</v>
      </c>
      <c r="D45" s="6">
        <v>790</v>
      </c>
      <c r="E45" s="119">
        <v>474</v>
      </c>
      <c r="F45" s="172">
        <v>395</v>
      </c>
      <c r="G45" s="139">
        <v>0</v>
      </c>
      <c r="H45" s="176">
        <f t="shared" si="4"/>
        <v>0</v>
      </c>
      <c r="I45" s="134">
        <f t="shared" si="7"/>
        <v>0</v>
      </c>
      <c r="J45" s="7"/>
      <c r="K45" s="270"/>
      <c r="L45" s="271"/>
      <c r="M45" s="271"/>
      <c r="N45" s="276"/>
      <c r="O45" s="277"/>
      <c r="P45" s="106" t="s">
        <v>8</v>
      </c>
      <c r="Q45" s="116">
        <v>1103727180358</v>
      </c>
      <c r="R45" s="16"/>
      <c r="S45" s="18">
        <f t="shared" si="8"/>
        <v>0</v>
      </c>
      <c r="T45" s="2">
        <v>0.03</v>
      </c>
      <c r="U45" s="2">
        <f t="shared" si="9"/>
        <v>0</v>
      </c>
      <c r="V45" s="2">
        <v>5.0000000000000002E-5</v>
      </c>
      <c r="W45" s="2">
        <f t="shared" si="10"/>
        <v>0</v>
      </c>
    </row>
    <row r="46" spans="1:39" ht="45" customHeight="1">
      <c r="A46" s="38" t="s">
        <v>184</v>
      </c>
      <c r="B46" s="163">
        <v>8</v>
      </c>
      <c r="C46" s="126" t="s">
        <v>220</v>
      </c>
      <c r="D46" s="6">
        <v>790</v>
      </c>
      <c r="E46" s="119">
        <v>474</v>
      </c>
      <c r="F46" s="172">
        <v>395</v>
      </c>
      <c r="G46" s="139">
        <v>0</v>
      </c>
      <c r="H46" s="176">
        <f t="shared" si="4"/>
        <v>0</v>
      </c>
      <c r="I46" s="134">
        <f t="shared" si="7"/>
        <v>0</v>
      </c>
      <c r="J46" s="7"/>
      <c r="K46" s="270"/>
      <c r="L46" s="271"/>
      <c r="M46" s="271"/>
      <c r="N46" s="276"/>
      <c r="O46" s="277"/>
      <c r="P46" s="106" t="s">
        <v>8</v>
      </c>
      <c r="Q46" s="116">
        <v>1103727180365</v>
      </c>
      <c r="R46" s="16"/>
      <c r="S46" s="18">
        <f t="shared" si="8"/>
        <v>0</v>
      </c>
      <c r="T46" s="2">
        <v>0.03</v>
      </c>
      <c r="U46" s="2">
        <f t="shared" si="9"/>
        <v>0</v>
      </c>
      <c r="V46" s="2">
        <v>5.0000000000000002E-5</v>
      </c>
      <c r="W46" s="2">
        <f t="shared" si="10"/>
        <v>0</v>
      </c>
    </row>
    <row r="47" spans="1:39" ht="45" customHeight="1">
      <c r="A47" s="38" t="s">
        <v>185</v>
      </c>
      <c r="B47" s="103">
        <v>9.1</v>
      </c>
      <c r="C47" s="41" t="s">
        <v>282</v>
      </c>
      <c r="D47" s="6">
        <v>790</v>
      </c>
      <c r="E47" s="119">
        <v>474</v>
      </c>
      <c r="F47" s="172">
        <v>395</v>
      </c>
      <c r="G47" s="139">
        <v>0</v>
      </c>
      <c r="H47" s="176">
        <f t="shared" si="4"/>
        <v>0</v>
      </c>
      <c r="I47" s="134">
        <f t="shared" si="7"/>
        <v>0</v>
      </c>
      <c r="J47" s="7"/>
      <c r="K47" s="270"/>
      <c r="L47" s="271"/>
      <c r="M47" s="271"/>
      <c r="N47" s="276"/>
      <c r="O47" s="277"/>
      <c r="P47" s="106" t="s">
        <v>8</v>
      </c>
      <c r="Q47" s="116">
        <v>1103727180372</v>
      </c>
      <c r="R47" s="16"/>
      <c r="S47" s="18">
        <f t="shared" si="8"/>
        <v>0</v>
      </c>
      <c r="T47" s="2">
        <v>0.03</v>
      </c>
      <c r="U47" s="2">
        <f t="shared" si="9"/>
        <v>0</v>
      </c>
      <c r="V47" s="2">
        <v>5.0000000000000002E-5</v>
      </c>
      <c r="W47" s="2">
        <f t="shared" si="10"/>
        <v>0</v>
      </c>
    </row>
    <row r="48" spans="1:39" ht="51" customHeight="1">
      <c r="A48" s="38" t="s">
        <v>186</v>
      </c>
      <c r="B48" s="103">
        <v>8.1999999999999993</v>
      </c>
      <c r="C48" s="126" t="s">
        <v>221</v>
      </c>
      <c r="D48" s="6">
        <v>790</v>
      </c>
      <c r="E48" s="119">
        <v>474</v>
      </c>
      <c r="F48" s="172">
        <v>395</v>
      </c>
      <c r="G48" s="139">
        <v>0</v>
      </c>
      <c r="H48" s="176">
        <f t="shared" si="4"/>
        <v>0</v>
      </c>
      <c r="I48" s="134">
        <f t="shared" si="7"/>
        <v>0</v>
      </c>
      <c r="J48" s="7"/>
      <c r="K48" s="270"/>
      <c r="L48" s="271"/>
      <c r="M48" s="271"/>
      <c r="N48" s="276"/>
      <c r="O48" s="277"/>
      <c r="P48" s="106" t="s">
        <v>8</v>
      </c>
      <c r="Q48" s="116">
        <v>1103727180389</v>
      </c>
      <c r="R48" s="16"/>
      <c r="S48" s="18">
        <f t="shared" si="8"/>
        <v>0</v>
      </c>
      <c r="T48" s="2">
        <v>0.03</v>
      </c>
      <c r="U48" s="2">
        <f t="shared" si="9"/>
        <v>0</v>
      </c>
      <c r="V48" s="2">
        <v>5.0000000000000002E-5</v>
      </c>
      <c r="W48" s="2">
        <f t="shared" si="10"/>
        <v>0</v>
      </c>
    </row>
    <row r="49" spans="1:39" ht="45" customHeight="1">
      <c r="A49" s="38" t="s">
        <v>187</v>
      </c>
      <c r="B49" s="103">
        <v>8.5</v>
      </c>
      <c r="C49" s="41" t="s">
        <v>224</v>
      </c>
      <c r="D49" s="6">
        <v>790</v>
      </c>
      <c r="E49" s="119">
        <v>474</v>
      </c>
      <c r="F49" s="172">
        <v>395</v>
      </c>
      <c r="G49" s="139">
        <v>0</v>
      </c>
      <c r="H49" s="176">
        <f t="shared" si="4"/>
        <v>0</v>
      </c>
      <c r="I49" s="134">
        <f t="shared" si="7"/>
        <v>0</v>
      </c>
      <c r="J49" s="7"/>
      <c r="K49" s="270"/>
      <c r="L49" s="271"/>
      <c r="M49" s="271"/>
      <c r="N49" s="276"/>
      <c r="O49" s="277"/>
      <c r="P49" s="106" t="s">
        <v>8</v>
      </c>
      <c r="Q49" s="116">
        <v>1103727180396</v>
      </c>
      <c r="R49" s="16"/>
      <c r="S49" s="18">
        <f t="shared" si="8"/>
        <v>0</v>
      </c>
      <c r="T49" s="2">
        <v>0.03</v>
      </c>
      <c r="U49" s="2">
        <f t="shared" si="9"/>
        <v>0</v>
      </c>
      <c r="V49" s="2">
        <v>5.0000000000000002E-5</v>
      </c>
      <c r="W49" s="2">
        <f t="shared" si="10"/>
        <v>0</v>
      </c>
    </row>
    <row r="50" spans="1:39" ht="45" customHeight="1">
      <c r="A50" s="38" t="s">
        <v>188</v>
      </c>
      <c r="B50" s="103">
        <v>8.6</v>
      </c>
      <c r="C50" s="126" t="s">
        <v>222</v>
      </c>
      <c r="D50" s="6">
        <v>790</v>
      </c>
      <c r="E50" s="119">
        <v>474</v>
      </c>
      <c r="F50" s="172">
        <v>395</v>
      </c>
      <c r="G50" s="139">
        <v>0</v>
      </c>
      <c r="H50" s="176">
        <f t="shared" si="4"/>
        <v>0</v>
      </c>
      <c r="I50" s="134">
        <f t="shared" si="7"/>
        <v>0</v>
      </c>
      <c r="J50" s="7"/>
      <c r="K50" s="270"/>
      <c r="L50" s="271"/>
      <c r="M50" s="271"/>
      <c r="N50" s="276"/>
      <c r="O50" s="277"/>
      <c r="P50" s="106" t="s">
        <v>8</v>
      </c>
      <c r="Q50" s="116">
        <v>1103727180402</v>
      </c>
      <c r="R50" s="16"/>
      <c r="S50" s="18">
        <f t="shared" si="8"/>
        <v>0</v>
      </c>
      <c r="T50" s="2">
        <v>0.03</v>
      </c>
      <c r="U50" s="2">
        <f t="shared" si="9"/>
        <v>0</v>
      </c>
      <c r="V50" s="2">
        <v>5.0000000000000002E-5</v>
      </c>
      <c r="W50" s="2">
        <f t="shared" si="10"/>
        <v>0</v>
      </c>
    </row>
    <row r="51" spans="1:39" ht="49.5" customHeight="1">
      <c r="A51" s="38" t="s">
        <v>189</v>
      </c>
      <c r="B51" s="163">
        <v>9</v>
      </c>
      <c r="C51" s="126" t="s">
        <v>223</v>
      </c>
      <c r="D51" s="6">
        <v>790</v>
      </c>
      <c r="E51" s="119">
        <v>474</v>
      </c>
      <c r="F51" s="173">
        <v>395</v>
      </c>
      <c r="G51" s="139">
        <v>0</v>
      </c>
      <c r="H51" s="176">
        <f t="shared" si="4"/>
        <v>0</v>
      </c>
      <c r="I51" s="135">
        <f t="shared" si="7"/>
        <v>0</v>
      </c>
      <c r="J51" s="7"/>
      <c r="K51" s="272"/>
      <c r="L51" s="273"/>
      <c r="M51" s="273"/>
      <c r="N51" s="278"/>
      <c r="O51" s="279"/>
      <c r="P51" s="106" t="s">
        <v>8</v>
      </c>
      <c r="Q51" s="116">
        <v>1103727180419</v>
      </c>
      <c r="R51" s="16"/>
      <c r="S51" s="18">
        <f t="shared" si="8"/>
        <v>0</v>
      </c>
      <c r="T51" s="2">
        <v>0.03</v>
      </c>
      <c r="U51" s="2">
        <f t="shared" si="9"/>
        <v>0</v>
      </c>
      <c r="V51" s="2">
        <v>5.0000000000000002E-5</v>
      </c>
      <c r="W51" s="2">
        <f t="shared" si="10"/>
        <v>0</v>
      </c>
    </row>
    <row r="52" spans="1:39" ht="43.5" customHeight="1">
      <c r="A52" s="38" t="s">
        <v>249</v>
      </c>
      <c r="B52" s="103">
        <v>8.4</v>
      </c>
      <c r="C52" s="123" t="s">
        <v>250</v>
      </c>
      <c r="D52" s="119">
        <v>1250</v>
      </c>
      <c r="E52" s="119">
        <v>750</v>
      </c>
      <c r="F52" s="169">
        <v>625</v>
      </c>
      <c r="G52" s="136">
        <v>0</v>
      </c>
      <c r="H52" s="176">
        <f t="shared" si="4"/>
        <v>0</v>
      </c>
      <c r="I52" s="134">
        <f t="shared" si="7"/>
        <v>0</v>
      </c>
      <c r="J52" s="280"/>
      <c r="K52" s="205" t="s">
        <v>251</v>
      </c>
      <c r="L52" s="205"/>
      <c r="M52" s="205"/>
      <c r="N52" s="205"/>
      <c r="O52" s="205"/>
      <c r="P52" s="105" t="s">
        <v>8</v>
      </c>
      <c r="Q52" s="98">
        <v>1103727180518</v>
      </c>
      <c r="R52" s="16"/>
      <c r="S52" s="18">
        <f t="shared" si="8"/>
        <v>0</v>
      </c>
      <c r="T52" s="2">
        <v>0.05</v>
      </c>
      <c r="U52" s="2">
        <f t="shared" si="9"/>
        <v>0</v>
      </c>
      <c r="V52" s="2">
        <v>5.0000000000000001E-4</v>
      </c>
      <c r="W52" s="2">
        <f t="shared" si="10"/>
        <v>0</v>
      </c>
      <c r="Z52" s="43"/>
    </row>
    <row r="53" spans="1:39" ht="43.5" customHeight="1">
      <c r="A53" s="38" t="s">
        <v>252</v>
      </c>
      <c r="B53" s="103">
        <v>8.4</v>
      </c>
      <c r="C53" s="123" t="s">
        <v>253</v>
      </c>
      <c r="D53" s="119" t="s">
        <v>325</v>
      </c>
      <c r="E53" s="119" t="s">
        <v>325</v>
      </c>
      <c r="F53" s="119" t="s">
        <v>325</v>
      </c>
      <c r="G53" s="136"/>
      <c r="H53" s="119" t="s">
        <v>325</v>
      </c>
      <c r="I53" s="119" t="s">
        <v>325</v>
      </c>
      <c r="J53" s="288"/>
      <c r="K53" s="205" t="s">
        <v>254</v>
      </c>
      <c r="L53" s="205"/>
      <c r="M53" s="205"/>
      <c r="N53" s="205"/>
      <c r="O53" s="205"/>
      <c r="P53" s="105" t="s">
        <v>8</v>
      </c>
      <c r="Q53" s="98">
        <v>1103727180549</v>
      </c>
      <c r="R53" s="16"/>
      <c r="S53" s="18" t="e">
        <f t="shared" si="8"/>
        <v>#VALUE!</v>
      </c>
      <c r="T53" s="2">
        <v>0.05</v>
      </c>
      <c r="U53" s="2">
        <f t="shared" si="9"/>
        <v>0</v>
      </c>
      <c r="V53" s="2">
        <v>5.0000000000000001E-4</v>
      </c>
      <c r="W53" s="2">
        <f t="shared" si="10"/>
        <v>0</v>
      </c>
      <c r="Z53" s="43"/>
    </row>
    <row r="54" spans="1:39" ht="43.5" customHeight="1">
      <c r="A54" s="38" t="s">
        <v>255</v>
      </c>
      <c r="B54" s="103">
        <v>8.4</v>
      </c>
      <c r="C54" s="123" t="s">
        <v>256</v>
      </c>
      <c r="D54" s="119">
        <v>1250</v>
      </c>
      <c r="E54" s="119">
        <v>750</v>
      </c>
      <c r="F54" s="169">
        <v>625</v>
      </c>
      <c r="G54" s="136">
        <v>0</v>
      </c>
      <c r="H54" s="176">
        <f t="shared" si="4"/>
        <v>0</v>
      </c>
      <c r="I54" s="134">
        <f t="shared" si="7"/>
        <v>0</v>
      </c>
      <c r="J54" s="288"/>
      <c r="K54" s="205" t="s">
        <v>257</v>
      </c>
      <c r="L54" s="205"/>
      <c r="M54" s="205"/>
      <c r="N54" s="205"/>
      <c r="O54" s="205"/>
      <c r="P54" s="105" t="s">
        <v>8</v>
      </c>
      <c r="Q54" s="98">
        <v>1103727180556</v>
      </c>
      <c r="R54" s="16"/>
      <c r="S54" s="18">
        <f t="shared" si="8"/>
        <v>0</v>
      </c>
      <c r="T54" s="2">
        <v>0.05</v>
      </c>
      <c r="U54" s="2">
        <f t="shared" si="9"/>
        <v>0</v>
      </c>
      <c r="V54" s="2">
        <v>5.0000000000000001E-4</v>
      </c>
      <c r="W54" s="2">
        <f t="shared" si="10"/>
        <v>0</v>
      </c>
      <c r="Z54" s="43"/>
    </row>
    <row r="55" spans="1:39" ht="43.5" customHeight="1">
      <c r="A55" s="38" t="s">
        <v>258</v>
      </c>
      <c r="B55" s="103">
        <v>8.4</v>
      </c>
      <c r="C55" s="123" t="s">
        <v>259</v>
      </c>
      <c r="D55" s="119">
        <v>1250</v>
      </c>
      <c r="E55" s="119">
        <v>750</v>
      </c>
      <c r="F55" s="169">
        <v>625</v>
      </c>
      <c r="G55" s="136">
        <v>0</v>
      </c>
      <c r="H55" s="176">
        <f t="shared" si="4"/>
        <v>0</v>
      </c>
      <c r="I55" s="134">
        <f t="shared" si="7"/>
        <v>0</v>
      </c>
      <c r="J55" s="281"/>
      <c r="K55" s="205" t="s">
        <v>260</v>
      </c>
      <c r="L55" s="205"/>
      <c r="M55" s="205"/>
      <c r="N55" s="205"/>
      <c r="O55" s="205"/>
      <c r="P55" s="105" t="s">
        <v>8</v>
      </c>
      <c r="Q55" s="98">
        <v>1103727180563</v>
      </c>
      <c r="R55" s="16"/>
      <c r="S55" s="18">
        <f t="shared" si="8"/>
        <v>0</v>
      </c>
      <c r="T55" s="2">
        <v>0.05</v>
      </c>
      <c r="U55" s="2">
        <f t="shared" si="9"/>
        <v>0</v>
      </c>
      <c r="V55" s="2">
        <v>5.0000000000000001E-4</v>
      </c>
      <c r="W55" s="2">
        <f t="shared" si="10"/>
        <v>0</v>
      </c>
      <c r="Z55" s="43"/>
    </row>
    <row r="56" spans="1:39" s="3" customFormat="1" ht="33.75" customHeight="1">
      <c r="B56" s="148"/>
      <c r="C56" s="149" t="s">
        <v>170</v>
      </c>
      <c r="D56" s="150"/>
      <c r="E56" s="174"/>
      <c r="F56" s="174"/>
      <c r="G56" s="174"/>
      <c r="H56" s="174"/>
      <c r="I56" s="152"/>
      <c r="J56" s="146"/>
      <c r="K56" s="230"/>
      <c r="L56" s="231"/>
      <c r="M56" s="231"/>
      <c r="N56" s="231"/>
      <c r="O56" s="231"/>
      <c r="P56" s="232"/>
      <c r="Q56" s="28"/>
      <c r="R56" s="15"/>
      <c r="S56" s="15"/>
      <c r="T56" s="4"/>
      <c r="U56" s="4"/>
      <c r="V56" s="4"/>
      <c r="W56" s="8"/>
      <c r="X56" s="8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</row>
    <row r="57" spans="1:39" s="1" customFormat="1" ht="63.75" customHeight="1">
      <c r="A57" s="198" t="s">
        <v>320</v>
      </c>
      <c r="B57" s="103">
        <v>8.5</v>
      </c>
      <c r="C57" s="197" t="s">
        <v>317</v>
      </c>
      <c r="D57" s="119">
        <v>790</v>
      </c>
      <c r="E57" s="119">
        <v>474</v>
      </c>
      <c r="F57" s="173">
        <v>395</v>
      </c>
      <c r="G57" s="136">
        <v>0</v>
      </c>
      <c r="H57" s="176">
        <f t="shared" ref="H57" si="16">G57*E57</f>
        <v>0</v>
      </c>
      <c r="I57" s="138">
        <f t="shared" ref="I57:I63" si="17">F57*G57</f>
        <v>0</v>
      </c>
      <c r="J57" s="280"/>
      <c r="K57" s="282" t="s">
        <v>319</v>
      </c>
      <c r="L57" s="283"/>
      <c r="M57" s="283"/>
      <c r="N57" s="283"/>
      <c r="O57" s="284"/>
      <c r="P57" s="128"/>
      <c r="Q57" s="196">
        <v>1103727180716</v>
      </c>
      <c r="R57" s="20"/>
      <c r="S57" s="18">
        <f t="shared" ref="S57:S63" si="18">D57*G57</f>
        <v>0</v>
      </c>
      <c r="T57" s="2">
        <v>8.0000000000000002E-3</v>
      </c>
      <c r="U57" s="2">
        <f t="shared" ref="U57:U63" si="19">G57*T57</f>
        <v>0</v>
      </c>
      <c r="V57" s="2">
        <v>1.2999999999999999E-5</v>
      </c>
      <c r="W57" s="2">
        <f t="shared" ref="W57:W63" si="20">G57*V57</f>
        <v>0</v>
      </c>
      <c r="Y57" s="35"/>
      <c r="Z57" s="35"/>
      <c r="AA57" s="43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</row>
    <row r="58" spans="1:39" s="1" customFormat="1" ht="62.25" customHeight="1">
      <c r="A58" s="198" t="s">
        <v>321</v>
      </c>
      <c r="B58" s="103">
        <v>8.3000000000000007</v>
      </c>
      <c r="C58" s="197" t="s">
        <v>318</v>
      </c>
      <c r="D58" s="119">
        <v>790</v>
      </c>
      <c r="E58" s="119">
        <v>474</v>
      </c>
      <c r="F58" s="199">
        <v>395</v>
      </c>
      <c r="G58" s="136">
        <v>0</v>
      </c>
      <c r="H58" s="176">
        <f t="shared" ref="H58" si="21">G58*E58</f>
        <v>0</v>
      </c>
      <c r="I58" s="138">
        <f t="shared" si="17"/>
        <v>0</v>
      </c>
      <c r="J58" s="281"/>
      <c r="K58" s="285"/>
      <c r="L58" s="286"/>
      <c r="M58" s="286"/>
      <c r="N58" s="286"/>
      <c r="O58" s="287"/>
      <c r="P58" s="128"/>
      <c r="Q58" s="196">
        <v>1103727180709</v>
      </c>
      <c r="R58" s="20"/>
      <c r="S58" s="18">
        <f t="shared" si="18"/>
        <v>0</v>
      </c>
      <c r="T58" s="2">
        <v>8.0000000000000002E-3</v>
      </c>
      <c r="U58" s="2">
        <f t="shared" si="19"/>
        <v>0</v>
      </c>
      <c r="V58" s="2">
        <v>1.2999999999999999E-5</v>
      </c>
      <c r="W58" s="2">
        <f t="shared" si="20"/>
        <v>0</v>
      </c>
      <c r="Y58" s="35"/>
      <c r="Z58" s="35"/>
      <c r="AA58" s="43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</row>
    <row r="59" spans="1:39" s="1" customFormat="1" ht="47.1" customHeight="1">
      <c r="A59" s="38" t="s">
        <v>49</v>
      </c>
      <c r="B59" s="103">
        <v>8.6999999999999993</v>
      </c>
      <c r="C59" s="41" t="s">
        <v>212</v>
      </c>
      <c r="D59" s="119">
        <v>1290</v>
      </c>
      <c r="E59" s="119">
        <v>774</v>
      </c>
      <c r="F59" s="171">
        <v>645</v>
      </c>
      <c r="G59" s="136">
        <v>0</v>
      </c>
      <c r="H59" s="176">
        <f t="shared" si="4"/>
        <v>0</v>
      </c>
      <c r="I59" s="138">
        <f t="shared" si="17"/>
        <v>0</v>
      </c>
      <c r="J59" s="7"/>
      <c r="K59" s="205" t="s">
        <v>28</v>
      </c>
      <c r="L59" s="205"/>
      <c r="M59" s="205"/>
      <c r="N59" s="205"/>
      <c r="O59" s="205"/>
      <c r="P59" s="128" t="s">
        <v>8</v>
      </c>
      <c r="Q59" s="97">
        <v>1103727180228</v>
      </c>
      <c r="R59" s="20"/>
      <c r="S59" s="18">
        <f t="shared" si="18"/>
        <v>0</v>
      </c>
      <c r="T59" s="2">
        <v>8.0000000000000002E-3</v>
      </c>
      <c r="U59" s="2">
        <f t="shared" si="19"/>
        <v>0</v>
      </c>
      <c r="V59" s="2">
        <v>1.2999999999999999E-5</v>
      </c>
      <c r="W59" s="2">
        <f t="shared" si="20"/>
        <v>0</v>
      </c>
      <c r="Y59" s="35"/>
      <c r="Z59" s="35"/>
      <c r="AA59" s="43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</row>
    <row r="60" spans="1:39" s="1" customFormat="1" ht="54" customHeight="1">
      <c r="A60" s="38" t="s">
        <v>171</v>
      </c>
      <c r="B60" s="103">
        <v>8.3000000000000007</v>
      </c>
      <c r="C60" s="41" t="s">
        <v>231</v>
      </c>
      <c r="D60" s="119">
        <v>1490</v>
      </c>
      <c r="E60" s="119">
        <v>894</v>
      </c>
      <c r="F60" s="169">
        <v>745</v>
      </c>
      <c r="G60" s="139">
        <v>0</v>
      </c>
      <c r="H60" s="176">
        <f t="shared" si="4"/>
        <v>0</v>
      </c>
      <c r="I60" s="134">
        <f t="shared" si="17"/>
        <v>0</v>
      </c>
      <c r="J60" s="7"/>
      <c r="K60" s="268" t="s">
        <v>236</v>
      </c>
      <c r="L60" s="269"/>
      <c r="M60" s="269"/>
      <c r="N60" s="262"/>
      <c r="O60" s="263"/>
      <c r="P60" s="106" t="s">
        <v>8</v>
      </c>
      <c r="Q60" s="97">
        <v>1103727180266</v>
      </c>
      <c r="R60" s="20"/>
      <c r="S60" s="18">
        <f t="shared" si="18"/>
        <v>0</v>
      </c>
      <c r="T60" s="2">
        <v>0.05</v>
      </c>
      <c r="U60" s="2">
        <f t="shared" si="19"/>
        <v>0</v>
      </c>
      <c r="V60" s="2">
        <v>1E-4</v>
      </c>
      <c r="W60" s="2">
        <f t="shared" si="20"/>
        <v>0</v>
      </c>
      <c r="Y60" s="35"/>
      <c r="Z60" s="35"/>
      <c r="AA60" s="43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</row>
    <row r="61" spans="1:39" s="1" customFormat="1" ht="62.25" customHeight="1">
      <c r="A61" s="38" t="s">
        <v>172</v>
      </c>
      <c r="B61" s="103">
        <v>8.9</v>
      </c>
      <c r="C61" s="41" t="s">
        <v>232</v>
      </c>
      <c r="D61" s="119">
        <v>1490</v>
      </c>
      <c r="E61" s="119">
        <v>894</v>
      </c>
      <c r="F61" s="169">
        <v>745</v>
      </c>
      <c r="G61" s="139">
        <v>0</v>
      </c>
      <c r="H61" s="176">
        <f t="shared" si="4"/>
        <v>0</v>
      </c>
      <c r="I61" s="134">
        <f t="shared" si="17"/>
        <v>0</v>
      </c>
      <c r="J61" s="7"/>
      <c r="K61" s="270"/>
      <c r="L61" s="271"/>
      <c r="M61" s="271"/>
      <c r="N61" s="264"/>
      <c r="O61" s="265"/>
      <c r="P61" s="106" t="s">
        <v>8</v>
      </c>
      <c r="Q61" s="97">
        <v>1103727180273</v>
      </c>
      <c r="R61" s="20"/>
      <c r="S61" s="18">
        <f t="shared" si="18"/>
        <v>0</v>
      </c>
      <c r="T61" s="2">
        <v>0.05</v>
      </c>
      <c r="U61" s="2">
        <f t="shared" si="19"/>
        <v>0</v>
      </c>
      <c r="V61" s="2">
        <v>1E-4</v>
      </c>
      <c r="W61" s="2">
        <f t="shared" si="20"/>
        <v>0</v>
      </c>
      <c r="Y61" s="35"/>
      <c r="Z61" s="35"/>
      <c r="AA61" s="43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</row>
    <row r="62" spans="1:39" s="1" customFormat="1" ht="54" customHeight="1">
      <c r="A62" s="38" t="s">
        <v>173</v>
      </c>
      <c r="B62" s="103">
        <v>8.1</v>
      </c>
      <c r="C62" s="41" t="s">
        <v>234</v>
      </c>
      <c r="D62" s="119">
        <v>1490</v>
      </c>
      <c r="E62" s="119">
        <v>894</v>
      </c>
      <c r="F62" s="169">
        <v>745</v>
      </c>
      <c r="G62" s="139">
        <v>0</v>
      </c>
      <c r="H62" s="176">
        <f t="shared" si="4"/>
        <v>0</v>
      </c>
      <c r="I62" s="134">
        <f t="shared" si="17"/>
        <v>0</v>
      </c>
      <c r="J62" s="7"/>
      <c r="K62" s="270"/>
      <c r="L62" s="271"/>
      <c r="M62" s="271"/>
      <c r="N62" s="264"/>
      <c r="O62" s="265"/>
      <c r="P62" s="106" t="s">
        <v>8</v>
      </c>
      <c r="Q62" s="97">
        <v>1103727180280</v>
      </c>
      <c r="R62" s="20"/>
      <c r="S62" s="18">
        <f t="shared" si="18"/>
        <v>0</v>
      </c>
      <c r="T62" s="2">
        <v>0.05</v>
      </c>
      <c r="U62" s="2">
        <f t="shared" si="19"/>
        <v>0</v>
      </c>
      <c r="V62" s="2">
        <v>1E-4</v>
      </c>
      <c r="W62" s="2">
        <f t="shared" si="20"/>
        <v>0</v>
      </c>
      <c r="Y62" s="35"/>
      <c r="Z62" s="35"/>
      <c r="AA62" s="43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s="1" customFormat="1" ht="51.75" customHeight="1">
      <c r="A63" s="38" t="s">
        <v>230</v>
      </c>
      <c r="B63" s="103">
        <v>8.5</v>
      </c>
      <c r="C63" s="41" t="s">
        <v>233</v>
      </c>
      <c r="D63" s="119">
        <v>1490</v>
      </c>
      <c r="E63" s="119">
        <v>894</v>
      </c>
      <c r="F63" s="170">
        <v>745</v>
      </c>
      <c r="G63" s="139">
        <v>0</v>
      </c>
      <c r="H63" s="176">
        <f t="shared" si="4"/>
        <v>0</v>
      </c>
      <c r="I63" s="135">
        <f t="shared" si="17"/>
        <v>0</v>
      </c>
      <c r="J63" s="7"/>
      <c r="K63" s="272"/>
      <c r="L63" s="273"/>
      <c r="M63" s="273"/>
      <c r="N63" s="266"/>
      <c r="O63" s="267"/>
      <c r="P63" s="106" t="s">
        <v>8</v>
      </c>
      <c r="Q63" s="161" t="s">
        <v>279</v>
      </c>
      <c r="R63" s="20"/>
      <c r="S63" s="18">
        <f t="shared" si="18"/>
        <v>0</v>
      </c>
      <c r="T63" s="2">
        <v>8.0000000000000002E-3</v>
      </c>
      <c r="U63" s="2">
        <f t="shared" si="19"/>
        <v>0</v>
      </c>
      <c r="V63" s="2">
        <v>1.2999999999999999E-5</v>
      </c>
      <c r="W63" s="2">
        <f t="shared" si="20"/>
        <v>0</v>
      </c>
      <c r="Y63" s="35"/>
      <c r="Z63" s="35"/>
      <c r="AA63" s="43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s="3" customFormat="1" ht="33.75" customHeight="1">
      <c r="B64" s="148"/>
      <c r="C64" s="149" t="s">
        <v>168</v>
      </c>
      <c r="D64" s="152"/>
      <c r="E64" s="152"/>
      <c r="F64" s="152"/>
      <c r="G64" s="152"/>
      <c r="H64" s="152"/>
      <c r="I64" s="152"/>
      <c r="J64" s="146"/>
      <c r="K64" s="203"/>
      <c r="L64" s="203"/>
      <c r="M64" s="203"/>
      <c r="N64" s="203"/>
      <c r="O64" s="203"/>
      <c r="P64" s="204"/>
      <c r="Q64" s="28"/>
      <c r="R64" s="15"/>
      <c r="S64" s="15"/>
      <c r="T64" s="4"/>
      <c r="U64" s="4"/>
      <c r="V64" s="4"/>
      <c r="W64" s="8"/>
      <c r="X64" s="8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39" ht="78" customHeight="1">
      <c r="A65" s="109" t="s">
        <v>177</v>
      </c>
      <c r="B65" s="103">
        <v>9.4</v>
      </c>
      <c r="C65" s="118" t="s">
        <v>213</v>
      </c>
      <c r="D65" s="119">
        <v>3500</v>
      </c>
      <c r="E65" s="119">
        <v>2100</v>
      </c>
      <c r="F65" s="171">
        <v>1750</v>
      </c>
      <c r="G65" s="136">
        <v>0</v>
      </c>
      <c r="H65" s="176">
        <f t="shared" si="4"/>
        <v>0</v>
      </c>
      <c r="I65" s="138">
        <f t="shared" ref="I65:I75" si="22">F65*G65</f>
        <v>0</v>
      </c>
      <c r="J65" s="7"/>
      <c r="K65" s="205" t="s">
        <v>228</v>
      </c>
      <c r="L65" s="205"/>
      <c r="M65" s="205"/>
      <c r="N65" s="205"/>
      <c r="O65" s="205"/>
      <c r="P65" s="128" t="s">
        <v>8</v>
      </c>
      <c r="Q65" s="97">
        <v>1103727180259</v>
      </c>
      <c r="R65" s="16"/>
      <c r="S65" s="18">
        <f t="shared" ref="S65:S75" si="23">D65*G65</f>
        <v>0</v>
      </c>
      <c r="T65" s="2">
        <v>0.1</v>
      </c>
      <c r="U65" s="2">
        <f t="shared" ref="U65:U75" si="24">G65*T65</f>
        <v>0</v>
      </c>
      <c r="V65" s="2">
        <v>3.0000000000000001E-3</v>
      </c>
      <c r="W65" s="2">
        <f t="shared" ref="W65:W75" si="25">G65*V65</f>
        <v>0</v>
      </c>
      <c r="Z65" s="43"/>
    </row>
    <row r="66" spans="1:39" ht="78" customHeight="1">
      <c r="A66" s="130" t="s">
        <v>238</v>
      </c>
      <c r="B66" s="103">
        <v>9.4</v>
      </c>
      <c r="C66" s="131" t="s">
        <v>239</v>
      </c>
      <c r="D66" s="119">
        <v>2475</v>
      </c>
      <c r="E66" s="119">
        <v>1485</v>
      </c>
      <c r="F66" s="169">
        <v>1238</v>
      </c>
      <c r="G66" s="136">
        <v>0</v>
      </c>
      <c r="H66" s="176">
        <f t="shared" si="4"/>
        <v>0</v>
      </c>
      <c r="I66" s="134">
        <f t="shared" si="22"/>
        <v>0</v>
      </c>
      <c r="J66" s="7"/>
      <c r="K66" s="200" t="s">
        <v>240</v>
      </c>
      <c r="L66" s="201"/>
      <c r="M66" s="201"/>
      <c r="N66" s="201"/>
      <c r="O66" s="202"/>
      <c r="P66" s="127" t="s">
        <v>8</v>
      </c>
      <c r="Q66" s="98">
        <v>1103727180488</v>
      </c>
      <c r="R66" s="16"/>
      <c r="S66" s="18">
        <f t="shared" si="23"/>
        <v>0</v>
      </c>
      <c r="T66" s="2">
        <v>0.15</v>
      </c>
      <c r="U66" s="2">
        <f t="shared" si="24"/>
        <v>0</v>
      </c>
      <c r="V66" s="2">
        <v>4.0000000000000001E-3</v>
      </c>
      <c r="W66" s="2">
        <f t="shared" si="25"/>
        <v>0</v>
      </c>
      <c r="Z66" s="43"/>
    </row>
    <row r="67" spans="1:39" ht="74.25" customHeight="1">
      <c r="A67" s="130" t="s">
        <v>241</v>
      </c>
      <c r="B67" s="103">
        <v>9.4</v>
      </c>
      <c r="C67" s="118" t="s">
        <v>242</v>
      </c>
      <c r="D67" s="119">
        <v>4200</v>
      </c>
      <c r="E67" s="119">
        <v>2520</v>
      </c>
      <c r="F67" s="169">
        <v>2100</v>
      </c>
      <c r="G67" s="136">
        <v>0</v>
      </c>
      <c r="H67" s="176">
        <f t="shared" si="4"/>
        <v>0</v>
      </c>
      <c r="I67" s="134">
        <f t="shared" si="22"/>
        <v>0</v>
      </c>
      <c r="J67" s="7"/>
      <c r="K67" s="200" t="s">
        <v>243</v>
      </c>
      <c r="L67" s="201"/>
      <c r="M67" s="201"/>
      <c r="N67" s="201"/>
      <c r="O67" s="202"/>
      <c r="P67" s="127" t="s">
        <v>8</v>
      </c>
      <c r="Q67" s="98">
        <v>1103727180501</v>
      </c>
      <c r="R67" s="16"/>
      <c r="S67" s="18">
        <f t="shared" si="23"/>
        <v>0</v>
      </c>
      <c r="T67" s="2">
        <v>0.15</v>
      </c>
      <c r="U67" s="2">
        <f t="shared" si="24"/>
        <v>0</v>
      </c>
      <c r="V67" s="2">
        <v>4.0000000000000001E-3</v>
      </c>
      <c r="W67" s="2">
        <f t="shared" si="25"/>
        <v>0</v>
      </c>
      <c r="Z67" s="43"/>
    </row>
    <row r="68" spans="1:39" ht="78" customHeight="1">
      <c r="A68" s="130" t="s">
        <v>244</v>
      </c>
      <c r="B68" s="103">
        <v>9.4</v>
      </c>
      <c r="C68" s="118" t="s">
        <v>245</v>
      </c>
      <c r="D68" s="119">
        <v>2450</v>
      </c>
      <c r="E68" s="119">
        <v>1470</v>
      </c>
      <c r="F68" s="169">
        <v>1225</v>
      </c>
      <c r="G68" s="136">
        <v>0</v>
      </c>
      <c r="H68" s="176">
        <f t="shared" si="4"/>
        <v>0</v>
      </c>
      <c r="I68" s="134">
        <f t="shared" si="22"/>
        <v>0</v>
      </c>
      <c r="J68" s="7"/>
      <c r="K68" s="200" t="s">
        <v>246</v>
      </c>
      <c r="L68" s="201"/>
      <c r="M68" s="201"/>
      <c r="N68" s="201"/>
      <c r="O68" s="202"/>
      <c r="P68" s="127" t="s">
        <v>8</v>
      </c>
      <c r="Q68" s="98">
        <v>1103727180495</v>
      </c>
      <c r="R68" s="16"/>
      <c r="S68" s="18">
        <f t="shared" si="23"/>
        <v>0</v>
      </c>
      <c r="T68" s="2">
        <v>0.15</v>
      </c>
      <c r="U68" s="2">
        <f t="shared" si="24"/>
        <v>0</v>
      </c>
      <c r="V68" s="2">
        <v>4.0000000000000001E-3</v>
      </c>
      <c r="W68" s="2">
        <f t="shared" si="25"/>
        <v>0</v>
      </c>
      <c r="Z68" s="43"/>
    </row>
    <row r="69" spans="1:39" ht="84.75" customHeight="1">
      <c r="A69" s="38" t="s">
        <v>263</v>
      </c>
      <c r="B69" s="103">
        <v>9.4</v>
      </c>
      <c r="C69" s="118" t="s">
        <v>247</v>
      </c>
      <c r="D69" s="119">
        <v>1399</v>
      </c>
      <c r="E69" s="119">
        <v>839.4</v>
      </c>
      <c r="F69" s="169">
        <v>700</v>
      </c>
      <c r="G69" s="136">
        <v>0</v>
      </c>
      <c r="H69" s="176">
        <f t="shared" si="4"/>
        <v>0</v>
      </c>
      <c r="I69" s="134">
        <f t="shared" si="22"/>
        <v>0</v>
      </c>
      <c r="J69" s="7"/>
      <c r="K69" s="205" t="s">
        <v>248</v>
      </c>
      <c r="L69" s="205"/>
      <c r="M69" s="205"/>
      <c r="N69" s="205"/>
      <c r="O69" s="205"/>
      <c r="P69" s="127" t="s">
        <v>8</v>
      </c>
      <c r="Q69" s="98">
        <v>1103727180570</v>
      </c>
      <c r="R69" s="16"/>
      <c r="S69" s="18">
        <f t="shared" si="23"/>
        <v>0</v>
      </c>
      <c r="T69" s="2">
        <v>0.15</v>
      </c>
      <c r="U69" s="2">
        <f t="shared" si="24"/>
        <v>0</v>
      </c>
      <c r="V69" s="2">
        <v>5.0000000000000001E-3</v>
      </c>
      <c r="W69" s="2">
        <f t="shared" si="25"/>
        <v>0</v>
      </c>
      <c r="Z69" s="43"/>
    </row>
    <row r="70" spans="1:39" ht="78" customHeight="1">
      <c r="A70" s="38" t="s">
        <v>55</v>
      </c>
      <c r="B70" s="103">
        <v>9.1</v>
      </c>
      <c r="C70" s="41" t="s">
        <v>29</v>
      </c>
      <c r="D70" s="119">
        <v>3500</v>
      </c>
      <c r="E70" s="119">
        <v>2100</v>
      </c>
      <c r="F70" s="169">
        <v>1750</v>
      </c>
      <c r="G70" s="136">
        <v>0</v>
      </c>
      <c r="H70" s="176">
        <f t="shared" si="4"/>
        <v>0</v>
      </c>
      <c r="I70" s="134">
        <f t="shared" si="22"/>
        <v>0</v>
      </c>
      <c r="J70" s="7"/>
      <c r="K70" s="200" t="s">
        <v>30</v>
      </c>
      <c r="L70" s="201"/>
      <c r="M70" s="201"/>
      <c r="N70" s="201"/>
      <c r="O70" s="202"/>
      <c r="P70" s="128" t="s">
        <v>8</v>
      </c>
      <c r="Q70" s="98">
        <v>1103727180082</v>
      </c>
      <c r="R70" s="16"/>
      <c r="S70" s="18">
        <f t="shared" si="23"/>
        <v>0</v>
      </c>
      <c r="T70" s="2">
        <v>0.1</v>
      </c>
      <c r="U70" s="2">
        <f t="shared" si="24"/>
        <v>0</v>
      </c>
      <c r="V70" s="2">
        <v>3.0000000000000001E-3</v>
      </c>
      <c r="W70" s="2">
        <f t="shared" si="25"/>
        <v>0</v>
      </c>
      <c r="Z70" s="43"/>
    </row>
    <row r="71" spans="1:39" ht="42.95" customHeight="1">
      <c r="A71" s="38" t="s">
        <v>56</v>
      </c>
      <c r="B71" s="103">
        <v>9.1999999999999993</v>
      </c>
      <c r="C71" s="125" t="s">
        <v>214</v>
      </c>
      <c r="D71" s="119">
        <v>1800</v>
      </c>
      <c r="E71" s="119">
        <v>1080</v>
      </c>
      <c r="F71" s="169">
        <v>900</v>
      </c>
      <c r="G71" s="136">
        <v>0</v>
      </c>
      <c r="H71" s="176">
        <f t="shared" si="4"/>
        <v>0</v>
      </c>
      <c r="I71" s="134">
        <f t="shared" si="22"/>
        <v>0</v>
      </c>
      <c r="J71" s="7"/>
      <c r="K71" s="200" t="s">
        <v>31</v>
      </c>
      <c r="L71" s="201"/>
      <c r="M71" s="201"/>
      <c r="N71" s="201"/>
      <c r="O71" s="202"/>
      <c r="P71" s="128" t="s">
        <v>8</v>
      </c>
      <c r="Q71" s="98">
        <v>1103727180068</v>
      </c>
      <c r="R71" s="16"/>
      <c r="S71" s="18">
        <f t="shared" si="23"/>
        <v>0</v>
      </c>
      <c r="T71" s="2">
        <v>0.12</v>
      </c>
      <c r="U71" s="2">
        <f t="shared" si="24"/>
        <v>0</v>
      </c>
      <c r="V71" s="2">
        <v>2E-3</v>
      </c>
      <c r="W71" s="2">
        <f t="shared" si="25"/>
        <v>0</v>
      </c>
      <c r="Z71" s="43"/>
    </row>
    <row r="72" spans="1:39" ht="42.95" customHeight="1">
      <c r="A72" s="38" t="s">
        <v>161</v>
      </c>
      <c r="B72" s="103">
        <v>8.9</v>
      </c>
      <c r="C72" s="123" t="s">
        <v>158</v>
      </c>
      <c r="D72" s="119">
        <v>1190</v>
      </c>
      <c r="E72" s="119">
        <v>714</v>
      </c>
      <c r="F72" s="169">
        <v>595</v>
      </c>
      <c r="G72" s="136">
        <v>0</v>
      </c>
      <c r="H72" s="176">
        <f t="shared" si="4"/>
        <v>0</v>
      </c>
      <c r="I72" s="134">
        <f t="shared" si="22"/>
        <v>0</v>
      </c>
      <c r="J72" s="7"/>
      <c r="K72" s="200" t="s">
        <v>159</v>
      </c>
      <c r="L72" s="201"/>
      <c r="M72" s="201"/>
      <c r="N72" s="201"/>
      <c r="O72" s="202"/>
      <c r="P72" s="128" t="s">
        <v>8</v>
      </c>
      <c r="Q72" s="98">
        <v>1103727180075</v>
      </c>
      <c r="R72" s="16"/>
      <c r="S72" s="18">
        <f t="shared" si="23"/>
        <v>0</v>
      </c>
      <c r="T72" s="2">
        <v>0.12</v>
      </c>
      <c r="U72" s="2">
        <f t="shared" si="24"/>
        <v>0</v>
      </c>
      <c r="V72" s="2">
        <v>3.0000000000000001E-3</v>
      </c>
      <c r="W72" s="2">
        <f t="shared" si="25"/>
        <v>0</v>
      </c>
      <c r="Z72" s="43"/>
    </row>
    <row r="73" spans="1:39" ht="46.5" customHeight="1">
      <c r="A73" s="108" t="s">
        <v>174</v>
      </c>
      <c r="B73" s="103">
        <v>8.1</v>
      </c>
      <c r="C73" s="123" t="s">
        <v>215</v>
      </c>
      <c r="D73" s="119">
        <v>550</v>
      </c>
      <c r="E73" s="119">
        <v>330</v>
      </c>
      <c r="F73" s="169">
        <v>275</v>
      </c>
      <c r="G73" s="136">
        <v>0</v>
      </c>
      <c r="H73" s="176">
        <f t="shared" si="4"/>
        <v>0</v>
      </c>
      <c r="I73" s="134">
        <f t="shared" si="22"/>
        <v>0</v>
      </c>
      <c r="J73" s="7"/>
      <c r="K73" s="200" t="s">
        <v>199</v>
      </c>
      <c r="L73" s="201"/>
      <c r="M73" s="201"/>
      <c r="N73" s="201"/>
      <c r="O73" s="202"/>
      <c r="P73" s="129" t="s">
        <v>8</v>
      </c>
      <c r="Q73" s="98">
        <v>1103727180242</v>
      </c>
      <c r="R73" s="16"/>
      <c r="S73" s="18">
        <f t="shared" si="23"/>
        <v>0</v>
      </c>
      <c r="T73" s="2">
        <v>0.12</v>
      </c>
      <c r="U73" s="2">
        <f t="shared" si="24"/>
        <v>0</v>
      </c>
      <c r="V73" s="2">
        <v>8.0000000000000007E-5</v>
      </c>
      <c r="W73" s="2">
        <f t="shared" si="25"/>
        <v>0</v>
      </c>
      <c r="Z73" s="43"/>
    </row>
    <row r="74" spans="1:39" ht="63.75" customHeight="1">
      <c r="A74" s="109" t="s">
        <v>176</v>
      </c>
      <c r="B74" s="103">
        <v>8.1</v>
      </c>
      <c r="C74" s="40" t="s">
        <v>169</v>
      </c>
      <c r="D74" s="119">
        <v>725</v>
      </c>
      <c r="E74" s="119">
        <v>435</v>
      </c>
      <c r="F74" s="169">
        <v>363</v>
      </c>
      <c r="G74" s="136">
        <v>0</v>
      </c>
      <c r="H74" s="176">
        <f t="shared" si="4"/>
        <v>0</v>
      </c>
      <c r="I74" s="134">
        <f t="shared" si="22"/>
        <v>0</v>
      </c>
      <c r="J74" s="7"/>
      <c r="K74" s="200" t="s">
        <v>200</v>
      </c>
      <c r="L74" s="201"/>
      <c r="M74" s="201"/>
      <c r="N74" s="201"/>
      <c r="O74" s="202"/>
      <c r="P74" s="129" t="s">
        <v>8</v>
      </c>
      <c r="Q74" s="98">
        <v>1103727180433</v>
      </c>
      <c r="R74" s="16"/>
      <c r="S74" s="18">
        <f t="shared" si="23"/>
        <v>0</v>
      </c>
      <c r="T74" s="2">
        <v>0.12</v>
      </c>
      <c r="U74" s="2">
        <f t="shared" si="24"/>
        <v>0</v>
      </c>
      <c r="V74" s="2">
        <v>8.0000000000000007E-5</v>
      </c>
      <c r="W74" s="2">
        <f t="shared" si="25"/>
        <v>0</v>
      </c>
      <c r="Z74" s="43"/>
    </row>
    <row r="75" spans="1:39" ht="46.5" customHeight="1">
      <c r="A75" s="109" t="s">
        <v>175</v>
      </c>
      <c r="B75" s="103">
        <v>8.1</v>
      </c>
      <c r="C75" s="40" t="s">
        <v>229</v>
      </c>
      <c r="D75" s="119">
        <v>650</v>
      </c>
      <c r="E75" s="119">
        <v>390</v>
      </c>
      <c r="F75" s="170">
        <v>325</v>
      </c>
      <c r="G75" s="136">
        <v>0</v>
      </c>
      <c r="H75" s="176">
        <f t="shared" si="4"/>
        <v>0</v>
      </c>
      <c r="I75" s="135">
        <f t="shared" si="22"/>
        <v>0</v>
      </c>
      <c r="J75" s="7"/>
      <c r="K75" s="200" t="s">
        <v>201</v>
      </c>
      <c r="L75" s="201"/>
      <c r="M75" s="201"/>
      <c r="N75" s="201"/>
      <c r="O75" s="202"/>
      <c r="P75" s="129" t="s">
        <v>8</v>
      </c>
      <c r="Q75" s="98">
        <v>1103727180426</v>
      </c>
      <c r="R75" s="16"/>
      <c r="S75" s="18">
        <f t="shared" si="23"/>
        <v>0</v>
      </c>
      <c r="T75" s="2">
        <v>0.12</v>
      </c>
      <c r="U75" s="2">
        <f t="shared" si="24"/>
        <v>0</v>
      </c>
      <c r="V75" s="2">
        <v>8.0000000000000007E-5</v>
      </c>
      <c r="W75" s="2">
        <f t="shared" si="25"/>
        <v>0</v>
      </c>
      <c r="Z75" s="43"/>
    </row>
    <row r="76" spans="1:39" s="3" customFormat="1" ht="33.75" customHeight="1">
      <c r="B76" s="140"/>
      <c r="C76" s="146" t="s">
        <v>167</v>
      </c>
      <c r="D76" s="142"/>
      <c r="E76" s="168"/>
      <c r="F76" s="143"/>
      <c r="G76" s="175"/>
      <c r="H76" s="145"/>
      <c r="I76" s="145"/>
      <c r="J76" s="141"/>
      <c r="K76" s="228"/>
      <c r="L76" s="228"/>
      <c r="M76" s="228"/>
      <c r="N76" s="228"/>
      <c r="O76" s="228"/>
      <c r="P76" s="229"/>
      <c r="Q76" s="28"/>
      <c r="R76" s="15"/>
      <c r="S76" s="15"/>
      <c r="T76" s="4"/>
      <c r="U76" s="4"/>
      <c r="V76" s="4"/>
      <c r="W76" s="8"/>
      <c r="X76" s="8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39" s="1" customFormat="1" ht="47.1" customHeight="1" thickBot="1">
      <c r="A77" s="38" t="s">
        <v>50</v>
      </c>
      <c r="B77" s="103">
        <v>6.3</v>
      </c>
      <c r="C77" s="123" t="s">
        <v>203</v>
      </c>
      <c r="D77" s="119">
        <v>190</v>
      </c>
      <c r="E77" s="119">
        <v>114</v>
      </c>
      <c r="F77" s="171">
        <v>95</v>
      </c>
      <c r="G77" s="137">
        <v>0</v>
      </c>
      <c r="H77" s="176">
        <f t="shared" si="4"/>
        <v>0</v>
      </c>
      <c r="I77" s="138">
        <f>F77*G77</f>
        <v>0</v>
      </c>
      <c r="J77" s="7"/>
      <c r="K77" s="200" t="s">
        <v>202</v>
      </c>
      <c r="L77" s="201"/>
      <c r="M77" s="201"/>
      <c r="N77" s="201"/>
      <c r="O77" s="202"/>
      <c r="P77" s="107"/>
      <c r="Q77" s="98">
        <v>1103727180235</v>
      </c>
      <c r="R77" s="16"/>
      <c r="S77" s="18">
        <f>D77*G77</f>
        <v>0</v>
      </c>
      <c r="T77" s="2">
        <v>0.06</v>
      </c>
      <c r="U77" s="2">
        <f>G77*T77</f>
        <v>0</v>
      </c>
      <c r="V77" s="2">
        <v>2.0000000000000002E-5</v>
      </c>
      <c r="W77" s="2">
        <f>G77*V77</f>
        <v>0</v>
      </c>
      <c r="Y77" s="35"/>
      <c r="Z77" s="35"/>
      <c r="AA77" s="43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</row>
    <row r="78" spans="1:39" s="23" customFormat="1">
      <c r="B78" s="32"/>
      <c r="I78" s="30"/>
      <c r="J78" s="31"/>
      <c r="Q78" s="29"/>
      <c r="R78" s="30"/>
      <c r="S78" s="30"/>
    </row>
    <row r="79" spans="1:39" s="23" customFormat="1">
      <c r="B79" s="32"/>
      <c r="I79" s="30"/>
      <c r="J79" s="31"/>
      <c r="Q79" s="29"/>
      <c r="R79" s="30"/>
      <c r="S79" s="30"/>
    </row>
    <row r="80" spans="1:39" s="23" customFormat="1">
      <c r="B80" s="32"/>
      <c r="I80" s="30"/>
      <c r="J80" s="31"/>
      <c r="Q80" s="29"/>
      <c r="R80" s="30"/>
      <c r="S80" s="30"/>
    </row>
    <row r="81" spans="2:19" s="23" customFormat="1">
      <c r="B81" s="32"/>
      <c r="I81" s="30"/>
      <c r="J81" s="31"/>
      <c r="Q81" s="29"/>
      <c r="R81" s="30"/>
      <c r="S81" s="30"/>
    </row>
    <row r="82" spans="2:19" s="23" customFormat="1">
      <c r="B82" s="32"/>
      <c r="I82" s="30"/>
      <c r="J82" s="31"/>
      <c r="Q82" s="29"/>
      <c r="R82" s="30"/>
      <c r="S82" s="30"/>
    </row>
    <row r="83" spans="2:19" s="23" customFormat="1">
      <c r="B83" s="32"/>
      <c r="I83" s="30"/>
      <c r="J83" s="31"/>
      <c r="Q83" s="29"/>
      <c r="R83" s="30"/>
      <c r="S83" s="30"/>
    </row>
    <row r="84" spans="2:19" s="23" customFormat="1">
      <c r="B84" s="32"/>
      <c r="I84" s="30"/>
      <c r="J84" s="31"/>
      <c r="Q84" s="29"/>
      <c r="R84" s="30"/>
      <c r="S84" s="30"/>
    </row>
    <row r="85" spans="2:19" s="23" customFormat="1">
      <c r="B85" s="32"/>
      <c r="I85" s="30"/>
      <c r="J85" s="31"/>
      <c r="Q85" s="29"/>
      <c r="R85" s="30"/>
      <c r="S85" s="30"/>
    </row>
    <row r="86" spans="2:19" s="23" customFormat="1">
      <c r="B86" s="32"/>
      <c r="I86" s="30"/>
      <c r="J86" s="31"/>
      <c r="Q86" s="29"/>
      <c r="R86" s="30"/>
      <c r="S86" s="30"/>
    </row>
    <row r="87" spans="2:19" s="23" customFormat="1">
      <c r="B87" s="32"/>
      <c r="I87" s="30"/>
      <c r="J87" s="31"/>
      <c r="Q87" s="29"/>
      <c r="R87" s="30"/>
      <c r="S87" s="30"/>
    </row>
    <row r="88" spans="2:19" s="23" customFormat="1">
      <c r="B88" s="32"/>
      <c r="I88" s="30"/>
      <c r="J88" s="31"/>
      <c r="Q88" s="29"/>
      <c r="R88" s="30"/>
      <c r="S88" s="30"/>
    </row>
    <row r="89" spans="2:19" s="23" customFormat="1">
      <c r="B89" s="32"/>
      <c r="I89" s="30"/>
      <c r="J89" s="31"/>
      <c r="Q89" s="29"/>
      <c r="R89" s="30"/>
      <c r="S89" s="30"/>
    </row>
    <row r="90" spans="2:19" s="23" customFormat="1">
      <c r="B90" s="32"/>
      <c r="I90" s="30"/>
      <c r="J90" s="31"/>
      <c r="Q90" s="29"/>
      <c r="R90" s="30"/>
      <c r="S90" s="30"/>
    </row>
    <row r="91" spans="2:19" s="23" customFormat="1">
      <c r="B91" s="32"/>
      <c r="I91" s="30"/>
      <c r="J91" s="31"/>
      <c r="Q91" s="29"/>
      <c r="R91" s="30"/>
      <c r="S91" s="30"/>
    </row>
    <row r="92" spans="2:19" s="23" customFormat="1">
      <c r="B92" s="32"/>
      <c r="I92" s="30"/>
      <c r="J92" s="31"/>
      <c r="Q92" s="29"/>
      <c r="R92" s="30"/>
      <c r="S92" s="30"/>
    </row>
    <row r="93" spans="2:19" s="23" customFormat="1">
      <c r="B93" s="32"/>
      <c r="I93" s="30"/>
      <c r="J93" s="31"/>
      <c r="Q93" s="29"/>
      <c r="R93" s="30"/>
      <c r="S93" s="30"/>
    </row>
    <row r="94" spans="2:19" s="23" customFormat="1">
      <c r="B94" s="32"/>
      <c r="I94" s="30"/>
      <c r="J94" s="31"/>
      <c r="Q94" s="29"/>
      <c r="R94" s="30"/>
      <c r="S94" s="30"/>
    </row>
    <row r="95" spans="2:19" s="23" customFormat="1">
      <c r="B95" s="32"/>
      <c r="I95" s="30"/>
      <c r="J95" s="31"/>
      <c r="Q95" s="29"/>
      <c r="R95" s="30"/>
      <c r="S95" s="30"/>
    </row>
    <row r="96" spans="2:19" s="23" customFormat="1">
      <c r="B96" s="32"/>
      <c r="I96" s="30"/>
      <c r="J96" s="31"/>
      <c r="Q96" s="29"/>
      <c r="R96" s="30"/>
      <c r="S96" s="30"/>
    </row>
    <row r="97" spans="2:19" s="23" customFormat="1">
      <c r="B97" s="32"/>
      <c r="I97" s="30"/>
      <c r="J97" s="31"/>
      <c r="Q97" s="29"/>
      <c r="R97" s="30"/>
      <c r="S97" s="30"/>
    </row>
    <row r="98" spans="2:19" s="23" customFormat="1">
      <c r="B98" s="32"/>
      <c r="I98" s="30"/>
      <c r="J98" s="31"/>
      <c r="Q98" s="29"/>
      <c r="R98" s="30"/>
      <c r="S98" s="30"/>
    </row>
    <row r="99" spans="2:19" s="23" customFormat="1">
      <c r="B99" s="32"/>
      <c r="I99" s="30"/>
      <c r="J99" s="31"/>
      <c r="Q99" s="29"/>
      <c r="R99" s="30"/>
      <c r="S99" s="30"/>
    </row>
    <row r="100" spans="2:19" s="23" customFormat="1">
      <c r="B100" s="32"/>
      <c r="I100" s="30"/>
      <c r="J100" s="31"/>
      <c r="Q100" s="29"/>
      <c r="R100" s="30"/>
      <c r="S100" s="30"/>
    </row>
    <row r="101" spans="2:19" s="23" customFormat="1">
      <c r="B101" s="32"/>
      <c r="I101" s="30"/>
      <c r="J101" s="31"/>
      <c r="Q101" s="29"/>
      <c r="R101" s="30"/>
      <c r="S101" s="30"/>
    </row>
    <row r="102" spans="2:19" s="23" customFormat="1">
      <c r="B102" s="32"/>
      <c r="I102" s="30"/>
      <c r="J102" s="31"/>
      <c r="Q102" s="29"/>
      <c r="R102" s="30"/>
      <c r="S102" s="30"/>
    </row>
    <row r="103" spans="2:19" s="23" customFormat="1">
      <c r="B103" s="32"/>
      <c r="I103" s="30"/>
      <c r="J103" s="31"/>
      <c r="Q103" s="29"/>
      <c r="R103" s="30"/>
      <c r="S103" s="30"/>
    </row>
    <row r="104" spans="2:19" s="23" customFormat="1">
      <c r="B104" s="32"/>
      <c r="I104" s="30"/>
      <c r="J104" s="31"/>
      <c r="Q104" s="29"/>
      <c r="R104" s="30"/>
      <c r="S104" s="30"/>
    </row>
    <row r="105" spans="2:19" s="23" customFormat="1">
      <c r="B105" s="32"/>
      <c r="I105" s="30"/>
      <c r="J105" s="31"/>
      <c r="Q105" s="29"/>
      <c r="R105" s="30"/>
      <c r="S105" s="30"/>
    </row>
    <row r="106" spans="2:19" s="23" customFormat="1">
      <c r="B106" s="32"/>
      <c r="I106" s="30"/>
      <c r="J106" s="31"/>
      <c r="Q106" s="29"/>
      <c r="R106" s="30"/>
      <c r="S106" s="30"/>
    </row>
    <row r="107" spans="2:19" s="23" customFormat="1">
      <c r="B107" s="32"/>
      <c r="I107" s="30"/>
      <c r="J107" s="31"/>
      <c r="Q107" s="29"/>
      <c r="R107" s="30"/>
      <c r="S107" s="30"/>
    </row>
    <row r="108" spans="2:19" s="23" customFormat="1">
      <c r="B108" s="32"/>
      <c r="I108" s="30"/>
      <c r="J108" s="31"/>
      <c r="Q108" s="29"/>
      <c r="R108" s="30"/>
      <c r="S108" s="30"/>
    </row>
    <row r="109" spans="2:19" s="23" customFormat="1">
      <c r="B109" s="32"/>
      <c r="I109" s="30"/>
      <c r="J109" s="31"/>
      <c r="Q109" s="29"/>
      <c r="R109" s="30"/>
      <c r="S109" s="30"/>
    </row>
    <row r="110" spans="2:19" s="23" customFormat="1">
      <c r="B110" s="32"/>
      <c r="I110" s="30"/>
      <c r="J110" s="31"/>
      <c r="Q110" s="29"/>
      <c r="R110" s="30"/>
      <c r="S110" s="30"/>
    </row>
    <row r="111" spans="2:19" s="23" customFormat="1">
      <c r="B111" s="32"/>
      <c r="I111" s="30"/>
      <c r="J111" s="31"/>
      <c r="Q111" s="29"/>
      <c r="R111" s="30"/>
      <c r="S111" s="30"/>
    </row>
    <row r="112" spans="2:19" s="23" customFormat="1">
      <c r="B112" s="32"/>
      <c r="I112" s="30"/>
      <c r="J112" s="31"/>
      <c r="Q112" s="29"/>
      <c r="R112" s="30"/>
      <c r="S112" s="30"/>
    </row>
    <row r="113" spans="2:19" s="23" customFormat="1">
      <c r="B113" s="32"/>
      <c r="I113" s="30"/>
      <c r="J113" s="31"/>
      <c r="Q113" s="29"/>
      <c r="R113" s="30"/>
      <c r="S113" s="30"/>
    </row>
    <row r="114" spans="2:19" s="23" customFormat="1">
      <c r="B114" s="32"/>
      <c r="I114" s="30"/>
      <c r="J114" s="31"/>
      <c r="Q114" s="29"/>
      <c r="R114" s="30"/>
      <c r="S114" s="30"/>
    </row>
    <row r="115" spans="2:19" s="23" customFormat="1">
      <c r="B115" s="32"/>
      <c r="I115" s="30"/>
      <c r="J115" s="31"/>
      <c r="Q115" s="29"/>
      <c r="R115" s="30"/>
      <c r="S115" s="30"/>
    </row>
    <row r="116" spans="2:19" s="23" customFormat="1">
      <c r="B116" s="32"/>
      <c r="I116" s="30"/>
      <c r="J116" s="31"/>
      <c r="Q116" s="29"/>
      <c r="R116" s="30"/>
      <c r="S116" s="30"/>
    </row>
    <row r="117" spans="2:19" s="23" customFormat="1">
      <c r="B117" s="32"/>
      <c r="I117" s="30"/>
      <c r="J117" s="31"/>
      <c r="Q117" s="29"/>
      <c r="R117" s="30"/>
      <c r="S117" s="30"/>
    </row>
    <row r="118" spans="2:19" s="23" customFormat="1">
      <c r="B118" s="32"/>
      <c r="I118" s="30"/>
      <c r="J118" s="31"/>
      <c r="Q118" s="29"/>
      <c r="R118" s="30"/>
      <c r="S118" s="30"/>
    </row>
    <row r="119" spans="2:19" s="23" customFormat="1">
      <c r="B119" s="32"/>
      <c r="I119" s="30"/>
      <c r="J119" s="31"/>
      <c r="Q119" s="29"/>
      <c r="R119" s="30"/>
      <c r="S119" s="30"/>
    </row>
    <row r="120" spans="2:19" s="23" customFormat="1">
      <c r="B120" s="32"/>
      <c r="I120" s="30"/>
      <c r="J120" s="31"/>
      <c r="Q120" s="29"/>
      <c r="R120" s="30"/>
      <c r="S120" s="30"/>
    </row>
    <row r="121" spans="2:19" s="23" customFormat="1">
      <c r="B121" s="32"/>
      <c r="I121" s="30"/>
      <c r="J121" s="31"/>
      <c r="Q121" s="29"/>
      <c r="R121" s="30"/>
      <c r="S121" s="30"/>
    </row>
    <row r="122" spans="2:19" s="23" customFormat="1">
      <c r="B122" s="32"/>
      <c r="I122" s="30"/>
      <c r="J122" s="31"/>
      <c r="Q122" s="29"/>
      <c r="R122" s="30"/>
      <c r="S122" s="30"/>
    </row>
    <row r="123" spans="2:19" s="23" customFormat="1">
      <c r="B123" s="32"/>
      <c r="I123" s="30"/>
      <c r="J123" s="31"/>
      <c r="Q123" s="29"/>
      <c r="R123" s="30"/>
      <c r="S123" s="30"/>
    </row>
    <row r="124" spans="2:19" s="23" customFormat="1">
      <c r="B124" s="32"/>
      <c r="I124" s="30"/>
      <c r="J124" s="31"/>
      <c r="Q124" s="29"/>
      <c r="R124" s="30"/>
      <c r="S124" s="30"/>
    </row>
    <row r="125" spans="2:19" s="23" customFormat="1">
      <c r="B125" s="32"/>
      <c r="I125" s="30"/>
      <c r="J125" s="31"/>
      <c r="Q125" s="29"/>
      <c r="R125" s="30"/>
      <c r="S125" s="30"/>
    </row>
    <row r="126" spans="2:19" s="23" customFormat="1">
      <c r="B126" s="32"/>
      <c r="I126" s="30"/>
      <c r="J126" s="31"/>
      <c r="Q126" s="29"/>
      <c r="R126" s="30"/>
      <c r="S126" s="30"/>
    </row>
    <row r="127" spans="2:19" s="23" customFormat="1">
      <c r="B127" s="32"/>
      <c r="I127" s="30"/>
      <c r="J127" s="31"/>
      <c r="Q127" s="29"/>
      <c r="R127" s="30"/>
      <c r="S127" s="30"/>
    </row>
    <row r="128" spans="2:19" s="23" customFormat="1">
      <c r="B128" s="32"/>
      <c r="I128" s="30"/>
      <c r="J128" s="31"/>
      <c r="Q128" s="29"/>
      <c r="R128" s="30"/>
      <c r="S128" s="30"/>
    </row>
    <row r="129" spans="2:19" s="23" customFormat="1">
      <c r="B129" s="32"/>
      <c r="I129" s="30"/>
      <c r="J129" s="31"/>
      <c r="Q129" s="29"/>
      <c r="R129" s="30"/>
      <c r="S129" s="30"/>
    </row>
    <row r="130" spans="2:19" s="23" customFormat="1">
      <c r="B130" s="32"/>
      <c r="I130" s="30"/>
      <c r="J130" s="31"/>
      <c r="Q130" s="29"/>
      <c r="R130" s="30"/>
      <c r="S130" s="30"/>
    </row>
    <row r="131" spans="2:19" s="23" customFormat="1">
      <c r="B131" s="32"/>
      <c r="I131" s="30"/>
      <c r="J131" s="31"/>
      <c r="Q131" s="29"/>
      <c r="R131" s="30"/>
      <c r="S131" s="30"/>
    </row>
    <row r="132" spans="2:19" s="23" customFormat="1">
      <c r="B132" s="32"/>
      <c r="I132" s="30"/>
      <c r="J132" s="31"/>
      <c r="Q132" s="29"/>
      <c r="R132" s="30"/>
      <c r="S132" s="30"/>
    </row>
    <row r="133" spans="2:19" s="23" customFormat="1">
      <c r="B133" s="32"/>
      <c r="I133" s="30"/>
      <c r="J133" s="31"/>
      <c r="Q133" s="29"/>
      <c r="R133" s="30"/>
      <c r="S133" s="30"/>
    </row>
    <row r="134" spans="2:19" s="23" customFormat="1">
      <c r="B134" s="32"/>
      <c r="I134" s="30"/>
      <c r="J134" s="31"/>
      <c r="Q134" s="29"/>
      <c r="R134" s="30"/>
      <c r="S134" s="30"/>
    </row>
    <row r="135" spans="2:19" s="23" customFormat="1">
      <c r="B135" s="32"/>
      <c r="I135" s="30"/>
      <c r="J135" s="31"/>
      <c r="Q135" s="29"/>
      <c r="R135" s="30"/>
      <c r="S135" s="30"/>
    </row>
    <row r="136" spans="2:19" s="23" customFormat="1">
      <c r="B136" s="32"/>
      <c r="I136" s="30"/>
      <c r="J136" s="31"/>
      <c r="Q136" s="29"/>
      <c r="R136" s="30"/>
      <c r="S136" s="30"/>
    </row>
    <row r="137" spans="2:19" s="23" customFormat="1">
      <c r="B137" s="32"/>
      <c r="I137" s="30"/>
      <c r="J137" s="31"/>
      <c r="Q137" s="29"/>
      <c r="R137" s="30"/>
      <c r="S137" s="30"/>
    </row>
    <row r="138" spans="2:19" s="23" customFormat="1">
      <c r="B138" s="32"/>
      <c r="I138" s="30"/>
      <c r="J138" s="31"/>
      <c r="Q138" s="29"/>
      <c r="R138" s="30"/>
      <c r="S138" s="30"/>
    </row>
    <row r="139" spans="2:19" s="23" customFormat="1">
      <c r="B139" s="32"/>
      <c r="I139" s="30"/>
      <c r="J139" s="31"/>
      <c r="Q139" s="29"/>
      <c r="R139" s="30"/>
      <c r="S139" s="30"/>
    </row>
    <row r="140" spans="2:19" s="23" customFormat="1">
      <c r="B140" s="32"/>
      <c r="I140" s="30"/>
      <c r="J140" s="31"/>
      <c r="Q140" s="29"/>
      <c r="R140" s="30"/>
      <c r="S140" s="30"/>
    </row>
    <row r="141" spans="2:19" s="23" customFormat="1">
      <c r="B141" s="32"/>
      <c r="I141" s="30"/>
      <c r="J141" s="31"/>
      <c r="Q141" s="29"/>
      <c r="R141" s="30"/>
      <c r="S141" s="30"/>
    </row>
    <row r="142" spans="2:19" s="23" customFormat="1">
      <c r="B142" s="32"/>
      <c r="I142" s="30"/>
      <c r="J142" s="31"/>
      <c r="Q142" s="29"/>
      <c r="R142" s="30"/>
      <c r="S142" s="30"/>
    </row>
    <row r="143" spans="2:19" s="23" customFormat="1">
      <c r="B143" s="32"/>
      <c r="I143" s="30"/>
      <c r="J143" s="31"/>
      <c r="Q143" s="29"/>
      <c r="R143" s="30"/>
      <c r="S143" s="30"/>
    </row>
    <row r="144" spans="2:19" s="23" customFormat="1">
      <c r="B144" s="32"/>
      <c r="I144" s="30"/>
      <c r="J144" s="31"/>
      <c r="Q144" s="29"/>
      <c r="R144" s="30"/>
      <c r="S144" s="30"/>
    </row>
    <row r="145" spans="2:19" s="23" customFormat="1">
      <c r="B145" s="32"/>
      <c r="I145" s="30"/>
      <c r="J145" s="31"/>
      <c r="Q145" s="29"/>
      <c r="R145" s="30"/>
      <c r="S145" s="30"/>
    </row>
    <row r="146" spans="2:19" s="23" customFormat="1">
      <c r="B146" s="32"/>
      <c r="I146" s="30"/>
      <c r="J146" s="31"/>
      <c r="Q146" s="29"/>
      <c r="R146" s="30"/>
      <c r="S146" s="30"/>
    </row>
    <row r="147" spans="2:19" s="23" customFormat="1">
      <c r="B147" s="32"/>
      <c r="I147" s="30"/>
      <c r="J147" s="31"/>
      <c r="Q147" s="29"/>
      <c r="R147" s="30"/>
      <c r="S147" s="30"/>
    </row>
    <row r="148" spans="2:19" s="23" customFormat="1">
      <c r="B148" s="32"/>
      <c r="I148" s="30"/>
      <c r="J148" s="31"/>
      <c r="Q148" s="29"/>
      <c r="R148" s="30"/>
      <c r="S148" s="30"/>
    </row>
    <row r="149" spans="2:19" s="23" customFormat="1">
      <c r="B149" s="32"/>
      <c r="I149" s="30"/>
      <c r="J149" s="31"/>
      <c r="Q149" s="29"/>
      <c r="R149" s="30"/>
      <c r="S149" s="30"/>
    </row>
    <row r="150" spans="2:19" s="23" customFormat="1">
      <c r="B150" s="32"/>
      <c r="I150" s="30"/>
      <c r="J150" s="31"/>
      <c r="Q150" s="29"/>
      <c r="R150" s="30"/>
      <c r="S150" s="30"/>
    </row>
    <row r="151" spans="2:19" s="23" customFormat="1">
      <c r="B151" s="32"/>
      <c r="I151" s="30"/>
      <c r="J151" s="31"/>
      <c r="Q151" s="29"/>
      <c r="R151" s="30"/>
      <c r="S151" s="30"/>
    </row>
    <row r="152" spans="2:19" s="23" customFormat="1">
      <c r="B152" s="32"/>
      <c r="I152" s="30"/>
      <c r="J152" s="31"/>
      <c r="Q152" s="29"/>
      <c r="R152" s="30"/>
      <c r="S152" s="30"/>
    </row>
    <row r="153" spans="2:19" s="23" customFormat="1">
      <c r="B153" s="32"/>
      <c r="I153" s="30"/>
      <c r="J153" s="31"/>
      <c r="Q153" s="29"/>
      <c r="R153" s="30"/>
      <c r="S153" s="30"/>
    </row>
    <row r="154" spans="2:19" s="23" customFormat="1">
      <c r="B154" s="32"/>
      <c r="I154" s="30"/>
      <c r="J154" s="31"/>
      <c r="Q154" s="29"/>
      <c r="R154" s="30"/>
      <c r="S154" s="30"/>
    </row>
    <row r="155" spans="2:19" s="23" customFormat="1">
      <c r="B155" s="32"/>
      <c r="I155" s="30"/>
      <c r="J155" s="31"/>
      <c r="Q155" s="29"/>
      <c r="R155" s="30"/>
      <c r="S155" s="30"/>
    </row>
    <row r="156" spans="2:19" s="23" customFormat="1">
      <c r="B156" s="32"/>
      <c r="I156" s="30"/>
      <c r="J156" s="31"/>
      <c r="Q156" s="29"/>
      <c r="R156" s="30"/>
      <c r="S156" s="30"/>
    </row>
    <row r="157" spans="2:19" s="23" customFormat="1">
      <c r="B157" s="32"/>
      <c r="I157" s="30"/>
      <c r="J157" s="31"/>
      <c r="Q157" s="29"/>
      <c r="R157" s="30"/>
      <c r="S157" s="30"/>
    </row>
    <row r="158" spans="2:19" s="23" customFormat="1">
      <c r="B158" s="32"/>
      <c r="I158" s="30"/>
      <c r="J158" s="31"/>
      <c r="Q158" s="29"/>
      <c r="R158" s="30"/>
      <c r="S158" s="30"/>
    </row>
    <row r="159" spans="2:19" s="23" customFormat="1">
      <c r="B159" s="32"/>
      <c r="I159" s="30"/>
      <c r="J159" s="31"/>
      <c r="Q159" s="29"/>
      <c r="R159" s="30"/>
      <c r="S159" s="30"/>
    </row>
    <row r="160" spans="2:19" s="23" customFormat="1">
      <c r="B160" s="32"/>
      <c r="I160" s="30"/>
      <c r="J160" s="31"/>
      <c r="Q160" s="29"/>
      <c r="R160" s="30"/>
      <c r="S160" s="30"/>
    </row>
    <row r="161" spans="2:19" s="23" customFormat="1">
      <c r="B161" s="32"/>
      <c r="I161" s="30"/>
      <c r="J161" s="31"/>
      <c r="Q161" s="29"/>
      <c r="R161" s="30"/>
      <c r="S161" s="30"/>
    </row>
    <row r="162" spans="2:19" s="23" customFormat="1">
      <c r="B162" s="32"/>
      <c r="I162" s="30"/>
      <c r="J162" s="31"/>
      <c r="Q162" s="29"/>
      <c r="R162" s="30"/>
      <c r="S162" s="30"/>
    </row>
    <row r="163" spans="2:19" s="23" customFormat="1">
      <c r="B163" s="32"/>
      <c r="I163" s="30"/>
      <c r="J163" s="31"/>
      <c r="Q163" s="29"/>
      <c r="R163" s="30"/>
      <c r="S163" s="30"/>
    </row>
    <row r="164" spans="2:19" s="23" customFormat="1">
      <c r="B164" s="32"/>
      <c r="I164" s="30"/>
      <c r="J164" s="31"/>
      <c r="Q164" s="29"/>
      <c r="R164" s="30"/>
      <c r="S164" s="30"/>
    </row>
    <row r="165" spans="2:19" s="23" customFormat="1">
      <c r="B165" s="32"/>
      <c r="I165" s="30"/>
      <c r="J165" s="31"/>
      <c r="Q165" s="29"/>
      <c r="R165" s="30"/>
      <c r="S165" s="30"/>
    </row>
    <row r="166" spans="2:19" s="23" customFormat="1">
      <c r="B166" s="32"/>
      <c r="I166" s="30"/>
      <c r="J166" s="31"/>
      <c r="Q166" s="29"/>
      <c r="R166" s="30"/>
      <c r="S166" s="30"/>
    </row>
    <row r="167" spans="2:19" s="23" customFormat="1">
      <c r="B167" s="32"/>
      <c r="I167" s="30"/>
      <c r="J167" s="31"/>
      <c r="Q167" s="29"/>
      <c r="R167" s="30"/>
      <c r="S167" s="30"/>
    </row>
    <row r="168" spans="2:19" s="23" customFormat="1">
      <c r="B168" s="32"/>
      <c r="I168" s="30"/>
      <c r="J168" s="31"/>
      <c r="Q168" s="29"/>
      <c r="R168" s="30"/>
      <c r="S168" s="30"/>
    </row>
    <row r="169" spans="2:19" s="23" customFormat="1">
      <c r="B169" s="32"/>
      <c r="I169" s="30"/>
      <c r="J169" s="31"/>
      <c r="Q169" s="29"/>
      <c r="R169" s="30"/>
      <c r="S169" s="30"/>
    </row>
    <row r="170" spans="2:19" s="23" customFormat="1">
      <c r="B170" s="32"/>
      <c r="I170" s="30"/>
      <c r="J170" s="31"/>
      <c r="Q170" s="29"/>
      <c r="R170" s="30"/>
      <c r="S170" s="30"/>
    </row>
    <row r="171" spans="2:19" s="23" customFormat="1">
      <c r="B171" s="32"/>
      <c r="I171" s="30"/>
      <c r="J171" s="31"/>
      <c r="Q171" s="29"/>
      <c r="R171" s="30"/>
      <c r="S171" s="30"/>
    </row>
    <row r="172" spans="2:19" s="23" customFormat="1">
      <c r="B172" s="32"/>
      <c r="I172" s="30"/>
      <c r="J172" s="31"/>
      <c r="Q172" s="29"/>
      <c r="R172" s="30"/>
      <c r="S172" s="30"/>
    </row>
    <row r="173" spans="2:19" s="23" customFormat="1">
      <c r="B173" s="32"/>
      <c r="I173" s="30"/>
      <c r="J173" s="31"/>
      <c r="Q173" s="29"/>
      <c r="R173" s="30"/>
      <c r="S173" s="30"/>
    </row>
    <row r="174" spans="2:19" s="23" customFormat="1">
      <c r="B174" s="32"/>
      <c r="I174" s="30"/>
      <c r="J174" s="31"/>
      <c r="Q174" s="29"/>
      <c r="R174" s="30"/>
      <c r="S174" s="30"/>
    </row>
  </sheetData>
  <sheetProtection selectLockedCells="1"/>
  <mergeCells count="66">
    <mergeCell ref="J57:J58"/>
    <mergeCell ref="K57:O58"/>
    <mergeCell ref="J52:J55"/>
    <mergeCell ref="K52:O52"/>
    <mergeCell ref="K53:O53"/>
    <mergeCell ref="K54:O54"/>
    <mergeCell ref="K55:O55"/>
    <mergeCell ref="K36:O36"/>
    <mergeCell ref="K37:O39"/>
    <mergeCell ref="K59:O59"/>
    <mergeCell ref="K65:O65"/>
    <mergeCell ref="N60:O63"/>
    <mergeCell ref="K60:M63"/>
    <mergeCell ref="K40:M51"/>
    <mergeCell ref="N40:O51"/>
    <mergeCell ref="Q1:Q3"/>
    <mergeCell ref="K28:O28"/>
    <mergeCell ref="K3:O3"/>
    <mergeCell ref="B4:P4"/>
    <mergeCell ref="I5:J5"/>
    <mergeCell ref="N2:P2"/>
    <mergeCell ref="K2:M2"/>
    <mergeCell ref="K5:L5"/>
    <mergeCell ref="K6:L6"/>
    <mergeCell ref="M5:N6"/>
    <mergeCell ref="O5:P6"/>
    <mergeCell ref="K8:O16"/>
    <mergeCell ref="K17:O17"/>
    <mergeCell ref="K18:O18"/>
    <mergeCell ref="K19:O19"/>
    <mergeCell ref="K20:O20"/>
    <mergeCell ref="K77:O77"/>
    <mergeCell ref="K76:P76"/>
    <mergeCell ref="K64:P64"/>
    <mergeCell ref="K56:P56"/>
    <mergeCell ref="K73:O73"/>
    <mergeCell ref="K70:O70"/>
    <mergeCell ref="K71:O71"/>
    <mergeCell ref="K72:O72"/>
    <mergeCell ref="K74:O74"/>
    <mergeCell ref="K75:O75"/>
    <mergeCell ref="K68:O68"/>
    <mergeCell ref="K69:O69"/>
    <mergeCell ref="K66:O66"/>
    <mergeCell ref="K67:O67"/>
    <mergeCell ref="B1:D2"/>
    <mergeCell ref="K25:O26"/>
    <mergeCell ref="K7:P7"/>
    <mergeCell ref="B6:C6"/>
    <mergeCell ref="B5:C5"/>
    <mergeCell ref="I6:J6"/>
    <mergeCell ref="H1:I1"/>
    <mergeCell ref="D6:H6"/>
    <mergeCell ref="D5:H5"/>
    <mergeCell ref="K21:O21"/>
    <mergeCell ref="K22:O22"/>
    <mergeCell ref="K23:O23"/>
    <mergeCell ref="K24:O24"/>
    <mergeCell ref="K35:O35"/>
    <mergeCell ref="K34:O34"/>
    <mergeCell ref="K27:P27"/>
    <mergeCell ref="K32:O32"/>
    <mergeCell ref="K33:O33"/>
    <mergeCell ref="K29:O29"/>
    <mergeCell ref="K30:O30"/>
    <mergeCell ref="K31:O31"/>
  </mergeCells>
  <hyperlinks>
    <hyperlink ref="P28" r:id="rId1"/>
    <hyperlink ref="P8" r:id="rId2"/>
    <hyperlink ref="P29:P33" r:id="rId3" display="Клик сюда"/>
    <hyperlink ref="P9" r:id="rId4"/>
    <hyperlink ref="P10:P12" r:id="rId5" display="Клик сюда"/>
    <hyperlink ref="P13:P15" r:id="rId6" display="Клик сюда"/>
    <hyperlink ref="P65" r:id="rId7"/>
    <hyperlink ref="P26" r:id="rId8"/>
    <hyperlink ref="P37" r:id="rId9"/>
    <hyperlink ref="P38:P39" r:id="rId10" display="Клик сюда"/>
    <hyperlink ref="P3" r:id="rId11" display="Ссылка на САЙТ"/>
    <hyperlink ref="P60" r:id="rId12"/>
    <hyperlink ref="P59" r:id="rId13"/>
    <hyperlink ref="P61" r:id="rId14"/>
    <hyperlink ref="P62" r:id="rId15"/>
    <hyperlink ref="P63" r:id="rId16"/>
    <hyperlink ref="P36" r:id="rId17"/>
    <hyperlink ref="P40" r:id="rId18"/>
    <hyperlink ref="P41" r:id="rId19"/>
    <hyperlink ref="P42:P51" r:id="rId20" display="Клик сюда"/>
    <hyperlink ref="P72" r:id="rId21"/>
    <hyperlink ref="P71" r:id="rId22"/>
    <hyperlink ref="P70" r:id="rId23"/>
    <hyperlink ref="P25" r:id="rId24"/>
    <hyperlink ref="P17" r:id="rId25"/>
    <hyperlink ref="P18:P24" r:id="rId26" display="Клик сюда"/>
    <hyperlink ref="P34" r:id="rId27"/>
    <hyperlink ref="P52" r:id="rId28"/>
    <hyperlink ref="P53:P55" r:id="rId29" display="Клик сюда"/>
    <hyperlink ref="P66:P69" r:id="rId30" display="Клик сюда"/>
    <hyperlink ref="P66" r:id="rId31"/>
    <hyperlink ref="P67" r:id="rId32"/>
    <hyperlink ref="P68" r:id="rId33"/>
    <hyperlink ref="P69" r:id="rId34"/>
  </hyperlinks>
  <pageMargins left="0.55118110236220474" right="0.47244094488188981" top="0.82677165354330717" bottom="0.74803149606299213" header="0.31496062992125984" footer="0.31496062992125984"/>
  <pageSetup paperSize="9" scale="71" orientation="landscape" r:id="rId35"/>
  <ignoredErrors>
    <ignoredError sqref="H35:H52 H8:H34 H54:H77" unlockedFormula="1"/>
    <ignoredError sqref="Q17 Q18:Q24" numberStoredAsText="1"/>
  </ignoredErrors>
  <drawing r:id="rId36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H58" sqref="H58"/>
    </sheetView>
  </sheetViews>
  <sheetFormatPr defaultRowHeight="15"/>
  <cols>
    <col min="1" max="1" width="3.42578125" style="2" customWidth="1"/>
    <col min="2" max="2" width="50.42578125" style="46" customWidth="1"/>
    <col min="3" max="5" width="11.85546875" style="2" customWidth="1"/>
    <col min="7" max="7" width="15.5703125" hidden="1" customWidth="1"/>
    <col min="8" max="8" width="12.140625" bestFit="1" customWidth="1"/>
  </cols>
  <sheetData>
    <row r="1" spans="1:8" ht="33.75" customHeight="1">
      <c r="A1" s="206"/>
      <c r="B1" s="206"/>
      <c r="C1" s="206"/>
      <c r="D1" s="206"/>
      <c r="E1" s="206"/>
    </row>
    <row r="2" spans="1:8" ht="23.25" customHeight="1">
      <c r="A2" s="206"/>
      <c r="B2" s="206"/>
      <c r="C2" s="206"/>
      <c r="D2" s="206"/>
      <c r="E2" s="206"/>
    </row>
    <row r="3" spans="1:8">
      <c r="B3" s="55" t="s">
        <v>60</v>
      </c>
      <c r="C3" s="293" t="e">
        <f>ПРАЙС!#REF!</f>
        <v>#REF!</v>
      </c>
      <c r="D3" s="294"/>
      <c r="E3" s="294"/>
    </row>
    <row r="4" spans="1:8">
      <c r="B4" s="56" t="s">
        <v>67</v>
      </c>
      <c r="C4" s="292"/>
      <c r="D4" s="292"/>
      <c r="E4" s="292"/>
    </row>
    <row r="5" spans="1:8">
      <c r="B5" s="56" t="s">
        <v>66</v>
      </c>
      <c r="C5" s="292"/>
      <c r="D5" s="292"/>
      <c r="E5" s="292"/>
    </row>
    <row r="6" spans="1:8">
      <c r="B6" s="56" t="s">
        <v>65</v>
      </c>
      <c r="C6" s="294"/>
      <c r="D6" s="294"/>
      <c r="E6" s="294"/>
    </row>
    <row r="7" spans="1:8">
      <c r="B7" s="56" t="s">
        <v>64</v>
      </c>
      <c r="C7" s="294"/>
      <c r="D7" s="294"/>
      <c r="E7" s="294"/>
    </row>
    <row r="8" spans="1:8">
      <c r="B8" s="57" t="s">
        <v>63</v>
      </c>
      <c r="C8" s="293" t="str">
        <f>ПРАЙС!O5</f>
        <v>Введите информацию</v>
      </c>
      <c r="D8" s="294"/>
      <c r="E8" s="294"/>
    </row>
    <row r="9" spans="1:8">
      <c r="B9" s="56" t="s">
        <v>62</v>
      </c>
      <c r="C9" s="294"/>
      <c r="D9" s="294"/>
      <c r="E9" s="294"/>
    </row>
    <row r="10" spans="1:8">
      <c r="B10" s="56" t="s">
        <v>61</v>
      </c>
      <c r="C10" s="293" t="e">
        <f>ПРАЙС!#REF!</f>
        <v>#REF!</v>
      </c>
      <c r="D10" s="294"/>
      <c r="E10" s="294"/>
    </row>
    <row r="11" spans="1:8">
      <c r="B11" s="56" t="s">
        <v>68</v>
      </c>
      <c r="C11" s="291" t="str">
        <f>ПРАЙС!K5</f>
        <v>Введите информацию</v>
      </c>
      <c r="D11" s="292"/>
      <c r="E11" s="292"/>
    </row>
    <row r="12" spans="1:8" ht="15" customHeight="1">
      <c r="B12" s="56"/>
      <c r="C12" s="63"/>
      <c r="D12" s="64"/>
      <c r="E12" s="64"/>
    </row>
    <row r="13" spans="1:8" ht="20.25" customHeight="1">
      <c r="B13" s="58" t="s">
        <v>71</v>
      </c>
      <c r="C13" s="59">
        <f ca="1">G13-43000</f>
        <v>1130</v>
      </c>
      <c r="D13" s="60" t="s">
        <v>70</v>
      </c>
      <c r="E13" s="65">
        <f ca="1">TODAY()</f>
        <v>44130</v>
      </c>
      <c r="G13" s="47">
        <f ca="1">G14</f>
        <v>44130</v>
      </c>
      <c r="H13" s="44"/>
    </row>
    <row r="14" spans="1:8" ht="30">
      <c r="A14" s="6">
        <v>1</v>
      </c>
      <c r="B14" s="42" t="str">
        <f>ПРАЙС!C8</f>
        <v>L01 - Водостойкая помада-карандаш для губ 18 Часов, 2 в 1. Цвет - НАТУРАЛЬНЫЙ (NATURAL)</v>
      </c>
      <c r="C14" s="50">
        <f>ПРАЙС!G8</f>
        <v>0</v>
      </c>
      <c r="D14" s="51" t="e">
        <f>ПРАЙС!#REF!</f>
        <v>#REF!</v>
      </c>
      <c r="E14" s="51" t="e">
        <f>C14*D14</f>
        <v>#REF!</v>
      </c>
      <c r="G14" s="53">
        <f ca="1">TODAY()</f>
        <v>44130</v>
      </c>
    </row>
    <row r="15" spans="1:8" s="45" customFormat="1" ht="30">
      <c r="A15" s="6">
        <v>2</v>
      </c>
      <c r="B15" s="42" t="str">
        <f>ПРАЙС!C9</f>
        <v>L02 - Водостойкая помада-карандаш для губ 18 Часов, 2 в 1. Цвет - ВЕСЕННЯЯ РОЗА (SPRING ROSE)</v>
      </c>
      <c r="C15" s="50">
        <f>ПРАЙС!G9</f>
        <v>0</v>
      </c>
      <c r="D15" s="51" t="e">
        <f>ПРАЙС!#REF!</f>
        <v>#REF!</v>
      </c>
      <c r="E15" s="51" t="e">
        <f t="shared" ref="E15:E58" si="0">C15*D15</f>
        <v>#REF!</v>
      </c>
      <c r="G15" s="48">
        <f ca="1">G16</f>
        <v>44130.590443518522</v>
      </c>
    </row>
    <row r="16" spans="1:8" s="45" customFormat="1" ht="30">
      <c r="A16" s="6">
        <v>3</v>
      </c>
      <c r="B16" s="42" t="str">
        <f>ПРАЙС!C10</f>
        <v>L03 - Водостойкая помада-карандаш для губ 18 Часов, 2 в 1. Цвет - ПЕРСИК (PEACH)</v>
      </c>
      <c r="C16" s="50">
        <f>ПРАЙС!G10</f>
        <v>0</v>
      </c>
      <c r="D16" s="51" t="e">
        <f>ПРАЙС!#REF!</f>
        <v>#REF!</v>
      </c>
      <c r="E16" s="51" t="e">
        <f t="shared" si="0"/>
        <v>#REF!</v>
      </c>
      <c r="G16" s="54">
        <f ca="1">NOW()</f>
        <v>44130.590443518522</v>
      </c>
    </row>
    <row r="17" spans="1:7" s="45" customFormat="1" ht="30">
      <c r="A17" s="6">
        <v>4</v>
      </c>
      <c r="B17" s="42" t="str">
        <f>ПРАЙС!C11</f>
        <v>L04 - Водостойкая помада-карандаш для губ 18 Часов, 2 в 1. Цвет - НЮД (NUDE)</v>
      </c>
      <c r="C17" s="50">
        <f>ПРАЙС!G11</f>
        <v>0</v>
      </c>
      <c r="D17" s="51" t="e">
        <f>ПРАЙС!#REF!</f>
        <v>#REF!</v>
      </c>
      <c r="E17" s="51" t="e">
        <f t="shared" si="0"/>
        <v>#REF!</v>
      </c>
      <c r="G17" s="52"/>
    </row>
    <row r="18" spans="1:7" s="45" customFormat="1" ht="45">
      <c r="A18" s="6">
        <v>5</v>
      </c>
      <c r="B18" s="42" t="str">
        <f>ПРАЙС!C12</f>
        <v>L05 - Водостойкая помада-карандаш для губ 18 Часов, 2 в 1. Цвет - ЗАЦЕЛОВАННЫЕ ГУБЫ (OVERKISSED)</v>
      </c>
      <c r="C18" s="50">
        <f>ПРАЙС!G12</f>
        <v>0</v>
      </c>
      <c r="D18" s="51" t="e">
        <f>ПРАЙС!#REF!</f>
        <v>#REF!</v>
      </c>
      <c r="E18" s="51" t="e">
        <f t="shared" si="0"/>
        <v>#REF!</v>
      </c>
    </row>
    <row r="19" spans="1:7" s="45" customFormat="1" ht="30">
      <c r="A19" s="6">
        <v>6</v>
      </c>
      <c r="B19" s="42" t="str">
        <f>ПРАЙС!C13</f>
        <v>L06 - Водостойкая помада-карандаш для губ 18 Часов, 2 в 1. Цвет - КАРАМЕЛЬ (CARAMEL)</v>
      </c>
      <c r="C19" s="50">
        <f>ПРАЙС!G13</f>
        <v>0</v>
      </c>
      <c r="D19" s="51" t="e">
        <f>ПРАЙС!#REF!</f>
        <v>#REF!</v>
      </c>
      <c r="E19" s="51" t="e">
        <f t="shared" si="0"/>
        <v>#REF!</v>
      </c>
    </row>
    <row r="20" spans="1:7" s="45" customFormat="1" ht="45">
      <c r="A20" s="6">
        <v>7</v>
      </c>
      <c r="B20" s="42" t="str">
        <f>ПРАЙС!C14</f>
        <v>L07 - Водостойкая помада-карандаш для губ 18 Часов, 2 в 1. Цвет - КОРОЛЕВСКИЙ КРАСНЫЙ (ROYAL RED)</v>
      </c>
      <c r="C20" s="50">
        <f>ПРАЙС!G14</f>
        <v>0</v>
      </c>
      <c r="D20" s="51" t="e">
        <f>ПРАЙС!#REF!</f>
        <v>#REF!</v>
      </c>
      <c r="E20" s="51" t="e">
        <f t="shared" si="0"/>
        <v>#REF!</v>
      </c>
    </row>
    <row r="21" spans="1:7" s="45" customFormat="1" ht="30">
      <c r="A21" s="6">
        <v>8</v>
      </c>
      <c r="B21" s="42" t="str">
        <f>ПРАЙС!C15</f>
        <v>L08 - Водостойкая помада-карандаш для губ 18 Часов, 2 в 1. Цвет - ЛИЛОВЫЙ (LILAC LILY)</v>
      </c>
      <c r="C21" s="50">
        <f>ПРАЙС!G15</f>
        <v>0</v>
      </c>
      <c r="D21" s="51" t="e">
        <f>ПРАЙС!#REF!</f>
        <v>#REF!</v>
      </c>
      <c r="E21" s="51" t="e">
        <f t="shared" si="0"/>
        <v>#REF!</v>
      </c>
    </row>
    <row r="22" spans="1:7" s="45" customFormat="1">
      <c r="A22" s="6">
        <v>9</v>
      </c>
      <c r="B22" s="42" t="str">
        <f>ПРАЙС!C26</f>
        <v>Скраб для губ 28 масел, 10гр.</v>
      </c>
      <c r="C22" s="50">
        <f>ПРАЙС!G26</f>
        <v>0</v>
      </c>
      <c r="D22" s="51" t="e">
        <f>ПРАЙС!#REF!</f>
        <v>#REF!</v>
      </c>
      <c r="E22" s="51" t="e">
        <f t="shared" si="0"/>
        <v>#REF!</v>
      </c>
    </row>
    <row r="23" spans="1:7" s="45" customFormat="1" ht="31.5" customHeight="1">
      <c r="A23" s="6">
        <v>10</v>
      </c>
      <c r="B23" s="42" t="str">
        <f>ПРАЙС!C28</f>
        <v>E01 - Водостойкий карандаш для глаз 24 Часа, подводка-тени-каял 3 в 1, цвет - ЧЕРНЫЙ УГОЛЬ (PURE BLACK)</v>
      </c>
      <c r="C23" s="50">
        <f>ПРАЙС!G28</f>
        <v>0</v>
      </c>
      <c r="D23" s="51" t="e">
        <f>ПРАЙС!#REF!</f>
        <v>#REF!</v>
      </c>
      <c r="E23" s="51" t="e">
        <f t="shared" si="0"/>
        <v>#REF!</v>
      </c>
    </row>
    <row r="24" spans="1:7" s="45" customFormat="1" ht="45">
      <c r="A24" s="6">
        <v>11</v>
      </c>
      <c r="B24" s="42" t="str">
        <f>ПРАЙС!C29</f>
        <v>E02 - Водостойкий карандаш для глаз 24 Часа, подводка-тени-каял 3 в 1, цвет - ЮЖНАЯ НОЧЬ (SOUTH NIGHT)</v>
      </c>
      <c r="C24" s="50">
        <f>ПРАЙС!G29</f>
        <v>0</v>
      </c>
      <c r="D24" s="51" t="e">
        <f>ПРАЙС!#REF!</f>
        <v>#REF!</v>
      </c>
      <c r="E24" s="51" t="e">
        <f t="shared" si="0"/>
        <v>#REF!</v>
      </c>
    </row>
    <row r="25" spans="1:7" s="45" customFormat="1" ht="30">
      <c r="A25" s="6">
        <v>12</v>
      </c>
      <c r="B25" s="42" t="str">
        <f>ПРАЙС!C30</f>
        <v>E03 - Водостойкий карандаш для глаз 24 Часа, подводка-тени-каял 3 в 1, цвет - ОЛИВА (OLIVE)</v>
      </c>
      <c r="C25" s="50">
        <f>ПРАЙС!G30</f>
        <v>0</v>
      </c>
      <c r="D25" s="51" t="e">
        <f>ПРАЙС!#REF!</f>
        <v>#REF!</v>
      </c>
      <c r="E25" s="51" t="e">
        <f t="shared" si="0"/>
        <v>#REF!</v>
      </c>
    </row>
    <row r="26" spans="1:7" s="45" customFormat="1" ht="45">
      <c r="A26" s="6">
        <v>13</v>
      </c>
      <c r="B26" s="42" t="str">
        <f>ПРАЙС!C31</f>
        <v>E04 - Водостойкий карандаш для глаз 24 Часа, подводка-тени-каял 3 в 1, цвет - ЧЕРНИКА (BLACKBERRY)</v>
      </c>
      <c r="C26" s="50">
        <f>ПРАЙС!G31</f>
        <v>0</v>
      </c>
      <c r="D26" s="51" t="e">
        <f>ПРАЙС!#REF!</f>
        <v>#REF!</v>
      </c>
      <c r="E26" s="51" t="e">
        <f t="shared" si="0"/>
        <v>#REF!</v>
      </c>
    </row>
    <row r="27" spans="1:7" s="45" customFormat="1" ht="30">
      <c r="A27" s="6">
        <v>14</v>
      </c>
      <c r="B27" s="42" t="str">
        <f>ПРАЙС!C32</f>
        <v>E05 - Водостойкий карандаш для глаз 24 Часа, подводка-тени-каял 3 в 1, цвет - ХАКИ (KHAKI)</v>
      </c>
      <c r="C27" s="50">
        <f>ПРАЙС!G32</f>
        <v>0</v>
      </c>
      <c r="D27" s="51" t="e">
        <f>ПРАЙС!#REF!</f>
        <v>#REF!</v>
      </c>
      <c r="E27" s="51" t="e">
        <f t="shared" si="0"/>
        <v>#REF!</v>
      </c>
    </row>
    <row r="28" spans="1:7" s="45" customFormat="1" ht="45">
      <c r="A28" s="6">
        <v>15</v>
      </c>
      <c r="B28" s="42" t="str">
        <f>ПРАЙС!C33</f>
        <v>E06 - Водостойкий карандаш для глаз 24 Часа, подводка-тени-каял 3 в 1, цвет - СЛОНОВАЯ КОСТЬ (IVORY)</v>
      </c>
      <c r="C28" s="50">
        <f>ПРАЙС!G33</f>
        <v>0</v>
      </c>
      <c r="D28" s="51" t="e">
        <f>ПРАЙС!#REF!</f>
        <v>#REF!</v>
      </c>
      <c r="E28" s="51" t="e">
        <f t="shared" si="0"/>
        <v>#REF!</v>
      </c>
    </row>
    <row r="29" spans="1:7" s="45" customFormat="1" ht="30">
      <c r="A29" s="6">
        <v>16</v>
      </c>
      <c r="B29" s="42" t="str">
        <f>ПРАЙС!C36</f>
        <v>Сыворотка для роста ресниц и бровей XXLashes, 3.5мл.</v>
      </c>
      <c r="C29" s="50">
        <f>ПРАЙС!G36</f>
        <v>0</v>
      </c>
      <c r="D29" s="51" t="e">
        <f>ПРАЙС!#REF!</f>
        <v>#REF!</v>
      </c>
      <c r="E29" s="51" t="e">
        <f t="shared" si="0"/>
        <v>#REF!</v>
      </c>
    </row>
    <row r="30" spans="1:7" s="45" customFormat="1">
      <c r="A30" s="6">
        <v>17</v>
      </c>
      <c r="B30" s="42" t="str">
        <f>ПРАЙС!C37</f>
        <v>Фибро-Тушь для ресниц - Черная, 12мл.</v>
      </c>
      <c r="C30" s="50">
        <f>ПРАЙС!G37</f>
        <v>0</v>
      </c>
      <c r="D30" s="51" t="e">
        <f>ПРАЙС!#REF!</f>
        <v>#REF!</v>
      </c>
      <c r="E30" s="51" t="e">
        <f t="shared" si="0"/>
        <v>#REF!</v>
      </c>
    </row>
    <row r="31" spans="1:7" s="45" customFormat="1">
      <c r="A31" s="6">
        <v>18</v>
      </c>
      <c r="B31" s="42" t="str">
        <f>ПРАЙС!C38</f>
        <v>Фибро-Тушь для ресниц - Коричневая 12мл.</v>
      </c>
      <c r="C31" s="50">
        <f>ПРАЙС!G38</f>
        <v>0</v>
      </c>
      <c r="D31" s="51" t="e">
        <f>ПРАЙС!#REF!</f>
        <v>#REF!</v>
      </c>
      <c r="E31" s="51" t="e">
        <f t="shared" si="0"/>
        <v>#REF!</v>
      </c>
    </row>
    <row r="32" spans="1:7" s="45" customFormat="1">
      <c r="A32" s="6">
        <v>19</v>
      </c>
      <c r="B32" s="42" t="str">
        <f>ПРАЙС!C39</f>
        <v>Фибро-Тушь для ресниц - Черно-зеленая, 12мл.</v>
      </c>
      <c r="C32" s="50">
        <f>ПРАЙС!G39</f>
        <v>0</v>
      </c>
      <c r="D32" s="51" t="e">
        <f>ПРАЙС!#REF!</f>
        <v>#REF!</v>
      </c>
      <c r="E32" s="51" t="e">
        <f t="shared" si="0"/>
        <v>#REF!</v>
      </c>
    </row>
    <row r="33" spans="1:5" s="45" customFormat="1">
      <c r="A33" s="6">
        <v>20</v>
      </c>
      <c r="B33" s="42" t="e">
        <f>ПРАЙС!#REF!</f>
        <v>#REF!</v>
      </c>
      <c r="C33" s="50" t="e">
        <f>ПРАЙС!#REF!</f>
        <v>#REF!</v>
      </c>
      <c r="D33" s="51" t="e">
        <f>ПРАЙС!#REF!</f>
        <v>#REF!</v>
      </c>
      <c r="E33" s="51" t="e">
        <f t="shared" si="0"/>
        <v>#REF!</v>
      </c>
    </row>
    <row r="34" spans="1:5" s="45" customFormat="1" ht="45">
      <c r="A34" s="6">
        <v>21</v>
      </c>
      <c r="B34" s="42" t="str">
        <f>ПРАЙС!C40</f>
        <v>S101 - Водостойкие муссовые (кремовые) тени Eyes Paradise 24 Часа, цвет - РОЗОВЫЙ ПУНШ (PINK PUNCH), 2.1гр.</v>
      </c>
      <c r="C34" s="50">
        <f>ПРАЙС!G40</f>
        <v>0</v>
      </c>
      <c r="D34" s="51" t="e">
        <f>ПРАЙС!#REF!</f>
        <v>#REF!</v>
      </c>
      <c r="E34" s="51" t="e">
        <f t="shared" ref="E34" si="1">C34*D34</f>
        <v>#REF!</v>
      </c>
    </row>
    <row r="35" spans="1:5" s="45" customFormat="1" ht="30">
      <c r="A35" s="6">
        <v>22</v>
      </c>
      <c r="B35" s="42" t="str">
        <f>ПРАЙС!C41</f>
        <v>S102 - Водостойкие муссовые (кремовые) тени Eyes Paradise 24 Часа, цвет - ХАКИ (KHAKI), 2.1гр.</v>
      </c>
      <c r="C35" s="50">
        <f>ПРАЙС!G41</f>
        <v>0</v>
      </c>
      <c r="D35" s="51" t="e">
        <f>ПРАЙС!#REF!</f>
        <v>#REF!</v>
      </c>
      <c r="E35" s="51" t="e">
        <f t="shared" si="0"/>
        <v>#REF!</v>
      </c>
    </row>
    <row r="36" spans="1:5" s="45" customFormat="1" ht="45">
      <c r="A36" s="6">
        <v>23</v>
      </c>
      <c r="B36" s="42" t="str">
        <f>ПРАЙС!C42</f>
        <v>S103 - Водостойкие муссовые (кремовые) тени Eyes Paradise 24 Часа, цвет - СЛОНОВАЯ КОСТЬ (IVORY), 2.1гр.</v>
      </c>
      <c r="C36" s="50">
        <f>ПРАЙС!G42</f>
        <v>0</v>
      </c>
      <c r="D36" s="51" t="e">
        <f>ПРАЙС!#REF!</f>
        <v>#REF!</v>
      </c>
      <c r="E36" s="51" t="e">
        <f t="shared" si="0"/>
        <v>#REF!</v>
      </c>
    </row>
    <row r="37" spans="1:5" s="45" customFormat="1" ht="30">
      <c r="A37" s="6">
        <v>24</v>
      </c>
      <c r="B37" s="42" t="str">
        <f>ПРАЙС!C43</f>
        <v>S104 - Водостойкие муссовые (кремовые) тени Eyes Paradise 24 Часа, цвет - МОККО (MOKKO), 2.1гр.</v>
      </c>
      <c r="C37" s="50">
        <f>ПРАЙС!G43</f>
        <v>0</v>
      </c>
      <c r="D37" s="51" t="e">
        <f>ПРАЙС!#REF!</f>
        <v>#REF!</v>
      </c>
      <c r="E37" s="51" t="e">
        <f t="shared" si="0"/>
        <v>#REF!</v>
      </c>
    </row>
    <row r="38" spans="1:5" s="45" customFormat="1" ht="46.5" customHeight="1">
      <c r="A38" s="6">
        <v>25</v>
      </c>
      <c r="B38" s="42" t="str">
        <f>ПРАЙС!C44</f>
        <v>S105 - Водостойкие муссовые (кремовые) тени Eyes Paradise 24 Часа, цвет - ОЛИВКОВЫЙ (OLIVE), 2.1гр.</v>
      </c>
      <c r="C38" s="50">
        <f>ПРАЙС!G44</f>
        <v>0</v>
      </c>
      <c r="D38" s="51" t="e">
        <f>ПРАЙС!#REF!</f>
        <v>#REF!</v>
      </c>
      <c r="E38" s="51" t="e">
        <f t="shared" si="0"/>
        <v>#REF!</v>
      </c>
    </row>
    <row r="39" spans="1:5" s="45" customFormat="1" ht="45">
      <c r="A39" s="6">
        <v>26</v>
      </c>
      <c r="B39" s="42" t="str">
        <f>ПРАЙС!C45</f>
        <v>S106 - Водостойкие муссовые (кремовые) тени Eyes Paradise 24 Часа, цвет - МЯТНЫЙ (PEPPERMINT), 2.1гр.</v>
      </c>
      <c r="C39" s="50">
        <f>ПРАЙС!G45</f>
        <v>0</v>
      </c>
      <c r="D39" s="51" t="e">
        <f>ПРАЙС!#REF!</f>
        <v>#REF!</v>
      </c>
      <c r="E39" s="51" t="e">
        <f t="shared" si="0"/>
        <v>#REF!</v>
      </c>
    </row>
    <row r="40" spans="1:5" s="45" customFormat="1" ht="45">
      <c r="A40" s="6">
        <v>27</v>
      </c>
      <c r="B40" s="42" t="str">
        <f>ПРАЙС!C46</f>
        <v>S107 - Водостойкие муссовые (кремовые) тени Eyes Paradise 24 Часа, цвет - ЧЕРНИЧНЫЙ (BLACKBERRY), 2.1гр.</v>
      </c>
      <c r="C40" s="50">
        <f>ПРАЙС!G46</f>
        <v>0</v>
      </c>
      <c r="D40" s="51" t="e">
        <f>ПРАЙС!#REF!</f>
        <v>#REF!</v>
      </c>
      <c r="E40" s="51" t="e">
        <f t="shared" si="0"/>
        <v>#REF!</v>
      </c>
    </row>
    <row r="41" spans="1:5" s="45" customFormat="1" ht="30">
      <c r="A41" s="6">
        <v>28</v>
      </c>
      <c r="B41" s="42" t="str">
        <f>ПРАЙС!C47</f>
        <v>S108 - Водостойкие муссовые (кремовые) тени Eyes Paradise 24 Часа, цвет - КОНФЕТКА (SWEETY), 2.1гр.</v>
      </c>
      <c r="C41" s="50">
        <f>ПРАЙС!G47</f>
        <v>0</v>
      </c>
      <c r="D41" s="51" t="e">
        <f>ПРАЙС!#REF!</f>
        <v>#REF!</v>
      </c>
      <c r="E41" s="51" t="e">
        <f t="shared" si="0"/>
        <v>#REF!</v>
      </c>
    </row>
    <row r="42" spans="1:5" s="45" customFormat="1" ht="45">
      <c r="A42" s="6">
        <v>29</v>
      </c>
      <c r="B42" s="42" t="str">
        <f>ПРАЙС!C48</f>
        <v>S109 - Водостойкие муссовые (кремовые) тени Eyes Paradise 24 Часа, цвет - ЮЖНАЯ НОЧЬ (SOUTH NIGHT), 2.1гр.</v>
      </c>
      <c r="C42" s="50">
        <f>ПРАЙС!G48</f>
        <v>0</v>
      </c>
      <c r="D42" s="51" t="e">
        <f>ПРАЙС!#REF!</f>
        <v>#REF!</v>
      </c>
      <c r="E42" s="51" t="e">
        <f t="shared" si="0"/>
        <v>#REF!</v>
      </c>
    </row>
    <row r="43" spans="1:5" s="45" customFormat="1" ht="30">
      <c r="A43" s="6">
        <v>30</v>
      </c>
      <c r="B43" s="42" t="str">
        <f>ПРАЙС!C49</f>
        <v>S110 - Водостойкие муссовые (кремовые) тени Eyes Paradise 24 Часа, цвет - ГРАФИТ (GRAPHIT), 2.1гр.</v>
      </c>
      <c r="C43" s="50">
        <f>ПРАЙС!G49</f>
        <v>0</v>
      </c>
      <c r="D43" s="51" t="e">
        <f>ПРАЙС!#REF!</f>
        <v>#REF!</v>
      </c>
      <c r="E43" s="51" t="e">
        <f t="shared" si="0"/>
        <v>#REF!</v>
      </c>
    </row>
    <row r="44" spans="1:5" s="45" customFormat="1" ht="45">
      <c r="A44" s="6">
        <v>31</v>
      </c>
      <c r="B44" s="42" t="str">
        <f>ПРАЙС!C50</f>
        <v>S111 - Водостойкие муссовые (кремовые) тени Eyes Paradise 24 Часа, цвет - ЗАКАТ СОЛНЦА (SUNSET), 2.1гр.</v>
      </c>
      <c r="C44" s="50">
        <f>ПРАЙС!G50</f>
        <v>0</v>
      </c>
      <c r="D44" s="51" t="e">
        <f>ПРАЙС!#REF!</f>
        <v>#REF!</v>
      </c>
      <c r="E44" s="51" t="e">
        <f t="shared" si="0"/>
        <v>#REF!</v>
      </c>
    </row>
    <row r="45" spans="1:5" s="45" customFormat="1" ht="45">
      <c r="A45" s="6">
        <v>32</v>
      </c>
      <c r="B45" s="42" t="str">
        <f>ПРАЙС!C51</f>
        <v>S112 - Водостойкие муссовые (кремовые) тени Eyes Paradise 24 Часа, цвет - ЗОЛОТОЙ ПЕСОК (GOLDEN SAND), 2.1гр.</v>
      </c>
      <c r="C45" s="50">
        <f>ПРАЙС!G51</f>
        <v>0</v>
      </c>
      <c r="D45" s="51" t="e">
        <f>ПРАЙС!#REF!</f>
        <v>#REF!</v>
      </c>
      <c r="E45" s="51" t="e">
        <f t="shared" si="0"/>
        <v>#REF!</v>
      </c>
    </row>
    <row r="46" spans="1:5" s="45" customFormat="1" ht="45">
      <c r="A46" s="6">
        <v>33</v>
      </c>
      <c r="B46" s="42" t="str">
        <f>ПРАЙС!C59</f>
        <v>Водостойкий карандаш для бровей 18 Часов, цвет УНИВЕРСАЛ (UNIVERSAL)- от блондинки до брюнетки</v>
      </c>
      <c r="C46" s="50">
        <f>ПРАЙС!G59</f>
        <v>0</v>
      </c>
      <c r="D46" s="51" t="e">
        <f>ПРАЙС!#REF!</f>
        <v>#REF!</v>
      </c>
      <c r="E46" s="51" t="e">
        <f t="shared" si="0"/>
        <v>#REF!</v>
      </c>
    </row>
    <row r="47" spans="1:5" s="45" customFormat="1" ht="30">
      <c r="A47" s="6">
        <v>34</v>
      </c>
      <c r="B47" s="42" t="str">
        <f>ПРАЙС!C60</f>
        <v>Помада для бровей 24 часа устойчивости BROW FACTORY B1 BLONDIE для блондинок с кистью</v>
      </c>
      <c r="C47" s="50">
        <f>ПРАЙС!G60</f>
        <v>0</v>
      </c>
      <c r="D47" s="51" t="e">
        <f>ПРАЙС!#REF!</f>
        <v>#REF!</v>
      </c>
      <c r="E47" s="51" t="e">
        <f t="shared" si="0"/>
        <v>#REF!</v>
      </c>
    </row>
    <row r="48" spans="1:5" s="45" customFormat="1" ht="45">
      <c r="A48" s="6">
        <v>35</v>
      </c>
      <c r="B48" s="42" t="str">
        <f>ПРАЙС!C61</f>
        <v>Помада для бровей 24 часа устойчивости BROW FACTORY B2 GINGERY для блондинок и шатенок с кистью</v>
      </c>
      <c r="C48" s="50">
        <f>ПРАЙС!G61</f>
        <v>0</v>
      </c>
      <c r="D48" s="51" t="e">
        <f>ПРАЙС!#REF!</f>
        <v>#REF!</v>
      </c>
      <c r="E48" s="51" t="e">
        <f t="shared" si="0"/>
        <v>#REF!</v>
      </c>
    </row>
    <row r="49" spans="1:5" s="45" customFormat="1" ht="30">
      <c r="A49" s="6">
        <v>36</v>
      </c>
      <c r="B49" s="42" t="str">
        <f>ПРАЙС!C63</f>
        <v>Помада для бровей 24 часа устойчивости BROW FACTORY B4 BRUNETTE для брюнеток с кистью</v>
      </c>
      <c r="C49" s="50">
        <f>ПРАЙС!G63</f>
        <v>0</v>
      </c>
      <c r="D49" s="51" t="e">
        <f>ПРАЙС!#REF!</f>
        <v>#REF!</v>
      </c>
      <c r="E49" s="51" t="e">
        <f t="shared" si="0"/>
        <v>#REF!</v>
      </c>
    </row>
    <row r="50" spans="1:5" s="45" customFormat="1" ht="45">
      <c r="A50" s="6">
        <v>37</v>
      </c>
      <c r="B50" s="42" t="str">
        <f>ПРАЙС!C65</f>
        <v>Антивозрастной крем для лица MAGIC CREAM. Волшебный крем на основе пептидов и даров океана, 50мл</v>
      </c>
      <c r="C50" s="50">
        <f>ПРАЙС!G65</f>
        <v>0</v>
      </c>
      <c r="D50" s="51" t="e">
        <f>ПРАЙС!#REF!</f>
        <v>#REF!</v>
      </c>
      <c r="E50" s="51" t="e">
        <f t="shared" si="0"/>
        <v>#REF!</v>
      </c>
    </row>
    <row r="51" spans="1:5" s="45" customFormat="1" ht="60">
      <c r="A51" s="6">
        <v>38</v>
      </c>
      <c r="B51" s="42" t="str">
        <f>ПРАЙС!C70</f>
        <v>Dream skin Air Cushion - Невесомая Тональная Вуаль - КУШОН. Средство нового поколения с запасной кассетой - 2х15гр., оттенок НЕЙТРАЛЬНЫЙ (NEUTRAL)</v>
      </c>
      <c r="C51" s="50">
        <f>ПРАЙС!G70</f>
        <v>0</v>
      </c>
      <c r="D51" s="51" t="e">
        <f>ПРАЙС!#REF!</f>
        <v>#REF!</v>
      </c>
      <c r="E51" s="51" t="e">
        <f t="shared" si="0"/>
        <v>#REF!</v>
      </c>
    </row>
    <row r="52" spans="1:5" s="45" customFormat="1" ht="30">
      <c r="A52" s="6">
        <v>39</v>
      </c>
      <c r="B52" s="42" t="str">
        <f>ПРАЙС!C71</f>
        <v>EYE Patches peptide formula. Патчи для глаз, пептидная формула, 60шт</v>
      </c>
      <c r="C52" s="50">
        <f>ПРАЙС!G71</f>
        <v>0</v>
      </c>
      <c r="D52" s="51" t="e">
        <f>ПРАЙС!#REF!</f>
        <v>#REF!</v>
      </c>
      <c r="E52" s="51" t="e">
        <f t="shared" si="0"/>
        <v>#REF!</v>
      </c>
    </row>
    <row r="53" spans="1:5" s="45" customFormat="1">
      <c r="A53" s="6">
        <v>40</v>
      </c>
      <c r="B53" s="42" t="e">
        <f>ПРАЙС!#REF!</f>
        <v>#REF!</v>
      </c>
      <c r="C53" s="50" t="e">
        <f>ПРАЙС!#REF!</f>
        <v>#REF!</v>
      </c>
      <c r="D53" s="51" t="e">
        <f>ПРАЙС!#REF!</f>
        <v>#REF!</v>
      </c>
      <c r="E53" s="51" t="e">
        <f t="shared" si="0"/>
        <v>#REF!</v>
      </c>
    </row>
    <row r="54" spans="1:5" s="45" customFormat="1">
      <c r="A54" s="6">
        <v>41</v>
      </c>
      <c r="B54" s="42" t="str">
        <f>ПРАЙС!C72</f>
        <v>Пузырьковая кислородная маска - 100мл.</v>
      </c>
      <c r="C54" s="50">
        <f>ПРАЙС!G72</f>
        <v>0</v>
      </c>
      <c r="D54" s="51" t="e">
        <f>ПРАЙС!#REF!</f>
        <v>#REF!</v>
      </c>
      <c r="E54" s="51" t="e">
        <f t="shared" si="0"/>
        <v>#REF!</v>
      </c>
    </row>
    <row r="55" spans="1:5" s="45" customFormat="1" ht="30">
      <c r="A55" s="6">
        <v>42</v>
      </c>
      <c r="B55" s="42" t="str">
        <f>ПРАЙС!C73</f>
        <v>Пузырьковая кислородная тканевая одноразовая детокс маска, 30мл.</v>
      </c>
      <c r="C55" s="50">
        <f>ПРАЙС!G73</f>
        <v>0</v>
      </c>
      <c r="D55" s="51" t="e">
        <f>ПРАЙС!#REF!</f>
        <v>#REF!</v>
      </c>
      <c r="E55" s="51" t="e">
        <f t="shared" si="0"/>
        <v>#REF!</v>
      </c>
    </row>
    <row r="56" spans="1:5" s="45" customFormat="1" ht="45">
      <c r="A56" s="6">
        <v>43</v>
      </c>
      <c r="B56" s="42" t="str">
        <f>ПРАЙС!C74</f>
        <v>Увлажняющая Hydra SoftCell® маска - "безинъекционная гидроревитализация" одноразовая, 25мл.</v>
      </c>
      <c r="C56" s="50">
        <f>ПРАЙС!G74</f>
        <v>0</v>
      </c>
      <c r="D56" s="51" t="e">
        <f>ПРАЙС!#REF!</f>
        <v>#REF!</v>
      </c>
      <c r="E56" s="51" t="e">
        <f t="shared" si="0"/>
        <v>#REF!</v>
      </c>
    </row>
    <row r="57" spans="1:5" s="45" customFormat="1" ht="46.5" customHeight="1">
      <c r="A57" s="6">
        <v>44</v>
      </c>
      <c r="B57" s="42" t="str">
        <f>ПРАЙС!C75</f>
        <v>Термоактивная маска-дезинкрустант (эксфолиант) с экстрактом клюквы, 30мл.</v>
      </c>
      <c r="C57" s="50">
        <f>ПРАЙС!G75</f>
        <v>0</v>
      </c>
      <c r="D57" s="51" t="e">
        <f>ПРАЙС!#REF!</f>
        <v>#REF!</v>
      </c>
      <c r="E57" s="51" t="e">
        <f t="shared" si="0"/>
        <v>#REF!</v>
      </c>
    </row>
    <row r="58" spans="1:5" s="45" customFormat="1" ht="30">
      <c r="A58" s="6">
        <v>45</v>
      </c>
      <c r="B58" s="42" t="str">
        <f>ПРАЙС!C77</f>
        <v>Точилка для карандашей самозатачивающаяся. Вынуть блок перед использованием)</v>
      </c>
      <c r="C58" s="50">
        <f>ПРАЙС!G77</f>
        <v>0</v>
      </c>
      <c r="D58" s="51" t="e">
        <f>ПРАЙС!#REF!</f>
        <v>#REF!</v>
      </c>
      <c r="E58" s="51" t="e">
        <f t="shared" si="0"/>
        <v>#REF!</v>
      </c>
    </row>
    <row r="59" spans="1:5" s="45" customFormat="1">
      <c r="A59" s="6">
        <v>46</v>
      </c>
      <c r="B59" s="110" t="s">
        <v>18</v>
      </c>
      <c r="C59" s="50" t="s">
        <v>59</v>
      </c>
      <c r="D59" s="50" t="s">
        <v>59</v>
      </c>
      <c r="E59" s="51" t="e">
        <f>ПРАЙС!#REF!</f>
        <v>#REF!</v>
      </c>
    </row>
    <row r="60" spans="1:5" ht="11.25" customHeight="1">
      <c r="C60" s="289" t="s">
        <v>72</v>
      </c>
      <c r="D60" s="290" t="e">
        <f>SUM(E14:E59)</f>
        <v>#REF!</v>
      </c>
      <c r="E60" s="290"/>
    </row>
    <row r="61" spans="1:5" ht="11.25" customHeight="1">
      <c r="B61" s="49"/>
      <c r="C61" s="289"/>
      <c r="D61" s="290"/>
      <c r="E61" s="290"/>
    </row>
    <row r="65" spans="2:4">
      <c r="B65" s="66" t="s">
        <v>73</v>
      </c>
      <c r="C65" s="62"/>
      <c r="D65" s="62"/>
    </row>
    <row r="66" spans="2:4">
      <c r="B66" s="61" t="s">
        <v>74</v>
      </c>
    </row>
  </sheetData>
  <mergeCells count="11">
    <mergeCell ref="C3:E3"/>
    <mergeCell ref="C10:E10"/>
    <mergeCell ref="C6:E6"/>
    <mergeCell ref="C7:E7"/>
    <mergeCell ref="A1:E2"/>
    <mergeCell ref="C60:C61"/>
    <mergeCell ref="D60:E61"/>
    <mergeCell ref="C11:E11"/>
    <mergeCell ref="C5:E5"/>
    <mergeCell ref="C4:E4"/>
    <mergeCell ref="C8:E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01"/>
  <sheetViews>
    <sheetView topLeftCell="A65" zoomScale="120" zoomScaleNormal="120" workbookViewId="0">
      <selection activeCell="BY47" sqref="BY47:CE47"/>
    </sheetView>
  </sheetViews>
  <sheetFormatPr defaultRowHeight="15"/>
  <cols>
    <col min="1" max="19" width="1.42578125" customWidth="1"/>
    <col min="20" max="20" width="9" customWidth="1"/>
    <col min="21" max="92" width="1.42578125" customWidth="1"/>
  </cols>
  <sheetData>
    <row r="1" spans="1:92" ht="11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8" t="s">
        <v>75</v>
      </c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</row>
    <row r="2" spans="1:92" ht="11.2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9" t="s">
        <v>76</v>
      </c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</row>
    <row r="3" spans="1:92" ht="11.2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8" t="s">
        <v>77</v>
      </c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</row>
    <row r="4" spans="1:9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319" t="s">
        <v>78</v>
      </c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1"/>
    </row>
    <row r="5" spans="1:9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93" t="s">
        <v>79</v>
      </c>
      <c r="CB5" s="67"/>
      <c r="CC5" s="322" t="s">
        <v>80</v>
      </c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4"/>
    </row>
    <row r="6" spans="1:92" ht="24.75" customHeight="1">
      <c r="A6" s="318" t="s">
        <v>143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67"/>
      <c r="BW6" s="67"/>
      <c r="BX6" s="67"/>
      <c r="BY6" s="67"/>
      <c r="BZ6" s="67"/>
      <c r="CA6" s="93" t="s">
        <v>81</v>
      </c>
      <c r="CB6" s="67"/>
      <c r="CC6" s="309" t="s">
        <v>153</v>
      </c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1"/>
    </row>
    <row r="7" spans="1:92">
      <c r="A7" s="325" t="s">
        <v>82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71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94"/>
      <c r="CB7" s="67"/>
      <c r="CC7" s="312" t="s">
        <v>154</v>
      </c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4"/>
    </row>
    <row r="8" spans="1:9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5" t="s">
        <v>83</v>
      </c>
      <c r="CB8" s="67"/>
      <c r="CC8" s="315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7"/>
    </row>
    <row r="9" spans="1:92" ht="26.25" customHeight="1">
      <c r="A9" s="67"/>
      <c r="B9" s="72" t="s">
        <v>84</v>
      </c>
      <c r="C9" s="67"/>
      <c r="D9" s="67"/>
      <c r="E9" s="67"/>
      <c r="F9" s="67"/>
      <c r="G9" s="67"/>
      <c r="H9" s="67"/>
      <c r="I9" s="67"/>
      <c r="J9" s="67"/>
      <c r="K9" s="67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72"/>
      <c r="BW9" s="72"/>
      <c r="BX9" s="72"/>
      <c r="BY9" s="72"/>
      <c r="BZ9" s="72"/>
      <c r="CA9" s="93" t="s">
        <v>81</v>
      </c>
      <c r="CB9" s="67"/>
      <c r="CC9" s="309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1"/>
    </row>
    <row r="10" spans="1:92" ht="9" customHeight="1">
      <c r="A10" s="67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73" t="s">
        <v>85</v>
      </c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72"/>
      <c r="BW10" s="72"/>
      <c r="BX10" s="72"/>
      <c r="BY10" s="72"/>
      <c r="BZ10" s="72"/>
      <c r="CA10" s="93"/>
      <c r="CB10" s="67"/>
      <c r="CC10" s="312" t="s">
        <v>153</v>
      </c>
      <c r="CD10" s="313"/>
      <c r="CE10" s="313"/>
      <c r="CF10" s="313"/>
      <c r="CG10" s="313"/>
      <c r="CH10" s="313"/>
      <c r="CI10" s="313"/>
      <c r="CJ10" s="313"/>
      <c r="CK10" s="313"/>
      <c r="CL10" s="313"/>
      <c r="CM10" s="313"/>
      <c r="CN10" s="314"/>
    </row>
    <row r="11" spans="1:92" ht="24" customHeight="1">
      <c r="A11" s="67"/>
      <c r="B11" s="407" t="s">
        <v>86</v>
      </c>
      <c r="C11" s="407"/>
      <c r="D11" s="407"/>
      <c r="E11" s="407"/>
      <c r="F11" s="407"/>
      <c r="G11" s="407"/>
      <c r="H11" s="407"/>
      <c r="I11" s="318" t="s">
        <v>145</v>
      </c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  <c r="BP11" s="318"/>
      <c r="BQ11" s="318"/>
      <c r="BR11" s="318"/>
      <c r="BS11" s="318"/>
      <c r="BT11" s="318"/>
      <c r="BU11" s="318"/>
      <c r="BV11" s="72"/>
      <c r="BW11" s="72"/>
      <c r="BX11" s="72"/>
      <c r="BY11" s="72"/>
      <c r="BZ11" s="72"/>
      <c r="CA11" s="93" t="s">
        <v>81</v>
      </c>
      <c r="CB11" s="67"/>
      <c r="CC11" s="315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7"/>
    </row>
    <row r="12" spans="1:92">
      <c r="A12" s="67"/>
      <c r="B12" s="72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73" t="s">
        <v>85</v>
      </c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72"/>
      <c r="BW12" s="72"/>
      <c r="BX12" s="72"/>
      <c r="BY12" s="72"/>
      <c r="BZ12" s="72"/>
      <c r="CA12" s="93"/>
      <c r="CB12" s="67"/>
      <c r="CC12" s="312"/>
      <c r="CD12" s="313"/>
      <c r="CE12" s="313"/>
      <c r="CF12" s="313"/>
      <c r="CG12" s="313"/>
      <c r="CH12" s="313"/>
      <c r="CI12" s="313"/>
      <c r="CJ12" s="313"/>
      <c r="CK12" s="313"/>
      <c r="CL12" s="313"/>
      <c r="CM12" s="313"/>
      <c r="CN12" s="314"/>
    </row>
    <row r="13" spans="1:92">
      <c r="A13" s="67"/>
      <c r="B13" s="72" t="s">
        <v>87</v>
      </c>
      <c r="C13" s="67"/>
      <c r="D13" s="67"/>
      <c r="E13" s="67"/>
      <c r="F13" s="67"/>
      <c r="G13" s="67"/>
      <c r="H13" s="67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72"/>
      <c r="BW13" s="72"/>
      <c r="BX13" s="72"/>
      <c r="BY13" s="72"/>
      <c r="BZ13" s="72"/>
      <c r="CA13" s="93" t="s">
        <v>81</v>
      </c>
      <c r="CB13" s="67"/>
      <c r="CC13" s="315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7"/>
    </row>
    <row r="14" spans="1:92">
      <c r="A14" s="67"/>
      <c r="B14" s="72"/>
      <c r="C14" s="67"/>
      <c r="D14" s="67"/>
      <c r="E14" s="67"/>
      <c r="F14" s="67"/>
      <c r="G14" s="67"/>
      <c r="H14" s="67"/>
      <c r="I14" s="67"/>
      <c r="J14" s="71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73" t="s">
        <v>85</v>
      </c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337" t="s">
        <v>88</v>
      </c>
      <c r="BW14" s="338"/>
      <c r="BX14" s="338"/>
      <c r="BY14" s="338"/>
      <c r="BZ14" s="338"/>
      <c r="CA14" s="338"/>
      <c r="CB14" s="74"/>
      <c r="CC14" s="341">
        <f ca="1">AN23</f>
        <v>1130</v>
      </c>
      <c r="CD14" s="342"/>
      <c r="CE14" s="342"/>
      <c r="CF14" s="342"/>
      <c r="CG14" s="342"/>
      <c r="CH14" s="342"/>
      <c r="CI14" s="342"/>
      <c r="CJ14" s="342"/>
      <c r="CK14" s="342"/>
      <c r="CL14" s="342"/>
      <c r="CM14" s="342"/>
      <c r="CN14" s="343"/>
    </row>
    <row r="15" spans="1:92">
      <c r="A15" s="67"/>
      <c r="B15" s="72" t="s">
        <v>89</v>
      </c>
      <c r="C15" s="67"/>
      <c r="D15" s="67"/>
      <c r="E15" s="67"/>
      <c r="F15" s="67"/>
      <c r="G15" s="67"/>
      <c r="H15" s="67"/>
      <c r="I15" s="347" t="s">
        <v>142</v>
      </c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8"/>
      <c r="BV15" s="339"/>
      <c r="BW15" s="340"/>
      <c r="BX15" s="340"/>
      <c r="BY15" s="340"/>
      <c r="BZ15" s="340"/>
      <c r="CA15" s="340"/>
      <c r="CB15" s="75"/>
      <c r="CC15" s="344"/>
      <c r="CD15" s="345"/>
      <c r="CE15" s="345"/>
      <c r="CF15" s="345"/>
      <c r="CG15" s="345"/>
      <c r="CH15" s="345"/>
      <c r="CI15" s="345"/>
      <c r="CJ15" s="345"/>
      <c r="CK15" s="345"/>
      <c r="CL15" s="345"/>
      <c r="CM15" s="345"/>
      <c r="CN15" s="346"/>
    </row>
    <row r="16" spans="1:92">
      <c r="A16" s="67"/>
      <c r="B16" s="67"/>
      <c r="C16" s="67"/>
      <c r="D16" s="67"/>
      <c r="E16" s="67"/>
      <c r="F16" s="67"/>
      <c r="G16" s="67"/>
      <c r="H16" s="67"/>
      <c r="I16" s="67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67"/>
      <c r="W16" s="71"/>
      <c r="X16" s="76" t="s">
        <v>144</v>
      </c>
      <c r="Y16" s="71"/>
      <c r="Z16" s="71"/>
      <c r="AA16" s="71"/>
      <c r="AB16" s="71"/>
      <c r="AC16" s="71"/>
      <c r="AD16" s="71"/>
      <c r="AE16" s="76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337" t="s">
        <v>90</v>
      </c>
      <c r="BW16" s="338"/>
      <c r="BX16" s="338"/>
      <c r="BY16" s="338"/>
      <c r="BZ16" s="338"/>
      <c r="CA16" s="338"/>
      <c r="CB16" s="67"/>
      <c r="CC16" s="349">
        <f ca="1">TODAY()</f>
        <v>44130</v>
      </c>
      <c r="CD16" s="350"/>
      <c r="CE16" s="350"/>
      <c r="CF16" s="350"/>
      <c r="CG16" s="350"/>
      <c r="CH16" s="350"/>
      <c r="CI16" s="350"/>
      <c r="CJ16" s="350"/>
      <c r="CK16" s="350"/>
      <c r="CL16" s="350"/>
      <c r="CM16" s="350"/>
      <c r="CN16" s="351"/>
    </row>
    <row r="17" spans="1:9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73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339"/>
      <c r="BW17" s="340"/>
      <c r="BX17" s="340"/>
      <c r="BY17" s="340"/>
      <c r="BZ17" s="340"/>
      <c r="CA17" s="340"/>
      <c r="CB17" s="67"/>
      <c r="CC17" s="352"/>
      <c r="CD17" s="353"/>
      <c r="CE17" s="353"/>
      <c r="CF17" s="353"/>
      <c r="CG17" s="353"/>
      <c r="CH17" s="353"/>
      <c r="CI17" s="353"/>
      <c r="CJ17" s="353"/>
      <c r="CK17" s="353"/>
      <c r="CL17" s="353"/>
      <c r="CM17" s="353"/>
      <c r="CN17" s="354"/>
    </row>
    <row r="18" spans="1:9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77" t="s">
        <v>91</v>
      </c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329" t="s">
        <v>88</v>
      </c>
      <c r="BW18" s="329"/>
      <c r="BX18" s="329"/>
      <c r="BY18" s="329"/>
      <c r="BZ18" s="329"/>
      <c r="CA18" s="330"/>
      <c r="CB18" s="78"/>
      <c r="CC18" s="326">
        <f ca="1">AN23</f>
        <v>1130</v>
      </c>
      <c r="CD18" s="327"/>
      <c r="CE18" s="327"/>
      <c r="CF18" s="327"/>
      <c r="CG18" s="327"/>
      <c r="CH18" s="327"/>
      <c r="CI18" s="327"/>
      <c r="CJ18" s="327"/>
      <c r="CK18" s="327"/>
      <c r="CL18" s="327"/>
      <c r="CM18" s="327"/>
      <c r="CN18" s="328"/>
    </row>
    <row r="19" spans="1:9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329" t="s">
        <v>90</v>
      </c>
      <c r="BW19" s="329"/>
      <c r="BX19" s="329"/>
      <c r="BY19" s="329"/>
      <c r="BZ19" s="329"/>
      <c r="CA19" s="330"/>
      <c r="CB19" s="78"/>
      <c r="CC19" s="331">
        <f ca="1">TODAY()</f>
        <v>44130</v>
      </c>
      <c r="CD19" s="332"/>
      <c r="CE19" s="332"/>
      <c r="CF19" s="332"/>
      <c r="CG19" s="332"/>
      <c r="CH19" s="332"/>
      <c r="CI19" s="332"/>
      <c r="CJ19" s="332"/>
      <c r="CK19" s="332"/>
      <c r="CL19" s="332"/>
      <c r="CM19" s="332"/>
      <c r="CN19" s="333"/>
    </row>
    <row r="20" spans="1:9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72"/>
      <c r="BW20" s="72"/>
      <c r="BX20" s="72"/>
      <c r="BY20" s="72"/>
      <c r="BZ20" s="72"/>
      <c r="CA20" s="70" t="s">
        <v>92</v>
      </c>
      <c r="CB20" s="67"/>
      <c r="CC20" s="334"/>
      <c r="CD20" s="335"/>
      <c r="CE20" s="335"/>
      <c r="CF20" s="335"/>
      <c r="CG20" s="335"/>
      <c r="CH20" s="335"/>
      <c r="CI20" s="335"/>
      <c r="CJ20" s="335"/>
      <c r="CK20" s="335"/>
      <c r="CL20" s="335"/>
      <c r="CM20" s="335"/>
      <c r="CN20" s="336"/>
    </row>
    <row r="21" spans="1:9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</row>
    <row r="22" spans="1:92" ht="17.2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408" t="s">
        <v>93</v>
      </c>
      <c r="AO22" s="408"/>
      <c r="AP22" s="408"/>
      <c r="AQ22" s="408"/>
      <c r="AR22" s="408"/>
      <c r="AS22" s="408"/>
      <c r="AT22" s="408"/>
      <c r="AU22" s="408"/>
      <c r="AV22" s="408"/>
      <c r="AW22" s="408"/>
      <c r="AX22" s="408"/>
      <c r="AY22" s="408"/>
      <c r="AZ22" s="408"/>
      <c r="BA22" s="408"/>
      <c r="BB22" s="408"/>
      <c r="BC22" s="408"/>
      <c r="BD22" s="408"/>
      <c r="BE22" s="408" t="s">
        <v>141</v>
      </c>
      <c r="BF22" s="408"/>
      <c r="BG22" s="408"/>
      <c r="BH22" s="408"/>
      <c r="BI22" s="408"/>
      <c r="BJ22" s="408"/>
      <c r="BK22" s="408"/>
      <c r="BL22" s="408"/>
      <c r="BM22" s="408"/>
      <c r="BN22" s="90"/>
      <c r="BO22" s="90"/>
      <c r="BP22" s="90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</row>
    <row r="23" spans="1:92" ht="15.7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9" t="s">
        <v>94</v>
      </c>
      <c r="AM23" s="72"/>
      <c r="AN23" s="409">
        <f ca="1">Счет!C13</f>
        <v>1130</v>
      </c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10">
        <f ca="1">TODAY()</f>
        <v>44130</v>
      </c>
      <c r="BF23" s="410"/>
      <c r="BG23" s="410"/>
      <c r="BH23" s="410"/>
      <c r="BI23" s="410"/>
      <c r="BJ23" s="410"/>
      <c r="BK23" s="410"/>
      <c r="BL23" s="410"/>
      <c r="BM23" s="410"/>
      <c r="BN23" s="91"/>
      <c r="BO23" s="91"/>
      <c r="BP23" s="91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</row>
    <row r="24" spans="1:92" ht="43.5" customHeight="1">
      <c r="A24" s="355" t="s">
        <v>157</v>
      </c>
      <c r="B24" s="356"/>
      <c r="C24" s="357"/>
      <c r="D24" s="361" t="s">
        <v>95</v>
      </c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2" t="s">
        <v>96</v>
      </c>
      <c r="V24" s="362"/>
      <c r="W24" s="362"/>
      <c r="X24" s="362"/>
      <c r="Y24" s="362"/>
      <c r="Z24" s="362"/>
      <c r="AA24" s="362"/>
      <c r="AB24" s="362"/>
      <c r="AC24" s="362"/>
      <c r="AD24" s="363"/>
      <c r="AE24" s="355" t="s">
        <v>97</v>
      </c>
      <c r="AF24" s="356"/>
      <c r="AG24" s="356"/>
      <c r="AH24" s="356"/>
      <c r="AI24" s="357"/>
      <c r="AJ24" s="364" t="s">
        <v>98</v>
      </c>
      <c r="AK24" s="364"/>
      <c r="AL24" s="364"/>
      <c r="AM24" s="364"/>
      <c r="AN24" s="365"/>
      <c r="AO24" s="365"/>
      <c r="AP24" s="365"/>
      <c r="AQ24" s="365"/>
      <c r="AR24" s="365"/>
      <c r="AS24" s="365"/>
      <c r="AT24" s="365" t="s">
        <v>99</v>
      </c>
      <c r="AU24" s="365"/>
      <c r="AV24" s="365"/>
      <c r="AW24" s="365"/>
      <c r="AX24" s="365"/>
      <c r="AY24" s="365" t="s">
        <v>100</v>
      </c>
      <c r="AZ24" s="365"/>
      <c r="BA24" s="365"/>
      <c r="BB24" s="365"/>
      <c r="BC24" s="365"/>
      <c r="BD24" s="365"/>
      <c r="BE24" s="365" t="s">
        <v>101</v>
      </c>
      <c r="BF24" s="365"/>
      <c r="BG24" s="365"/>
      <c r="BH24" s="365"/>
      <c r="BI24" s="365"/>
      <c r="BJ24" s="365"/>
      <c r="BK24" s="365"/>
      <c r="BL24" s="365"/>
      <c r="BM24" s="365"/>
      <c r="BN24" s="364" t="s">
        <v>102</v>
      </c>
      <c r="BO24" s="364"/>
      <c r="BP24" s="364"/>
      <c r="BQ24" s="364"/>
      <c r="BR24" s="364"/>
      <c r="BS24" s="364"/>
      <c r="BT24" s="364"/>
      <c r="BU24" s="364" t="s">
        <v>103</v>
      </c>
      <c r="BV24" s="364"/>
      <c r="BW24" s="364"/>
      <c r="BX24" s="364"/>
      <c r="BY24" s="364"/>
      <c r="BZ24" s="364"/>
      <c r="CA24" s="364"/>
      <c r="CB24" s="364"/>
      <c r="CC24" s="364"/>
      <c r="CD24" s="364"/>
      <c r="CE24" s="364"/>
      <c r="CF24" s="364" t="s">
        <v>104</v>
      </c>
      <c r="CG24" s="364"/>
      <c r="CH24" s="364"/>
      <c r="CI24" s="364"/>
      <c r="CJ24" s="364"/>
      <c r="CK24" s="364"/>
      <c r="CL24" s="364"/>
      <c r="CM24" s="364"/>
      <c r="CN24" s="364"/>
    </row>
    <row r="25" spans="1:92" ht="43.5" customHeight="1">
      <c r="A25" s="358"/>
      <c r="B25" s="359"/>
      <c r="C25" s="360"/>
      <c r="D25" s="364" t="s">
        <v>105</v>
      </c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102" t="s">
        <v>106</v>
      </c>
      <c r="U25" s="364" t="s">
        <v>107</v>
      </c>
      <c r="V25" s="364"/>
      <c r="W25" s="364"/>
      <c r="X25" s="364"/>
      <c r="Y25" s="364"/>
      <c r="Z25" s="358" t="s">
        <v>108</v>
      </c>
      <c r="AA25" s="359"/>
      <c r="AB25" s="359"/>
      <c r="AC25" s="359"/>
      <c r="AD25" s="360"/>
      <c r="AE25" s="358"/>
      <c r="AF25" s="359"/>
      <c r="AG25" s="359"/>
      <c r="AH25" s="359"/>
      <c r="AI25" s="360"/>
      <c r="AJ25" s="364" t="s">
        <v>109</v>
      </c>
      <c r="AK25" s="364"/>
      <c r="AL25" s="364"/>
      <c r="AM25" s="364"/>
      <c r="AN25" s="364"/>
      <c r="AO25" s="364" t="s">
        <v>110</v>
      </c>
      <c r="AP25" s="364"/>
      <c r="AQ25" s="364"/>
      <c r="AR25" s="364"/>
      <c r="AS25" s="364"/>
      <c r="AT25" s="364"/>
      <c r="AU25" s="364"/>
      <c r="AV25" s="364"/>
      <c r="AW25" s="364"/>
      <c r="AX25" s="364"/>
      <c r="AY25" s="364"/>
      <c r="AZ25" s="364"/>
      <c r="BA25" s="364"/>
      <c r="BB25" s="364"/>
      <c r="BC25" s="364"/>
      <c r="BD25" s="364"/>
      <c r="BE25" s="364"/>
      <c r="BF25" s="364"/>
      <c r="BG25" s="364"/>
      <c r="BH25" s="364"/>
      <c r="BI25" s="364"/>
      <c r="BJ25" s="364"/>
      <c r="BK25" s="364"/>
      <c r="BL25" s="364"/>
      <c r="BM25" s="364"/>
      <c r="BN25" s="364"/>
      <c r="BO25" s="364"/>
      <c r="BP25" s="364"/>
      <c r="BQ25" s="364"/>
      <c r="BR25" s="364"/>
      <c r="BS25" s="364"/>
      <c r="BT25" s="364"/>
      <c r="BU25" s="364" t="s">
        <v>111</v>
      </c>
      <c r="BV25" s="364"/>
      <c r="BW25" s="364"/>
      <c r="BX25" s="364"/>
      <c r="BY25" s="364" t="s">
        <v>112</v>
      </c>
      <c r="BZ25" s="364"/>
      <c r="CA25" s="364"/>
      <c r="CB25" s="364"/>
      <c r="CC25" s="364"/>
      <c r="CD25" s="364"/>
      <c r="CE25" s="364"/>
      <c r="CF25" s="364"/>
      <c r="CG25" s="364"/>
      <c r="CH25" s="364"/>
      <c r="CI25" s="364"/>
      <c r="CJ25" s="364"/>
      <c r="CK25" s="364"/>
      <c r="CL25" s="364"/>
      <c r="CM25" s="364"/>
      <c r="CN25" s="364"/>
    </row>
    <row r="26" spans="1:92">
      <c r="A26" s="368">
        <v>1</v>
      </c>
      <c r="B26" s="368"/>
      <c r="C26" s="368"/>
      <c r="D26" s="368">
        <v>2</v>
      </c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101">
        <v>3</v>
      </c>
      <c r="U26" s="366">
        <v>4</v>
      </c>
      <c r="V26" s="366"/>
      <c r="W26" s="366"/>
      <c r="X26" s="366"/>
      <c r="Y26" s="366"/>
      <c r="Z26" s="366">
        <v>5</v>
      </c>
      <c r="AA26" s="366"/>
      <c r="AB26" s="366"/>
      <c r="AC26" s="366"/>
      <c r="AD26" s="366"/>
      <c r="AE26" s="366">
        <v>6</v>
      </c>
      <c r="AF26" s="366"/>
      <c r="AG26" s="366"/>
      <c r="AH26" s="366"/>
      <c r="AI26" s="366"/>
      <c r="AJ26" s="366">
        <v>7</v>
      </c>
      <c r="AK26" s="366"/>
      <c r="AL26" s="366"/>
      <c r="AM26" s="366"/>
      <c r="AN26" s="366"/>
      <c r="AO26" s="366">
        <v>8</v>
      </c>
      <c r="AP26" s="366"/>
      <c r="AQ26" s="366"/>
      <c r="AR26" s="366"/>
      <c r="AS26" s="366"/>
      <c r="AT26" s="366">
        <v>9</v>
      </c>
      <c r="AU26" s="366"/>
      <c r="AV26" s="366"/>
      <c r="AW26" s="366"/>
      <c r="AX26" s="366"/>
      <c r="AY26" s="366">
        <v>10</v>
      </c>
      <c r="AZ26" s="366"/>
      <c r="BA26" s="366"/>
      <c r="BB26" s="366"/>
      <c r="BC26" s="366"/>
      <c r="BD26" s="366"/>
      <c r="BE26" s="367">
        <v>11</v>
      </c>
      <c r="BF26" s="367"/>
      <c r="BG26" s="367"/>
      <c r="BH26" s="367"/>
      <c r="BI26" s="367"/>
      <c r="BJ26" s="367"/>
      <c r="BK26" s="367"/>
      <c r="BL26" s="367"/>
      <c r="BM26" s="367"/>
      <c r="BN26" s="367">
        <v>12</v>
      </c>
      <c r="BO26" s="367"/>
      <c r="BP26" s="367"/>
      <c r="BQ26" s="367"/>
      <c r="BR26" s="367"/>
      <c r="BS26" s="367"/>
      <c r="BT26" s="367"/>
      <c r="BU26" s="367">
        <v>13</v>
      </c>
      <c r="BV26" s="367"/>
      <c r="BW26" s="367"/>
      <c r="BX26" s="367"/>
      <c r="BY26" s="367">
        <v>14</v>
      </c>
      <c r="BZ26" s="367"/>
      <c r="CA26" s="367"/>
      <c r="CB26" s="367"/>
      <c r="CC26" s="367"/>
      <c r="CD26" s="367"/>
      <c r="CE26" s="367"/>
      <c r="CF26" s="367">
        <v>15</v>
      </c>
      <c r="CG26" s="367"/>
      <c r="CH26" s="367"/>
      <c r="CI26" s="367"/>
      <c r="CJ26" s="367"/>
      <c r="CK26" s="367"/>
      <c r="CL26" s="367"/>
      <c r="CM26" s="367"/>
      <c r="CN26" s="367"/>
    </row>
    <row r="27" spans="1:92" ht="47.25" customHeight="1">
      <c r="A27" s="302">
        <v>1</v>
      </c>
      <c r="B27" s="302"/>
      <c r="C27" s="302"/>
      <c r="D27" s="303" t="str">
        <f>ПРАЙС!C8</f>
        <v>L01 - Водостойкая помада-карандаш для губ 18 Часов, 2 в 1. Цвет - НАТУРАЛЬНЫЙ (NATURAL)</v>
      </c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5"/>
      <c r="T27" s="99" t="s">
        <v>38</v>
      </c>
      <c r="U27" s="302" t="s">
        <v>146</v>
      </c>
      <c r="V27" s="302"/>
      <c r="W27" s="302"/>
      <c r="X27" s="302"/>
      <c r="Y27" s="302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2"/>
      <c r="AK27" s="302"/>
      <c r="AL27" s="302"/>
      <c r="AM27" s="302"/>
      <c r="AN27" s="302"/>
      <c r="AO27" s="307"/>
      <c r="AP27" s="307"/>
      <c r="AQ27" s="307"/>
      <c r="AR27" s="307"/>
      <c r="AS27" s="307"/>
      <c r="AT27" s="302"/>
      <c r="AU27" s="302"/>
      <c r="AV27" s="302"/>
      <c r="AW27" s="302"/>
      <c r="AX27" s="302"/>
      <c r="AY27" s="302">
        <f>ПРАЙС!G8</f>
        <v>0</v>
      </c>
      <c r="AZ27" s="302"/>
      <c r="BA27" s="302"/>
      <c r="BB27" s="302"/>
      <c r="BC27" s="302"/>
      <c r="BD27" s="302"/>
      <c r="BE27" s="295" t="e">
        <f>ПРАЙС!#REF!</f>
        <v>#REF!</v>
      </c>
      <c r="BF27" s="295"/>
      <c r="BG27" s="295"/>
      <c r="BH27" s="295"/>
      <c r="BI27" s="295"/>
      <c r="BJ27" s="295"/>
      <c r="BK27" s="295"/>
      <c r="BL27" s="295"/>
      <c r="BM27" s="295"/>
      <c r="BN27" s="295" t="e">
        <f>AY27*BE27</f>
        <v>#REF!</v>
      </c>
      <c r="BO27" s="295"/>
      <c r="BP27" s="295"/>
      <c r="BQ27" s="295"/>
      <c r="BR27" s="295"/>
      <c r="BS27" s="295"/>
      <c r="BT27" s="295"/>
      <c r="BU27" s="296" t="s">
        <v>147</v>
      </c>
      <c r="BV27" s="297"/>
      <c r="BW27" s="297"/>
      <c r="BX27" s="298"/>
      <c r="BY27" s="299">
        <v>0</v>
      </c>
      <c r="BZ27" s="300"/>
      <c r="CA27" s="300"/>
      <c r="CB27" s="300"/>
      <c r="CC27" s="300"/>
      <c r="CD27" s="300"/>
      <c r="CE27" s="301"/>
      <c r="CF27" s="295" t="e">
        <f>AY27*BE27</f>
        <v>#REF!</v>
      </c>
      <c r="CG27" s="295"/>
      <c r="CH27" s="295"/>
      <c r="CI27" s="295"/>
      <c r="CJ27" s="295"/>
      <c r="CK27" s="295"/>
      <c r="CL27" s="295"/>
      <c r="CM27" s="295"/>
      <c r="CN27" s="295"/>
    </row>
    <row r="28" spans="1:92" ht="47.25" customHeight="1">
      <c r="A28" s="302">
        <v>2</v>
      </c>
      <c r="B28" s="302"/>
      <c r="C28" s="302"/>
      <c r="D28" s="303" t="str">
        <f>ПРАЙС!C9</f>
        <v>L02 - Водостойкая помада-карандаш для губ 18 Часов, 2 в 1. Цвет - ВЕСЕННЯЯ РОЗА (SPRING ROSE)</v>
      </c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5"/>
      <c r="T28" s="99" t="s">
        <v>39</v>
      </c>
      <c r="U28" s="302" t="s">
        <v>146</v>
      </c>
      <c r="V28" s="302"/>
      <c r="W28" s="302"/>
      <c r="X28" s="302"/>
      <c r="Y28" s="302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2"/>
      <c r="AK28" s="302"/>
      <c r="AL28" s="302"/>
      <c r="AM28" s="302"/>
      <c r="AN28" s="302"/>
      <c r="AO28" s="307"/>
      <c r="AP28" s="307"/>
      <c r="AQ28" s="307"/>
      <c r="AR28" s="307"/>
      <c r="AS28" s="307"/>
      <c r="AT28" s="302"/>
      <c r="AU28" s="302"/>
      <c r="AV28" s="302"/>
      <c r="AW28" s="302"/>
      <c r="AX28" s="302"/>
      <c r="AY28" s="302">
        <f>ПРАЙС!G9</f>
        <v>0</v>
      </c>
      <c r="AZ28" s="302"/>
      <c r="BA28" s="302"/>
      <c r="BB28" s="302"/>
      <c r="BC28" s="302"/>
      <c r="BD28" s="302"/>
      <c r="BE28" s="295" t="e">
        <f>ПРАЙС!#REF!</f>
        <v>#REF!</v>
      </c>
      <c r="BF28" s="295"/>
      <c r="BG28" s="295"/>
      <c r="BH28" s="295"/>
      <c r="BI28" s="295"/>
      <c r="BJ28" s="295"/>
      <c r="BK28" s="295"/>
      <c r="BL28" s="295"/>
      <c r="BM28" s="295"/>
      <c r="BN28" s="295" t="e">
        <f t="shared" ref="BN28:BN71" si="0">AY28*BE28</f>
        <v>#REF!</v>
      </c>
      <c r="BO28" s="295"/>
      <c r="BP28" s="295"/>
      <c r="BQ28" s="295"/>
      <c r="BR28" s="295"/>
      <c r="BS28" s="295"/>
      <c r="BT28" s="295"/>
      <c r="BU28" s="296" t="s">
        <v>147</v>
      </c>
      <c r="BV28" s="297"/>
      <c r="BW28" s="297"/>
      <c r="BX28" s="298"/>
      <c r="BY28" s="299">
        <v>0</v>
      </c>
      <c r="BZ28" s="300"/>
      <c r="CA28" s="300"/>
      <c r="CB28" s="300"/>
      <c r="CC28" s="300"/>
      <c r="CD28" s="300"/>
      <c r="CE28" s="301"/>
      <c r="CF28" s="295" t="e">
        <f t="shared" ref="CF28:CF71" si="1">AY28*BE28</f>
        <v>#REF!</v>
      </c>
      <c r="CG28" s="295"/>
      <c r="CH28" s="295"/>
      <c r="CI28" s="295"/>
      <c r="CJ28" s="295"/>
      <c r="CK28" s="295"/>
      <c r="CL28" s="295"/>
      <c r="CM28" s="295"/>
      <c r="CN28" s="295"/>
    </row>
    <row r="29" spans="1:92" ht="36" customHeight="1">
      <c r="A29" s="302">
        <v>3</v>
      </c>
      <c r="B29" s="302"/>
      <c r="C29" s="302"/>
      <c r="D29" s="303" t="str">
        <f>ПРАЙС!C10</f>
        <v>L03 - Водостойкая помада-карандаш для губ 18 Часов, 2 в 1. Цвет - ПЕРСИК (PEACH)</v>
      </c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5"/>
      <c r="T29" s="99" t="s">
        <v>40</v>
      </c>
      <c r="U29" s="302" t="s">
        <v>146</v>
      </c>
      <c r="V29" s="302"/>
      <c r="W29" s="302"/>
      <c r="X29" s="302"/>
      <c r="Y29" s="302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2"/>
      <c r="AK29" s="302"/>
      <c r="AL29" s="302"/>
      <c r="AM29" s="302"/>
      <c r="AN29" s="302"/>
      <c r="AO29" s="307"/>
      <c r="AP29" s="307"/>
      <c r="AQ29" s="307"/>
      <c r="AR29" s="307"/>
      <c r="AS29" s="307"/>
      <c r="AT29" s="302"/>
      <c r="AU29" s="302"/>
      <c r="AV29" s="302"/>
      <c r="AW29" s="302"/>
      <c r="AX29" s="302"/>
      <c r="AY29" s="302">
        <f>ПРАЙС!G10</f>
        <v>0</v>
      </c>
      <c r="AZ29" s="302"/>
      <c r="BA29" s="302"/>
      <c r="BB29" s="302"/>
      <c r="BC29" s="302"/>
      <c r="BD29" s="302"/>
      <c r="BE29" s="295" t="e">
        <f>ПРАЙС!#REF!</f>
        <v>#REF!</v>
      </c>
      <c r="BF29" s="295"/>
      <c r="BG29" s="295"/>
      <c r="BH29" s="295"/>
      <c r="BI29" s="295"/>
      <c r="BJ29" s="295"/>
      <c r="BK29" s="295"/>
      <c r="BL29" s="295"/>
      <c r="BM29" s="295"/>
      <c r="BN29" s="295" t="e">
        <f t="shared" si="0"/>
        <v>#REF!</v>
      </c>
      <c r="BO29" s="295"/>
      <c r="BP29" s="295"/>
      <c r="BQ29" s="295"/>
      <c r="BR29" s="295"/>
      <c r="BS29" s="295"/>
      <c r="BT29" s="295"/>
      <c r="BU29" s="296" t="s">
        <v>147</v>
      </c>
      <c r="BV29" s="297"/>
      <c r="BW29" s="297"/>
      <c r="BX29" s="298"/>
      <c r="BY29" s="299">
        <v>0</v>
      </c>
      <c r="BZ29" s="300"/>
      <c r="CA29" s="300"/>
      <c r="CB29" s="300"/>
      <c r="CC29" s="300"/>
      <c r="CD29" s="300"/>
      <c r="CE29" s="301"/>
      <c r="CF29" s="295" t="e">
        <f t="shared" si="1"/>
        <v>#REF!</v>
      </c>
      <c r="CG29" s="295"/>
      <c r="CH29" s="295"/>
      <c r="CI29" s="295"/>
      <c r="CJ29" s="295"/>
      <c r="CK29" s="295"/>
      <c r="CL29" s="295"/>
      <c r="CM29" s="295"/>
      <c r="CN29" s="295"/>
    </row>
    <row r="30" spans="1:92" ht="35.25" customHeight="1">
      <c r="A30" s="302">
        <v>4</v>
      </c>
      <c r="B30" s="302"/>
      <c r="C30" s="302"/>
      <c r="D30" s="303" t="str">
        <f>ПРАЙС!C11</f>
        <v>L04 - Водостойкая помада-карандаш для губ 18 Часов, 2 в 1. Цвет - НЮД (NUDE)</v>
      </c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5"/>
      <c r="T30" s="99" t="s">
        <v>41</v>
      </c>
      <c r="U30" s="302" t="s">
        <v>146</v>
      </c>
      <c r="V30" s="302"/>
      <c r="W30" s="302"/>
      <c r="X30" s="302"/>
      <c r="Y30" s="302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2"/>
      <c r="AK30" s="302"/>
      <c r="AL30" s="302"/>
      <c r="AM30" s="302"/>
      <c r="AN30" s="302"/>
      <c r="AO30" s="307"/>
      <c r="AP30" s="307"/>
      <c r="AQ30" s="307"/>
      <c r="AR30" s="307"/>
      <c r="AS30" s="307"/>
      <c r="AT30" s="302"/>
      <c r="AU30" s="302"/>
      <c r="AV30" s="302"/>
      <c r="AW30" s="302"/>
      <c r="AX30" s="302"/>
      <c r="AY30" s="302">
        <f>ПРАЙС!G11</f>
        <v>0</v>
      </c>
      <c r="AZ30" s="302"/>
      <c r="BA30" s="302"/>
      <c r="BB30" s="302"/>
      <c r="BC30" s="302"/>
      <c r="BD30" s="302"/>
      <c r="BE30" s="295" t="e">
        <f>ПРАЙС!#REF!</f>
        <v>#REF!</v>
      </c>
      <c r="BF30" s="295"/>
      <c r="BG30" s="295"/>
      <c r="BH30" s="295"/>
      <c r="BI30" s="295"/>
      <c r="BJ30" s="295"/>
      <c r="BK30" s="295"/>
      <c r="BL30" s="295"/>
      <c r="BM30" s="295"/>
      <c r="BN30" s="295" t="e">
        <f t="shared" si="0"/>
        <v>#REF!</v>
      </c>
      <c r="BO30" s="295"/>
      <c r="BP30" s="295"/>
      <c r="BQ30" s="295"/>
      <c r="BR30" s="295"/>
      <c r="BS30" s="295"/>
      <c r="BT30" s="295"/>
      <c r="BU30" s="296" t="s">
        <v>147</v>
      </c>
      <c r="BV30" s="297"/>
      <c r="BW30" s="297"/>
      <c r="BX30" s="298"/>
      <c r="BY30" s="299">
        <v>0</v>
      </c>
      <c r="BZ30" s="300"/>
      <c r="CA30" s="300"/>
      <c r="CB30" s="300"/>
      <c r="CC30" s="300"/>
      <c r="CD30" s="300"/>
      <c r="CE30" s="301"/>
      <c r="CF30" s="295" t="e">
        <f t="shared" si="1"/>
        <v>#REF!</v>
      </c>
      <c r="CG30" s="295"/>
      <c r="CH30" s="295"/>
      <c r="CI30" s="295"/>
      <c r="CJ30" s="295"/>
      <c r="CK30" s="295"/>
      <c r="CL30" s="295"/>
      <c r="CM30" s="295"/>
      <c r="CN30" s="295"/>
    </row>
    <row r="31" spans="1:92" ht="45.75" customHeight="1">
      <c r="A31" s="302">
        <v>5</v>
      </c>
      <c r="B31" s="302"/>
      <c r="C31" s="302"/>
      <c r="D31" s="303" t="str">
        <f>ПРАЙС!C12</f>
        <v>L05 - Водостойкая помада-карандаш для губ 18 Часов, 2 в 1. Цвет - ЗАЦЕЛОВАННЫЕ ГУБЫ (OVERKISSED)</v>
      </c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5"/>
      <c r="T31" s="99" t="s">
        <v>42</v>
      </c>
      <c r="U31" s="302" t="s">
        <v>146</v>
      </c>
      <c r="V31" s="302"/>
      <c r="W31" s="302"/>
      <c r="X31" s="302"/>
      <c r="Y31" s="302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2"/>
      <c r="AK31" s="302"/>
      <c r="AL31" s="302"/>
      <c r="AM31" s="302"/>
      <c r="AN31" s="302"/>
      <c r="AO31" s="307"/>
      <c r="AP31" s="307"/>
      <c r="AQ31" s="307"/>
      <c r="AR31" s="307"/>
      <c r="AS31" s="307"/>
      <c r="AT31" s="302"/>
      <c r="AU31" s="302"/>
      <c r="AV31" s="302"/>
      <c r="AW31" s="302"/>
      <c r="AX31" s="302"/>
      <c r="AY31" s="302">
        <f>ПРАЙС!G12</f>
        <v>0</v>
      </c>
      <c r="AZ31" s="302"/>
      <c r="BA31" s="302"/>
      <c r="BB31" s="302"/>
      <c r="BC31" s="302"/>
      <c r="BD31" s="302"/>
      <c r="BE31" s="295" t="e">
        <f>ПРАЙС!#REF!</f>
        <v>#REF!</v>
      </c>
      <c r="BF31" s="295"/>
      <c r="BG31" s="295"/>
      <c r="BH31" s="295"/>
      <c r="BI31" s="295"/>
      <c r="BJ31" s="295"/>
      <c r="BK31" s="295"/>
      <c r="BL31" s="295"/>
      <c r="BM31" s="295"/>
      <c r="BN31" s="295" t="e">
        <f t="shared" si="0"/>
        <v>#REF!</v>
      </c>
      <c r="BO31" s="295"/>
      <c r="BP31" s="295"/>
      <c r="BQ31" s="295"/>
      <c r="BR31" s="295"/>
      <c r="BS31" s="295"/>
      <c r="BT31" s="295"/>
      <c r="BU31" s="296" t="s">
        <v>147</v>
      </c>
      <c r="BV31" s="297"/>
      <c r="BW31" s="297"/>
      <c r="BX31" s="298"/>
      <c r="BY31" s="299">
        <v>0</v>
      </c>
      <c r="BZ31" s="300"/>
      <c r="CA31" s="300"/>
      <c r="CB31" s="300"/>
      <c r="CC31" s="300"/>
      <c r="CD31" s="300"/>
      <c r="CE31" s="301"/>
      <c r="CF31" s="295" t="e">
        <f t="shared" si="1"/>
        <v>#REF!</v>
      </c>
      <c r="CG31" s="295"/>
      <c r="CH31" s="295"/>
      <c r="CI31" s="295"/>
      <c r="CJ31" s="295"/>
      <c r="CK31" s="295"/>
      <c r="CL31" s="295"/>
      <c r="CM31" s="295"/>
      <c r="CN31" s="295"/>
    </row>
    <row r="32" spans="1:92" ht="45" customHeight="1">
      <c r="A32" s="302">
        <v>6</v>
      </c>
      <c r="B32" s="302"/>
      <c r="C32" s="302"/>
      <c r="D32" s="303" t="str">
        <f>ПРАЙС!C13</f>
        <v>L06 - Водостойкая помада-карандаш для губ 18 Часов, 2 в 1. Цвет - КАРАМЕЛЬ (CARAMEL)</v>
      </c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5"/>
      <c r="T32" s="99" t="s">
        <v>162</v>
      </c>
      <c r="U32" s="302" t="s">
        <v>146</v>
      </c>
      <c r="V32" s="302"/>
      <c r="W32" s="302"/>
      <c r="X32" s="302"/>
      <c r="Y32" s="302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2"/>
      <c r="AK32" s="302"/>
      <c r="AL32" s="302"/>
      <c r="AM32" s="302"/>
      <c r="AN32" s="302"/>
      <c r="AO32" s="307"/>
      <c r="AP32" s="307"/>
      <c r="AQ32" s="307"/>
      <c r="AR32" s="307"/>
      <c r="AS32" s="307"/>
      <c r="AT32" s="302"/>
      <c r="AU32" s="302"/>
      <c r="AV32" s="302"/>
      <c r="AW32" s="302"/>
      <c r="AX32" s="302"/>
      <c r="AY32" s="302">
        <f>ПРАЙС!G13</f>
        <v>0</v>
      </c>
      <c r="AZ32" s="302"/>
      <c r="BA32" s="302"/>
      <c r="BB32" s="302"/>
      <c r="BC32" s="302"/>
      <c r="BD32" s="302"/>
      <c r="BE32" s="295" t="e">
        <f>ПРАЙС!#REF!</f>
        <v>#REF!</v>
      </c>
      <c r="BF32" s="295"/>
      <c r="BG32" s="295"/>
      <c r="BH32" s="295"/>
      <c r="BI32" s="295"/>
      <c r="BJ32" s="295"/>
      <c r="BK32" s="295"/>
      <c r="BL32" s="295"/>
      <c r="BM32" s="295"/>
      <c r="BN32" s="295" t="e">
        <f t="shared" si="0"/>
        <v>#REF!</v>
      </c>
      <c r="BO32" s="295"/>
      <c r="BP32" s="295"/>
      <c r="BQ32" s="295"/>
      <c r="BR32" s="295"/>
      <c r="BS32" s="295"/>
      <c r="BT32" s="295"/>
      <c r="BU32" s="296" t="s">
        <v>147</v>
      </c>
      <c r="BV32" s="297"/>
      <c r="BW32" s="297"/>
      <c r="BX32" s="298"/>
      <c r="BY32" s="299">
        <v>0</v>
      </c>
      <c r="BZ32" s="300"/>
      <c r="CA32" s="300"/>
      <c r="CB32" s="300"/>
      <c r="CC32" s="300"/>
      <c r="CD32" s="300"/>
      <c r="CE32" s="301"/>
      <c r="CF32" s="295" t="e">
        <f t="shared" si="1"/>
        <v>#REF!</v>
      </c>
      <c r="CG32" s="295"/>
      <c r="CH32" s="295"/>
      <c r="CI32" s="295"/>
      <c r="CJ32" s="295"/>
      <c r="CK32" s="295"/>
      <c r="CL32" s="295"/>
      <c r="CM32" s="295"/>
      <c r="CN32" s="295"/>
    </row>
    <row r="33" spans="1:92" ht="45" customHeight="1">
      <c r="A33" s="302">
        <v>7</v>
      </c>
      <c r="B33" s="302"/>
      <c r="C33" s="302"/>
      <c r="D33" s="303" t="str">
        <f>ПРАЙС!C14</f>
        <v>L07 - Водостойкая помада-карандаш для губ 18 Часов, 2 в 1. Цвет - КОРОЛЕВСКИЙ КРАСНЫЙ (ROYAL RED)</v>
      </c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5"/>
      <c r="T33" s="99" t="s">
        <v>163</v>
      </c>
      <c r="U33" s="302" t="s">
        <v>146</v>
      </c>
      <c r="V33" s="302"/>
      <c r="W33" s="302"/>
      <c r="X33" s="302"/>
      <c r="Y33" s="302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2"/>
      <c r="AK33" s="302"/>
      <c r="AL33" s="302"/>
      <c r="AM33" s="302"/>
      <c r="AN33" s="302"/>
      <c r="AO33" s="307"/>
      <c r="AP33" s="307"/>
      <c r="AQ33" s="307"/>
      <c r="AR33" s="307"/>
      <c r="AS33" s="307"/>
      <c r="AT33" s="302"/>
      <c r="AU33" s="302"/>
      <c r="AV33" s="302"/>
      <c r="AW33" s="302"/>
      <c r="AX33" s="302"/>
      <c r="AY33" s="302">
        <f>ПРАЙС!G14</f>
        <v>0</v>
      </c>
      <c r="AZ33" s="302"/>
      <c r="BA33" s="302"/>
      <c r="BB33" s="302"/>
      <c r="BC33" s="302"/>
      <c r="BD33" s="302"/>
      <c r="BE33" s="295" t="e">
        <f>ПРАЙС!#REF!</f>
        <v>#REF!</v>
      </c>
      <c r="BF33" s="295"/>
      <c r="BG33" s="295"/>
      <c r="BH33" s="295"/>
      <c r="BI33" s="295"/>
      <c r="BJ33" s="295"/>
      <c r="BK33" s="295"/>
      <c r="BL33" s="295"/>
      <c r="BM33" s="295"/>
      <c r="BN33" s="295" t="e">
        <f t="shared" si="0"/>
        <v>#REF!</v>
      </c>
      <c r="BO33" s="295"/>
      <c r="BP33" s="295"/>
      <c r="BQ33" s="295"/>
      <c r="BR33" s="295"/>
      <c r="BS33" s="295"/>
      <c r="BT33" s="295"/>
      <c r="BU33" s="296" t="s">
        <v>147</v>
      </c>
      <c r="BV33" s="297"/>
      <c r="BW33" s="297"/>
      <c r="BX33" s="298"/>
      <c r="BY33" s="299">
        <v>0</v>
      </c>
      <c r="BZ33" s="300"/>
      <c r="CA33" s="300"/>
      <c r="CB33" s="300"/>
      <c r="CC33" s="300"/>
      <c r="CD33" s="300"/>
      <c r="CE33" s="301"/>
      <c r="CF33" s="295" t="e">
        <f t="shared" si="1"/>
        <v>#REF!</v>
      </c>
      <c r="CG33" s="295"/>
      <c r="CH33" s="295"/>
      <c r="CI33" s="295"/>
      <c r="CJ33" s="295"/>
      <c r="CK33" s="295"/>
      <c r="CL33" s="295"/>
      <c r="CM33" s="295"/>
      <c r="CN33" s="295"/>
    </row>
    <row r="34" spans="1:92" ht="47.25" customHeight="1">
      <c r="A34" s="302">
        <v>8</v>
      </c>
      <c r="B34" s="302"/>
      <c r="C34" s="302"/>
      <c r="D34" s="303" t="str">
        <f>ПРАЙС!C15</f>
        <v>L08 - Водостойкая помада-карандаш для губ 18 Часов, 2 в 1. Цвет - ЛИЛОВЫЙ (LILAC LILY)</v>
      </c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5"/>
      <c r="T34" s="99" t="s">
        <v>164</v>
      </c>
      <c r="U34" s="302" t="s">
        <v>146</v>
      </c>
      <c r="V34" s="302"/>
      <c r="W34" s="302"/>
      <c r="X34" s="302"/>
      <c r="Y34" s="302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2"/>
      <c r="AK34" s="302"/>
      <c r="AL34" s="302"/>
      <c r="AM34" s="302"/>
      <c r="AN34" s="302"/>
      <c r="AO34" s="307"/>
      <c r="AP34" s="307"/>
      <c r="AQ34" s="307"/>
      <c r="AR34" s="307"/>
      <c r="AS34" s="307"/>
      <c r="AT34" s="302"/>
      <c r="AU34" s="302"/>
      <c r="AV34" s="302"/>
      <c r="AW34" s="302"/>
      <c r="AX34" s="302"/>
      <c r="AY34" s="302">
        <f>ПРАЙС!G15</f>
        <v>0</v>
      </c>
      <c r="AZ34" s="302"/>
      <c r="BA34" s="302"/>
      <c r="BB34" s="302"/>
      <c r="BC34" s="302"/>
      <c r="BD34" s="302"/>
      <c r="BE34" s="295" t="e">
        <f>ПРАЙС!#REF!</f>
        <v>#REF!</v>
      </c>
      <c r="BF34" s="295"/>
      <c r="BG34" s="295"/>
      <c r="BH34" s="295"/>
      <c r="BI34" s="295"/>
      <c r="BJ34" s="295"/>
      <c r="BK34" s="295"/>
      <c r="BL34" s="295"/>
      <c r="BM34" s="295"/>
      <c r="BN34" s="295" t="e">
        <f t="shared" si="0"/>
        <v>#REF!</v>
      </c>
      <c r="BO34" s="295"/>
      <c r="BP34" s="295"/>
      <c r="BQ34" s="295"/>
      <c r="BR34" s="295"/>
      <c r="BS34" s="295"/>
      <c r="BT34" s="295"/>
      <c r="BU34" s="296" t="s">
        <v>147</v>
      </c>
      <c r="BV34" s="297"/>
      <c r="BW34" s="297"/>
      <c r="BX34" s="298"/>
      <c r="BY34" s="299">
        <v>0</v>
      </c>
      <c r="BZ34" s="300"/>
      <c r="CA34" s="300"/>
      <c r="CB34" s="300"/>
      <c r="CC34" s="300"/>
      <c r="CD34" s="300"/>
      <c r="CE34" s="301"/>
      <c r="CF34" s="295" t="e">
        <f t="shared" si="1"/>
        <v>#REF!</v>
      </c>
      <c r="CG34" s="295"/>
      <c r="CH34" s="295"/>
      <c r="CI34" s="295"/>
      <c r="CJ34" s="295"/>
      <c r="CK34" s="295"/>
      <c r="CL34" s="295"/>
      <c r="CM34" s="295"/>
      <c r="CN34" s="295"/>
    </row>
    <row r="35" spans="1:92" ht="14.25" customHeight="1">
      <c r="A35" s="302">
        <v>9</v>
      </c>
      <c r="B35" s="302"/>
      <c r="C35" s="302"/>
      <c r="D35" s="303" t="str">
        <f>ПРАЙС!C26</f>
        <v>Скраб для губ 28 масел, 10гр.</v>
      </c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5"/>
      <c r="T35" s="99" t="s">
        <v>57</v>
      </c>
      <c r="U35" s="302" t="s">
        <v>146</v>
      </c>
      <c r="V35" s="302"/>
      <c r="W35" s="302"/>
      <c r="X35" s="302"/>
      <c r="Y35" s="302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2"/>
      <c r="AK35" s="302"/>
      <c r="AL35" s="302"/>
      <c r="AM35" s="302"/>
      <c r="AN35" s="302"/>
      <c r="AO35" s="307"/>
      <c r="AP35" s="307"/>
      <c r="AQ35" s="307"/>
      <c r="AR35" s="307"/>
      <c r="AS35" s="307"/>
      <c r="AT35" s="302"/>
      <c r="AU35" s="302"/>
      <c r="AV35" s="302"/>
      <c r="AW35" s="302"/>
      <c r="AX35" s="302"/>
      <c r="AY35" s="302">
        <f>ПРАЙС!G26</f>
        <v>0</v>
      </c>
      <c r="AZ35" s="302"/>
      <c r="BA35" s="302"/>
      <c r="BB35" s="302"/>
      <c r="BC35" s="302"/>
      <c r="BD35" s="302"/>
      <c r="BE35" s="295" t="e">
        <f>ПРАЙС!#REF!</f>
        <v>#REF!</v>
      </c>
      <c r="BF35" s="295"/>
      <c r="BG35" s="295"/>
      <c r="BH35" s="295"/>
      <c r="BI35" s="295"/>
      <c r="BJ35" s="295"/>
      <c r="BK35" s="295"/>
      <c r="BL35" s="295"/>
      <c r="BM35" s="295"/>
      <c r="BN35" s="295" t="e">
        <f t="shared" si="0"/>
        <v>#REF!</v>
      </c>
      <c r="BO35" s="295"/>
      <c r="BP35" s="295"/>
      <c r="BQ35" s="295"/>
      <c r="BR35" s="295"/>
      <c r="BS35" s="295"/>
      <c r="BT35" s="295"/>
      <c r="BU35" s="296" t="s">
        <v>147</v>
      </c>
      <c r="BV35" s="297"/>
      <c r="BW35" s="297"/>
      <c r="BX35" s="298"/>
      <c r="BY35" s="299">
        <v>0</v>
      </c>
      <c r="BZ35" s="300"/>
      <c r="CA35" s="300"/>
      <c r="CB35" s="300"/>
      <c r="CC35" s="300"/>
      <c r="CD35" s="300"/>
      <c r="CE35" s="301"/>
      <c r="CF35" s="295" t="e">
        <f t="shared" si="1"/>
        <v>#REF!</v>
      </c>
      <c r="CG35" s="295"/>
      <c r="CH35" s="295"/>
      <c r="CI35" s="295"/>
      <c r="CJ35" s="295"/>
      <c r="CK35" s="295"/>
      <c r="CL35" s="295"/>
      <c r="CM35" s="295"/>
      <c r="CN35" s="295"/>
    </row>
    <row r="36" spans="1:92" ht="57" customHeight="1">
      <c r="A36" s="302">
        <v>10</v>
      </c>
      <c r="B36" s="302"/>
      <c r="C36" s="302"/>
      <c r="D36" s="303" t="str">
        <f>ПРАЙС!C28</f>
        <v>E01 - Водостойкий карандаш для глаз 24 Часа, подводка-тени-каял 3 в 1, цвет - ЧЕРНЫЙ УГОЛЬ (PURE BLACK)</v>
      </c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5"/>
      <c r="T36" s="99" t="s">
        <v>43</v>
      </c>
      <c r="U36" s="302" t="s">
        <v>146</v>
      </c>
      <c r="V36" s="302"/>
      <c r="W36" s="302"/>
      <c r="X36" s="302"/>
      <c r="Y36" s="302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2"/>
      <c r="AK36" s="302"/>
      <c r="AL36" s="302"/>
      <c r="AM36" s="302"/>
      <c r="AN36" s="302"/>
      <c r="AO36" s="307"/>
      <c r="AP36" s="307"/>
      <c r="AQ36" s="307"/>
      <c r="AR36" s="307"/>
      <c r="AS36" s="307"/>
      <c r="AT36" s="302"/>
      <c r="AU36" s="302"/>
      <c r="AV36" s="302"/>
      <c r="AW36" s="302"/>
      <c r="AX36" s="302"/>
      <c r="AY36" s="302">
        <f>ПРАЙС!G28</f>
        <v>0</v>
      </c>
      <c r="AZ36" s="302"/>
      <c r="BA36" s="302"/>
      <c r="BB36" s="302"/>
      <c r="BC36" s="302"/>
      <c r="BD36" s="302"/>
      <c r="BE36" s="295" t="e">
        <f>ПРАЙС!#REF!</f>
        <v>#REF!</v>
      </c>
      <c r="BF36" s="295"/>
      <c r="BG36" s="295"/>
      <c r="BH36" s="295"/>
      <c r="BI36" s="295"/>
      <c r="BJ36" s="295"/>
      <c r="BK36" s="295"/>
      <c r="BL36" s="295"/>
      <c r="BM36" s="295"/>
      <c r="BN36" s="295" t="e">
        <f t="shared" si="0"/>
        <v>#REF!</v>
      </c>
      <c r="BO36" s="295"/>
      <c r="BP36" s="295"/>
      <c r="BQ36" s="295"/>
      <c r="BR36" s="295"/>
      <c r="BS36" s="295"/>
      <c r="BT36" s="295"/>
      <c r="BU36" s="296" t="s">
        <v>147</v>
      </c>
      <c r="BV36" s="297"/>
      <c r="BW36" s="297"/>
      <c r="BX36" s="298"/>
      <c r="BY36" s="299">
        <v>0</v>
      </c>
      <c r="BZ36" s="300"/>
      <c r="CA36" s="300"/>
      <c r="CB36" s="300"/>
      <c r="CC36" s="300"/>
      <c r="CD36" s="300"/>
      <c r="CE36" s="301"/>
      <c r="CF36" s="295" t="e">
        <f t="shared" si="1"/>
        <v>#REF!</v>
      </c>
      <c r="CG36" s="295"/>
      <c r="CH36" s="295"/>
      <c r="CI36" s="295"/>
      <c r="CJ36" s="295"/>
      <c r="CK36" s="295"/>
      <c r="CL36" s="295"/>
      <c r="CM36" s="295"/>
      <c r="CN36" s="295"/>
    </row>
    <row r="37" spans="1:92" ht="47.25" customHeight="1">
      <c r="A37" s="302">
        <v>11</v>
      </c>
      <c r="B37" s="302"/>
      <c r="C37" s="302"/>
      <c r="D37" s="303" t="str">
        <f>ПРАЙС!C29</f>
        <v>E02 - Водостойкий карандаш для глаз 24 Часа, подводка-тени-каял 3 в 1, цвет - ЮЖНАЯ НОЧЬ (SOUTH NIGHT)</v>
      </c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5"/>
      <c r="T37" s="99" t="s">
        <v>44</v>
      </c>
      <c r="U37" s="302" t="s">
        <v>146</v>
      </c>
      <c r="V37" s="302"/>
      <c r="W37" s="302"/>
      <c r="X37" s="302"/>
      <c r="Y37" s="302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2"/>
      <c r="AK37" s="302"/>
      <c r="AL37" s="302"/>
      <c r="AM37" s="302"/>
      <c r="AN37" s="302"/>
      <c r="AO37" s="307"/>
      <c r="AP37" s="307"/>
      <c r="AQ37" s="307"/>
      <c r="AR37" s="307"/>
      <c r="AS37" s="307"/>
      <c r="AT37" s="302"/>
      <c r="AU37" s="302"/>
      <c r="AV37" s="302"/>
      <c r="AW37" s="302"/>
      <c r="AX37" s="302"/>
      <c r="AY37" s="302">
        <f>ПРАЙС!G29</f>
        <v>0</v>
      </c>
      <c r="AZ37" s="302"/>
      <c r="BA37" s="302"/>
      <c r="BB37" s="302"/>
      <c r="BC37" s="302"/>
      <c r="BD37" s="302"/>
      <c r="BE37" s="295" t="e">
        <f>ПРАЙС!#REF!</f>
        <v>#REF!</v>
      </c>
      <c r="BF37" s="295"/>
      <c r="BG37" s="295"/>
      <c r="BH37" s="295"/>
      <c r="BI37" s="295"/>
      <c r="BJ37" s="295"/>
      <c r="BK37" s="295"/>
      <c r="BL37" s="295"/>
      <c r="BM37" s="295"/>
      <c r="BN37" s="295" t="e">
        <f t="shared" si="0"/>
        <v>#REF!</v>
      </c>
      <c r="BO37" s="295"/>
      <c r="BP37" s="295"/>
      <c r="BQ37" s="295"/>
      <c r="BR37" s="295"/>
      <c r="BS37" s="295"/>
      <c r="BT37" s="295"/>
      <c r="BU37" s="296" t="s">
        <v>147</v>
      </c>
      <c r="BV37" s="297"/>
      <c r="BW37" s="297"/>
      <c r="BX37" s="298"/>
      <c r="BY37" s="299">
        <v>0</v>
      </c>
      <c r="BZ37" s="300"/>
      <c r="CA37" s="300"/>
      <c r="CB37" s="300"/>
      <c r="CC37" s="300"/>
      <c r="CD37" s="300"/>
      <c r="CE37" s="301"/>
      <c r="CF37" s="295" t="e">
        <f t="shared" si="1"/>
        <v>#REF!</v>
      </c>
      <c r="CG37" s="295"/>
      <c r="CH37" s="295"/>
      <c r="CI37" s="295"/>
      <c r="CJ37" s="295"/>
      <c r="CK37" s="295"/>
      <c r="CL37" s="295"/>
      <c r="CM37" s="295"/>
      <c r="CN37" s="295"/>
    </row>
    <row r="38" spans="1:92" ht="47.25" customHeight="1">
      <c r="A38" s="302">
        <v>12</v>
      </c>
      <c r="B38" s="302"/>
      <c r="C38" s="302"/>
      <c r="D38" s="303" t="str">
        <f>ПРАЙС!C30</f>
        <v>E03 - Водостойкий карандаш для глаз 24 Часа, подводка-тени-каял 3 в 1, цвет - ОЛИВА (OLIVE)</v>
      </c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5"/>
      <c r="T38" s="99" t="s">
        <v>45</v>
      </c>
      <c r="U38" s="302" t="s">
        <v>146</v>
      </c>
      <c r="V38" s="302"/>
      <c r="W38" s="302"/>
      <c r="X38" s="302"/>
      <c r="Y38" s="302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2"/>
      <c r="AK38" s="302"/>
      <c r="AL38" s="302"/>
      <c r="AM38" s="302"/>
      <c r="AN38" s="302"/>
      <c r="AO38" s="307"/>
      <c r="AP38" s="307"/>
      <c r="AQ38" s="307"/>
      <c r="AR38" s="307"/>
      <c r="AS38" s="307"/>
      <c r="AT38" s="302"/>
      <c r="AU38" s="302"/>
      <c r="AV38" s="302"/>
      <c r="AW38" s="302"/>
      <c r="AX38" s="302"/>
      <c r="AY38" s="302">
        <f>ПРАЙС!G30</f>
        <v>0</v>
      </c>
      <c r="AZ38" s="302"/>
      <c r="BA38" s="302"/>
      <c r="BB38" s="302"/>
      <c r="BC38" s="302"/>
      <c r="BD38" s="302"/>
      <c r="BE38" s="295" t="e">
        <f>ПРАЙС!#REF!</f>
        <v>#REF!</v>
      </c>
      <c r="BF38" s="295"/>
      <c r="BG38" s="295"/>
      <c r="BH38" s="295"/>
      <c r="BI38" s="295"/>
      <c r="BJ38" s="295"/>
      <c r="BK38" s="295"/>
      <c r="BL38" s="295"/>
      <c r="BM38" s="295"/>
      <c r="BN38" s="295" t="e">
        <f t="shared" si="0"/>
        <v>#REF!</v>
      </c>
      <c r="BO38" s="295"/>
      <c r="BP38" s="295"/>
      <c r="BQ38" s="295"/>
      <c r="BR38" s="295"/>
      <c r="BS38" s="295"/>
      <c r="BT38" s="295"/>
      <c r="BU38" s="296" t="s">
        <v>147</v>
      </c>
      <c r="BV38" s="297"/>
      <c r="BW38" s="297"/>
      <c r="BX38" s="298"/>
      <c r="BY38" s="299">
        <v>0</v>
      </c>
      <c r="BZ38" s="300"/>
      <c r="CA38" s="300"/>
      <c r="CB38" s="300"/>
      <c r="CC38" s="300"/>
      <c r="CD38" s="300"/>
      <c r="CE38" s="301"/>
      <c r="CF38" s="295" t="e">
        <f t="shared" si="1"/>
        <v>#REF!</v>
      </c>
      <c r="CG38" s="295"/>
      <c r="CH38" s="295"/>
      <c r="CI38" s="295"/>
      <c r="CJ38" s="295"/>
      <c r="CK38" s="295"/>
      <c r="CL38" s="295"/>
      <c r="CM38" s="295"/>
      <c r="CN38" s="295"/>
    </row>
    <row r="39" spans="1:92" ht="22.5" customHeight="1">
      <c r="A39" s="302">
        <v>13</v>
      </c>
      <c r="B39" s="302"/>
      <c r="C39" s="302"/>
      <c r="D39" s="303" t="str">
        <f>ПРАЙС!C31</f>
        <v>E04 - Водостойкий карандаш для глаз 24 Часа, подводка-тени-каял 3 в 1, цвет - ЧЕРНИКА (BLACKBERRY)</v>
      </c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5"/>
      <c r="T39" s="99" t="s">
        <v>46</v>
      </c>
      <c r="U39" s="302" t="s">
        <v>146</v>
      </c>
      <c r="V39" s="302"/>
      <c r="W39" s="302"/>
      <c r="X39" s="302"/>
      <c r="Y39" s="302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2"/>
      <c r="AK39" s="302"/>
      <c r="AL39" s="302"/>
      <c r="AM39" s="302"/>
      <c r="AN39" s="302"/>
      <c r="AO39" s="307"/>
      <c r="AP39" s="307"/>
      <c r="AQ39" s="307"/>
      <c r="AR39" s="307"/>
      <c r="AS39" s="307"/>
      <c r="AT39" s="302"/>
      <c r="AU39" s="302"/>
      <c r="AV39" s="302"/>
      <c r="AW39" s="302"/>
      <c r="AX39" s="302"/>
      <c r="AY39" s="302">
        <f>ПРАЙС!G31</f>
        <v>0</v>
      </c>
      <c r="AZ39" s="302"/>
      <c r="BA39" s="302"/>
      <c r="BB39" s="302"/>
      <c r="BC39" s="302"/>
      <c r="BD39" s="302"/>
      <c r="BE39" s="295" t="e">
        <f>ПРАЙС!#REF!</f>
        <v>#REF!</v>
      </c>
      <c r="BF39" s="295"/>
      <c r="BG39" s="295"/>
      <c r="BH39" s="295"/>
      <c r="BI39" s="295"/>
      <c r="BJ39" s="295"/>
      <c r="BK39" s="295"/>
      <c r="BL39" s="295"/>
      <c r="BM39" s="295"/>
      <c r="BN39" s="295" t="e">
        <f t="shared" si="0"/>
        <v>#REF!</v>
      </c>
      <c r="BO39" s="295"/>
      <c r="BP39" s="295"/>
      <c r="BQ39" s="295"/>
      <c r="BR39" s="295"/>
      <c r="BS39" s="295"/>
      <c r="BT39" s="295"/>
      <c r="BU39" s="296" t="s">
        <v>147</v>
      </c>
      <c r="BV39" s="297"/>
      <c r="BW39" s="297"/>
      <c r="BX39" s="298"/>
      <c r="BY39" s="299">
        <v>0</v>
      </c>
      <c r="BZ39" s="300"/>
      <c r="CA39" s="300"/>
      <c r="CB39" s="300"/>
      <c r="CC39" s="300"/>
      <c r="CD39" s="300"/>
      <c r="CE39" s="301"/>
      <c r="CF39" s="295" t="e">
        <f t="shared" si="1"/>
        <v>#REF!</v>
      </c>
      <c r="CG39" s="295"/>
      <c r="CH39" s="295"/>
      <c r="CI39" s="295"/>
      <c r="CJ39" s="295"/>
      <c r="CK39" s="295"/>
      <c r="CL39" s="295"/>
      <c r="CM39" s="295"/>
      <c r="CN39" s="295"/>
    </row>
    <row r="40" spans="1:92" ht="47.25" customHeight="1">
      <c r="A40" s="302">
        <v>14</v>
      </c>
      <c r="B40" s="302"/>
      <c r="C40" s="302"/>
      <c r="D40" s="303" t="str">
        <f>ПРАЙС!C32</f>
        <v>E05 - Водостойкий карандаш для глаз 24 Часа, подводка-тени-каял 3 в 1, цвет - ХАКИ (KHAKI)</v>
      </c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5"/>
      <c r="T40" s="99" t="s">
        <v>47</v>
      </c>
      <c r="U40" s="302" t="s">
        <v>146</v>
      </c>
      <c r="V40" s="302"/>
      <c r="W40" s="302"/>
      <c r="X40" s="302"/>
      <c r="Y40" s="302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2"/>
      <c r="AK40" s="302"/>
      <c r="AL40" s="302"/>
      <c r="AM40" s="302"/>
      <c r="AN40" s="302"/>
      <c r="AO40" s="307"/>
      <c r="AP40" s="307"/>
      <c r="AQ40" s="307"/>
      <c r="AR40" s="307"/>
      <c r="AS40" s="307"/>
      <c r="AT40" s="302"/>
      <c r="AU40" s="302"/>
      <c r="AV40" s="302"/>
      <c r="AW40" s="302"/>
      <c r="AX40" s="302"/>
      <c r="AY40" s="302">
        <f>ПРАЙС!G32</f>
        <v>0</v>
      </c>
      <c r="AZ40" s="302"/>
      <c r="BA40" s="302"/>
      <c r="BB40" s="302"/>
      <c r="BC40" s="302"/>
      <c r="BD40" s="302"/>
      <c r="BE40" s="295" t="e">
        <f>ПРАЙС!#REF!</f>
        <v>#REF!</v>
      </c>
      <c r="BF40" s="295"/>
      <c r="BG40" s="295"/>
      <c r="BH40" s="295"/>
      <c r="BI40" s="295"/>
      <c r="BJ40" s="295"/>
      <c r="BK40" s="295"/>
      <c r="BL40" s="295"/>
      <c r="BM40" s="295"/>
      <c r="BN40" s="295" t="e">
        <f t="shared" si="0"/>
        <v>#REF!</v>
      </c>
      <c r="BO40" s="295"/>
      <c r="BP40" s="295"/>
      <c r="BQ40" s="295"/>
      <c r="BR40" s="295"/>
      <c r="BS40" s="295"/>
      <c r="BT40" s="295"/>
      <c r="BU40" s="296" t="s">
        <v>147</v>
      </c>
      <c r="BV40" s="297"/>
      <c r="BW40" s="297"/>
      <c r="BX40" s="298"/>
      <c r="BY40" s="299">
        <v>0</v>
      </c>
      <c r="BZ40" s="300"/>
      <c r="CA40" s="300"/>
      <c r="CB40" s="300"/>
      <c r="CC40" s="300"/>
      <c r="CD40" s="300"/>
      <c r="CE40" s="301"/>
      <c r="CF40" s="295" t="e">
        <f t="shared" si="1"/>
        <v>#REF!</v>
      </c>
      <c r="CG40" s="295"/>
      <c r="CH40" s="295"/>
      <c r="CI40" s="295"/>
      <c r="CJ40" s="295"/>
      <c r="CK40" s="295"/>
      <c r="CL40" s="295"/>
      <c r="CM40" s="295"/>
      <c r="CN40" s="295"/>
    </row>
    <row r="41" spans="1:92" ht="47.25" customHeight="1">
      <c r="A41" s="302">
        <v>15</v>
      </c>
      <c r="B41" s="302"/>
      <c r="C41" s="302"/>
      <c r="D41" s="303" t="str">
        <f>ПРАЙС!C33</f>
        <v>E06 - Водостойкий карандаш для глаз 24 Часа, подводка-тени-каял 3 в 1, цвет - СЛОНОВАЯ КОСТЬ (IVORY)</v>
      </c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5"/>
      <c r="T41" s="99" t="s">
        <v>48</v>
      </c>
      <c r="U41" s="302" t="s">
        <v>146</v>
      </c>
      <c r="V41" s="302"/>
      <c r="W41" s="302"/>
      <c r="X41" s="302"/>
      <c r="Y41" s="302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2"/>
      <c r="AK41" s="302"/>
      <c r="AL41" s="302"/>
      <c r="AM41" s="302"/>
      <c r="AN41" s="302"/>
      <c r="AO41" s="307"/>
      <c r="AP41" s="307"/>
      <c r="AQ41" s="307"/>
      <c r="AR41" s="307"/>
      <c r="AS41" s="307"/>
      <c r="AT41" s="302"/>
      <c r="AU41" s="302"/>
      <c r="AV41" s="302"/>
      <c r="AW41" s="302"/>
      <c r="AX41" s="302"/>
      <c r="AY41" s="302">
        <f>ПРАЙС!G33</f>
        <v>0</v>
      </c>
      <c r="AZ41" s="302"/>
      <c r="BA41" s="302"/>
      <c r="BB41" s="302"/>
      <c r="BC41" s="302"/>
      <c r="BD41" s="302"/>
      <c r="BE41" s="295" t="e">
        <f>ПРАЙС!#REF!</f>
        <v>#REF!</v>
      </c>
      <c r="BF41" s="295"/>
      <c r="BG41" s="295"/>
      <c r="BH41" s="295"/>
      <c r="BI41" s="295"/>
      <c r="BJ41" s="295"/>
      <c r="BK41" s="295"/>
      <c r="BL41" s="295"/>
      <c r="BM41" s="295"/>
      <c r="BN41" s="295" t="e">
        <f t="shared" si="0"/>
        <v>#REF!</v>
      </c>
      <c r="BO41" s="295"/>
      <c r="BP41" s="295"/>
      <c r="BQ41" s="295"/>
      <c r="BR41" s="295"/>
      <c r="BS41" s="295"/>
      <c r="BT41" s="295"/>
      <c r="BU41" s="296" t="s">
        <v>147</v>
      </c>
      <c r="BV41" s="297"/>
      <c r="BW41" s="297"/>
      <c r="BX41" s="298"/>
      <c r="BY41" s="299">
        <v>0</v>
      </c>
      <c r="BZ41" s="300"/>
      <c r="CA41" s="300"/>
      <c r="CB41" s="300"/>
      <c r="CC41" s="300"/>
      <c r="CD41" s="300"/>
      <c r="CE41" s="301"/>
      <c r="CF41" s="295" t="e">
        <f t="shared" si="1"/>
        <v>#REF!</v>
      </c>
      <c r="CG41" s="295"/>
      <c r="CH41" s="295"/>
      <c r="CI41" s="295"/>
      <c r="CJ41" s="295"/>
      <c r="CK41" s="295"/>
      <c r="CL41" s="295"/>
      <c r="CM41" s="295"/>
      <c r="CN41" s="295"/>
    </row>
    <row r="42" spans="1:92" ht="24" customHeight="1">
      <c r="A42" s="302">
        <v>16</v>
      </c>
      <c r="B42" s="302"/>
      <c r="C42" s="302"/>
      <c r="D42" s="303" t="str">
        <f>ПРАЙС!C36</f>
        <v>Сыворотка для роста ресниц и бровей XXLashes, 3.5мл.</v>
      </c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5"/>
      <c r="T42" s="99" t="s">
        <v>192</v>
      </c>
      <c r="U42" s="302" t="s">
        <v>146</v>
      </c>
      <c r="V42" s="302"/>
      <c r="W42" s="302"/>
      <c r="X42" s="302"/>
      <c r="Y42" s="302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2"/>
      <c r="AK42" s="302"/>
      <c r="AL42" s="302"/>
      <c r="AM42" s="302"/>
      <c r="AN42" s="302"/>
      <c r="AO42" s="307"/>
      <c r="AP42" s="307"/>
      <c r="AQ42" s="307"/>
      <c r="AR42" s="307"/>
      <c r="AS42" s="307"/>
      <c r="AT42" s="302"/>
      <c r="AU42" s="302"/>
      <c r="AV42" s="302"/>
      <c r="AW42" s="302"/>
      <c r="AX42" s="302"/>
      <c r="AY42" s="302">
        <f>ПРАЙС!G36</f>
        <v>0</v>
      </c>
      <c r="AZ42" s="302"/>
      <c r="BA42" s="302"/>
      <c r="BB42" s="302"/>
      <c r="BC42" s="302"/>
      <c r="BD42" s="302"/>
      <c r="BE42" s="295" t="e">
        <f>ПРАЙС!#REF!</f>
        <v>#REF!</v>
      </c>
      <c r="BF42" s="295"/>
      <c r="BG42" s="295"/>
      <c r="BH42" s="295"/>
      <c r="BI42" s="295"/>
      <c r="BJ42" s="295"/>
      <c r="BK42" s="295"/>
      <c r="BL42" s="295"/>
      <c r="BM42" s="295"/>
      <c r="BN42" s="295" t="e">
        <f t="shared" si="0"/>
        <v>#REF!</v>
      </c>
      <c r="BO42" s="295"/>
      <c r="BP42" s="295"/>
      <c r="BQ42" s="295"/>
      <c r="BR42" s="295"/>
      <c r="BS42" s="295"/>
      <c r="BT42" s="295"/>
      <c r="BU42" s="296" t="s">
        <v>147</v>
      </c>
      <c r="BV42" s="297"/>
      <c r="BW42" s="297"/>
      <c r="BX42" s="298"/>
      <c r="BY42" s="299">
        <v>0</v>
      </c>
      <c r="BZ42" s="300"/>
      <c r="CA42" s="300"/>
      <c r="CB42" s="300"/>
      <c r="CC42" s="300"/>
      <c r="CD42" s="300"/>
      <c r="CE42" s="301"/>
      <c r="CF42" s="295" t="e">
        <f t="shared" si="1"/>
        <v>#REF!</v>
      </c>
      <c r="CG42" s="295"/>
      <c r="CH42" s="295"/>
      <c r="CI42" s="295"/>
      <c r="CJ42" s="295"/>
      <c r="CK42" s="295"/>
      <c r="CL42" s="295"/>
      <c r="CM42" s="295"/>
      <c r="CN42" s="295"/>
    </row>
    <row r="43" spans="1:92" ht="22.5" customHeight="1">
      <c r="A43" s="302">
        <v>17</v>
      </c>
      <c r="B43" s="302"/>
      <c r="C43" s="302"/>
      <c r="D43" s="303" t="str">
        <f>ПРАЙС!C37</f>
        <v>Фибро-Тушь для ресниц - Черная, 12мл.</v>
      </c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5"/>
      <c r="T43" s="99" t="s">
        <v>51</v>
      </c>
      <c r="U43" s="302" t="s">
        <v>146</v>
      </c>
      <c r="V43" s="302"/>
      <c r="W43" s="302"/>
      <c r="X43" s="302"/>
      <c r="Y43" s="302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2"/>
      <c r="AK43" s="302"/>
      <c r="AL43" s="302"/>
      <c r="AM43" s="302"/>
      <c r="AN43" s="302"/>
      <c r="AO43" s="307"/>
      <c r="AP43" s="307"/>
      <c r="AQ43" s="307"/>
      <c r="AR43" s="307"/>
      <c r="AS43" s="307"/>
      <c r="AT43" s="302"/>
      <c r="AU43" s="302"/>
      <c r="AV43" s="302"/>
      <c r="AW43" s="302"/>
      <c r="AX43" s="302"/>
      <c r="AY43" s="302">
        <f>ПРАЙС!G37</f>
        <v>0</v>
      </c>
      <c r="AZ43" s="302"/>
      <c r="BA43" s="302"/>
      <c r="BB43" s="302"/>
      <c r="BC43" s="302"/>
      <c r="BD43" s="302"/>
      <c r="BE43" s="295" t="e">
        <f>ПРАЙС!#REF!</f>
        <v>#REF!</v>
      </c>
      <c r="BF43" s="295"/>
      <c r="BG43" s="295"/>
      <c r="BH43" s="295"/>
      <c r="BI43" s="295"/>
      <c r="BJ43" s="295"/>
      <c r="BK43" s="295"/>
      <c r="BL43" s="295"/>
      <c r="BM43" s="295"/>
      <c r="BN43" s="295" t="e">
        <f t="shared" si="0"/>
        <v>#REF!</v>
      </c>
      <c r="BO43" s="295"/>
      <c r="BP43" s="295"/>
      <c r="BQ43" s="295"/>
      <c r="BR43" s="295"/>
      <c r="BS43" s="295"/>
      <c r="BT43" s="295"/>
      <c r="BU43" s="296" t="s">
        <v>147</v>
      </c>
      <c r="BV43" s="297"/>
      <c r="BW43" s="297"/>
      <c r="BX43" s="298"/>
      <c r="BY43" s="299">
        <v>0</v>
      </c>
      <c r="BZ43" s="300"/>
      <c r="CA43" s="300"/>
      <c r="CB43" s="300"/>
      <c r="CC43" s="300"/>
      <c r="CD43" s="300"/>
      <c r="CE43" s="301"/>
      <c r="CF43" s="295" t="e">
        <f t="shared" si="1"/>
        <v>#REF!</v>
      </c>
      <c r="CG43" s="295"/>
      <c r="CH43" s="295"/>
      <c r="CI43" s="295"/>
      <c r="CJ43" s="295"/>
      <c r="CK43" s="295"/>
      <c r="CL43" s="295"/>
      <c r="CM43" s="295"/>
      <c r="CN43" s="295"/>
    </row>
    <row r="44" spans="1:92" ht="24" customHeight="1">
      <c r="A44" s="302">
        <v>18</v>
      </c>
      <c r="B44" s="302"/>
      <c r="C44" s="302"/>
      <c r="D44" s="303" t="str">
        <f>ПРАЙС!C38</f>
        <v>Фибро-Тушь для ресниц - Коричневая 12мл.</v>
      </c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5"/>
      <c r="T44" s="99" t="s">
        <v>52</v>
      </c>
      <c r="U44" s="302" t="s">
        <v>146</v>
      </c>
      <c r="V44" s="302"/>
      <c r="W44" s="302"/>
      <c r="X44" s="302"/>
      <c r="Y44" s="302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2"/>
      <c r="AK44" s="302"/>
      <c r="AL44" s="302"/>
      <c r="AM44" s="302"/>
      <c r="AN44" s="302"/>
      <c r="AO44" s="307"/>
      <c r="AP44" s="307"/>
      <c r="AQ44" s="307"/>
      <c r="AR44" s="307"/>
      <c r="AS44" s="307"/>
      <c r="AT44" s="302"/>
      <c r="AU44" s="302"/>
      <c r="AV44" s="302"/>
      <c r="AW44" s="302"/>
      <c r="AX44" s="302"/>
      <c r="AY44" s="302">
        <f>ПРАЙС!G38</f>
        <v>0</v>
      </c>
      <c r="AZ44" s="302"/>
      <c r="BA44" s="302"/>
      <c r="BB44" s="302"/>
      <c r="BC44" s="302"/>
      <c r="BD44" s="302"/>
      <c r="BE44" s="295" t="e">
        <f>ПРАЙС!#REF!</f>
        <v>#REF!</v>
      </c>
      <c r="BF44" s="295"/>
      <c r="BG44" s="295"/>
      <c r="BH44" s="295"/>
      <c r="BI44" s="295"/>
      <c r="BJ44" s="295"/>
      <c r="BK44" s="295"/>
      <c r="BL44" s="295"/>
      <c r="BM44" s="295"/>
      <c r="BN44" s="295" t="e">
        <f t="shared" si="0"/>
        <v>#REF!</v>
      </c>
      <c r="BO44" s="295"/>
      <c r="BP44" s="295"/>
      <c r="BQ44" s="295"/>
      <c r="BR44" s="295"/>
      <c r="BS44" s="295"/>
      <c r="BT44" s="295"/>
      <c r="BU44" s="296" t="s">
        <v>147</v>
      </c>
      <c r="BV44" s="297"/>
      <c r="BW44" s="297"/>
      <c r="BX44" s="298"/>
      <c r="BY44" s="299">
        <v>0</v>
      </c>
      <c r="BZ44" s="300"/>
      <c r="CA44" s="300"/>
      <c r="CB44" s="300"/>
      <c r="CC44" s="300"/>
      <c r="CD44" s="300"/>
      <c r="CE44" s="301"/>
      <c r="CF44" s="295" t="e">
        <f t="shared" si="1"/>
        <v>#REF!</v>
      </c>
      <c r="CG44" s="295"/>
      <c r="CH44" s="295"/>
      <c r="CI44" s="295"/>
      <c r="CJ44" s="295"/>
      <c r="CK44" s="295"/>
      <c r="CL44" s="295"/>
      <c r="CM44" s="295"/>
      <c r="CN44" s="295"/>
    </row>
    <row r="45" spans="1:92" ht="25.5" customHeight="1">
      <c r="A45" s="302">
        <v>19</v>
      </c>
      <c r="B45" s="302"/>
      <c r="C45" s="302"/>
      <c r="D45" s="303" t="str">
        <f>ПРАЙС!C39</f>
        <v>Фибро-Тушь для ресниц - Черно-зеленая, 12мл.</v>
      </c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5"/>
      <c r="T45" s="99" t="s">
        <v>53</v>
      </c>
      <c r="U45" s="302" t="s">
        <v>146</v>
      </c>
      <c r="V45" s="302"/>
      <c r="W45" s="302"/>
      <c r="X45" s="302"/>
      <c r="Y45" s="302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2"/>
      <c r="AK45" s="302"/>
      <c r="AL45" s="302"/>
      <c r="AM45" s="302"/>
      <c r="AN45" s="302"/>
      <c r="AO45" s="307"/>
      <c r="AP45" s="307"/>
      <c r="AQ45" s="307"/>
      <c r="AR45" s="307"/>
      <c r="AS45" s="307"/>
      <c r="AT45" s="302"/>
      <c r="AU45" s="302"/>
      <c r="AV45" s="302"/>
      <c r="AW45" s="302"/>
      <c r="AX45" s="302"/>
      <c r="AY45" s="302">
        <f>ПРАЙС!G39</f>
        <v>0</v>
      </c>
      <c r="AZ45" s="302"/>
      <c r="BA45" s="302"/>
      <c r="BB45" s="302"/>
      <c r="BC45" s="302"/>
      <c r="BD45" s="302"/>
      <c r="BE45" s="295" t="e">
        <f>ПРАЙС!#REF!</f>
        <v>#REF!</v>
      </c>
      <c r="BF45" s="295"/>
      <c r="BG45" s="295"/>
      <c r="BH45" s="295"/>
      <c r="BI45" s="295"/>
      <c r="BJ45" s="295"/>
      <c r="BK45" s="295"/>
      <c r="BL45" s="295"/>
      <c r="BM45" s="295"/>
      <c r="BN45" s="295" t="e">
        <f t="shared" si="0"/>
        <v>#REF!</v>
      </c>
      <c r="BO45" s="295"/>
      <c r="BP45" s="295"/>
      <c r="BQ45" s="295"/>
      <c r="BR45" s="295"/>
      <c r="BS45" s="295"/>
      <c r="BT45" s="295"/>
      <c r="BU45" s="296" t="s">
        <v>147</v>
      </c>
      <c r="BV45" s="297"/>
      <c r="BW45" s="297"/>
      <c r="BX45" s="298"/>
      <c r="BY45" s="299">
        <v>0</v>
      </c>
      <c r="BZ45" s="300"/>
      <c r="CA45" s="300"/>
      <c r="CB45" s="300"/>
      <c r="CC45" s="300"/>
      <c r="CD45" s="300"/>
      <c r="CE45" s="301"/>
      <c r="CF45" s="295" t="e">
        <f t="shared" si="1"/>
        <v>#REF!</v>
      </c>
      <c r="CG45" s="295"/>
      <c r="CH45" s="295"/>
      <c r="CI45" s="295"/>
      <c r="CJ45" s="295"/>
      <c r="CK45" s="295"/>
      <c r="CL45" s="295"/>
      <c r="CM45" s="295"/>
      <c r="CN45" s="295"/>
    </row>
    <row r="46" spans="1:92" ht="25.5" customHeight="1">
      <c r="A46" s="302">
        <v>20</v>
      </c>
      <c r="B46" s="302"/>
      <c r="C46" s="302"/>
      <c r="D46" s="303" t="e">
        <f>ПРАЙС!#REF!</f>
        <v>#REF!</v>
      </c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5"/>
      <c r="T46" s="99" t="s">
        <v>54</v>
      </c>
      <c r="U46" s="302" t="s">
        <v>146</v>
      </c>
      <c r="V46" s="302"/>
      <c r="W46" s="302"/>
      <c r="X46" s="302"/>
      <c r="Y46" s="302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2"/>
      <c r="AK46" s="302"/>
      <c r="AL46" s="302"/>
      <c r="AM46" s="302"/>
      <c r="AN46" s="302"/>
      <c r="AO46" s="307"/>
      <c r="AP46" s="307"/>
      <c r="AQ46" s="307"/>
      <c r="AR46" s="307"/>
      <c r="AS46" s="307"/>
      <c r="AT46" s="302"/>
      <c r="AU46" s="302"/>
      <c r="AV46" s="302"/>
      <c r="AW46" s="302"/>
      <c r="AX46" s="302"/>
      <c r="AY46" s="302" t="e">
        <f>ПРАЙС!#REF!</f>
        <v>#REF!</v>
      </c>
      <c r="AZ46" s="302"/>
      <c r="BA46" s="302"/>
      <c r="BB46" s="302"/>
      <c r="BC46" s="302"/>
      <c r="BD46" s="302"/>
      <c r="BE46" s="295" t="e">
        <f>ПРАЙС!#REF!</f>
        <v>#REF!</v>
      </c>
      <c r="BF46" s="295"/>
      <c r="BG46" s="295"/>
      <c r="BH46" s="295"/>
      <c r="BI46" s="295"/>
      <c r="BJ46" s="295"/>
      <c r="BK46" s="295"/>
      <c r="BL46" s="295"/>
      <c r="BM46" s="295"/>
      <c r="BN46" s="295" t="e">
        <f t="shared" si="0"/>
        <v>#REF!</v>
      </c>
      <c r="BO46" s="295"/>
      <c r="BP46" s="295"/>
      <c r="BQ46" s="295"/>
      <c r="BR46" s="295"/>
      <c r="BS46" s="295"/>
      <c r="BT46" s="295"/>
      <c r="BU46" s="296" t="s">
        <v>147</v>
      </c>
      <c r="BV46" s="297"/>
      <c r="BW46" s="297"/>
      <c r="BX46" s="298"/>
      <c r="BY46" s="299">
        <v>0</v>
      </c>
      <c r="BZ46" s="300"/>
      <c r="CA46" s="300"/>
      <c r="CB46" s="300"/>
      <c r="CC46" s="300"/>
      <c r="CD46" s="300"/>
      <c r="CE46" s="301"/>
      <c r="CF46" s="295" t="e">
        <f t="shared" si="1"/>
        <v>#REF!</v>
      </c>
      <c r="CG46" s="295"/>
      <c r="CH46" s="295"/>
      <c r="CI46" s="295"/>
      <c r="CJ46" s="295"/>
      <c r="CK46" s="295"/>
      <c r="CL46" s="295"/>
      <c r="CM46" s="295"/>
      <c r="CN46" s="295"/>
    </row>
    <row r="47" spans="1:92" ht="45.75" customHeight="1">
      <c r="A47" s="302">
        <v>21</v>
      </c>
      <c r="B47" s="302"/>
      <c r="C47" s="302"/>
      <c r="D47" s="303" t="str">
        <f>ПРАЙС!C40</f>
        <v>S101 - Водостойкие муссовые (кремовые) тени Eyes Paradise 24 Часа, цвет - РОЗОВЫЙ ПУНШ (PINK PUNCH), 2.1гр.</v>
      </c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5"/>
      <c r="T47" s="99" t="s">
        <v>178</v>
      </c>
      <c r="U47" s="302" t="s">
        <v>146</v>
      </c>
      <c r="V47" s="302"/>
      <c r="W47" s="302"/>
      <c r="X47" s="302"/>
      <c r="Y47" s="302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2"/>
      <c r="AK47" s="302"/>
      <c r="AL47" s="302"/>
      <c r="AM47" s="302"/>
      <c r="AN47" s="302"/>
      <c r="AO47" s="307"/>
      <c r="AP47" s="307"/>
      <c r="AQ47" s="307"/>
      <c r="AR47" s="307"/>
      <c r="AS47" s="307"/>
      <c r="AT47" s="302"/>
      <c r="AU47" s="302"/>
      <c r="AV47" s="302"/>
      <c r="AW47" s="302"/>
      <c r="AX47" s="302"/>
      <c r="AY47" s="302">
        <f>ПРАЙС!G40</f>
        <v>0</v>
      </c>
      <c r="AZ47" s="302"/>
      <c r="BA47" s="302"/>
      <c r="BB47" s="302"/>
      <c r="BC47" s="302"/>
      <c r="BD47" s="302"/>
      <c r="BE47" s="295" t="e">
        <f>ПРАЙС!#REF!</f>
        <v>#REF!</v>
      </c>
      <c r="BF47" s="295"/>
      <c r="BG47" s="295"/>
      <c r="BH47" s="295"/>
      <c r="BI47" s="295"/>
      <c r="BJ47" s="295"/>
      <c r="BK47" s="295"/>
      <c r="BL47" s="295"/>
      <c r="BM47" s="295"/>
      <c r="BN47" s="295" t="e">
        <f t="shared" ref="BN47" si="2">AY47*BE47</f>
        <v>#REF!</v>
      </c>
      <c r="BO47" s="295"/>
      <c r="BP47" s="295"/>
      <c r="BQ47" s="295"/>
      <c r="BR47" s="295"/>
      <c r="BS47" s="295"/>
      <c r="BT47" s="295"/>
      <c r="BU47" s="296" t="s">
        <v>147</v>
      </c>
      <c r="BV47" s="297"/>
      <c r="BW47" s="297"/>
      <c r="BX47" s="298"/>
      <c r="BY47" s="299">
        <v>0</v>
      </c>
      <c r="BZ47" s="300"/>
      <c r="CA47" s="300"/>
      <c r="CB47" s="300"/>
      <c r="CC47" s="300"/>
      <c r="CD47" s="300"/>
      <c r="CE47" s="301"/>
      <c r="CF47" s="295" t="e">
        <f t="shared" ref="CF47" si="3">AY47*BE47</f>
        <v>#REF!</v>
      </c>
      <c r="CG47" s="295"/>
      <c r="CH47" s="295"/>
      <c r="CI47" s="295"/>
      <c r="CJ47" s="295"/>
      <c r="CK47" s="295"/>
      <c r="CL47" s="295"/>
      <c r="CM47" s="295"/>
      <c r="CN47" s="295"/>
    </row>
    <row r="48" spans="1:92" ht="48.75" customHeight="1">
      <c r="A48" s="302">
        <v>22</v>
      </c>
      <c r="B48" s="302"/>
      <c r="C48" s="302"/>
      <c r="D48" s="303" t="str">
        <f>ПРАЙС!C41</f>
        <v>S102 - Водостойкие муссовые (кремовые) тени Eyes Paradise 24 Часа, цвет - ХАКИ (KHAKI), 2.1гр.</v>
      </c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5"/>
      <c r="T48" s="99" t="s">
        <v>179</v>
      </c>
      <c r="U48" s="302" t="s">
        <v>146</v>
      </c>
      <c r="V48" s="302"/>
      <c r="W48" s="302"/>
      <c r="X48" s="302"/>
      <c r="Y48" s="302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2"/>
      <c r="AK48" s="302"/>
      <c r="AL48" s="302"/>
      <c r="AM48" s="302"/>
      <c r="AN48" s="302"/>
      <c r="AO48" s="307"/>
      <c r="AP48" s="307"/>
      <c r="AQ48" s="307"/>
      <c r="AR48" s="307"/>
      <c r="AS48" s="307"/>
      <c r="AT48" s="302"/>
      <c r="AU48" s="302"/>
      <c r="AV48" s="302"/>
      <c r="AW48" s="302"/>
      <c r="AX48" s="302"/>
      <c r="AY48" s="302">
        <f>ПРАЙС!G41</f>
        <v>0</v>
      </c>
      <c r="AZ48" s="302"/>
      <c r="BA48" s="302"/>
      <c r="BB48" s="302"/>
      <c r="BC48" s="302"/>
      <c r="BD48" s="302"/>
      <c r="BE48" s="295" t="e">
        <f>ПРАЙС!#REF!</f>
        <v>#REF!</v>
      </c>
      <c r="BF48" s="295"/>
      <c r="BG48" s="295"/>
      <c r="BH48" s="295"/>
      <c r="BI48" s="295"/>
      <c r="BJ48" s="295"/>
      <c r="BK48" s="295"/>
      <c r="BL48" s="295"/>
      <c r="BM48" s="295"/>
      <c r="BN48" s="295" t="e">
        <f t="shared" si="0"/>
        <v>#REF!</v>
      </c>
      <c r="BO48" s="295"/>
      <c r="BP48" s="295"/>
      <c r="BQ48" s="295"/>
      <c r="BR48" s="295"/>
      <c r="BS48" s="295"/>
      <c r="BT48" s="295"/>
      <c r="BU48" s="296" t="s">
        <v>147</v>
      </c>
      <c r="BV48" s="297"/>
      <c r="BW48" s="297"/>
      <c r="BX48" s="298"/>
      <c r="BY48" s="299">
        <v>0</v>
      </c>
      <c r="BZ48" s="300"/>
      <c r="CA48" s="300"/>
      <c r="CB48" s="300"/>
      <c r="CC48" s="300"/>
      <c r="CD48" s="300"/>
      <c r="CE48" s="301"/>
      <c r="CF48" s="295" t="e">
        <f t="shared" si="1"/>
        <v>#REF!</v>
      </c>
      <c r="CG48" s="295"/>
      <c r="CH48" s="295"/>
      <c r="CI48" s="295"/>
      <c r="CJ48" s="295"/>
      <c r="CK48" s="295"/>
      <c r="CL48" s="295"/>
      <c r="CM48" s="295"/>
      <c r="CN48" s="295"/>
    </row>
    <row r="49" spans="1:92" ht="50.1" customHeight="1">
      <c r="A49" s="302">
        <v>23</v>
      </c>
      <c r="B49" s="302"/>
      <c r="C49" s="302"/>
      <c r="D49" s="303" t="str">
        <f>ПРАЙС!C42</f>
        <v>S103 - Водостойкие муссовые (кремовые) тени Eyes Paradise 24 Часа, цвет - СЛОНОВАЯ КОСТЬ (IVORY), 2.1гр.</v>
      </c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5"/>
      <c r="T49" s="99" t="s">
        <v>180</v>
      </c>
      <c r="U49" s="302" t="s">
        <v>146</v>
      </c>
      <c r="V49" s="302"/>
      <c r="W49" s="302"/>
      <c r="X49" s="302"/>
      <c r="Y49" s="302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2"/>
      <c r="AK49" s="302"/>
      <c r="AL49" s="302"/>
      <c r="AM49" s="302"/>
      <c r="AN49" s="302"/>
      <c r="AO49" s="307"/>
      <c r="AP49" s="307"/>
      <c r="AQ49" s="307"/>
      <c r="AR49" s="307"/>
      <c r="AS49" s="307"/>
      <c r="AT49" s="302"/>
      <c r="AU49" s="302"/>
      <c r="AV49" s="302"/>
      <c r="AW49" s="302"/>
      <c r="AX49" s="302"/>
      <c r="AY49" s="302">
        <f>ПРАЙС!G42</f>
        <v>0</v>
      </c>
      <c r="AZ49" s="302"/>
      <c r="BA49" s="302"/>
      <c r="BB49" s="302"/>
      <c r="BC49" s="302"/>
      <c r="BD49" s="302"/>
      <c r="BE49" s="295" t="e">
        <f>ПРАЙС!#REF!</f>
        <v>#REF!</v>
      </c>
      <c r="BF49" s="295"/>
      <c r="BG49" s="295"/>
      <c r="BH49" s="295"/>
      <c r="BI49" s="295"/>
      <c r="BJ49" s="295"/>
      <c r="BK49" s="295"/>
      <c r="BL49" s="295"/>
      <c r="BM49" s="295"/>
      <c r="BN49" s="295" t="e">
        <f t="shared" si="0"/>
        <v>#REF!</v>
      </c>
      <c r="BO49" s="295"/>
      <c r="BP49" s="295"/>
      <c r="BQ49" s="295"/>
      <c r="BR49" s="295"/>
      <c r="BS49" s="295"/>
      <c r="BT49" s="295"/>
      <c r="BU49" s="296" t="s">
        <v>147</v>
      </c>
      <c r="BV49" s="297"/>
      <c r="BW49" s="297"/>
      <c r="BX49" s="298"/>
      <c r="BY49" s="299">
        <v>0</v>
      </c>
      <c r="BZ49" s="300"/>
      <c r="CA49" s="300"/>
      <c r="CB49" s="300"/>
      <c r="CC49" s="300"/>
      <c r="CD49" s="300"/>
      <c r="CE49" s="301"/>
      <c r="CF49" s="295" t="e">
        <f t="shared" si="1"/>
        <v>#REF!</v>
      </c>
      <c r="CG49" s="295"/>
      <c r="CH49" s="295"/>
      <c r="CI49" s="295"/>
      <c r="CJ49" s="295"/>
      <c r="CK49" s="295"/>
      <c r="CL49" s="295"/>
      <c r="CM49" s="295"/>
      <c r="CN49" s="295"/>
    </row>
    <row r="50" spans="1:92" ht="50.1" customHeight="1">
      <c r="A50" s="302">
        <v>24</v>
      </c>
      <c r="B50" s="302"/>
      <c r="C50" s="302"/>
      <c r="D50" s="303" t="str">
        <f>ПРАЙС!C43</f>
        <v>S104 - Водостойкие муссовые (кремовые) тени Eyes Paradise 24 Часа, цвет - МОККО (MOKKO), 2.1гр.</v>
      </c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5"/>
      <c r="T50" s="99" t="s">
        <v>181</v>
      </c>
      <c r="U50" s="302" t="s">
        <v>146</v>
      </c>
      <c r="V50" s="302"/>
      <c r="W50" s="302"/>
      <c r="X50" s="302"/>
      <c r="Y50" s="302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2"/>
      <c r="AK50" s="302"/>
      <c r="AL50" s="302"/>
      <c r="AM50" s="302"/>
      <c r="AN50" s="302"/>
      <c r="AO50" s="307"/>
      <c r="AP50" s="307"/>
      <c r="AQ50" s="307"/>
      <c r="AR50" s="307"/>
      <c r="AS50" s="307"/>
      <c r="AT50" s="302"/>
      <c r="AU50" s="302"/>
      <c r="AV50" s="302"/>
      <c r="AW50" s="302"/>
      <c r="AX50" s="302"/>
      <c r="AY50" s="302">
        <f>ПРАЙС!G43</f>
        <v>0</v>
      </c>
      <c r="AZ50" s="302"/>
      <c r="BA50" s="302"/>
      <c r="BB50" s="302"/>
      <c r="BC50" s="302"/>
      <c r="BD50" s="302"/>
      <c r="BE50" s="295" t="e">
        <f>ПРАЙС!#REF!</f>
        <v>#REF!</v>
      </c>
      <c r="BF50" s="295"/>
      <c r="BG50" s="295"/>
      <c r="BH50" s="295"/>
      <c r="BI50" s="295"/>
      <c r="BJ50" s="295"/>
      <c r="BK50" s="295"/>
      <c r="BL50" s="295"/>
      <c r="BM50" s="295"/>
      <c r="BN50" s="295" t="e">
        <f t="shared" si="0"/>
        <v>#REF!</v>
      </c>
      <c r="BO50" s="295"/>
      <c r="BP50" s="295"/>
      <c r="BQ50" s="295"/>
      <c r="BR50" s="295"/>
      <c r="BS50" s="295"/>
      <c r="BT50" s="295"/>
      <c r="BU50" s="296" t="s">
        <v>147</v>
      </c>
      <c r="BV50" s="297"/>
      <c r="BW50" s="297"/>
      <c r="BX50" s="298"/>
      <c r="BY50" s="299">
        <v>0</v>
      </c>
      <c r="BZ50" s="300"/>
      <c r="CA50" s="300"/>
      <c r="CB50" s="300"/>
      <c r="CC50" s="300"/>
      <c r="CD50" s="300"/>
      <c r="CE50" s="301"/>
      <c r="CF50" s="295" t="e">
        <f t="shared" si="1"/>
        <v>#REF!</v>
      </c>
      <c r="CG50" s="295"/>
      <c r="CH50" s="295"/>
      <c r="CI50" s="295"/>
      <c r="CJ50" s="295"/>
      <c r="CK50" s="295"/>
      <c r="CL50" s="295"/>
      <c r="CM50" s="295"/>
      <c r="CN50" s="295"/>
    </row>
    <row r="51" spans="1:92" ht="50.1" customHeight="1">
      <c r="A51" s="302">
        <v>25</v>
      </c>
      <c r="B51" s="302"/>
      <c r="C51" s="302"/>
      <c r="D51" s="303" t="str">
        <f>ПРАЙС!C44</f>
        <v>S105 - Водостойкие муссовые (кремовые) тени Eyes Paradise 24 Часа, цвет - ОЛИВКОВЫЙ (OLIVE), 2.1гр.</v>
      </c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5"/>
      <c r="T51" s="99" t="s">
        <v>182</v>
      </c>
      <c r="U51" s="302" t="s">
        <v>146</v>
      </c>
      <c r="V51" s="302"/>
      <c r="W51" s="302"/>
      <c r="X51" s="302"/>
      <c r="Y51" s="302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2"/>
      <c r="AK51" s="302"/>
      <c r="AL51" s="302"/>
      <c r="AM51" s="302"/>
      <c r="AN51" s="302"/>
      <c r="AO51" s="307"/>
      <c r="AP51" s="307"/>
      <c r="AQ51" s="307"/>
      <c r="AR51" s="307"/>
      <c r="AS51" s="307"/>
      <c r="AT51" s="302"/>
      <c r="AU51" s="302"/>
      <c r="AV51" s="302"/>
      <c r="AW51" s="302"/>
      <c r="AX51" s="302"/>
      <c r="AY51" s="302">
        <f>ПРАЙС!G44</f>
        <v>0</v>
      </c>
      <c r="AZ51" s="302"/>
      <c r="BA51" s="302"/>
      <c r="BB51" s="302"/>
      <c r="BC51" s="302"/>
      <c r="BD51" s="302"/>
      <c r="BE51" s="295" t="e">
        <f>ПРАЙС!#REF!</f>
        <v>#REF!</v>
      </c>
      <c r="BF51" s="295"/>
      <c r="BG51" s="295"/>
      <c r="BH51" s="295"/>
      <c r="BI51" s="295"/>
      <c r="BJ51" s="295"/>
      <c r="BK51" s="295"/>
      <c r="BL51" s="295"/>
      <c r="BM51" s="295"/>
      <c r="BN51" s="295" t="e">
        <f t="shared" si="0"/>
        <v>#REF!</v>
      </c>
      <c r="BO51" s="295"/>
      <c r="BP51" s="295"/>
      <c r="BQ51" s="295"/>
      <c r="BR51" s="295"/>
      <c r="BS51" s="295"/>
      <c r="BT51" s="295"/>
      <c r="BU51" s="296" t="s">
        <v>147</v>
      </c>
      <c r="BV51" s="297"/>
      <c r="BW51" s="297"/>
      <c r="BX51" s="298"/>
      <c r="BY51" s="299">
        <v>0</v>
      </c>
      <c r="BZ51" s="300"/>
      <c r="CA51" s="300"/>
      <c r="CB51" s="300"/>
      <c r="CC51" s="300"/>
      <c r="CD51" s="300"/>
      <c r="CE51" s="301"/>
      <c r="CF51" s="295" t="e">
        <f t="shared" si="1"/>
        <v>#REF!</v>
      </c>
      <c r="CG51" s="295"/>
      <c r="CH51" s="295"/>
      <c r="CI51" s="295"/>
      <c r="CJ51" s="295"/>
      <c r="CK51" s="295"/>
      <c r="CL51" s="295"/>
      <c r="CM51" s="295"/>
      <c r="CN51" s="295"/>
    </row>
    <row r="52" spans="1:92" ht="50.1" customHeight="1">
      <c r="A52" s="302">
        <v>26</v>
      </c>
      <c r="B52" s="302"/>
      <c r="C52" s="302"/>
      <c r="D52" s="303" t="str">
        <f>ПРАЙС!C45</f>
        <v>S106 - Водостойкие муссовые (кремовые) тени Eyes Paradise 24 Часа, цвет - МЯТНЫЙ (PEPPERMINT), 2.1гр.</v>
      </c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5"/>
      <c r="T52" s="99" t="s">
        <v>183</v>
      </c>
      <c r="U52" s="302" t="s">
        <v>146</v>
      </c>
      <c r="V52" s="302"/>
      <c r="W52" s="302"/>
      <c r="X52" s="302"/>
      <c r="Y52" s="302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2"/>
      <c r="AK52" s="302"/>
      <c r="AL52" s="302"/>
      <c r="AM52" s="302"/>
      <c r="AN52" s="302"/>
      <c r="AO52" s="307"/>
      <c r="AP52" s="307"/>
      <c r="AQ52" s="307"/>
      <c r="AR52" s="307"/>
      <c r="AS52" s="307"/>
      <c r="AT52" s="302"/>
      <c r="AU52" s="302"/>
      <c r="AV52" s="302"/>
      <c r="AW52" s="302"/>
      <c r="AX52" s="302"/>
      <c r="AY52" s="302">
        <f>ПРАЙС!G45</f>
        <v>0</v>
      </c>
      <c r="AZ52" s="302"/>
      <c r="BA52" s="302"/>
      <c r="BB52" s="302"/>
      <c r="BC52" s="302"/>
      <c r="BD52" s="302"/>
      <c r="BE52" s="295" t="e">
        <f>ПРАЙС!#REF!</f>
        <v>#REF!</v>
      </c>
      <c r="BF52" s="295"/>
      <c r="BG52" s="295"/>
      <c r="BH52" s="295"/>
      <c r="BI52" s="295"/>
      <c r="BJ52" s="295"/>
      <c r="BK52" s="295"/>
      <c r="BL52" s="295"/>
      <c r="BM52" s="295"/>
      <c r="BN52" s="295" t="e">
        <f t="shared" si="0"/>
        <v>#REF!</v>
      </c>
      <c r="BO52" s="295"/>
      <c r="BP52" s="295"/>
      <c r="BQ52" s="295"/>
      <c r="BR52" s="295"/>
      <c r="BS52" s="295"/>
      <c r="BT52" s="295"/>
      <c r="BU52" s="296" t="s">
        <v>147</v>
      </c>
      <c r="BV52" s="297"/>
      <c r="BW52" s="297"/>
      <c r="BX52" s="298"/>
      <c r="BY52" s="299">
        <v>0</v>
      </c>
      <c r="BZ52" s="300"/>
      <c r="CA52" s="300"/>
      <c r="CB52" s="300"/>
      <c r="CC52" s="300"/>
      <c r="CD52" s="300"/>
      <c r="CE52" s="301"/>
      <c r="CF52" s="295" t="e">
        <f t="shared" si="1"/>
        <v>#REF!</v>
      </c>
      <c r="CG52" s="295"/>
      <c r="CH52" s="295"/>
      <c r="CI52" s="295"/>
      <c r="CJ52" s="295"/>
      <c r="CK52" s="295"/>
      <c r="CL52" s="295"/>
      <c r="CM52" s="295"/>
      <c r="CN52" s="295"/>
    </row>
    <row r="53" spans="1:92" ht="50.1" customHeight="1">
      <c r="A53" s="302">
        <v>27</v>
      </c>
      <c r="B53" s="302"/>
      <c r="C53" s="302"/>
      <c r="D53" s="303" t="str">
        <f>ПРАЙС!C46</f>
        <v>S107 - Водостойкие муссовые (кремовые) тени Eyes Paradise 24 Часа, цвет - ЧЕРНИЧНЫЙ (BLACKBERRY), 2.1гр.</v>
      </c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5"/>
      <c r="T53" s="99" t="s">
        <v>184</v>
      </c>
      <c r="U53" s="302" t="s">
        <v>146</v>
      </c>
      <c r="V53" s="302"/>
      <c r="W53" s="302"/>
      <c r="X53" s="302"/>
      <c r="Y53" s="302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2"/>
      <c r="AK53" s="302"/>
      <c r="AL53" s="302"/>
      <c r="AM53" s="302"/>
      <c r="AN53" s="302"/>
      <c r="AO53" s="307"/>
      <c r="AP53" s="307"/>
      <c r="AQ53" s="307"/>
      <c r="AR53" s="307"/>
      <c r="AS53" s="307"/>
      <c r="AT53" s="302"/>
      <c r="AU53" s="302"/>
      <c r="AV53" s="302"/>
      <c r="AW53" s="302"/>
      <c r="AX53" s="302"/>
      <c r="AY53" s="302">
        <f>ПРАЙС!G46</f>
        <v>0</v>
      </c>
      <c r="AZ53" s="302"/>
      <c r="BA53" s="302"/>
      <c r="BB53" s="302"/>
      <c r="BC53" s="302"/>
      <c r="BD53" s="302"/>
      <c r="BE53" s="295" t="e">
        <f>ПРАЙС!#REF!</f>
        <v>#REF!</v>
      </c>
      <c r="BF53" s="295"/>
      <c r="BG53" s="295"/>
      <c r="BH53" s="295"/>
      <c r="BI53" s="295"/>
      <c r="BJ53" s="295"/>
      <c r="BK53" s="295"/>
      <c r="BL53" s="295"/>
      <c r="BM53" s="295"/>
      <c r="BN53" s="295" t="e">
        <f t="shared" si="0"/>
        <v>#REF!</v>
      </c>
      <c r="BO53" s="295"/>
      <c r="BP53" s="295"/>
      <c r="BQ53" s="295"/>
      <c r="BR53" s="295"/>
      <c r="BS53" s="295"/>
      <c r="BT53" s="295"/>
      <c r="BU53" s="296" t="s">
        <v>147</v>
      </c>
      <c r="BV53" s="297"/>
      <c r="BW53" s="297"/>
      <c r="BX53" s="298"/>
      <c r="BY53" s="299">
        <v>0</v>
      </c>
      <c r="BZ53" s="300"/>
      <c r="CA53" s="300"/>
      <c r="CB53" s="300"/>
      <c r="CC53" s="300"/>
      <c r="CD53" s="300"/>
      <c r="CE53" s="301"/>
      <c r="CF53" s="295" t="e">
        <f t="shared" si="1"/>
        <v>#REF!</v>
      </c>
      <c r="CG53" s="295"/>
      <c r="CH53" s="295"/>
      <c r="CI53" s="295"/>
      <c r="CJ53" s="295"/>
      <c r="CK53" s="295"/>
      <c r="CL53" s="295"/>
      <c r="CM53" s="295"/>
      <c r="CN53" s="295"/>
    </row>
    <row r="54" spans="1:92" ht="50.1" customHeight="1">
      <c r="A54" s="302">
        <v>28</v>
      </c>
      <c r="B54" s="302"/>
      <c r="C54" s="302"/>
      <c r="D54" s="303" t="str">
        <f>ПРАЙС!C47</f>
        <v>S108 - Водостойкие муссовые (кремовые) тени Eyes Paradise 24 Часа, цвет - КОНФЕТКА (SWEETY), 2.1гр.</v>
      </c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5"/>
      <c r="T54" s="99" t="s">
        <v>185</v>
      </c>
      <c r="U54" s="302" t="s">
        <v>146</v>
      </c>
      <c r="V54" s="302"/>
      <c r="W54" s="302"/>
      <c r="X54" s="302"/>
      <c r="Y54" s="302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2"/>
      <c r="AK54" s="302"/>
      <c r="AL54" s="302"/>
      <c r="AM54" s="302"/>
      <c r="AN54" s="302"/>
      <c r="AO54" s="307"/>
      <c r="AP54" s="307"/>
      <c r="AQ54" s="307"/>
      <c r="AR54" s="307"/>
      <c r="AS54" s="307"/>
      <c r="AT54" s="302"/>
      <c r="AU54" s="302"/>
      <c r="AV54" s="302"/>
      <c r="AW54" s="302"/>
      <c r="AX54" s="302"/>
      <c r="AY54" s="302">
        <f>ПРАЙС!G47</f>
        <v>0</v>
      </c>
      <c r="AZ54" s="302"/>
      <c r="BA54" s="302"/>
      <c r="BB54" s="302"/>
      <c r="BC54" s="302"/>
      <c r="BD54" s="302"/>
      <c r="BE54" s="295" t="e">
        <f>ПРАЙС!#REF!</f>
        <v>#REF!</v>
      </c>
      <c r="BF54" s="295"/>
      <c r="BG54" s="295"/>
      <c r="BH54" s="295"/>
      <c r="BI54" s="295"/>
      <c r="BJ54" s="295"/>
      <c r="BK54" s="295"/>
      <c r="BL54" s="295"/>
      <c r="BM54" s="295"/>
      <c r="BN54" s="295" t="e">
        <f t="shared" si="0"/>
        <v>#REF!</v>
      </c>
      <c r="BO54" s="295"/>
      <c r="BP54" s="295"/>
      <c r="BQ54" s="295"/>
      <c r="BR54" s="295"/>
      <c r="BS54" s="295"/>
      <c r="BT54" s="295"/>
      <c r="BU54" s="296" t="s">
        <v>147</v>
      </c>
      <c r="BV54" s="297"/>
      <c r="BW54" s="297"/>
      <c r="BX54" s="298"/>
      <c r="BY54" s="299">
        <v>0</v>
      </c>
      <c r="BZ54" s="300"/>
      <c r="CA54" s="300"/>
      <c r="CB54" s="300"/>
      <c r="CC54" s="300"/>
      <c r="CD54" s="300"/>
      <c r="CE54" s="301"/>
      <c r="CF54" s="295" t="e">
        <f t="shared" si="1"/>
        <v>#REF!</v>
      </c>
      <c r="CG54" s="295"/>
      <c r="CH54" s="295"/>
      <c r="CI54" s="295"/>
      <c r="CJ54" s="295"/>
      <c r="CK54" s="295"/>
      <c r="CL54" s="295"/>
      <c r="CM54" s="295"/>
      <c r="CN54" s="295"/>
    </row>
    <row r="55" spans="1:92" ht="50.1" customHeight="1">
      <c r="A55" s="302">
        <v>29</v>
      </c>
      <c r="B55" s="302"/>
      <c r="C55" s="302"/>
      <c r="D55" s="303" t="str">
        <f>ПРАЙС!C48</f>
        <v>S109 - Водостойкие муссовые (кремовые) тени Eyes Paradise 24 Часа, цвет - ЮЖНАЯ НОЧЬ (SOUTH NIGHT), 2.1гр.</v>
      </c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5"/>
      <c r="T55" s="99" t="s">
        <v>186</v>
      </c>
      <c r="U55" s="302" t="s">
        <v>146</v>
      </c>
      <c r="V55" s="302"/>
      <c r="W55" s="302"/>
      <c r="X55" s="302"/>
      <c r="Y55" s="302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2"/>
      <c r="AK55" s="302"/>
      <c r="AL55" s="302"/>
      <c r="AM55" s="302"/>
      <c r="AN55" s="302"/>
      <c r="AO55" s="307"/>
      <c r="AP55" s="307"/>
      <c r="AQ55" s="307"/>
      <c r="AR55" s="307"/>
      <c r="AS55" s="307"/>
      <c r="AT55" s="302"/>
      <c r="AU55" s="302"/>
      <c r="AV55" s="302"/>
      <c r="AW55" s="302"/>
      <c r="AX55" s="302"/>
      <c r="AY55" s="302">
        <f>ПРАЙС!G48</f>
        <v>0</v>
      </c>
      <c r="AZ55" s="302"/>
      <c r="BA55" s="302"/>
      <c r="BB55" s="302"/>
      <c r="BC55" s="302"/>
      <c r="BD55" s="302"/>
      <c r="BE55" s="295" t="e">
        <f>ПРАЙС!#REF!</f>
        <v>#REF!</v>
      </c>
      <c r="BF55" s="295"/>
      <c r="BG55" s="295"/>
      <c r="BH55" s="295"/>
      <c r="BI55" s="295"/>
      <c r="BJ55" s="295"/>
      <c r="BK55" s="295"/>
      <c r="BL55" s="295"/>
      <c r="BM55" s="295"/>
      <c r="BN55" s="295" t="e">
        <f t="shared" si="0"/>
        <v>#REF!</v>
      </c>
      <c r="BO55" s="295"/>
      <c r="BP55" s="295"/>
      <c r="BQ55" s="295"/>
      <c r="BR55" s="295"/>
      <c r="BS55" s="295"/>
      <c r="BT55" s="295"/>
      <c r="BU55" s="296" t="s">
        <v>147</v>
      </c>
      <c r="BV55" s="297"/>
      <c r="BW55" s="297"/>
      <c r="BX55" s="298"/>
      <c r="BY55" s="299">
        <v>0</v>
      </c>
      <c r="BZ55" s="300"/>
      <c r="CA55" s="300"/>
      <c r="CB55" s="300"/>
      <c r="CC55" s="300"/>
      <c r="CD55" s="300"/>
      <c r="CE55" s="301"/>
      <c r="CF55" s="295" t="e">
        <f t="shared" si="1"/>
        <v>#REF!</v>
      </c>
      <c r="CG55" s="295"/>
      <c r="CH55" s="295"/>
      <c r="CI55" s="295"/>
      <c r="CJ55" s="295"/>
      <c r="CK55" s="295"/>
      <c r="CL55" s="295"/>
      <c r="CM55" s="295"/>
      <c r="CN55" s="295"/>
    </row>
    <row r="56" spans="1:92" ht="47.25" customHeight="1">
      <c r="A56" s="302">
        <v>30</v>
      </c>
      <c r="B56" s="302"/>
      <c r="C56" s="302"/>
      <c r="D56" s="303" t="str">
        <f>ПРАЙС!C49</f>
        <v>S110 - Водостойкие муссовые (кремовые) тени Eyes Paradise 24 Часа, цвет - ГРАФИТ (GRAPHIT), 2.1гр.</v>
      </c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5"/>
      <c r="T56" s="99" t="s">
        <v>187</v>
      </c>
      <c r="U56" s="302" t="s">
        <v>146</v>
      </c>
      <c r="V56" s="302"/>
      <c r="W56" s="302"/>
      <c r="X56" s="302"/>
      <c r="Y56" s="302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2"/>
      <c r="AK56" s="302"/>
      <c r="AL56" s="302"/>
      <c r="AM56" s="302"/>
      <c r="AN56" s="302"/>
      <c r="AO56" s="307"/>
      <c r="AP56" s="307"/>
      <c r="AQ56" s="307"/>
      <c r="AR56" s="307"/>
      <c r="AS56" s="307"/>
      <c r="AT56" s="302"/>
      <c r="AU56" s="302"/>
      <c r="AV56" s="302"/>
      <c r="AW56" s="302"/>
      <c r="AX56" s="302"/>
      <c r="AY56" s="302">
        <f>ПРАЙС!G49</f>
        <v>0</v>
      </c>
      <c r="AZ56" s="302"/>
      <c r="BA56" s="302"/>
      <c r="BB56" s="302"/>
      <c r="BC56" s="302"/>
      <c r="BD56" s="302"/>
      <c r="BE56" s="295" t="e">
        <f>ПРАЙС!#REF!</f>
        <v>#REF!</v>
      </c>
      <c r="BF56" s="295"/>
      <c r="BG56" s="295"/>
      <c r="BH56" s="295"/>
      <c r="BI56" s="295"/>
      <c r="BJ56" s="295"/>
      <c r="BK56" s="295"/>
      <c r="BL56" s="295"/>
      <c r="BM56" s="295"/>
      <c r="BN56" s="295" t="e">
        <f t="shared" si="0"/>
        <v>#REF!</v>
      </c>
      <c r="BO56" s="295"/>
      <c r="BP56" s="295"/>
      <c r="BQ56" s="295"/>
      <c r="BR56" s="295"/>
      <c r="BS56" s="295"/>
      <c r="BT56" s="295"/>
      <c r="BU56" s="296" t="s">
        <v>147</v>
      </c>
      <c r="BV56" s="297"/>
      <c r="BW56" s="297"/>
      <c r="BX56" s="298"/>
      <c r="BY56" s="299">
        <v>0</v>
      </c>
      <c r="BZ56" s="300"/>
      <c r="CA56" s="300"/>
      <c r="CB56" s="300"/>
      <c r="CC56" s="300"/>
      <c r="CD56" s="300"/>
      <c r="CE56" s="301"/>
      <c r="CF56" s="295" t="e">
        <f t="shared" si="1"/>
        <v>#REF!</v>
      </c>
      <c r="CG56" s="295"/>
      <c r="CH56" s="295"/>
      <c r="CI56" s="295"/>
      <c r="CJ56" s="295"/>
      <c r="CK56" s="295"/>
      <c r="CL56" s="295"/>
      <c r="CM56" s="295"/>
      <c r="CN56" s="295"/>
    </row>
    <row r="57" spans="1:92" ht="50.1" customHeight="1">
      <c r="A57" s="302">
        <v>31</v>
      </c>
      <c r="B57" s="302"/>
      <c r="C57" s="302"/>
      <c r="D57" s="303" t="str">
        <f>ПРАЙС!C50</f>
        <v>S111 - Водостойкие муссовые (кремовые) тени Eyes Paradise 24 Часа, цвет - ЗАКАТ СОЛНЦА (SUNSET), 2.1гр.</v>
      </c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5"/>
      <c r="T57" s="99" t="s">
        <v>188</v>
      </c>
      <c r="U57" s="302" t="s">
        <v>146</v>
      </c>
      <c r="V57" s="302"/>
      <c r="W57" s="302"/>
      <c r="X57" s="302"/>
      <c r="Y57" s="302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2"/>
      <c r="AK57" s="302"/>
      <c r="AL57" s="302"/>
      <c r="AM57" s="302"/>
      <c r="AN57" s="302"/>
      <c r="AO57" s="307"/>
      <c r="AP57" s="307"/>
      <c r="AQ57" s="307"/>
      <c r="AR57" s="307"/>
      <c r="AS57" s="307"/>
      <c r="AT57" s="302"/>
      <c r="AU57" s="302"/>
      <c r="AV57" s="302"/>
      <c r="AW57" s="302"/>
      <c r="AX57" s="302"/>
      <c r="AY57" s="302">
        <f>ПРАЙС!G50</f>
        <v>0</v>
      </c>
      <c r="AZ57" s="302"/>
      <c r="BA57" s="302"/>
      <c r="BB57" s="302"/>
      <c r="BC57" s="302"/>
      <c r="BD57" s="302"/>
      <c r="BE57" s="295" t="e">
        <f>ПРАЙС!#REF!</f>
        <v>#REF!</v>
      </c>
      <c r="BF57" s="295"/>
      <c r="BG57" s="295"/>
      <c r="BH57" s="295"/>
      <c r="BI57" s="295"/>
      <c r="BJ57" s="295"/>
      <c r="BK57" s="295"/>
      <c r="BL57" s="295"/>
      <c r="BM57" s="295"/>
      <c r="BN57" s="295" t="e">
        <f t="shared" si="0"/>
        <v>#REF!</v>
      </c>
      <c r="BO57" s="295"/>
      <c r="BP57" s="295"/>
      <c r="BQ57" s="295"/>
      <c r="BR57" s="295"/>
      <c r="BS57" s="295"/>
      <c r="BT57" s="295"/>
      <c r="BU57" s="296" t="s">
        <v>147</v>
      </c>
      <c r="BV57" s="297"/>
      <c r="BW57" s="297"/>
      <c r="BX57" s="298"/>
      <c r="BY57" s="299">
        <v>0</v>
      </c>
      <c r="BZ57" s="300"/>
      <c r="CA57" s="300"/>
      <c r="CB57" s="300"/>
      <c r="CC57" s="300"/>
      <c r="CD57" s="300"/>
      <c r="CE57" s="301"/>
      <c r="CF57" s="295" t="e">
        <f t="shared" si="1"/>
        <v>#REF!</v>
      </c>
      <c r="CG57" s="295"/>
      <c r="CH57" s="295"/>
      <c r="CI57" s="295"/>
      <c r="CJ57" s="295"/>
      <c r="CK57" s="295"/>
      <c r="CL57" s="295"/>
      <c r="CM57" s="295"/>
      <c r="CN57" s="295"/>
    </row>
    <row r="58" spans="1:92" ht="46.5" customHeight="1">
      <c r="A58" s="302">
        <v>32</v>
      </c>
      <c r="B58" s="302"/>
      <c r="C58" s="302"/>
      <c r="D58" s="303" t="str">
        <f>ПРАЙС!C51</f>
        <v>S112 - Водостойкие муссовые (кремовые) тени Eyes Paradise 24 Часа, цвет - ЗОЛОТОЙ ПЕСОК (GOLDEN SAND), 2.1гр.</v>
      </c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5"/>
      <c r="T58" s="99" t="s">
        <v>189</v>
      </c>
      <c r="U58" s="302" t="s">
        <v>146</v>
      </c>
      <c r="V58" s="302"/>
      <c r="W58" s="302"/>
      <c r="X58" s="302"/>
      <c r="Y58" s="302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2"/>
      <c r="AK58" s="302"/>
      <c r="AL58" s="302"/>
      <c r="AM58" s="302"/>
      <c r="AN58" s="302"/>
      <c r="AO58" s="307"/>
      <c r="AP58" s="307"/>
      <c r="AQ58" s="307"/>
      <c r="AR58" s="307"/>
      <c r="AS58" s="307"/>
      <c r="AT58" s="302"/>
      <c r="AU58" s="302"/>
      <c r="AV58" s="302"/>
      <c r="AW58" s="302"/>
      <c r="AX58" s="302"/>
      <c r="AY58" s="302">
        <f>ПРАЙС!G51</f>
        <v>0</v>
      </c>
      <c r="AZ58" s="302"/>
      <c r="BA58" s="302"/>
      <c r="BB58" s="302"/>
      <c r="BC58" s="302"/>
      <c r="BD58" s="302"/>
      <c r="BE58" s="295" t="e">
        <f>ПРАЙС!#REF!</f>
        <v>#REF!</v>
      </c>
      <c r="BF58" s="295"/>
      <c r="BG58" s="295"/>
      <c r="BH58" s="295"/>
      <c r="BI58" s="295"/>
      <c r="BJ58" s="295"/>
      <c r="BK58" s="295"/>
      <c r="BL58" s="295"/>
      <c r="BM58" s="295"/>
      <c r="BN58" s="295" t="e">
        <f t="shared" si="0"/>
        <v>#REF!</v>
      </c>
      <c r="BO58" s="295"/>
      <c r="BP58" s="295"/>
      <c r="BQ58" s="295"/>
      <c r="BR58" s="295"/>
      <c r="BS58" s="295"/>
      <c r="BT58" s="295"/>
      <c r="BU58" s="296" t="s">
        <v>147</v>
      </c>
      <c r="BV58" s="297"/>
      <c r="BW58" s="297"/>
      <c r="BX58" s="298"/>
      <c r="BY58" s="299">
        <v>0</v>
      </c>
      <c r="BZ58" s="300"/>
      <c r="CA58" s="300"/>
      <c r="CB58" s="300"/>
      <c r="CC58" s="300"/>
      <c r="CD58" s="300"/>
      <c r="CE58" s="301"/>
      <c r="CF58" s="295" t="e">
        <f t="shared" si="1"/>
        <v>#REF!</v>
      </c>
      <c r="CG58" s="295"/>
      <c r="CH58" s="295"/>
      <c r="CI58" s="295"/>
      <c r="CJ58" s="295"/>
      <c r="CK58" s="295"/>
      <c r="CL58" s="295"/>
      <c r="CM58" s="295"/>
      <c r="CN58" s="295"/>
    </row>
    <row r="59" spans="1:92" ht="45" customHeight="1">
      <c r="A59" s="302">
        <v>33</v>
      </c>
      <c r="B59" s="302"/>
      <c r="C59" s="302"/>
      <c r="D59" s="303" t="str">
        <f>ПРАЙС!C59</f>
        <v>Водостойкий карандаш для бровей 18 Часов, цвет УНИВЕРСАЛ (UNIVERSAL)- от блондинки до брюнетки</v>
      </c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5"/>
      <c r="T59" s="99" t="s">
        <v>49</v>
      </c>
      <c r="U59" s="302" t="s">
        <v>146</v>
      </c>
      <c r="V59" s="302"/>
      <c r="W59" s="302"/>
      <c r="X59" s="302"/>
      <c r="Y59" s="302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2"/>
      <c r="AK59" s="302"/>
      <c r="AL59" s="302"/>
      <c r="AM59" s="302"/>
      <c r="AN59" s="302"/>
      <c r="AO59" s="307"/>
      <c r="AP59" s="307"/>
      <c r="AQ59" s="307"/>
      <c r="AR59" s="307"/>
      <c r="AS59" s="307"/>
      <c r="AT59" s="302"/>
      <c r="AU59" s="302"/>
      <c r="AV59" s="302"/>
      <c r="AW59" s="302"/>
      <c r="AX59" s="302"/>
      <c r="AY59" s="302">
        <f>ПРАЙС!G59</f>
        <v>0</v>
      </c>
      <c r="AZ59" s="302"/>
      <c r="BA59" s="302"/>
      <c r="BB59" s="302"/>
      <c r="BC59" s="302"/>
      <c r="BD59" s="302"/>
      <c r="BE59" s="295" t="e">
        <f>ПРАЙС!#REF!</f>
        <v>#REF!</v>
      </c>
      <c r="BF59" s="295"/>
      <c r="BG59" s="295"/>
      <c r="BH59" s="295"/>
      <c r="BI59" s="295"/>
      <c r="BJ59" s="295"/>
      <c r="BK59" s="295"/>
      <c r="BL59" s="295"/>
      <c r="BM59" s="295"/>
      <c r="BN59" s="295" t="e">
        <f t="shared" si="0"/>
        <v>#REF!</v>
      </c>
      <c r="BO59" s="295"/>
      <c r="BP59" s="295"/>
      <c r="BQ59" s="295"/>
      <c r="BR59" s="295"/>
      <c r="BS59" s="295"/>
      <c r="BT59" s="295"/>
      <c r="BU59" s="296" t="s">
        <v>147</v>
      </c>
      <c r="BV59" s="297"/>
      <c r="BW59" s="297"/>
      <c r="BX59" s="298"/>
      <c r="BY59" s="299">
        <v>0</v>
      </c>
      <c r="BZ59" s="300"/>
      <c r="CA59" s="300"/>
      <c r="CB59" s="300"/>
      <c r="CC59" s="300"/>
      <c r="CD59" s="300"/>
      <c r="CE59" s="301"/>
      <c r="CF59" s="295" t="e">
        <f t="shared" si="1"/>
        <v>#REF!</v>
      </c>
      <c r="CG59" s="295"/>
      <c r="CH59" s="295"/>
      <c r="CI59" s="295"/>
      <c r="CJ59" s="295"/>
      <c r="CK59" s="295"/>
      <c r="CL59" s="295"/>
      <c r="CM59" s="295"/>
      <c r="CN59" s="295"/>
    </row>
    <row r="60" spans="1:92" ht="26.25" customHeight="1">
      <c r="A60" s="302">
        <v>34</v>
      </c>
      <c r="B60" s="302"/>
      <c r="C60" s="302"/>
      <c r="D60" s="303" t="str">
        <f>ПРАЙС!C60</f>
        <v>Помада для бровей 24 часа устойчивости BROW FACTORY B1 BLONDIE для блондинок с кистью</v>
      </c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5"/>
      <c r="T60" s="99" t="s">
        <v>171</v>
      </c>
      <c r="U60" s="302" t="s">
        <v>146</v>
      </c>
      <c r="V60" s="302"/>
      <c r="W60" s="302"/>
      <c r="X60" s="302"/>
      <c r="Y60" s="302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2"/>
      <c r="AK60" s="302"/>
      <c r="AL60" s="302"/>
      <c r="AM60" s="302"/>
      <c r="AN60" s="302"/>
      <c r="AO60" s="307"/>
      <c r="AP60" s="307"/>
      <c r="AQ60" s="307"/>
      <c r="AR60" s="307"/>
      <c r="AS60" s="307"/>
      <c r="AT60" s="302"/>
      <c r="AU60" s="302"/>
      <c r="AV60" s="302"/>
      <c r="AW60" s="302"/>
      <c r="AX60" s="302"/>
      <c r="AY60" s="302">
        <f>ПРАЙС!G60</f>
        <v>0</v>
      </c>
      <c r="AZ60" s="302"/>
      <c r="BA60" s="302"/>
      <c r="BB60" s="302"/>
      <c r="BC60" s="302"/>
      <c r="BD60" s="302"/>
      <c r="BE60" s="295" t="e">
        <f>ПРАЙС!#REF!</f>
        <v>#REF!</v>
      </c>
      <c r="BF60" s="295"/>
      <c r="BG60" s="295"/>
      <c r="BH60" s="295"/>
      <c r="BI60" s="295"/>
      <c r="BJ60" s="295"/>
      <c r="BK60" s="295"/>
      <c r="BL60" s="295"/>
      <c r="BM60" s="295"/>
      <c r="BN60" s="295" t="e">
        <f t="shared" si="0"/>
        <v>#REF!</v>
      </c>
      <c r="BO60" s="295"/>
      <c r="BP60" s="295"/>
      <c r="BQ60" s="295"/>
      <c r="BR60" s="295"/>
      <c r="BS60" s="295"/>
      <c r="BT60" s="295"/>
      <c r="BU60" s="296" t="s">
        <v>147</v>
      </c>
      <c r="BV60" s="297"/>
      <c r="BW60" s="297"/>
      <c r="BX60" s="298"/>
      <c r="BY60" s="299">
        <v>0</v>
      </c>
      <c r="BZ60" s="300"/>
      <c r="CA60" s="300"/>
      <c r="CB60" s="300"/>
      <c r="CC60" s="300"/>
      <c r="CD60" s="300"/>
      <c r="CE60" s="301"/>
      <c r="CF60" s="295" t="e">
        <f t="shared" si="1"/>
        <v>#REF!</v>
      </c>
      <c r="CG60" s="295"/>
      <c r="CH60" s="295"/>
      <c r="CI60" s="295"/>
      <c r="CJ60" s="295"/>
      <c r="CK60" s="295"/>
      <c r="CL60" s="295"/>
      <c r="CM60" s="295"/>
      <c r="CN60" s="295"/>
    </row>
    <row r="61" spans="1:92" ht="26.25" customHeight="1">
      <c r="A61" s="302">
        <v>35</v>
      </c>
      <c r="B61" s="302"/>
      <c r="C61" s="302"/>
      <c r="D61" s="303" t="str">
        <f>ПРАЙС!C61</f>
        <v>Помада для бровей 24 часа устойчивости BROW FACTORY B2 GINGERY для блондинок и шатенок с кистью</v>
      </c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5"/>
      <c r="T61" s="99" t="s">
        <v>172</v>
      </c>
      <c r="U61" s="302" t="s">
        <v>146</v>
      </c>
      <c r="V61" s="302"/>
      <c r="W61" s="302"/>
      <c r="X61" s="302"/>
      <c r="Y61" s="302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2"/>
      <c r="AK61" s="302"/>
      <c r="AL61" s="302"/>
      <c r="AM61" s="302"/>
      <c r="AN61" s="302"/>
      <c r="AO61" s="307"/>
      <c r="AP61" s="307"/>
      <c r="AQ61" s="307"/>
      <c r="AR61" s="307"/>
      <c r="AS61" s="307"/>
      <c r="AT61" s="302"/>
      <c r="AU61" s="302"/>
      <c r="AV61" s="302"/>
      <c r="AW61" s="302"/>
      <c r="AX61" s="302"/>
      <c r="AY61" s="302">
        <f>ПРАЙС!G61</f>
        <v>0</v>
      </c>
      <c r="AZ61" s="302"/>
      <c r="BA61" s="302"/>
      <c r="BB61" s="302"/>
      <c r="BC61" s="302"/>
      <c r="BD61" s="302"/>
      <c r="BE61" s="295" t="e">
        <f>ПРАЙС!#REF!</f>
        <v>#REF!</v>
      </c>
      <c r="BF61" s="295"/>
      <c r="BG61" s="295"/>
      <c r="BH61" s="295"/>
      <c r="BI61" s="295"/>
      <c r="BJ61" s="295"/>
      <c r="BK61" s="295"/>
      <c r="BL61" s="295"/>
      <c r="BM61" s="295"/>
      <c r="BN61" s="295" t="e">
        <f t="shared" si="0"/>
        <v>#REF!</v>
      </c>
      <c r="BO61" s="295"/>
      <c r="BP61" s="295"/>
      <c r="BQ61" s="295"/>
      <c r="BR61" s="295"/>
      <c r="BS61" s="295"/>
      <c r="BT61" s="295"/>
      <c r="BU61" s="296" t="s">
        <v>147</v>
      </c>
      <c r="BV61" s="297"/>
      <c r="BW61" s="297"/>
      <c r="BX61" s="298"/>
      <c r="BY61" s="299">
        <v>0</v>
      </c>
      <c r="BZ61" s="300"/>
      <c r="CA61" s="300"/>
      <c r="CB61" s="300"/>
      <c r="CC61" s="300"/>
      <c r="CD61" s="300"/>
      <c r="CE61" s="301"/>
      <c r="CF61" s="295" t="e">
        <f t="shared" si="1"/>
        <v>#REF!</v>
      </c>
      <c r="CG61" s="295"/>
      <c r="CH61" s="295"/>
      <c r="CI61" s="295"/>
      <c r="CJ61" s="295"/>
      <c r="CK61" s="295"/>
      <c r="CL61" s="295"/>
      <c r="CM61" s="295"/>
      <c r="CN61" s="295"/>
    </row>
    <row r="62" spans="1:92" ht="47.25" customHeight="1">
      <c r="A62" s="302">
        <v>36</v>
      </c>
      <c r="B62" s="302"/>
      <c r="C62" s="302"/>
      <c r="D62" s="303" t="str">
        <f>ПРАЙС!C63</f>
        <v>Помада для бровей 24 часа устойчивости BROW FACTORY B4 BRUNETTE для брюнеток с кистью</v>
      </c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5"/>
      <c r="T62" s="99" t="s">
        <v>173</v>
      </c>
      <c r="U62" s="302" t="s">
        <v>146</v>
      </c>
      <c r="V62" s="302"/>
      <c r="W62" s="302"/>
      <c r="X62" s="302"/>
      <c r="Y62" s="302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2"/>
      <c r="AK62" s="302"/>
      <c r="AL62" s="302"/>
      <c r="AM62" s="302"/>
      <c r="AN62" s="302"/>
      <c r="AO62" s="307"/>
      <c r="AP62" s="307"/>
      <c r="AQ62" s="307"/>
      <c r="AR62" s="307"/>
      <c r="AS62" s="307"/>
      <c r="AT62" s="302"/>
      <c r="AU62" s="302"/>
      <c r="AV62" s="302"/>
      <c r="AW62" s="302"/>
      <c r="AX62" s="302"/>
      <c r="AY62" s="302">
        <f>ПРАЙС!G63</f>
        <v>0</v>
      </c>
      <c r="AZ62" s="302"/>
      <c r="BA62" s="302"/>
      <c r="BB62" s="302"/>
      <c r="BC62" s="302"/>
      <c r="BD62" s="302"/>
      <c r="BE62" s="295" t="e">
        <f>ПРАЙС!#REF!</f>
        <v>#REF!</v>
      </c>
      <c r="BF62" s="295"/>
      <c r="BG62" s="295"/>
      <c r="BH62" s="295"/>
      <c r="BI62" s="295"/>
      <c r="BJ62" s="295"/>
      <c r="BK62" s="295"/>
      <c r="BL62" s="295"/>
      <c r="BM62" s="295"/>
      <c r="BN62" s="295" t="e">
        <f t="shared" si="0"/>
        <v>#REF!</v>
      </c>
      <c r="BO62" s="295"/>
      <c r="BP62" s="295"/>
      <c r="BQ62" s="295"/>
      <c r="BR62" s="295"/>
      <c r="BS62" s="295"/>
      <c r="BT62" s="295"/>
      <c r="BU62" s="296" t="s">
        <v>147</v>
      </c>
      <c r="BV62" s="297"/>
      <c r="BW62" s="297"/>
      <c r="BX62" s="298"/>
      <c r="BY62" s="299">
        <v>0</v>
      </c>
      <c r="BZ62" s="300"/>
      <c r="CA62" s="300"/>
      <c r="CB62" s="300"/>
      <c r="CC62" s="300"/>
      <c r="CD62" s="300"/>
      <c r="CE62" s="301"/>
      <c r="CF62" s="295" t="e">
        <f t="shared" si="1"/>
        <v>#REF!</v>
      </c>
      <c r="CG62" s="295"/>
      <c r="CH62" s="295"/>
      <c r="CI62" s="295"/>
      <c r="CJ62" s="295"/>
      <c r="CK62" s="295"/>
      <c r="CL62" s="295"/>
      <c r="CM62" s="295"/>
      <c r="CN62" s="295"/>
    </row>
    <row r="63" spans="1:92" ht="37.5" customHeight="1">
      <c r="A63" s="302">
        <v>37</v>
      </c>
      <c r="B63" s="302"/>
      <c r="C63" s="302"/>
      <c r="D63" s="303" t="str">
        <f>ПРАЙС!C65</f>
        <v>Антивозрастной крем для лица MAGIC CREAM. Волшебный крем на основе пептидов и даров океана, 50мл</v>
      </c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5"/>
      <c r="T63" s="111" t="s">
        <v>177</v>
      </c>
      <c r="U63" s="302" t="s">
        <v>146</v>
      </c>
      <c r="V63" s="302"/>
      <c r="W63" s="302"/>
      <c r="X63" s="302"/>
      <c r="Y63" s="302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2"/>
      <c r="AK63" s="302"/>
      <c r="AL63" s="302"/>
      <c r="AM63" s="302"/>
      <c r="AN63" s="302"/>
      <c r="AO63" s="307"/>
      <c r="AP63" s="307"/>
      <c r="AQ63" s="307"/>
      <c r="AR63" s="307"/>
      <c r="AS63" s="307"/>
      <c r="AT63" s="302"/>
      <c r="AU63" s="302"/>
      <c r="AV63" s="302"/>
      <c r="AW63" s="302"/>
      <c r="AX63" s="302"/>
      <c r="AY63" s="302">
        <f>ПРАЙС!G65</f>
        <v>0</v>
      </c>
      <c r="AZ63" s="302"/>
      <c r="BA63" s="302"/>
      <c r="BB63" s="302"/>
      <c r="BC63" s="302"/>
      <c r="BD63" s="302"/>
      <c r="BE63" s="295" t="e">
        <f>ПРАЙС!#REF!</f>
        <v>#REF!</v>
      </c>
      <c r="BF63" s="295"/>
      <c r="BG63" s="295"/>
      <c r="BH63" s="295"/>
      <c r="BI63" s="295"/>
      <c r="BJ63" s="295"/>
      <c r="BK63" s="295"/>
      <c r="BL63" s="295"/>
      <c r="BM63" s="295"/>
      <c r="BN63" s="295" t="e">
        <f t="shared" si="0"/>
        <v>#REF!</v>
      </c>
      <c r="BO63" s="295"/>
      <c r="BP63" s="295"/>
      <c r="BQ63" s="295"/>
      <c r="BR63" s="295"/>
      <c r="BS63" s="295"/>
      <c r="BT63" s="295"/>
      <c r="BU63" s="296" t="s">
        <v>147</v>
      </c>
      <c r="BV63" s="297"/>
      <c r="BW63" s="297"/>
      <c r="BX63" s="298"/>
      <c r="BY63" s="299">
        <v>0</v>
      </c>
      <c r="BZ63" s="300"/>
      <c r="CA63" s="300"/>
      <c r="CB63" s="300"/>
      <c r="CC63" s="300"/>
      <c r="CD63" s="300"/>
      <c r="CE63" s="301"/>
      <c r="CF63" s="295" t="e">
        <f t="shared" si="1"/>
        <v>#REF!</v>
      </c>
      <c r="CG63" s="295"/>
      <c r="CH63" s="295"/>
      <c r="CI63" s="295"/>
      <c r="CJ63" s="295"/>
      <c r="CK63" s="295"/>
      <c r="CL63" s="295"/>
      <c r="CM63" s="295"/>
      <c r="CN63" s="295"/>
    </row>
    <row r="64" spans="1:92" ht="70.5" customHeight="1">
      <c r="A64" s="302">
        <v>38</v>
      </c>
      <c r="B64" s="302"/>
      <c r="C64" s="302"/>
      <c r="D64" s="303" t="str">
        <f>ПРАЙС!C70</f>
        <v>Dream skin Air Cushion - Невесомая Тональная Вуаль - КУШОН. Средство нового поколения с запасной кассетой - 2х15гр., оттенок НЕЙТРАЛЬНЫЙ (NEUTRAL)</v>
      </c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5"/>
      <c r="T64" s="99" t="s">
        <v>55</v>
      </c>
      <c r="U64" s="302" t="s">
        <v>146</v>
      </c>
      <c r="V64" s="302"/>
      <c r="W64" s="302"/>
      <c r="X64" s="302"/>
      <c r="Y64" s="302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2"/>
      <c r="AK64" s="302"/>
      <c r="AL64" s="302"/>
      <c r="AM64" s="302"/>
      <c r="AN64" s="302"/>
      <c r="AO64" s="307"/>
      <c r="AP64" s="307"/>
      <c r="AQ64" s="307"/>
      <c r="AR64" s="307"/>
      <c r="AS64" s="307"/>
      <c r="AT64" s="302"/>
      <c r="AU64" s="302"/>
      <c r="AV64" s="302"/>
      <c r="AW64" s="302"/>
      <c r="AX64" s="302"/>
      <c r="AY64" s="302">
        <f>ПРАЙС!G70</f>
        <v>0</v>
      </c>
      <c r="AZ64" s="302"/>
      <c r="BA64" s="302"/>
      <c r="BB64" s="302"/>
      <c r="BC64" s="302"/>
      <c r="BD64" s="302"/>
      <c r="BE64" s="295" t="e">
        <f>ПРАЙС!#REF!</f>
        <v>#REF!</v>
      </c>
      <c r="BF64" s="295"/>
      <c r="BG64" s="295"/>
      <c r="BH64" s="295"/>
      <c r="BI64" s="295"/>
      <c r="BJ64" s="295"/>
      <c r="BK64" s="295"/>
      <c r="BL64" s="295"/>
      <c r="BM64" s="295"/>
      <c r="BN64" s="295" t="e">
        <f t="shared" si="0"/>
        <v>#REF!</v>
      </c>
      <c r="BO64" s="295"/>
      <c r="BP64" s="295"/>
      <c r="BQ64" s="295"/>
      <c r="BR64" s="295"/>
      <c r="BS64" s="295"/>
      <c r="BT64" s="295"/>
      <c r="BU64" s="296" t="s">
        <v>147</v>
      </c>
      <c r="BV64" s="297"/>
      <c r="BW64" s="297"/>
      <c r="BX64" s="298"/>
      <c r="BY64" s="299">
        <v>0</v>
      </c>
      <c r="BZ64" s="300"/>
      <c r="CA64" s="300"/>
      <c r="CB64" s="300"/>
      <c r="CC64" s="300"/>
      <c r="CD64" s="300"/>
      <c r="CE64" s="301"/>
      <c r="CF64" s="295" t="e">
        <f t="shared" si="1"/>
        <v>#REF!</v>
      </c>
      <c r="CG64" s="295"/>
      <c r="CH64" s="295"/>
      <c r="CI64" s="295"/>
      <c r="CJ64" s="295"/>
      <c r="CK64" s="295"/>
      <c r="CL64" s="295"/>
      <c r="CM64" s="295"/>
      <c r="CN64" s="295"/>
    </row>
    <row r="65" spans="1:92" ht="35.25" customHeight="1">
      <c r="A65" s="302">
        <v>39</v>
      </c>
      <c r="B65" s="302"/>
      <c r="C65" s="302"/>
      <c r="D65" s="303" t="str">
        <f>ПРАЙС!C71</f>
        <v>EYE Patches peptide formula. Патчи для глаз, пептидная формула, 60шт</v>
      </c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5"/>
      <c r="T65" s="99" t="s">
        <v>56</v>
      </c>
      <c r="U65" s="302" t="s">
        <v>146</v>
      </c>
      <c r="V65" s="302"/>
      <c r="W65" s="302"/>
      <c r="X65" s="302"/>
      <c r="Y65" s="302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2"/>
      <c r="AK65" s="302"/>
      <c r="AL65" s="302"/>
      <c r="AM65" s="302"/>
      <c r="AN65" s="302"/>
      <c r="AO65" s="307"/>
      <c r="AP65" s="307"/>
      <c r="AQ65" s="307"/>
      <c r="AR65" s="307"/>
      <c r="AS65" s="307"/>
      <c r="AT65" s="302"/>
      <c r="AU65" s="302"/>
      <c r="AV65" s="302"/>
      <c r="AW65" s="302"/>
      <c r="AX65" s="302"/>
      <c r="AY65" s="302">
        <f>ПРАЙС!G71</f>
        <v>0</v>
      </c>
      <c r="AZ65" s="302"/>
      <c r="BA65" s="302"/>
      <c r="BB65" s="302"/>
      <c r="BC65" s="302"/>
      <c r="BD65" s="302"/>
      <c r="BE65" s="295" t="e">
        <f>ПРАЙС!#REF!</f>
        <v>#REF!</v>
      </c>
      <c r="BF65" s="295"/>
      <c r="BG65" s="295"/>
      <c r="BH65" s="295"/>
      <c r="BI65" s="295"/>
      <c r="BJ65" s="295"/>
      <c r="BK65" s="295"/>
      <c r="BL65" s="295"/>
      <c r="BM65" s="295"/>
      <c r="BN65" s="295" t="e">
        <f t="shared" si="0"/>
        <v>#REF!</v>
      </c>
      <c r="BO65" s="295"/>
      <c r="BP65" s="295"/>
      <c r="BQ65" s="295"/>
      <c r="BR65" s="295"/>
      <c r="BS65" s="295"/>
      <c r="BT65" s="295"/>
      <c r="BU65" s="296" t="s">
        <v>147</v>
      </c>
      <c r="BV65" s="297"/>
      <c r="BW65" s="297"/>
      <c r="BX65" s="298"/>
      <c r="BY65" s="299">
        <v>0</v>
      </c>
      <c r="BZ65" s="300"/>
      <c r="CA65" s="300"/>
      <c r="CB65" s="300"/>
      <c r="CC65" s="300"/>
      <c r="CD65" s="300"/>
      <c r="CE65" s="301"/>
      <c r="CF65" s="295" t="e">
        <f t="shared" si="1"/>
        <v>#REF!</v>
      </c>
      <c r="CG65" s="295"/>
      <c r="CH65" s="295"/>
      <c r="CI65" s="295"/>
      <c r="CJ65" s="295"/>
      <c r="CK65" s="295"/>
      <c r="CL65" s="295"/>
      <c r="CM65" s="295"/>
      <c r="CN65" s="295"/>
    </row>
    <row r="66" spans="1:92" ht="24.75" customHeight="1">
      <c r="A66" s="302">
        <v>40</v>
      </c>
      <c r="B66" s="302"/>
      <c r="C66" s="302"/>
      <c r="D66" s="303" t="e">
        <f>ПРАЙС!#REF!</f>
        <v>#REF!</v>
      </c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5"/>
      <c r="T66" s="99" t="s">
        <v>160</v>
      </c>
      <c r="U66" s="302" t="s">
        <v>146</v>
      </c>
      <c r="V66" s="302"/>
      <c r="W66" s="302"/>
      <c r="X66" s="302"/>
      <c r="Y66" s="302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2"/>
      <c r="AK66" s="302"/>
      <c r="AL66" s="302"/>
      <c r="AM66" s="302"/>
      <c r="AN66" s="302"/>
      <c r="AO66" s="307"/>
      <c r="AP66" s="307"/>
      <c r="AQ66" s="307"/>
      <c r="AR66" s="307"/>
      <c r="AS66" s="307"/>
      <c r="AT66" s="302"/>
      <c r="AU66" s="302"/>
      <c r="AV66" s="302"/>
      <c r="AW66" s="302"/>
      <c r="AX66" s="302"/>
      <c r="AY66" s="302" t="e">
        <f>ПРАЙС!#REF!</f>
        <v>#REF!</v>
      </c>
      <c r="AZ66" s="302"/>
      <c r="BA66" s="302"/>
      <c r="BB66" s="302"/>
      <c r="BC66" s="302"/>
      <c r="BD66" s="302"/>
      <c r="BE66" s="295" t="e">
        <f>ПРАЙС!#REF!</f>
        <v>#REF!</v>
      </c>
      <c r="BF66" s="295"/>
      <c r="BG66" s="295"/>
      <c r="BH66" s="295"/>
      <c r="BI66" s="295"/>
      <c r="BJ66" s="295"/>
      <c r="BK66" s="295"/>
      <c r="BL66" s="295"/>
      <c r="BM66" s="295"/>
      <c r="BN66" s="295" t="e">
        <f t="shared" si="0"/>
        <v>#REF!</v>
      </c>
      <c r="BO66" s="295"/>
      <c r="BP66" s="295"/>
      <c r="BQ66" s="295"/>
      <c r="BR66" s="295"/>
      <c r="BS66" s="295"/>
      <c r="BT66" s="295"/>
      <c r="BU66" s="296" t="s">
        <v>147</v>
      </c>
      <c r="BV66" s="297"/>
      <c r="BW66" s="297"/>
      <c r="BX66" s="298"/>
      <c r="BY66" s="299">
        <v>0</v>
      </c>
      <c r="BZ66" s="300"/>
      <c r="CA66" s="300"/>
      <c r="CB66" s="300"/>
      <c r="CC66" s="300"/>
      <c r="CD66" s="300"/>
      <c r="CE66" s="301"/>
      <c r="CF66" s="295" t="e">
        <f t="shared" si="1"/>
        <v>#REF!</v>
      </c>
      <c r="CG66" s="295"/>
      <c r="CH66" s="295"/>
      <c r="CI66" s="295"/>
      <c r="CJ66" s="295"/>
      <c r="CK66" s="295"/>
      <c r="CL66" s="295"/>
      <c r="CM66" s="295"/>
      <c r="CN66" s="295"/>
    </row>
    <row r="67" spans="1:92" ht="27.75" customHeight="1">
      <c r="A67" s="302">
        <v>41</v>
      </c>
      <c r="B67" s="302"/>
      <c r="C67" s="302"/>
      <c r="D67" s="303" t="str">
        <f>ПРАЙС!C72</f>
        <v>Пузырьковая кислородная маска - 100мл.</v>
      </c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5"/>
      <c r="T67" s="99" t="s">
        <v>161</v>
      </c>
      <c r="U67" s="302" t="s">
        <v>146</v>
      </c>
      <c r="V67" s="302"/>
      <c r="W67" s="302"/>
      <c r="X67" s="302"/>
      <c r="Y67" s="302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2"/>
      <c r="AK67" s="302"/>
      <c r="AL67" s="302"/>
      <c r="AM67" s="302"/>
      <c r="AN67" s="302"/>
      <c r="AO67" s="307"/>
      <c r="AP67" s="307"/>
      <c r="AQ67" s="307"/>
      <c r="AR67" s="307"/>
      <c r="AS67" s="307"/>
      <c r="AT67" s="302"/>
      <c r="AU67" s="302"/>
      <c r="AV67" s="302"/>
      <c r="AW67" s="302"/>
      <c r="AX67" s="302"/>
      <c r="AY67" s="302">
        <f>ПРАЙС!G72</f>
        <v>0</v>
      </c>
      <c r="AZ67" s="302"/>
      <c r="BA67" s="302"/>
      <c r="BB67" s="302"/>
      <c r="BC67" s="302"/>
      <c r="BD67" s="302"/>
      <c r="BE67" s="295" t="e">
        <f>ПРАЙС!#REF!</f>
        <v>#REF!</v>
      </c>
      <c r="BF67" s="295"/>
      <c r="BG67" s="295"/>
      <c r="BH67" s="295"/>
      <c r="BI67" s="295"/>
      <c r="BJ67" s="295"/>
      <c r="BK67" s="295"/>
      <c r="BL67" s="295"/>
      <c r="BM67" s="295"/>
      <c r="BN67" s="295" t="e">
        <f t="shared" si="0"/>
        <v>#REF!</v>
      </c>
      <c r="BO67" s="295"/>
      <c r="BP67" s="295"/>
      <c r="BQ67" s="295"/>
      <c r="BR67" s="295"/>
      <c r="BS67" s="295"/>
      <c r="BT67" s="295"/>
      <c r="BU67" s="296" t="s">
        <v>147</v>
      </c>
      <c r="BV67" s="297"/>
      <c r="BW67" s="297"/>
      <c r="BX67" s="298"/>
      <c r="BY67" s="299">
        <v>0</v>
      </c>
      <c r="BZ67" s="300"/>
      <c r="CA67" s="300"/>
      <c r="CB67" s="300"/>
      <c r="CC67" s="300"/>
      <c r="CD67" s="300"/>
      <c r="CE67" s="301"/>
      <c r="CF67" s="295" t="e">
        <f t="shared" si="1"/>
        <v>#REF!</v>
      </c>
      <c r="CG67" s="295"/>
      <c r="CH67" s="295"/>
      <c r="CI67" s="295"/>
      <c r="CJ67" s="295"/>
      <c r="CK67" s="295"/>
      <c r="CL67" s="295"/>
      <c r="CM67" s="295"/>
      <c r="CN67" s="295"/>
    </row>
    <row r="68" spans="1:92" ht="34.5" customHeight="1">
      <c r="A68" s="302">
        <v>42</v>
      </c>
      <c r="B68" s="302"/>
      <c r="C68" s="302"/>
      <c r="D68" s="303" t="str">
        <f>ПРАЙС!C73</f>
        <v>Пузырьковая кислородная тканевая одноразовая детокс маска, 30мл.</v>
      </c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5"/>
      <c r="T68" s="99" t="s">
        <v>174</v>
      </c>
      <c r="U68" s="302" t="s">
        <v>146</v>
      </c>
      <c r="V68" s="302"/>
      <c r="W68" s="302"/>
      <c r="X68" s="302"/>
      <c r="Y68" s="302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2"/>
      <c r="AK68" s="302"/>
      <c r="AL68" s="302"/>
      <c r="AM68" s="302"/>
      <c r="AN68" s="302"/>
      <c r="AO68" s="307"/>
      <c r="AP68" s="307"/>
      <c r="AQ68" s="307"/>
      <c r="AR68" s="307"/>
      <c r="AS68" s="307"/>
      <c r="AT68" s="302"/>
      <c r="AU68" s="302"/>
      <c r="AV68" s="302"/>
      <c r="AW68" s="302"/>
      <c r="AX68" s="302"/>
      <c r="AY68" s="302">
        <f>ПРАЙС!G73</f>
        <v>0</v>
      </c>
      <c r="AZ68" s="302"/>
      <c r="BA68" s="302"/>
      <c r="BB68" s="302"/>
      <c r="BC68" s="302"/>
      <c r="BD68" s="302"/>
      <c r="BE68" s="295" t="e">
        <f>ПРАЙС!#REF!</f>
        <v>#REF!</v>
      </c>
      <c r="BF68" s="295"/>
      <c r="BG68" s="295"/>
      <c r="BH68" s="295"/>
      <c r="BI68" s="295"/>
      <c r="BJ68" s="295"/>
      <c r="BK68" s="295"/>
      <c r="BL68" s="295"/>
      <c r="BM68" s="295"/>
      <c r="BN68" s="295" t="e">
        <f t="shared" si="0"/>
        <v>#REF!</v>
      </c>
      <c r="BO68" s="295"/>
      <c r="BP68" s="295"/>
      <c r="BQ68" s="295"/>
      <c r="BR68" s="295"/>
      <c r="BS68" s="295"/>
      <c r="BT68" s="295"/>
      <c r="BU68" s="296" t="s">
        <v>147</v>
      </c>
      <c r="BV68" s="297"/>
      <c r="BW68" s="297"/>
      <c r="BX68" s="298"/>
      <c r="BY68" s="299">
        <v>0</v>
      </c>
      <c r="BZ68" s="300"/>
      <c r="CA68" s="300"/>
      <c r="CB68" s="300"/>
      <c r="CC68" s="300"/>
      <c r="CD68" s="300"/>
      <c r="CE68" s="301"/>
      <c r="CF68" s="295" t="e">
        <f t="shared" si="1"/>
        <v>#REF!</v>
      </c>
      <c r="CG68" s="295"/>
      <c r="CH68" s="295"/>
      <c r="CI68" s="295"/>
      <c r="CJ68" s="295"/>
      <c r="CK68" s="295"/>
      <c r="CL68" s="295"/>
      <c r="CM68" s="295"/>
      <c r="CN68" s="295"/>
    </row>
    <row r="69" spans="1:92" ht="47.25" customHeight="1">
      <c r="A69" s="302">
        <v>43</v>
      </c>
      <c r="B69" s="302"/>
      <c r="C69" s="302"/>
      <c r="D69" s="303" t="str">
        <f>ПРАЙС!C74</f>
        <v>Увлажняющая Hydra SoftCell® маска - "безинъекционная гидроревитализация" одноразовая, 25мл.</v>
      </c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5"/>
      <c r="T69" s="111" t="s">
        <v>176</v>
      </c>
      <c r="U69" s="302" t="s">
        <v>146</v>
      </c>
      <c r="V69" s="302"/>
      <c r="W69" s="302"/>
      <c r="X69" s="302"/>
      <c r="Y69" s="302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2"/>
      <c r="AK69" s="302"/>
      <c r="AL69" s="302"/>
      <c r="AM69" s="302"/>
      <c r="AN69" s="302"/>
      <c r="AO69" s="307"/>
      <c r="AP69" s="307"/>
      <c r="AQ69" s="307"/>
      <c r="AR69" s="307"/>
      <c r="AS69" s="307"/>
      <c r="AT69" s="302"/>
      <c r="AU69" s="302"/>
      <c r="AV69" s="302"/>
      <c r="AW69" s="302"/>
      <c r="AX69" s="302"/>
      <c r="AY69" s="302">
        <f>ПРАЙС!G74</f>
        <v>0</v>
      </c>
      <c r="AZ69" s="302"/>
      <c r="BA69" s="302"/>
      <c r="BB69" s="302"/>
      <c r="BC69" s="302"/>
      <c r="BD69" s="302"/>
      <c r="BE69" s="295" t="e">
        <f>ПРАЙС!#REF!</f>
        <v>#REF!</v>
      </c>
      <c r="BF69" s="295"/>
      <c r="BG69" s="295"/>
      <c r="BH69" s="295"/>
      <c r="BI69" s="295"/>
      <c r="BJ69" s="295"/>
      <c r="BK69" s="295"/>
      <c r="BL69" s="295"/>
      <c r="BM69" s="295"/>
      <c r="BN69" s="295" t="e">
        <f t="shared" si="0"/>
        <v>#REF!</v>
      </c>
      <c r="BO69" s="295"/>
      <c r="BP69" s="295"/>
      <c r="BQ69" s="295"/>
      <c r="BR69" s="295"/>
      <c r="BS69" s="295"/>
      <c r="BT69" s="295"/>
      <c r="BU69" s="296" t="s">
        <v>147</v>
      </c>
      <c r="BV69" s="297"/>
      <c r="BW69" s="297"/>
      <c r="BX69" s="298"/>
      <c r="BY69" s="299">
        <v>0</v>
      </c>
      <c r="BZ69" s="300"/>
      <c r="CA69" s="300"/>
      <c r="CB69" s="300"/>
      <c r="CC69" s="300"/>
      <c r="CD69" s="300"/>
      <c r="CE69" s="301"/>
      <c r="CF69" s="295" t="e">
        <f t="shared" si="1"/>
        <v>#REF!</v>
      </c>
      <c r="CG69" s="295"/>
      <c r="CH69" s="295"/>
      <c r="CI69" s="295"/>
      <c r="CJ69" s="295"/>
      <c r="CK69" s="295"/>
      <c r="CL69" s="295"/>
      <c r="CM69" s="295"/>
      <c r="CN69" s="295"/>
    </row>
    <row r="70" spans="1:92" ht="33.75" customHeight="1">
      <c r="A70" s="302">
        <v>44</v>
      </c>
      <c r="B70" s="302"/>
      <c r="C70" s="302"/>
      <c r="D70" s="303" t="str">
        <f>ПРАЙС!C75</f>
        <v>Термоактивная маска-дезинкрустант (эксфолиант) с экстрактом клюквы, 30мл.</v>
      </c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5"/>
      <c r="T70" s="111" t="s">
        <v>175</v>
      </c>
      <c r="U70" s="302" t="s">
        <v>146</v>
      </c>
      <c r="V70" s="302"/>
      <c r="W70" s="302"/>
      <c r="X70" s="302"/>
      <c r="Y70" s="302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2"/>
      <c r="AK70" s="302"/>
      <c r="AL70" s="302"/>
      <c r="AM70" s="302"/>
      <c r="AN70" s="302"/>
      <c r="AO70" s="307"/>
      <c r="AP70" s="307"/>
      <c r="AQ70" s="307"/>
      <c r="AR70" s="307"/>
      <c r="AS70" s="307"/>
      <c r="AT70" s="302"/>
      <c r="AU70" s="302"/>
      <c r="AV70" s="302"/>
      <c r="AW70" s="302"/>
      <c r="AX70" s="302"/>
      <c r="AY70" s="302">
        <f>ПРАЙС!G75</f>
        <v>0</v>
      </c>
      <c r="AZ70" s="302"/>
      <c r="BA70" s="302"/>
      <c r="BB70" s="302"/>
      <c r="BC70" s="302"/>
      <c r="BD70" s="302"/>
      <c r="BE70" s="295" t="e">
        <f>ПРАЙС!#REF!</f>
        <v>#REF!</v>
      </c>
      <c r="BF70" s="295"/>
      <c r="BG70" s="295"/>
      <c r="BH70" s="295"/>
      <c r="BI70" s="295"/>
      <c r="BJ70" s="295"/>
      <c r="BK70" s="295"/>
      <c r="BL70" s="295"/>
      <c r="BM70" s="295"/>
      <c r="BN70" s="295" t="e">
        <f t="shared" si="0"/>
        <v>#REF!</v>
      </c>
      <c r="BO70" s="295"/>
      <c r="BP70" s="295"/>
      <c r="BQ70" s="295"/>
      <c r="BR70" s="295"/>
      <c r="BS70" s="295"/>
      <c r="BT70" s="295"/>
      <c r="BU70" s="296" t="s">
        <v>147</v>
      </c>
      <c r="BV70" s="297"/>
      <c r="BW70" s="297"/>
      <c r="BX70" s="298"/>
      <c r="BY70" s="299">
        <v>0</v>
      </c>
      <c r="BZ70" s="300"/>
      <c r="CA70" s="300"/>
      <c r="CB70" s="300"/>
      <c r="CC70" s="300"/>
      <c r="CD70" s="300"/>
      <c r="CE70" s="301"/>
      <c r="CF70" s="295" t="e">
        <f t="shared" si="1"/>
        <v>#REF!</v>
      </c>
      <c r="CG70" s="295"/>
      <c r="CH70" s="295"/>
      <c r="CI70" s="295"/>
      <c r="CJ70" s="295"/>
      <c r="CK70" s="295"/>
      <c r="CL70" s="295"/>
      <c r="CM70" s="295"/>
      <c r="CN70" s="295"/>
    </row>
    <row r="71" spans="1:92" ht="15" customHeight="1">
      <c r="A71" s="302">
        <v>45</v>
      </c>
      <c r="B71" s="302"/>
      <c r="C71" s="302"/>
      <c r="D71" s="303" t="str">
        <f>ПРАЙС!C77</f>
        <v>Точилка для карандашей самозатачивающаяся. Вынуть блок перед использованием)</v>
      </c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5"/>
      <c r="T71" s="99" t="s">
        <v>50</v>
      </c>
      <c r="U71" s="302" t="s">
        <v>146</v>
      </c>
      <c r="V71" s="302"/>
      <c r="W71" s="302"/>
      <c r="X71" s="302"/>
      <c r="Y71" s="302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2"/>
      <c r="AK71" s="302"/>
      <c r="AL71" s="302"/>
      <c r="AM71" s="302"/>
      <c r="AN71" s="302"/>
      <c r="AO71" s="307"/>
      <c r="AP71" s="307"/>
      <c r="AQ71" s="307"/>
      <c r="AR71" s="307"/>
      <c r="AS71" s="307"/>
      <c r="AT71" s="302"/>
      <c r="AU71" s="302"/>
      <c r="AV71" s="302"/>
      <c r="AW71" s="302"/>
      <c r="AX71" s="302"/>
      <c r="AY71" s="302">
        <f>ПРАЙС!G77</f>
        <v>0</v>
      </c>
      <c r="AZ71" s="302"/>
      <c r="BA71" s="302"/>
      <c r="BB71" s="302"/>
      <c r="BC71" s="302"/>
      <c r="BD71" s="302"/>
      <c r="BE71" s="295" t="e">
        <f>ПРАЙС!#REF!</f>
        <v>#REF!</v>
      </c>
      <c r="BF71" s="295"/>
      <c r="BG71" s="295"/>
      <c r="BH71" s="295"/>
      <c r="BI71" s="295"/>
      <c r="BJ71" s="295"/>
      <c r="BK71" s="295"/>
      <c r="BL71" s="295"/>
      <c r="BM71" s="295"/>
      <c r="BN71" s="295" t="e">
        <f t="shared" si="0"/>
        <v>#REF!</v>
      </c>
      <c r="BO71" s="295"/>
      <c r="BP71" s="295"/>
      <c r="BQ71" s="295"/>
      <c r="BR71" s="295"/>
      <c r="BS71" s="295"/>
      <c r="BT71" s="295"/>
      <c r="BU71" s="296" t="s">
        <v>147</v>
      </c>
      <c r="BV71" s="297"/>
      <c r="BW71" s="297"/>
      <c r="BX71" s="298"/>
      <c r="BY71" s="299">
        <v>0</v>
      </c>
      <c r="BZ71" s="300"/>
      <c r="CA71" s="300"/>
      <c r="CB71" s="300"/>
      <c r="CC71" s="300"/>
      <c r="CD71" s="300"/>
      <c r="CE71" s="301"/>
      <c r="CF71" s="295" t="e">
        <f t="shared" si="1"/>
        <v>#REF!</v>
      </c>
      <c r="CG71" s="295"/>
      <c r="CH71" s="295"/>
      <c r="CI71" s="295"/>
      <c r="CJ71" s="295"/>
      <c r="CK71" s="295"/>
      <c r="CL71" s="295"/>
      <c r="CM71" s="295"/>
      <c r="CN71" s="295"/>
    </row>
    <row r="72" spans="1:92" ht="21" customHeight="1">
      <c r="A72" s="302">
        <v>46</v>
      </c>
      <c r="B72" s="302"/>
      <c r="C72" s="302"/>
      <c r="D72" s="303" t="s">
        <v>58</v>
      </c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5"/>
      <c r="T72" s="99" t="s">
        <v>148</v>
      </c>
      <c r="U72" s="302" t="s">
        <v>59</v>
      </c>
      <c r="V72" s="302"/>
      <c r="W72" s="302"/>
      <c r="X72" s="302"/>
      <c r="Y72" s="302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2"/>
      <c r="AK72" s="302"/>
      <c r="AL72" s="302"/>
      <c r="AM72" s="302"/>
      <c r="AN72" s="302"/>
      <c r="AO72" s="307"/>
      <c r="AP72" s="307"/>
      <c r="AQ72" s="307"/>
      <c r="AR72" s="307"/>
      <c r="AS72" s="307"/>
      <c r="AT72" s="302"/>
      <c r="AU72" s="302"/>
      <c r="AV72" s="302"/>
      <c r="AW72" s="302"/>
      <c r="AX72" s="302"/>
      <c r="AY72" s="302" t="s">
        <v>59</v>
      </c>
      <c r="AZ72" s="302"/>
      <c r="BA72" s="302"/>
      <c r="BB72" s="302"/>
      <c r="BC72" s="302"/>
      <c r="BD72" s="302"/>
      <c r="BE72" s="295" t="e">
        <f>BN72</f>
        <v>#REF!</v>
      </c>
      <c r="BF72" s="295"/>
      <c r="BG72" s="295"/>
      <c r="BH72" s="295"/>
      <c r="BI72" s="295"/>
      <c r="BJ72" s="295"/>
      <c r="BK72" s="295"/>
      <c r="BL72" s="295"/>
      <c r="BM72" s="295"/>
      <c r="BN72" s="295" t="e">
        <f>ПРАЙС!#REF!</f>
        <v>#REF!</v>
      </c>
      <c r="BO72" s="295"/>
      <c r="BP72" s="295"/>
      <c r="BQ72" s="295"/>
      <c r="BR72" s="295"/>
      <c r="BS72" s="295"/>
      <c r="BT72" s="295"/>
      <c r="BU72" s="296" t="s">
        <v>147</v>
      </c>
      <c r="BV72" s="297"/>
      <c r="BW72" s="297"/>
      <c r="BX72" s="298"/>
      <c r="BY72" s="299">
        <v>0</v>
      </c>
      <c r="BZ72" s="300"/>
      <c r="CA72" s="300"/>
      <c r="CB72" s="300"/>
      <c r="CC72" s="300"/>
      <c r="CD72" s="300"/>
      <c r="CE72" s="301"/>
      <c r="CF72" s="295" t="e">
        <f>BN72</f>
        <v>#REF!</v>
      </c>
      <c r="CG72" s="295"/>
      <c r="CH72" s="295"/>
      <c r="CI72" s="295"/>
      <c r="CJ72" s="295"/>
      <c r="CK72" s="295"/>
      <c r="CL72" s="295"/>
      <c r="CM72" s="295"/>
      <c r="CN72" s="295"/>
    </row>
    <row r="73" spans="1:92">
      <c r="A73" s="369"/>
      <c r="B73" s="369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100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90" t="s">
        <v>113</v>
      </c>
      <c r="AK73" s="390"/>
      <c r="AL73" s="390"/>
      <c r="AM73" s="390"/>
      <c r="AN73" s="391"/>
      <c r="AO73" s="392"/>
      <c r="AP73" s="392"/>
      <c r="AQ73" s="392"/>
      <c r="AR73" s="392"/>
      <c r="AS73" s="392"/>
      <c r="AT73" s="392"/>
      <c r="AU73" s="392"/>
      <c r="AV73" s="392"/>
      <c r="AW73" s="392"/>
      <c r="AX73" s="392"/>
      <c r="AY73" s="392"/>
      <c r="AZ73" s="392"/>
      <c r="BA73" s="392"/>
      <c r="BB73" s="392"/>
      <c r="BC73" s="392"/>
      <c r="BD73" s="392"/>
      <c r="BE73" s="377" t="s">
        <v>114</v>
      </c>
      <c r="BF73" s="377"/>
      <c r="BG73" s="377"/>
      <c r="BH73" s="377"/>
      <c r="BI73" s="377"/>
      <c r="BJ73" s="377"/>
      <c r="BK73" s="377"/>
      <c r="BL73" s="377"/>
      <c r="BM73" s="377"/>
      <c r="BN73" s="381" t="e">
        <f>SUM(BN27:BT72)</f>
        <v>#REF!</v>
      </c>
      <c r="BO73" s="382"/>
      <c r="BP73" s="382"/>
      <c r="BQ73" s="382"/>
      <c r="BR73" s="382"/>
      <c r="BS73" s="382"/>
      <c r="BT73" s="383"/>
      <c r="BU73" s="377" t="s">
        <v>114</v>
      </c>
      <c r="BV73" s="377"/>
      <c r="BW73" s="377"/>
      <c r="BX73" s="377"/>
      <c r="BY73" s="378">
        <f>SUM(BY27:CE70)</f>
        <v>0</v>
      </c>
      <c r="BZ73" s="379"/>
      <c r="CA73" s="379"/>
      <c r="CB73" s="379"/>
      <c r="CC73" s="379"/>
      <c r="CD73" s="379"/>
      <c r="CE73" s="380"/>
      <c r="CF73" s="381" t="e">
        <f>SUM(CF27:CN72)</f>
        <v>#REF!</v>
      </c>
      <c r="CG73" s="382"/>
      <c r="CH73" s="382"/>
      <c r="CI73" s="382"/>
      <c r="CJ73" s="382"/>
      <c r="CK73" s="382"/>
      <c r="CL73" s="382"/>
      <c r="CM73" s="382"/>
      <c r="CN73" s="383"/>
    </row>
    <row r="74" spans="1:92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0" t="s">
        <v>115</v>
      </c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5" t="s">
        <v>114</v>
      </c>
      <c r="BF74" s="385"/>
      <c r="BG74" s="385"/>
      <c r="BH74" s="385"/>
      <c r="BI74" s="385"/>
      <c r="BJ74" s="385"/>
      <c r="BK74" s="385"/>
      <c r="BL74" s="385"/>
      <c r="BM74" s="385"/>
      <c r="BN74" s="370" t="e">
        <f>BN21+BN73+BN138</f>
        <v>#REF!</v>
      </c>
      <c r="BO74" s="371"/>
      <c r="BP74" s="371"/>
      <c r="BQ74" s="371"/>
      <c r="BR74" s="371"/>
      <c r="BS74" s="371"/>
      <c r="BT74" s="372"/>
      <c r="BU74" s="386" t="s">
        <v>114</v>
      </c>
      <c r="BV74" s="386"/>
      <c r="BW74" s="386"/>
      <c r="BX74" s="386"/>
      <c r="BY74" s="387">
        <f>BY21+BY73+BY138</f>
        <v>0</v>
      </c>
      <c r="BZ74" s="388"/>
      <c r="CA74" s="388"/>
      <c r="CB74" s="388"/>
      <c r="CC74" s="388"/>
      <c r="CD74" s="388"/>
      <c r="CE74" s="389"/>
      <c r="CF74" s="370" t="e">
        <f>CF21+CF73+CF138</f>
        <v>#REF!</v>
      </c>
      <c r="CG74" s="371"/>
      <c r="CH74" s="371"/>
      <c r="CI74" s="371"/>
      <c r="CJ74" s="371"/>
      <c r="CK74" s="371"/>
      <c r="CL74" s="371"/>
      <c r="CM74" s="371"/>
      <c r="CN74" s="372"/>
    </row>
    <row r="75" spans="1:92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</row>
    <row r="76" spans="1:92">
      <c r="A76" s="80"/>
      <c r="B76" s="80"/>
      <c r="C76" s="80"/>
      <c r="D76" s="80" t="s">
        <v>116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373" t="s">
        <v>149</v>
      </c>
      <c r="W76" s="373"/>
      <c r="X76" s="373"/>
      <c r="Y76" s="373"/>
      <c r="Z76" s="373"/>
      <c r="AA76" s="373"/>
      <c r="AB76" s="373"/>
      <c r="AC76" s="373"/>
      <c r="AD76" s="373"/>
      <c r="AE76" s="373"/>
      <c r="AF76" s="373"/>
      <c r="AG76" s="373"/>
      <c r="AH76" s="373"/>
      <c r="AI76" s="373"/>
      <c r="AJ76" s="373"/>
      <c r="AK76" s="373"/>
      <c r="AL76" s="373"/>
      <c r="AM76" s="373"/>
      <c r="AN76" s="373"/>
      <c r="AO76" s="373"/>
      <c r="AP76" s="373"/>
      <c r="AQ76" s="373"/>
      <c r="AR76" s="373"/>
      <c r="AS76" s="373"/>
      <c r="AT76" s="373"/>
      <c r="AU76" s="373"/>
      <c r="AV76" s="373"/>
      <c r="AW76" s="373"/>
      <c r="AX76" s="373"/>
      <c r="AY76" s="373"/>
      <c r="AZ76" s="373"/>
      <c r="BA76" s="373"/>
      <c r="BB76" s="373"/>
      <c r="BC76" s="373"/>
      <c r="BD76" s="373"/>
      <c r="BE76" s="373"/>
      <c r="BF76" s="373"/>
      <c r="BG76" s="373"/>
      <c r="BH76" s="373"/>
      <c r="BI76" s="373"/>
      <c r="BJ76" s="373"/>
      <c r="BK76" s="373"/>
      <c r="BL76" s="80" t="s">
        <v>117</v>
      </c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</row>
    <row r="77" spans="1:92">
      <c r="A77" s="80"/>
      <c r="B77" s="80"/>
      <c r="C77" s="80"/>
      <c r="D77" s="80" t="s">
        <v>118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373" t="s">
        <v>150</v>
      </c>
      <c r="P77" s="373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A77" s="373"/>
      <c r="AB77" s="373"/>
      <c r="AC77" s="373"/>
      <c r="AD77" s="373"/>
      <c r="AE77" s="373"/>
      <c r="AF77" s="373"/>
      <c r="AG77" s="373"/>
      <c r="AH77" s="373"/>
      <c r="AI77" s="373"/>
      <c r="AJ77" s="373"/>
      <c r="AK77" s="373"/>
      <c r="AL77" s="373"/>
      <c r="AM77" s="373"/>
      <c r="AN77" s="373"/>
      <c r="AO77" s="373"/>
      <c r="AP77" s="373"/>
      <c r="AQ77" s="373"/>
      <c r="AR77" s="373"/>
      <c r="AS77" s="373"/>
      <c r="AT77" s="373"/>
      <c r="AU77" s="373"/>
      <c r="AV77" s="373"/>
      <c r="AW77" s="373"/>
      <c r="AX77" s="373"/>
      <c r="AY77" s="373"/>
      <c r="AZ77" s="373"/>
      <c r="BA77" s="373"/>
      <c r="BB77" s="373"/>
      <c r="BC77" s="373"/>
      <c r="BD77" s="373"/>
      <c r="BE77" s="373"/>
      <c r="BF77" s="373"/>
      <c r="BG77" s="373"/>
      <c r="BH77" s="373"/>
      <c r="BI77" s="373"/>
      <c r="BJ77" s="373"/>
      <c r="BK77" s="373"/>
      <c r="BL77" s="80" t="s">
        <v>119</v>
      </c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</row>
    <row r="78" spans="1:9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374" t="s">
        <v>120</v>
      </c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374"/>
      <c r="AB78" s="374"/>
      <c r="AC78" s="374"/>
      <c r="AD78" s="374"/>
      <c r="AE78" s="374"/>
      <c r="AF78" s="374"/>
      <c r="AG78" s="374"/>
      <c r="AH78" s="374"/>
      <c r="AI78" s="374"/>
      <c r="AJ78" s="374"/>
      <c r="AK78" s="374"/>
      <c r="AL78" s="374"/>
      <c r="AM78" s="374"/>
      <c r="AN78" s="374"/>
      <c r="AO78" s="374"/>
      <c r="AP78" s="374"/>
      <c r="AQ78" s="374"/>
      <c r="AR78" s="374"/>
      <c r="AS78" s="374"/>
      <c r="AT78" s="374"/>
      <c r="AU78" s="374"/>
      <c r="AV78" s="374"/>
      <c r="AW78" s="374"/>
      <c r="AX78" s="374"/>
      <c r="AY78" s="374"/>
      <c r="AZ78" s="374"/>
      <c r="BA78" s="374"/>
      <c r="BB78" s="374"/>
      <c r="BC78" s="374"/>
      <c r="BD78" s="374"/>
      <c r="BE78" s="374"/>
      <c r="BF78" s="374"/>
      <c r="BG78" s="374"/>
      <c r="BH78" s="374"/>
      <c r="BI78" s="374"/>
      <c r="BJ78" s="374"/>
      <c r="BK78" s="374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</row>
    <row r="79" spans="1:92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</row>
    <row r="80" spans="1:92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375" t="s">
        <v>69</v>
      </c>
      <c r="BY80" s="375"/>
      <c r="BZ80" s="375"/>
      <c r="CA80" s="375"/>
      <c r="CB80" s="375"/>
      <c r="CC80" s="375"/>
      <c r="CD80" s="375"/>
      <c r="CE80" s="375"/>
      <c r="CF80" s="375"/>
      <c r="CG80" s="375"/>
      <c r="CH80" s="375"/>
      <c r="CI80" s="375"/>
      <c r="CJ80" s="375"/>
      <c r="CK80" s="375"/>
      <c r="CL80" s="375"/>
      <c r="CM80" s="375"/>
      <c r="CN80" s="375"/>
    </row>
    <row r="81" spans="1:92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 t="s">
        <v>121</v>
      </c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376" t="s">
        <v>69</v>
      </c>
      <c r="AL81" s="376"/>
      <c r="AM81" s="376"/>
      <c r="AN81" s="376"/>
      <c r="AO81" s="376"/>
      <c r="AP81" s="376"/>
      <c r="AQ81" s="376"/>
      <c r="AR81" s="376"/>
      <c r="AS81" s="376"/>
      <c r="AT81" s="376"/>
      <c r="AU81" s="376"/>
      <c r="AV81" s="376"/>
      <c r="AW81" s="376"/>
      <c r="AX81" s="376"/>
      <c r="AY81" s="376"/>
      <c r="AZ81" s="376"/>
      <c r="BA81" s="376"/>
      <c r="BB81" s="376"/>
      <c r="BC81" s="376"/>
      <c r="BD81" s="376"/>
      <c r="BE81" s="376"/>
      <c r="BF81" s="376"/>
      <c r="BG81" s="376"/>
      <c r="BH81" s="376"/>
      <c r="BI81" s="376"/>
      <c r="BJ81" s="376"/>
      <c r="BK81" s="376"/>
      <c r="BL81" s="376"/>
      <c r="BM81" s="376"/>
      <c r="BN81" s="376"/>
      <c r="BO81" s="376"/>
      <c r="BP81" s="376"/>
      <c r="BQ81" s="376"/>
      <c r="BR81" s="376"/>
      <c r="BS81" s="376"/>
      <c r="BT81" s="376"/>
      <c r="BU81" s="376"/>
      <c r="BV81" s="376"/>
      <c r="BW81" s="80"/>
      <c r="BX81" s="375"/>
      <c r="BY81" s="375"/>
      <c r="BZ81" s="375"/>
      <c r="CA81" s="375"/>
      <c r="CB81" s="375"/>
      <c r="CC81" s="375"/>
      <c r="CD81" s="375"/>
      <c r="CE81" s="375"/>
      <c r="CF81" s="375"/>
      <c r="CG81" s="375"/>
      <c r="CH81" s="375"/>
      <c r="CI81" s="375"/>
      <c r="CJ81" s="375"/>
      <c r="CK81" s="375"/>
      <c r="CL81" s="375"/>
      <c r="CM81" s="375"/>
      <c r="CN81" s="375"/>
    </row>
    <row r="82" spans="1:9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374" t="s">
        <v>120</v>
      </c>
      <c r="AL82" s="374"/>
      <c r="AM82" s="374"/>
      <c r="AN82" s="374"/>
      <c r="AO82" s="374"/>
      <c r="AP82" s="374"/>
      <c r="AQ82" s="374"/>
      <c r="AR82" s="374"/>
      <c r="AS82" s="374"/>
      <c r="AT82" s="374"/>
      <c r="AU82" s="374"/>
      <c r="AV82" s="374"/>
      <c r="AW82" s="374"/>
      <c r="AX82" s="374"/>
      <c r="AY82" s="374"/>
      <c r="AZ82" s="374"/>
      <c r="BA82" s="374"/>
      <c r="BB82" s="374"/>
      <c r="BC82" s="374"/>
      <c r="BD82" s="374"/>
      <c r="BE82" s="374"/>
      <c r="BF82" s="374"/>
      <c r="BG82" s="374"/>
      <c r="BH82" s="374"/>
      <c r="BI82" s="374"/>
      <c r="BJ82" s="374"/>
      <c r="BK82" s="374"/>
      <c r="BL82" s="374"/>
      <c r="BM82" s="374"/>
      <c r="BN82" s="374"/>
      <c r="BO82" s="374"/>
      <c r="BP82" s="374"/>
      <c r="BQ82" s="374"/>
      <c r="BR82" s="374"/>
      <c r="BS82" s="374"/>
      <c r="BT82" s="374"/>
      <c r="BU82" s="374"/>
      <c r="BV82" s="374"/>
      <c r="BW82" s="80"/>
      <c r="BX82" s="375" t="s">
        <v>69</v>
      </c>
      <c r="BY82" s="375"/>
      <c r="BZ82" s="375"/>
      <c r="CA82" s="375"/>
      <c r="CB82" s="375"/>
      <c r="CC82" s="375"/>
      <c r="CD82" s="375"/>
      <c r="CE82" s="375"/>
      <c r="CF82" s="375"/>
      <c r="CG82" s="375"/>
      <c r="CH82" s="375"/>
      <c r="CI82" s="375"/>
      <c r="CJ82" s="375"/>
      <c r="CK82" s="375"/>
      <c r="CL82" s="375"/>
      <c r="CM82" s="375"/>
      <c r="CN82" s="375"/>
    </row>
    <row r="83" spans="1:92">
      <c r="A83" s="80"/>
      <c r="B83" s="80"/>
      <c r="C83" s="80"/>
      <c r="D83" s="80" t="s">
        <v>122</v>
      </c>
      <c r="E83" s="80"/>
      <c r="F83" s="80"/>
      <c r="G83" s="80"/>
      <c r="H83" s="80"/>
      <c r="I83" s="80"/>
      <c r="J83" s="80"/>
      <c r="K83" s="398" t="s">
        <v>155</v>
      </c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82"/>
      <c r="Z83" s="80" t="s">
        <v>123</v>
      </c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376" t="s">
        <v>69</v>
      </c>
      <c r="AL83" s="376"/>
      <c r="AM83" s="376"/>
      <c r="AN83" s="376"/>
      <c r="AO83" s="376"/>
      <c r="AP83" s="376"/>
      <c r="AQ83" s="376"/>
      <c r="AR83" s="376"/>
      <c r="AS83" s="376"/>
      <c r="AT83" s="376"/>
      <c r="AU83" s="376"/>
      <c r="AV83" s="376"/>
      <c r="AW83" s="376"/>
      <c r="AX83" s="376"/>
      <c r="AY83" s="376"/>
      <c r="AZ83" s="376"/>
      <c r="BA83" s="376"/>
      <c r="BB83" s="376"/>
      <c r="BC83" s="376"/>
      <c r="BD83" s="376"/>
      <c r="BE83" s="376"/>
      <c r="BF83" s="376"/>
      <c r="BG83" s="376"/>
      <c r="BH83" s="376"/>
      <c r="BI83" s="376"/>
      <c r="BJ83" s="376"/>
      <c r="BK83" s="376"/>
      <c r="BL83" s="376"/>
      <c r="BM83" s="376"/>
      <c r="BN83" s="376"/>
      <c r="BO83" s="376"/>
      <c r="BP83" s="376"/>
      <c r="BQ83" s="376"/>
      <c r="BR83" s="376"/>
      <c r="BS83" s="376"/>
      <c r="BT83" s="376"/>
      <c r="BU83" s="376"/>
      <c r="BV83" s="376"/>
      <c r="BW83" s="80"/>
      <c r="BX83" s="375"/>
      <c r="BY83" s="375"/>
      <c r="BZ83" s="375"/>
      <c r="CA83" s="375"/>
      <c r="CB83" s="375"/>
      <c r="CC83" s="375"/>
      <c r="CD83" s="375"/>
      <c r="CE83" s="375"/>
      <c r="CF83" s="375"/>
      <c r="CG83" s="375"/>
      <c r="CH83" s="375"/>
      <c r="CI83" s="375"/>
      <c r="CJ83" s="375"/>
      <c r="CK83" s="375"/>
      <c r="CL83" s="375"/>
      <c r="CM83" s="375"/>
      <c r="CN83" s="375"/>
    </row>
    <row r="84" spans="1:92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374" t="s">
        <v>120</v>
      </c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81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374" t="s">
        <v>120</v>
      </c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  <c r="AX84" s="374"/>
      <c r="AY84" s="374"/>
      <c r="AZ84" s="374"/>
      <c r="BA84" s="374"/>
      <c r="BB84" s="374"/>
      <c r="BC84" s="374"/>
      <c r="BD84" s="374"/>
      <c r="BE84" s="374"/>
      <c r="BF84" s="374"/>
      <c r="BG84" s="374"/>
      <c r="BH84" s="374"/>
      <c r="BI84" s="374"/>
      <c r="BJ84" s="374"/>
      <c r="BK84" s="374"/>
      <c r="BL84" s="374"/>
      <c r="BM84" s="374"/>
      <c r="BN84" s="374"/>
      <c r="BO84" s="374"/>
      <c r="BP84" s="374"/>
      <c r="BQ84" s="374"/>
      <c r="BR84" s="374"/>
      <c r="BS84" s="374"/>
      <c r="BT84" s="374"/>
      <c r="BU84" s="374"/>
      <c r="BV84" s="374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</row>
    <row r="85" spans="1:9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</row>
    <row r="86" spans="1:92">
      <c r="A86" s="83" t="s">
        <v>124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393" t="s">
        <v>156</v>
      </c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3"/>
      <c r="AN86" s="393"/>
      <c r="AO86" s="83"/>
      <c r="AP86" s="83" t="s">
        <v>117</v>
      </c>
      <c r="AQ86" s="83"/>
      <c r="AR86" s="83"/>
      <c r="AS86" s="84"/>
      <c r="AT86" s="83"/>
      <c r="AU86" s="83"/>
      <c r="AV86" s="83" t="s">
        <v>125</v>
      </c>
      <c r="AW86" s="83"/>
      <c r="AX86" s="83"/>
      <c r="AY86" s="83"/>
      <c r="AZ86" s="83"/>
      <c r="BA86" s="83"/>
      <c r="BB86" s="83"/>
      <c r="BC86" s="83"/>
      <c r="BD86" s="83"/>
      <c r="BE86" s="83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83"/>
      <c r="BT86" s="83"/>
      <c r="BU86" s="85" t="s">
        <v>126</v>
      </c>
      <c r="BV86" s="395"/>
      <c r="BW86" s="395"/>
      <c r="BX86" s="86" t="s">
        <v>127</v>
      </c>
      <c r="BY86" s="83"/>
      <c r="BZ86" s="394"/>
      <c r="CA86" s="394"/>
      <c r="CB86" s="394"/>
      <c r="CC86" s="394"/>
      <c r="CD86" s="394"/>
      <c r="CE86" s="394"/>
      <c r="CF86" s="394"/>
      <c r="CG86" s="394"/>
      <c r="CH86" s="396"/>
      <c r="CI86" s="396"/>
      <c r="CJ86" s="396"/>
      <c r="CK86" s="397" t="s">
        <v>128</v>
      </c>
      <c r="CL86" s="397"/>
      <c r="CM86" s="397"/>
      <c r="CN86" s="83"/>
    </row>
    <row r="87" spans="1:9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404" t="s">
        <v>120</v>
      </c>
      <c r="V87" s="404"/>
      <c r="W87" s="404"/>
      <c r="X87" s="404"/>
      <c r="Y87" s="404"/>
      <c r="Z87" s="404"/>
      <c r="AA87" s="404"/>
      <c r="AB87" s="404"/>
      <c r="AC87" s="404"/>
      <c r="AD87" s="404"/>
      <c r="AE87" s="404"/>
      <c r="AF87" s="404"/>
      <c r="AG87" s="404"/>
      <c r="AH87" s="404"/>
      <c r="AI87" s="404"/>
      <c r="AJ87" s="404"/>
      <c r="AK87" s="404"/>
      <c r="AL87" s="404"/>
      <c r="AM87" s="404"/>
      <c r="AN87" s="404"/>
      <c r="AO87" s="83"/>
      <c r="AP87" s="83"/>
      <c r="AQ87" s="83"/>
      <c r="AR87" s="83"/>
      <c r="AS87" s="84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3"/>
      <c r="CL87" s="83"/>
      <c r="CM87" s="83"/>
      <c r="CN87" s="83"/>
    </row>
    <row r="88" spans="1:92"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5" t="s">
        <v>129</v>
      </c>
      <c r="N88" s="405" t="s">
        <v>151</v>
      </c>
      <c r="O88" s="405"/>
      <c r="P88" s="405"/>
      <c r="Q88" s="405"/>
      <c r="R88" s="405"/>
      <c r="S88" s="405"/>
      <c r="T88" s="405"/>
      <c r="U88" s="405"/>
      <c r="V88" s="405"/>
      <c r="W88" s="405"/>
      <c r="X88" s="405"/>
      <c r="Y88" s="405"/>
      <c r="Z88" s="405"/>
      <c r="AA88" s="405"/>
      <c r="AB88" s="405"/>
      <c r="AC88" s="405"/>
      <c r="AD88" s="405"/>
      <c r="AE88" s="405"/>
      <c r="AF88" s="405"/>
      <c r="AG88" s="405"/>
      <c r="AH88" s="405"/>
      <c r="AI88" s="405"/>
      <c r="AJ88" s="405"/>
      <c r="AK88" s="405"/>
      <c r="AL88" s="405"/>
      <c r="AM88" s="405"/>
      <c r="AN88" s="405"/>
      <c r="AO88" s="405"/>
      <c r="AP88" s="405"/>
      <c r="AQ88" s="83"/>
      <c r="AR88" s="83"/>
      <c r="AS88" s="84"/>
      <c r="AT88" s="83"/>
      <c r="AU88" s="83"/>
      <c r="AV88" s="83" t="s">
        <v>130</v>
      </c>
      <c r="AW88" s="83"/>
      <c r="AX88" s="83"/>
      <c r="AY88" s="83"/>
      <c r="AZ88" s="83"/>
      <c r="BA88" s="83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</row>
    <row r="89" spans="1:9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4"/>
      <c r="AT89" s="83"/>
      <c r="AU89" s="83"/>
      <c r="AV89" s="83"/>
      <c r="AW89" s="83"/>
      <c r="AX89" s="83"/>
      <c r="AY89" s="83"/>
      <c r="AZ89" s="83"/>
      <c r="BA89" s="83"/>
      <c r="BB89" s="404" t="s">
        <v>131</v>
      </c>
      <c r="BC89" s="404"/>
      <c r="BD89" s="404"/>
      <c r="BE89" s="404"/>
      <c r="BF89" s="404"/>
      <c r="BG89" s="404"/>
      <c r="BH89" s="404"/>
      <c r="BI89" s="404"/>
      <c r="BJ89" s="404"/>
      <c r="BK89" s="404"/>
      <c r="BL89" s="404"/>
      <c r="BM89" s="404"/>
      <c r="BN89" s="404"/>
      <c r="BO89" s="404"/>
      <c r="BP89" s="404"/>
      <c r="BQ89" s="404"/>
      <c r="BR89" s="404"/>
      <c r="BS89" s="404"/>
      <c r="BT89" s="404"/>
      <c r="BU89" s="404"/>
      <c r="BV89" s="404"/>
      <c r="BW89" s="404"/>
      <c r="BX89" s="404"/>
      <c r="BY89" s="404"/>
      <c r="BZ89" s="404"/>
      <c r="CA89" s="404"/>
      <c r="CB89" s="404"/>
      <c r="CC89" s="404"/>
      <c r="CD89" s="404"/>
      <c r="CE89" s="404"/>
      <c r="CF89" s="404"/>
      <c r="CG89" s="404"/>
      <c r="CH89" s="404"/>
      <c r="CI89" s="404"/>
      <c r="CJ89" s="404"/>
      <c r="CK89" s="404"/>
      <c r="CL89" s="404"/>
      <c r="CM89" s="404"/>
      <c r="CN89" s="404"/>
    </row>
    <row r="90" spans="1:92">
      <c r="A90" s="406" t="s">
        <v>151</v>
      </c>
      <c r="B90" s="406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6"/>
      <c r="AI90" s="406"/>
      <c r="AJ90" s="406"/>
      <c r="AK90" s="406"/>
      <c r="AL90" s="406"/>
      <c r="AM90" s="406"/>
      <c r="AN90" s="406"/>
      <c r="AO90" s="406"/>
      <c r="AP90" s="406"/>
      <c r="AQ90" s="395"/>
      <c r="AR90" s="395"/>
      <c r="AS90" s="400"/>
      <c r="AT90" s="83"/>
      <c r="AU90" s="401"/>
      <c r="AV90" s="401"/>
      <c r="AW90" s="401"/>
      <c r="AX90" s="401"/>
      <c r="AY90" s="401"/>
      <c r="AZ90" s="401"/>
      <c r="BA90" s="401"/>
      <c r="BB90" s="401"/>
      <c r="BC90" s="401"/>
      <c r="BD90" s="401"/>
      <c r="BE90" s="401"/>
      <c r="BF90" s="401"/>
      <c r="BG90" s="401"/>
      <c r="BH90" s="401"/>
      <c r="BI90" s="401"/>
      <c r="BJ90" s="401"/>
      <c r="BK90" s="401"/>
      <c r="BL90" s="401"/>
      <c r="BM90" s="401"/>
      <c r="BN90" s="401"/>
      <c r="BO90" s="401"/>
      <c r="BP90" s="401"/>
      <c r="BQ90" s="401"/>
      <c r="BR90" s="401"/>
      <c r="BS90" s="401"/>
      <c r="BT90" s="401"/>
      <c r="BU90" s="401"/>
      <c r="BV90" s="401"/>
      <c r="BW90" s="401"/>
      <c r="BX90" s="401"/>
      <c r="BY90" s="401"/>
      <c r="BZ90" s="401"/>
      <c r="CA90" s="401"/>
      <c r="CB90" s="401"/>
      <c r="CC90" s="401"/>
      <c r="CD90" s="401"/>
      <c r="CE90" s="401"/>
      <c r="CF90" s="401"/>
      <c r="CG90" s="401"/>
      <c r="CH90" s="401"/>
      <c r="CI90" s="401"/>
      <c r="CJ90" s="401"/>
      <c r="CK90" s="401"/>
      <c r="CL90" s="401"/>
      <c r="CM90" s="401"/>
      <c r="CN90" s="401"/>
    </row>
    <row r="91" spans="1:92">
      <c r="A91" s="399" t="s">
        <v>151</v>
      </c>
      <c r="B91" s="399"/>
      <c r="C91" s="399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5"/>
      <c r="AR91" s="395"/>
      <c r="AS91" s="400"/>
      <c r="AT91" s="83"/>
      <c r="AU91" s="401"/>
      <c r="AV91" s="401"/>
      <c r="AW91" s="401"/>
      <c r="AX91" s="401"/>
      <c r="AY91" s="401"/>
      <c r="AZ91" s="401"/>
      <c r="BA91" s="401"/>
      <c r="BB91" s="401"/>
      <c r="BC91" s="401"/>
      <c r="BD91" s="401"/>
      <c r="BE91" s="401"/>
      <c r="BF91" s="401"/>
      <c r="BG91" s="401"/>
      <c r="BH91" s="401"/>
      <c r="BI91" s="401"/>
      <c r="BJ91" s="401"/>
      <c r="BK91" s="401"/>
      <c r="BL91" s="401"/>
      <c r="BM91" s="401"/>
      <c r="BN91" s="401"/>
      <c r="BO91" s="401"/>
      <c r="BP91" s="401"/>
      <c r="BQ91" s="401"/>
      <c r="BR91" s="401"/>
      <c r="BS91" s="401"/>
      <c r="BT91" s="401"/>
      <c r="BU91" s="401"/>
      <c r="BV91" s="401"/>
      <c r="BW91" s="401"/>
      <c r="BX91" s="401"/>
      <c r="BY91" s="401"/>
      <c r="BZ91" s="401"/>
      <c r="CA91" s="401"/>
      <c r="CB91" s="401"/>
      <c r="CC91" s="401"/>
      <c r="CD91" s="401"/>
      <c r="CE91" s="401"/>
      <c r="CF91" s="401"/>
      <c r="CG91" s="401"/>
      <c r="CH91" s="401"/>
      <c r="CI91" s="401"/>
      <c r="CJ91" s="401"/>
      <c r="CK91" s="401"/>
      <c r="CL91" s="401"/>
      <c r="CM91" s="401"/>
      <c r="CN91" s="401"/>
    </row>
    <row r="92" spans="1:9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4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</row>
    <row r="93" spans="1:92">
      <c r="A93" s="83" t="s">
        <v>132</v>
      </c>
      <c r="B93" s="83"/>
      <c r="C93" s="83"/>
      <c r="D93" s="83"/>
      <c r="E93" s="83"/>
      <c r="F93" s="83"/>
      <c r="G93" s="83"/>
      <c r="H93" s="83"/>
      <c r="I93" s="83"/>
      <c r="J93" s="402" t="s">
        <v>152</v>
      </c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394"/>
      <c r="V93" s="394"/>
      <c r="W93" s="394"/>
      <c r="X93" s="394"/>
      <c r="Y93" s="394"/>
      <c r="Z93" s="394"/>
      <c r="AA93" s="394"/>
      <c r="AB93" s="394"/>
      <c r="AC93" s="83"/>
      <c r="AD93" s="403" t="s">
        <v>74</v>
      </c>
      <c r="AE93" s="403"/>
      <c r="AF93" s="403"/>
      <c r="AG93" s="403"/>
      <c r="AH93" s="403"/>
      <c r="AI93" s="403"/>
      <c r="AJ93" s="403"/>
      <c r="AK93" s="403"/>
      <c r="AL93" s="403"/>
      <c r="AM93" s="403"/>
      <c r="AN93" s="403"/>
      <c r="AO93" s="403"/>
      <c r="AP93" s="403"/>
      <c r="AQ93" s="403"/>
      <c r="AR93" s="403"/>
      <c r="AS93" s="84"/>
      <c r="AT93" s="83"/>
      <c r="AU93" s="401"/>
      <c r="AV93" s="401"/>
      <c r="AW93" s="401"/>
      <c r="AX93" s="401"/>
      <c r="AY93" s="401"/>
      <c r="AZ93" s="401"/>
      <c r="BA93" s="401"/>
      <c r="BB93" s="401"/>
      <c r="BC93" s="401"/>
      <c r="BD93" s="401"/>
      <c r="BE93" s="401"/>
      <c r="BF93" s="401"/>
      <c r="BG93" s="401"/>
      <c r="BH93" s="401"/>
      <c r="BI93" s="401"/>
      <c r="BJ93" s="401"/>
      <c r="BK93" s="401"/>
      <c r="BL93" s="401"/>
      <c r="BM93" s="401"/>
      <c r="BN93" s="401"/>
      <c r="BO93" s="401"/>
      <c r="BP93" s="401"/>
      <c r="BQ93" s="401"/>
      <c r="BR93" s="401"/>
      <c r="BS93" s="401"/>
      <c r="BT93" s="401"/>
      <c r="BU93" s="401"/>
      <c r="BV93" s="401"/>
      <c r="BW93" s="401"/>
      <c r="BX93" s="401"/>
      <c r="BY93" s="401"/>
      <c r="BZ93" s="401"/>
      <c r="CA93" s="401"/>
      <c r="CB93" s="401"/>
      <c r="CC93" s="401"/>
      <c r="CD93" s="401"/>
      <c r="CE93" s="401"/>
      <c r="CF93" s="401"/>
      <c r="CG93" s="401"/>
      <c r="CH93" s="401"/>
      <c r="CI93" s="401"/>
      <c r="CJ93" s="401"/>
      <c r="CK93" s="401"/>
      <c r="CL93" s="401"/>
      <c r="CM93" s="401"/>
      <c r="CN93" s="401"/>
    </row>
    <row r="94" spans="1:92">
      <c r="A94" s="83"/>
      <c r="B94" s="83"/>
      <c r="C94" s="83"/>
      <c r="D94" s="83"/>
      <c r="E94" s="83"/>
      <c r="F94" s="83"/>
      <c r="G94" s="83"/>
      <c r="H94" s="83"/>
      <c r="I94" s="83"/>
      <c r="J94" s="404" t="s">
        <v>133</v>
      </c>
      <c r="K94" s="404"/>
      <c r="L94" s="404"/>
      <c r="M94" s="404"/>
      <c r="N94" s="404"/>
      <c r="O94" s="404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4"/>
      <c r="AC94" s="87"/>
      <c r="AD94" s="404" t="s">
        <v>135</v>
      </c>
      <c r="AE94" s="404"/>
      <c r="AF94" s="404"/>
      <c r="AG94" s="404"/>
      <c r="AH94" s="404"/>
      <c r="AI94" s="404"/>
      <c r="AJ94" s="404"/>
      <c r="AK94" s="404"/>
      <c r="AL94" s="404"/>
      <c r="AM94" s="404"/>
      <c r="AN94" s="404"/>
      <c r="AO94" s="404"/>
      <c r="AP94" s="404"/>
      <c r="AQ94" s="404"/>
      <c r="AR94" s="404"/>
      <c r="AS94" s="84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</row>
    <row r="95" spans="1:92">
      <c r="A95" s="83" t="s">
        <v>136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394"/>
      <c r="V95" s="394"/>
      <c r="W95" s="394"/>
      <c r="X95" s="394"/>
      <c r="Y95" s="394"/>
      <c r="Z95" s="394"/>
      <c r="AA95" s="394"/>
      <c r="AB95" s="394"/>
      <c r="AC95" s="83"/>
      <c r="AD95" s="403" t="s">
        <v>74</v>
      </c>
      <c r="AE95" s="403"/>
      <c r="AF95" s="403"/>
      <c r="AG95" s="403"/>
      <c r="AH95" s="403"/>
      <c r="AI95" s="403"/>
      <c r="AJ95" s="403"/>
      <c r="AK95" s="403"/>
      <c r="AL95" s="403"/>
      <c r="AM95" s="403"/>
      <c r="AN95" s="403"/>
      <c r="AO95" s="403"/>
      <c r="AP95" s="403"/>
      <c r="AQ95" s="403"/>
      <c r="AR95" s="403"/>
      <c r="AS95" s="84"/>
      <c r="AT95" s="83"/>
      <c r="AU95" s="83"/>
      <c r="AV95" s="83" t="s">
        <v>137</v>
      </c>
      <c r="AW95" s="83"/>
      <c r="AX95" s="83"/>
      <c r="AY95" s="83"/>
      <c r="AZ95" s="83"/>
      <c r="BA95" s="83"/>
      <c r="BB95" s="83"/>
      <c r="BC95" s="394"/>
      <c r="BD95" s="394"/>
      <c r="BE95" s="394"/>
      <c r="BF95" s="394"/>
      <c r="BG95" s="394"/>
      <c r="BH95" s="394"/>
      <c r="BI95" s="394"/>
      <c r="BJ95" s="394"/>
      <c r="BK95" s="394"/>
      <c r="BL95" s="83"/>
      <c r="BM95" s="394"/>
      <c r="BN95" s="394"/>
      <c r="BO95" s="394"/>
      <c r="BP95" s="394"/>
      <c r="BQ95" s="394"/>
      <c r="BR95" s="394"/>
      <c r="BS95" s="394"/>
      <c r="BT95" s="394"/>
      <c r="BU95" s="83"/>
      <c r="BV95" s="394"/>
      <c r="BW95" s="394"/>
      <c r="BX95" s="394"/>
      <c r="BY95" s="394"/>
      <c r="BZ95" s="394"/>
      <c r="CA95" s="394"/>
      <c r="CB95" s="394"/>
      <c r="CC95" s="394"/>
      <c r="CD95" s="394"/>
      <c r="CE95" s="394"/>
      <c r="CF95" s="394"/>
      <c r="CG95" s="394"/>
      <c r="CH95" s="394"/>
      <c r="CI95" s="394"/>
      <c r="CJ95" s="394"/>
      <c r="CK95" s="394"/>
      <c r="CL95" s="394"/>
      <c r="CM95" s="394"/>
      <c r="CN95" s="394"/>
    </row>
    <row r="96" spans="1:9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404"/>
      <c r="V96" s="404"/>
      <c r="W96" s="404"/>
      <c r="X96" s="404"/>
      <c r="Y96" s="404"/>
      <c r="Z96" s="404"/>
      <c r="AA96" s="404"/>
      <c r="AB96" s="404"/>
      <c r="AC96" s="83"/>
      <c r="AD96" s="404" t="s">
        <v>135</v>
      </c>
      <c r="AE96" s="404"/>
      <c r="AF96" s="404"/>
      <c r="AG96" s="404"/>
      <c r="AH96" s="404"/>
      <c r="AI96" s="404"/>
      <c r="AJ96" s="404"/>
      <c r="AK96" s="404"/>
      <c r="AL96" s="404"/>
      <c r="AM96" s="404"/>
      <c r="AN96" s="404"/>
      <c r="AO96" s="404"/>
      <c r="AP96" s="404"/>
      <c r="AQ96" s="404"/>
      <c r="AR96" s="404"/>
      <c r="AS96" s="84"/>
      <c r="AT96" s="83"/>
      <c r="AU96" s="83"/>
      <c r="AV96" s="83"/>
      <c r="AW96" s="83"/>
      <c r="AX96" s="83"/>
      <c r="AY96" s="83"/>
      <c r="AZ96" s="83"/>
      <c r="BA96" s="83"/>
      <c r="BB96" s="83"/>
      <c r="BC96" s="404" t="s">
        <v>133</v>
      </c>
      <c r="BD96" s="404"/>
      <c r="BE96" s="404"/>
      <c r="BF96" s="404"/>
      <c r="BG96" s="404"/>
      <c r="BH96" s="404"/>
      <c r="BI96" s="404"/>
      <c r="BJ96" s="404"/>
      <c r="BK96" s="404"/>
      <c r="BL96" s="88"/>
      <c r="BM96" s="404" t="s">
        <v>134</v>
      </c>
      <c r="BN96" s="404"/>
      <c r="BO96" s="404"/>
      <c r="BP96" s="404"/>
      <c r="BQ96" s="404"/>
      <c r="BR96" s="404"/>
      <c r="BS96" s="404"/>
      <c r="BT96" s="404"/>
      <c r="BU96" s="88"/>
      <c r="BV96" s="404" t="s">
        <v>135</v>
      </c>
      <c r="BW96" s="404"/>
      <c r="BX96" s="404"/>
      <c r="BY96" s="404"/>
      <c r="BZ96" s="404"/>
      <c r="CA96" s="404"/>
      <c r="CB96" s="404"/>
      <c r="CC96" s="404"/>
      <c r="CD96" s="404"/>
      <c r="CE96" s="404"/>
      <c r="CF96" s="404"/>
      <c r="CG96" s="404"/>
      <c r="CH96" s="404"/>
      <c r="CI96" s="404"/>
      <c r="CJ96" s="404"/>
      <c r="CK96" s="404"/>
      <c r="CL96" s="404"/>
      <c r="CM96" s="404"/>
      <c r="CN96" s="404"/>
    </row>
    <row r="97" spans="1:92">
      <c r="B97" s="83"/>
      <c r="C97" s="83"/>
      <c r="D97" s="83"/>
      <c r="E97" s="83"/>
      <c r="F97" s="83"/>
      <c r="G97" s="83"/>
      <c r="H97" s="83"/>
      <c r="I97" s="83"/>
      <c r="J97" s="83"/>
      <c r="K97" s="85" t="s">
        <v>138</v>
      </c>
      <c r="L97" s="402" t="s">
        <v>152</v>
      </c>
      <c r="M97" s="402"/>
      <c r="N97" s="402"/>
      <c r="O97" s="402"/>
      <c r="P97" s="402"/>
      <c r="Q97" s="402"/>
      <c r="R97" s="402"/>
      <c r="S97" s="402"/>
      <c r="T97" s="402"/>
      <c r="U97" s="394"/>
      <c r="V97" s="394"/>
      <c r="W97" s="394"/>
      <c r="X97" s="394"/>
      <c r="Y97" s="394"/>
      <c r="Z97" s="394"/>
      <c r="AA97" s="394"/>
      <c r="AB97" s="394"/>
      <c r="AC97" s="83"/>
      <c r="AD97" s="403" t="s">
        <v>74</v>
      </c>
      <c r="AE97" s="403"/>
      <c r="AF97" s="403"/>
      <c r="AG97" s="403"/>
      <c r="AH97" s="403"/>
      <c r="AI97" s="403"/>
      <c r="AJ97" s="403"/>
      <c r="AK97" s="403"/>
      <c r="AL97" s="403"/>
      <c r="AM97" s="403"/>
      <c r="AN97" s="403"/>
      <c r="AO97" s="403"/>
      <c r="AP97" s="403"/>
      <c r="AQ97" s="403"/>
      <c r="AR97" s="403"/>
      <c r="AS97" s="84"/>
      <c r="AT97" s="83"/>
      <c r="AU97" s="83"/>
      <c r="AV97" s="83" t="s">
        <v>139</v>
      </c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394"/>
      <c r="BM97" s="394"/>
      <c r="BN97" s="394"/>
      <c r="BO97" s="394"/>
      <c r="BP97" s="394"/>
      <c r="BQ97" s="394"/>
      <c r="BR97" s="394"/>
      <c r="BS97" s="394"/>
      <c r="BT97" s="394"/>
      <c r="BU97" s="83"/>
      <c r="BV97" s="394"/>
      <c r="BW97" s="394"/>
      <c r="BX97" s="394"/>
      <c r="BY97" s="394"/>
      <c r="BZ97" s="394"/>
      <c r="CA97" s="394"/>
      <c r="CB97" s="83"/>
      <c r="CC97" s="394"/>
      <c r="CD97" s="394"/>
      <c r="CE97" s="394"/>
      <c r="CF97" s="394"/>
      <c r="CG97" s="394"/>
      <c r="CH97" s="394"/>
      <c r="CI97" s="394"/>
      <c r="CJ97" s="394"/>
      <c r="CK97" s="394"/>
      <c r="CL97" s="394"/>
      <c r="CM97" s="394"/>
      <c r="CN97" s="394"/>
    </row>
    <row r="98" spans="1:9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404" t="s">
        <v>133</v>
      </c>
      <c r="M98" s="404"/>
      <c r="N98" s="404"/>
      <c r="O98" s="404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4"/>
      <c r="AC98" s="87"/>
      <c r="AD98" s="404" t="s">
        <v>135</v>
      </c>
      <c r="AE98" s="404"/>
      <c r="AF98" s="404"/>
      <c r="AG98" s="404"/>
      <c r="AH98" s="404"/>
      <c r="AI98" s="404"/>
      <c r="AJ98" s="404"/>
      <c r="AK98" s="404"/>
      <c r="AL98" s="404"/>
      <c r="AM98" s="404"/>
      <c r="AN98" s="404"/>
      <c r="AO98" s="404"/>
      <c r="AP98" s="404"/>
      <c r="AQ98" s="404"/>
      <c r="AR98" s="404"/>
      <c r="AS98" s="84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404" t="s">
        <v>133</v>
      </c>
      <c r="BM98" s="404"/>
      <c r="BN98" s="404"/>
      <c r="BO98" s="404"/>
      <c r="BP98" s="404"/>
      <c r="BQ98" s="404"/>
      <c r="BR98" s="404"/>
      <c r="BS98" s="404"/>
      <c r="BT98" s="404"/>
      <c r="BU98" s="88"/>
      <c r="BV98" s="404" t="s">
        <v>134</v>
      </c>
      <c r="BW98" s="404"/>
      <c r="BX98" s="404"/>
      <c r="BY98" s="404"/>
      <c r="BZ98" s="404"/>
      <c r="CA98" s="404"/>
      <c r="CB98" s="88"/>
      <c r="CC98" s="404" t="s">
        <v>135</v>
      </c>
      <c r="CD98" s="404"/>
      <c r="CE98" s="404"/>
      <c r="CF98" s="404"/>
      <c r="CG98" s="404"/>
      <c r="CH98" s="404"/>
      <c r="CI98" s="404"/>
      <c r="CJ98" s="404"/>
      <c r="CK98" s="404"/>
      <c r="CL98" s="404"/>
      <c r="CM98" s="404"/>
      <c r="CN98" s="404"/>
    </row>
    <row r="99" spans="1:92">
      <c r="A99" s="83"/>
      <c r="B99" s="83"/>
      <c r="C99" s="83"/>
      <c r="D99" s="83"/>
      <c r="E99" s="83"/>
      <c r="F99" s="83"/>
      <c r="G99" s="89" t="s">
        <v>140</v>
      </c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4"/>
      <c r="AT99" s="83"/>
      <c r="AU99" s="83"/>
      <c r="AV99" s="83" t="s">
        <v>140</v>
      </c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</row>
    <row r="100" spans="1:92">
      <c r="Y100" s="96">
        <f ca="1">BE23</f>
        <v>44130</v>
      </c>
    </row>
    <row r="101" spans="1:92">
      <c r="W101" s="411">
        <f ca="1">TODAY()</f>
        <v>44130</v>
      </c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</row>
  </sheetData>
  <mergeCells count="782">
    <mergeCell ref="AY64:BD64"/>
    <mergeCell ref="BE64:BM64"/>
    <mergeCell ref="BN64:BT64"/>
    <mergeCell ref="BU64:BX64"/>
    <mergeCell ref="BY64:CE64"/>
    <mergeCell ref="CF64:CN64"/>
    <mergeCell ref="A64:C64"/>
    <mergeCell ref="D64:S64"/>
    <mergeCell ref="U64:Y64"/>
    <mergeCell ref="Z64:AD64"/>
    <mergeCell ref="AE64:AI64"/>
    <mergeCell ref="AJ64:AN64"/>
    <mergeCell ref="AO64:AS64"/>
    <mergeCell ref="AT64:AX64"/>
    <mergeCell ref="BU61:BX61"/>
    <mergeCell ref="BY61:CE61"/>
    <mergeCell ref="CF61:CN61"/>
    <mergeCell ref="BE62:BM62"/>
    <mergeCell ref="BN62:BT62"/>
    <mergeCell ref="BU62:BX62"/>
    <mergeCell ref="BY62:CE62"/>
    <mergeCell ref="CF62:CN62"/>
    <mergeCell ref="A63:C63"/>
    <mergeCell ref="D63:S63"/>
    <mergeCell ref="U63:Y63"/>
    <mergeCell ref="Z63:AD63"/>
    <mergeCell ref="AE63:AI63"/>
    <mergeCell ref="AJ63:AN63"/>
    <mergeCell ref="AO63:AS63"/>
    <mergeCell ref="AT63:AX63"/>
    <mergeCell ref="AY63:BD63"/>
    <mergeCell ref="A62:C62"/>
    <mergeCell ref="D62:S62"/>
    <mergeCell ref="U62:Y62"/>
    <mergeCell ref="Z62:AD62"/>
    <mergeCell ref="AE62:AI62"/>
    <mergeCell ref="AJ62:AN62"/>
    <mergeCell ref="AO62:AS62"/>
    <mergeCell ref="AT62:AX62"/>
    <mergeCell ref="AY62:BD62"/>
    <mergeCell ref="A61:C61"/>
    <mergeCell ref="D61:S61"/>
    <mergeCell ref="U61:Y61"/>
    <mergeCell ref="Z61:AD61"/>
    <mergeCell ref="AE61:AI61"/>
    <mergeCell ref="AJ61:AN61"/>
    <mergeCell ref="AO61:AS61"/>
    <mergeCell ref="AT61:AX61"/>
    <mergeCell ref="D60:S60"/>
    <mergeCell ref="U60:Y60"/>
    <mergeCell ref="Z60:AD60"/>
    <mergeCell ref="AE60:AI60"/>
    <mergeCell ref="AJ60:AN60"/>
    <mergeCell ref="AO60:AS60"/>
    <mergeCell ref="AT60:AX60"/>
    <mergeCell ref="A60:C60"/>
    <mergeCell ref="A59:C59"/>
    <mergeCell ref="D59:S59"/>
    <mergeCell ref="U59:Y59"/>
    <mergeCell ref="Z59:AD59"/>
    <mergeCell ref="AE59:AI59"/>
    <mergeCell ref="AJ59:AN59"/>
    <mergeCell ref="AO59:AS59"/>
    <mergeCell ref="AT59:AX59"/>
    <mergeCell ref="AY48:BD48"/>
    <mergeCell ref="BE48:BM48"/>
    <mergeCell ref="BN48:BT48"/>
    <mergeCell ref="BU48:BX48"/>
    <mergeCell ref="BY48:CE48"/>
    <mergeCell ref="CF48:CN48"/>
    <mergeCell ref="A48:C48"/>
    <mergeCell ref="D48:S48"/>
    <mergeCell ref="U48:Y48"/>
    <mergeCell ref="Z48:AD48"/>
    <mergeCell ref="AE48:AI48"/>
    <mergeCell ref="AJ48:AN48"/>
    <mergeCell ref="AO48:AS48"/>
    <mergeCell ref="AT48:AX48"/>
    <mergeCell ref="CF45:CN45"/>
    <mergeCell ref="A46:C46"/>
    <mergeCell ref="D46:S46"/>
    <mergeCell ref="U46:Y46"/>
    <mergeCell ref="Z46:AD46"/>
    <mergeCell ref="AE46:AI46"/>
    <mergeCell ref="AJ46:AN46"/>
    <mergeCell ref="AO46:AS46"/>
    <mergeCell ref="AT46:AX46"/>
    <mergeCell ref="AY46:BD46"/>
    <mergeCell ref="BE46:BM46"/>
    <mergeCell ref="BN46:BT46"/>
    <mergeCell ref="BU46:BX46"/>
    <mergeCell ref="BY46:CE46"/>
    <mergeCell ref="CF46:CN46"/>
    <mergeCell ref="A45:C45"/>
    <mergeCell ref="D45:S45"/>
    <mergeCell ref="U45:Y45"/>
    <mergeCell ref="Z45:AD45"/>
    <mergeCell ref="AE45:AI45"/>
    <mergeCell ref="AJ45:AN45"/>
    <mergeCell ref="AO45:AS45"/>
    <mergeCell ref="AT45:AX45"/>
    <mergeCell ref="BE43:BM43"/>
    <mergeCell ref="BN43:BT43"/>
    <mergeCell ref="BU43:BX43"/>
    <mergeCell ref="BY43:CE43"/>
    <mergeCell ref="AY45:BD45"/>
    <mergeCell ref="BE45:BM45"/>
    <mergeCell ref="BN45:BT45"/>
    <mergeCell ref="BU45:BX45"/>
    <mergeCell ref="BY45:CE45"/>
    <mergeCell ref="CF43:CN43"/>
    <mergeCell ref="A44:C44"/>
    <mergeCell ref="D44:S44"/>
    <mergeCell ref="U44:Y44"/>
    <mergeCell ref="Z44:AD44"/>
    <mergeCell ref="AE44:AI44"/>
    <mergeCell ref="AJ44:AN44"/>
    <mergeCell ref="AO44:AS44"/>
    <mergeCell ref="AT44:AX44"/>
    <mergeCell ref="AY44:BD44"/>
    <mergeCell ref="BE44:BM44"/>
    <mergeCell ref="BN44:BT44"/>
    <mergeCell ref="BU44:BX44"/>
    <mergeCell ref="BY44:CE44"/>
    <mergeCell ref="CF44:CN44"/>
    <mergeCell ref="A43:C43"/>
    <mergeCell ref="D43:S43"/>
    <mergeCell ref="U43:Y43"/>
    <mergeCell ref="Z43:AD43"/>
    <mergeCell ref="AE43:AI43"/>
    <mergeCell ref="AJ43:AN43"/>
    <mergeCell ref="AO43:AS43"/>
    <mergeCell ref="AT43:AX43"/>
    <mergeCell ref="AY43:BD43"/>
    <mergeCell ref="CF41:CN41"/>
    <mergeCell ref="A42:C42"/>
    <mergeCell ref="D42:S42"/>
    <mergeCell ref="U42:Y42"/>
    <mergeCell ref="Z42:AD42"/>
    <mergeCell ref="AE42:AI42"/>
    <mergeCell ref="AJ42:AN42"/>
    <mergeCell ref="AO42:AS42"/>
    <mergeCell ref="AT42:AX42"/>
    <mergeCell ref="AY42:BD42"/>
    <mergeCell ref="BE42:BM42"/>
    <mergeCell ref="BN42:BT42"/>
    <mergeCell ref="BU42:BX42"/>
    <mergeCell ref="BY42:CE42"/>
    <mergeCell ref="CF42:CN42"/>
    <mergeCell ref="A41:C41"/>
    <mergeCell ref="D41:S41"/>
    <mergeCell ref="U41:Y41"/>
    <mergeCell ref="Z41:AD41"/>
    <mergeCell ref="AE41:AI41"/>
    <mergeCell ref="AJ41:AN41"/>
    <mergeCell ref="AO41:AS41"/>
    <mergeCell ref="AT41:AX41"/>
    <mergeCell ref="BE39:BM39"/>
    <mergeCell ref="BN39:BT39"/>
    <mergeCell ref="BU39:BX39"/>
    <mergeCell ref="BY39:CE39"/>
    <mergeCell ref="AY41:BD41"/>
    <mergeCell ref="BE41:BM41"/>
    <mergeCell ref="BN41:BT41"/>
    <mergeCell ref="BU41:BX41"/>
    <mergeCell ref="BY41:CE41"/>
    <mergeCell ref="CF39:CN39"/>
    <mergeCell ref="A40:C40"/>
    <mergeCell ref="D40:S40"/>
    <mergeCell ref="U40:Y40"/>
    <mergeCell ref="Z40:AD40"/>
    <mergeCell ref="AE40:AI40"/>
    <mergeCell ref="AJ40:AN40"/>
    <mergeCell ref="AO40:AS40"/>
    <mergeCell ref="AT40:AX40"/>
    <mergeCell ref="AY40:BD40"/>
    <mergeCell ref="BE40:BM40"/>
    <mergeCell ref="BN40:BT40"/>
    <mergeCell ref="BU40:BX40"/>
    <mergeCell ref="BY40:CE40"/>
    <mergeCell ref="CF40:CN40"/>
    <mergeCell ref="A39:C39"/>
    <mergeCell ref="D39:S39"/>
    <mergeCell ref="U39:Y39"/>
    <mergeCell ref="Z39:AD39"/>
    <mergeCell ref="AE39:AI39"/>
    <mergeCell ref="AJ39:AN39"/>
    <mergeCell ref="AO39:AS39"/>
    <mergeCell ref="AT39:AX39"/>
    <mergeCell ref="AY39:BD39"/>
    <mergeCell ref="AY37:BD37"/>
    <mergeCell ref="BE37:BM37"/>
    <mergeCell ref="BN37:BT37"/>
    <mergeCell ref="BU37:BX37"/>
    <mergeCell ref="BY37:CE37"/>
    <mergeCell ref="CF37:CN37"/>
    <mergeCell ref="A38:C38"/>
    <mergeCell ref="D38:S38"/>
    <mergeCell ref="U38:Y38"/>
    <mergeCell ref="Z38:AD38"/>
    <mergeCell ref="AE38:AI38"/>
    <mergeCell ref="AJ38:AN38"/>
    <mergeCell ref="AO38:AS38"/>
    <mergeCell ref="AT38:AX38"/>
    <mergeCell ref="AY38:BD38"/>
    <mergeCell ref="BE38:BM38"/>
    <mergeCell ref="BN38:BT38"/>
    <mergeCell ref="BU38:BX38"/>
    <mergeCell ref="BY38:CE38"/>
    <mergeCell ref="CF38:CN38"/>
    <mergeCell ref="A37:C37"/>
    <mergeCell ref="D37:S37"/>
    <mergeCell ref="U37:Y37"/>
    <mergeCell ref="Z37:AD37"/>
    <mergeCell ref="AE37:AI37"/>
    <mergeCell ref="AJ37:AN37"/>
    <mergeCell ref="AO37:AS37"/>
    <mergeCell ref="AT37:AX37"/>
    <mergeCell ref="A36:C36"/>
    <mergeCell ref="D36:S36"/>
    <mergeCell ref="U36:Y36"/>
    <mergeCell ref="Z36:AD36"/>
    <mergeCell ref="AE36:AI36"/>
    <mergeCell ref="AJ36:AN36"/>
    <mergeCell ref="AO36:AS36"/>
    <mergeCell ref="AT36:AX36"/>
    <mergeCell ref="AY36:BD36"/>
    <mergeCell ref="BE36:BM36"/>
    <mergeCell ref="BN36:BT36"/>
    <mergeCell ref="BU36:BX36"/>
    <mergeCell ref="BY36:CE36"/>
    <mergeCell ref="CF36:CN36"/>
    <mergeCell ref="AY34:BD34"/>
    <mergeCell ref="BE34:BM34"/>
    <mergeCell ref="BN34:BT34"/>
    <mergeCell ref="BU34:BX34"/>
    <mergeCell ref="BY34:CE34"/>
    <mergeCell ref="CF34:CN34"/>
    <mergeCell ref="BE35:BM35"/>
    <mergeCell ref="BN35:BT35"/>
    <mergeCell ref="BU35:BX35"/>
    <mergeCell ref="BY35:CE35"/>
    <mergeCell ref="CF35:CN35"/>
    <mergeCell ref="A35:C35"/>
    <mergeCell ref="D35:S35"/>
    <mergeCell ref="U35:Y35"/>
    <mergeCell ref="Z35:AD35"/>
    <mergeCell ref="AE35:AI35"/>
    <mergeCell ref="AJ35:AN35"/>
    <mergeCell ref="AO35:AS35"/>
    <mergeCell ref="AT35:AX35"/>
    <mergeCell ref="AY35:BD35"/>
    <mergeCell ref="A34:C34"/>
    <mergeCell ref="D34:S34"/>
    <mergeCell ref="U34:Y34"/>
    <mergeCell ref="Z34:AD34"/>
    <mergeCell ref="AE34:AI34"/>
    <mergeCell ref="AJ34:AN34"/>
    <mergeCell ref="AO34:AS34"/>
    <mergeCell ref="AT34:AX34"/>
    <mergeCell ref="AY32:BD32"/>
    <mergeCell ref="AJ32:AN32"/>
    <mergeCell ref="AO32:AS32"/>
    <mergeCell ref="AT32:AX32"/>
    <mergeCell ref="BE32:BM32"/>
    <mergeCell ref="BN32:BT32"/>
    <mergeCell ref="BU32:BX32"/>
    <mergeCell ref="BY32:CE32"/>
    <mergeCell ref="CF32:CN32"/>
    <mergeCell ref="A33:C33"/>
    <mergeCell ref="D33:S33"/>
    <mergeCell ref="U33:Y33"/>
    <mergeCell ref="Z33:AD33"/>
    <mergeCell ref="AE33:AI33"/>
    <mergeCell ref="AJ33:AN33"/>
    <mergeCell ref="AO33:AS33"/>
    <mergeCell ref="AT33:AX33"/>
    <mergeCell ref="AY33:BD33"/>
    <mergeCell ref="BE33:BM33"/>
    <mergeCell ref="BN33:BT33"/>
    <mergeCell ref="BU33:BX33"/>
    <mergeCell ref="BY33:CE33"/>
    <mergeCell ref="CF33:CN33"/>
    <mergeCell ref="A32:C32"/>
    <mergeCell ref="D32:S32"/>
    <mergeCell ref="U32:Y32"/>
    <mergeCell ref="Z32:AD32"/>
    <mergeCell ref="AE32:AI32"/>
    <mergeCell ref="CF30:CN30"/>
    <mergeCell ref="A31:C31"/>
    <mergeCell ref="D31:S31"/>
    <mergeCell ref="U31:Y31"/>
    <mergeCell ref="Z31:AD31"/>
    <mergeCell ref="AE31:AI31"/>
    <mergeCell ref="AJ31:AN31"/>
    <mergeCell ref="AO31:AS31"/>
    <mergeCell ref="AT31:AX31"/>
    <mergeCell ref="AY31:BD31"/>
    <mergeCell ref="BE31:BM31"/>
    <mergeCell ref="BN31:BT31"/>
    <mergeCell ref="BU31:BX31"/>
    <mergeCell ref="BY31:CE31"/>
    <mergeCell ref="CF31:CN31"/>
    <mergeCell ref="A30:C30"/>
    <mergeCell ref="D30:S30"/>
    <mergeCell ref="U30:Y30"/>
    <mergeCell ref="Z30:AD30"/>
    <mergeCell ref="AE30:AI30"/>
    <mergeCell ref="AJ30:AN30"/>
    <mergeCell ref="AO30:AS30"/>
    <mergeCell ref="AT30:AX30"/>
    <mergeCell ref="BE28:BM28"/>
    <mergeCell ref="BN28:BT28"/>
    <mergeCell ref="BU28:BX28"/>
    <mergeCell ref="BY28:CE28"/>
    <mergeCell ref="AY30:BD30"/>
    <mergeCell ref="BE30:BM30"/>
    <mergeCell ref="BN30:BT30"/>
    <mergeCell ref="BU30:BX30"/>
    <mergeCell ref="BY30:CE30"/>
    <mergeCell ref="CF28:CN28"/>
    <mergeCell ref="A29:C29"/>
    <mergeCell ref="D29:S29"/>
    <mergeCell ref="U29:Y29"/>
    <mergeCell ref="Z29:AD29"/>
    <mergeCell ref="AE29:AI29"/>
    <mergeCell ref="AJ29:AN29"/>
    <mergeCell ref="AO29:AS29"/>
    <mergeCell ref="AT29:AX29"/>
    <mergeCell ref="AY29:BD29"/>
    <mergeCell ref="BE29:BM29"/>
    <mergeCell ref="BN29:BT29"/>
    <mergeCell ref="BU29:BX29"/>
    <mergeCell ref="BY29:CE29"/>
    <mergeCell ref="CF29:CN29"/>
    <mergeCell ref="A28:C28"/>
    <mergeCell ref="D28:S28"/>
    <mergeCell ref="U28:Y28"/>
    <mergeCell ref="Z28:AD28"/>
    <mergeCell ref="AE28:AI28"/>
    <mergeCell ref="AJ28:AN28"/>
    <mergeCell ref="AO28:AS28"/>
    <mergeCell ref="AT28:AX28"/>
    <mergeCell ref="AY28:BD28"/>
    <mergeCell ref="CF71:CN71"/>
    <mergeCell ref="W101:AM101"/>
    <mergeCell ref="AT71:AX71"/>
    <mergeCell ref="AY71:BD71"/>
    <mergeCell ref="BE71:BM71"/>
    <mergeCell ref="BN71:BT71"/>
    <mergeCell ref="BU71:BX71"/>
    <mergeCell ref="BY71:CE71"/>
    <mergeCell ref="A71:C71"/>
    <mergeCell ref="D71:S71"/>
    <mergeCell ref="U71:Y71"/>
    <mergeCell ref="Z71:AD71"/>
    <mergeCell ref="AE71:AI71"/>
    <mergeCell ref="AJ71:AN71"/>
    <mergeCell ref="AO71:AS71"/>
    <mergeCell ref="BU72:BX72"/>
    <mergeCell ref="BY72:CE72"/>
    <mergeCell ref="CF72:CN72"/>
    <mergeCell ref="AJ72:AN72"/>
    <mergeCell ref="AO72:AS72"/>
    <mergeCell ref="AT72:AX72"/>
    <mergeCell ref="AY72:BD72"/>
    <mergeCell ref="BE72:BM72"/>
    <mergeCell ref="BN72:BT72"/>
    <mergeCell ref="A72:C72"/>
    <mergeCell ref="D72:S72"/>
    <mergeCell ref="U72:Y72"/>
    <mergeCell ref="Z72:AD72"/>
    <mergeCell ref="AE72:AI72"/>
    <mergeCell ref="CF69:CN69"/>
    <mergeCell ref="B11:H11"/>
    <mergeCell ref="AN22:BD22"/>
    <mergeCell ref="AN23:BD23"/>
    <mergeCell ref="BE22:BM22"/>
    <mergeCell ref="BE23:BM23"/>
    <mergeCell ref="BN69:BT69"/>
    <mergeCell ref="BU69:BX69"/>
    <mergeCell ref="BY69:CE69"/>
    <mergeCell ref="BY68:CE68"/>
    <mergeCell ref="CF68:CN68"/>
    <mergeCell ref="AO68:AS68"/>
    <mergeCell ref="AT68:AX68"/>
    <mergeCell ref="AY68:BD68"/>
    <mergeCell ref="BE68:BM68"/>
    <mergeCell ref="BN68:BT68"/>
    <mergeCell ref="BU68:BX68"/>
    <mergeCell ref="BU67:BX67"/>
    <mergeCell ref="BY67:CE67"/>
    <mergeCell ref="CF67:CN67"/>
    <mergeCell ref="A68:C68"/>
    <mergeCell ref="D68:S68"/>
    <mergeCell ref="U68:Y68"/>
    <mergeCell ref="Z68:AD68"/>
    <mergeCell ref="AE68:AI68"/>
    <mergeCell ref="AJ68:AN68"/>
    <mergeCell ref="AJ67:AN67"/>
    <mergeCell ref="AO67:AS67"/>
    <mergeCell ref="AT67:AX67"/>
    <mergeCell ref="AY67:BD67"/>
    <mergeCell ref="BE67:BM67"/>
    <mergeCell ref="BN67:BT67"/>
    <mergeCell ref="A67:C67"/>
    <mergeCell ref="D67:S67"/>
    <mergeCell ref="U67:Y67"/>
    <mergeCell ref="Z67:AD67"/>
    <mergeCell ref="AE67:AI67"/>
    <mergeCell ref="AY66:BD66"/>
    <mergeCell ref="BE66:BM66"/>
    <mergeCell ref="BN66:BT66"/>
    <mergeCell ref="BU66:BX66"/>
    <mergeCell ref="BY66:CE66"/>
    <mergeCell ref="CF66:CN66"/>
    <mergeCell ref="CF65:CN65"/>
    <mergeCell ref="A66:C66"/>
    <mergeCell ref="D66:S66"/>
    <mergeCell ref="U66:Y66"/>
    <mergeCell ref="Z66:AD66"/>
    <mergeCell ref="AE66:AI66"/>
    <mergeCell ref="AJ66:AN66"/>
    <mergeCell ref="AO66:AS66"/>
    <mergeCell ref="AT66:AX66"/>
    <mergeCell ref="AT65:AX65"/>
    <mergeCell ref="AY65:BD65"/>
    <mergeCell ref="BE65:BM65"/>
    <mergeCell ref="BN65:BT65"/>
    <mergeCell ref="BU65:BX65"/>
    <mergeCell ref="BY65:CE65"/>
    <mergeCell ref="A65:C65"/>
    <mergeCell ref="D65:S65"/>
    <mergeCell ref="U65:Y65"/>
    <mergeCell ref="Z65:AD65"/>
    <mergeCell ref="AE65:AI65"/>
    <mergeCell ref="AJ65:AN65"/>
    <mergeCell ref="AO65:AS65"/>
    <mergeCell ref="AY59:BD59"/>
    <mergeCell ref="BE59:BM59"/>
    <mergeCell ref="BN59:BT59"/>
    <mergeCell ref="BY59:CE59"/>
    <mergeCell ref="CF59:CN59"/>
    <mergeCell ref="BE60:BM60"/>
    <mergeCell ref="BN60:BT60"/>
    <mergeCell ref="BU60:BX60"/>
    <mergeCell ref="BY60:CE60"/>
    <mergeCell ref="CF60:CN60"/>
    <mergeCell ref="BU59:BX59"/>
    <mergeCell ref="AY60:BD60"/>
    <mergeCell ref="BE63:BM63"/>
    <mergeCell ref="BN63:BT63"/>
    <mergeCell ref="BU63:BX63"/>
    <mergeCell ref="BY63:CE63"/>
    <mergeCell ref="CF63:CN63"/>
    <mergeCell ref="AY61:BD61"/>
    <mergeCell ref="BE61:BM61"/>
    <mergeCell ref="BN61:BT61"/>
    <mergeCell ref="CF58:CN58"/>
    <mergeCell ref="AT58:AX58"/>
    <mergeCell ref="AY58:BD58"/>
    <mergeCell ref="BE58:BM58"/>
    <mergeCell ref="BN58:BT58"/>
    <mergeCell ref="BU58:BX58"/>
    <mergeCell ref="BY58:CE58"/>
    <mergeCell ref="BY57:CE57"/>
    <mergeCell ref="CF57:CN57"/>
    <mergeCell ref="AY57:BD57"/>
    <mergeCell ref="BE57:BM57"/>
    <mergeCell ref="BN57:BT57"/>
    <mergeCell ref="BU57:BX57"/>
    <mergeCell ref="A58:C58"/>
    <mergeCell ref="D58:S58"/>
    <mergeCell ref="U58:Y58"/>
    <mergeCell ref="Z58:AD58"/>
    <mergeCell ref="AE58:AI58"/>
    <mergeCell ref="AJ58:AN58"/>
    <mergeCell ref="AO58:AS58"/>
    <mergeCell ref="AO57:AS57"/>
    <mergeCell ref="AT57:AX57"/>
    <mergeCell ref="AE54:AI54"/>
    <mergeCell ref="BU56:BX56"/>
    <mergeCell ref="BY56:CE56"/>
    <mergeCell ref="CF56:CN56"/>
    <mergeCell ref="A57:C57"/>
    <mergeCell ref="D57:S57"/>
    <mergeCell ref="U57:Y57"/>
    <mergeCell ref="Z57:AD57"/>
    <mergeCell ref="AE57:AI57"/>
    <mergeCell ref="AJ57:AN57"/>
    <mergeCell ref="AJ56:AN56"/>
    <mergeCell ref="AO56:AS56"/>
    <mergeCell ref="AT56:AX56"/>
    <mergeCell ref="AY56:BD56"/>
    <mergeCell ref="BE56:BM56"/>
    <mergeCell ref="BN56:BT56"/>
    <mergeCell ref="A56:C56"/>
    <mergeCell ref="D56:S56"/>
    <mergeCell ref="U56:Y56"/>
    <mergeCell ref="AY55:BD55"/>
    <mergeCell ref="BE55:BM55"/>
    <mergeCell ref="BN55:BT55"/>
    <mergeCell ref="Z56:AD56"/>
    <mergeCell ref="AE56:AI56"/>
    <mergeCell ref="BU55:BX55"/>
    <mergeCell ref="BY55:CE55"/>
    <mergeCell ref="CF55:CN55"/>
    <mergeCell ref="CF54:CN54"/>
    <mergeCell ref="A55:C55"/>
    <mergeCell ref="D55:S55"/>
    <mergeCell ref="U55:Y55"/>
    <mergeCell ref="Z55:AD55"/>
    <mergeCell ref="AE55:AI55"/>
    <mergeCell ref="AJ55:AN55"/>
    <mergeCell ref="AO55:AS55"/>
    <mergeCell ref="AT55:AX55"/>
    <mergeCell ref="AT54:AX54"/>
    <mergeCell ref="AY54:BD54"/>
    <mergeCell ref="BE54:BM54"/>
    <mergeCell ref="BN54:BT54"/>
    <mergeCell ref="BU54:BX54"/>
    <mergeCell ref="BY54:CE54"/>
    <mergeCell ref="A54:C54"/>
    <mergeCell ref="D54:S54"/>
    <mergeCell ref="AJ54:AN54"/>
    <mergeCell ref="AO54:AS54"/>
    <mergeCell ref="U54:Y54"/>
    <mergeCell ref="Z54:AD54"/>
    <mergeCell ref="A53:C53"/>
    <mergeCell ref="D53:S53"/>
    <mergeCell ref="U53:Y53"/>
    <mergeCell ref="Z53:AD53"/>
    <mergeCell ref="AE53:AI53"/>
    <mergeCell ref="AJ53:AN53"/>
    <mergeCell ref="AJ52:AN52"/>
    <mergeCell ref="AO52:AS52"/>
    <mergeCell ref="AT52:AX52"/>
    <mergeCell ref="A52:C52"/>
    <mergeCell ref="D52:S52"/>
    <mergeCell ref="U52:Y52"/>
    <mergeCell ref="Z52:AD52"/>
    <mergeCell ref="AE52:AI52"/>
    <mergeCell ref="AO53:AS53"/>
    <mergeCell ref="BY53:CE53"/>
    <mergeCell ref="CF53:CN53"/>
    <mergeCell ref="AY51:BD51"/>
    <mergeCell ref="BE51:BM51"/>
    <mergeCell ref="BN51:BT51"/>
    <mergeCell ref="BU51:BX51"/>
    <mergeCell ref="BY51:CE51"/>
    <mergeCell ref="CF51:CN51"/>
    <mergeCell ref="AT53:AX53"/>
    <mergeCell ref="AY53:BD53"/>
    <mergeCell ref="BE53:BM53"/>
    <mergeCell ref="BN53:BT53"/>
    <mergeCell ref="BU53:BX53"/>
    <mergeCell ref="BU52:BX52"/>
    <mergeCell ref="BY52:CE52"/>
    <mergeCell ref="CF52:CN52"/>
    <mergeCell ref="AY52:BD52"/>
    <mergeCell ref="BE52:BM52"/>
    <mergeCell ref="BN52:BT52"/>
    <mergeCell ref="A51:C51"/>
    <mergeCell ref="D51:S51"/>
    <mergeCell ref="U51:Y51"/>
    <mergeCell ref="Z51:AD51"/>
    <mergeCell ref="AE51:AI51"/>
    <mergeCell ref="AJ51:AN51"/>
    <mergeCell ref="AO51:AS51"/>
    <mergeCell ref="AT51:AX51"/>
    <mergeCell ref="BY49:CE49"/>
    <mergeCell ref="AT50:AX50"/>
    <mergeCell ref="AY50:BD50"/>
    <mergeCell ref="BE50:BM50"/>
    <mergeCell ref="BN50:BT50"/>
    <mergeCell ref="BU50:BX50"/>
    <mergeCell ref="BY50:CE50"/>
    <mergeCell ref="CF49:CN49"/>
    <mergeCell ref="A50:C50"/>
    <mergeCell ref="D50:S50"/>
    <mergeCell ref="U50:Y50"/>
    <mergeCell ref="Z50:AD50"/>
    <mergeCell ref="AE50:AI50"/>
    <mergeCell ref="AJ50:AN50"/>
    <mergeCell ref="AO50:AS50"/>
    <mergeCell ref="AO49:AS49"/>
    <mergeCell ref="AT49:AX49"/>
    <mergeCell ref="AY49:BD49"/>
    <mergeCell ref="BE49:BM49"/>
    <mergeCell ref="BN49:BT49"/>
    <mergeCell ref="BU49:BX49"/>
    <mergeCell ref="A49:C49"/>
    <mergeCell ref="D49:S49"/>
    <mergeCell ref="U49:Y49"/>
    <mergeCell ref="Z49:AD49"/>
    <mergeCell ref="AE49:AI49"/>
    <mergeCell ref="AJ49:AN49"/>
    <mergeCell ref="CF50:CN50"/>
    <mergeCell ref="BY70:CE70"/>
    <mergeCell ref="CF70:CN70"/>
    <mergeCell ref="AT70:AX70"/>
    <mergeCell ref="AY70:BD70"/>
    <mergeCell ref="BE70:BM70"/>
    <mergeCell ref="BN70:BT70"/>
    <mergeCell ref="BU70:BX70"/>
    <mergeCell ref="AY69:BD69"/>
    <mergeCell ref="BE69:BM69"/>
    <mergeCell ref="U69:Y69"/>
    <mergeCell ref="Z69:AD69"/>
    <mergeCell ref="AE69:AI69"/>
    <mergeCell ref="AO70:AS70"/>
    <mergeCell ref="A70:C70"/>
    <mergeCell ref="D70:S70"/>
    <mergeCell ref="U70:Y70"/>
    <mergeCell ref="Z70:AD70"/>
    <mergeCell ref="AE70:AI70"/>
    <mergeCell ref="AJ70:AN70"/>
    <mergeCell ref="L98:T98"/>
    <mergeCell ref="U98:AB98"/>
    <mergeCell ref="AD98:AR98"/>
    <mergeCell ref="BL98:BT98"/>
    <mergeCell ref="BV98:CA98"/>
    <mergeCell ref="CC98:CN98"/>
    <mergeCell ref="L97:T97"/>
    <mergeCell ref="U97:AB97"/>
    <mergeCell ref="AD97:AR97"/>
    <mergeCell ref="BL97:BT97"/>
    <mergeCell ref="BV97:CA97"/>
    <mergeCell ref="CC97:CN97"/>
    <mergeCell ref="BM95:BT95"/>
    <mergeCell ref="BV95:CN95"/>
    <mergeCell ref="U96:AB96"/>
    <mergeCell ref="AD96:AR96"/>
    <mergeCell ref="BC96:BK96"/>
    <mergeCell ref="BM96:BT96"/>
    <mergeCell ref="BV96:CN96"/>
    <mergeCell ref="J94:T94"/>
    <mergeCell ref="U94:AB94"/>
    <mergeCell ref="AD94:AR94"/>
    <mergeCell ref="U95:AB95"/>
    <mergeCell ref="AD95:AR95"/>
    <mergeCell ref="BC95:BK95"/>
    <mergeCell ref="A91:AP91"/>
    <mergeCell ref="AQ91:AS91"/>
    <mergeCell ref="AU91:CN91"/>
    <mergeCell ref="J93:T93"/>
    <mergeCell ref="U93:AB93"/>
    <mergeCell ref="AD93:AR93"/>
    <mergeCell ref="AU93:CN93"/>
    <mergeCell ref="U87:AN87"/>
    <mergeCell ref="N88:AP88"/>
    <mergeCell ref="BB88:CN88"/>
    <mergeCell ref="BB89:CN89"/>
    <mergeCell ref="A90:AP90"/>
    <mergeCell ref="AQ90:AS90"/>
    <mergeCell ref="AU90:CN90"/>
    <mergeCell ref="U86:AN86"/>
    <mergeCell ref="BF86:BR86"/>
    <mergeCell ref="BV86:BW86"/>
    <mergeCell ref="BZ86:CG86"/>
    <mergeCell ref="CH86:CJ86"/>
    <mergeCell ref="CK86:CM86"/>
    <mergeCell ref="AK82:BV82"/>
    <mergeCell ref="BX82:CN83"/>
    <mergeCell ref="K83:X83"/>
    <mergeCell ref="AK83:BV83"/>
    <mergeCell ref="K84:X84"/>
    <mergeCell ref="AK84:BV84"/>
    <mergeCell ref="CF74:CN74"/>
    <mergeCell ref="V76:BK76"/>
    <mergeCell ref="O77:BK77"/>
    <mergeCell ref="O78:BK78"/>
    <mergeCell ref="BX80:CN81"/>
    <mergeCell ref="AK81:BV81"/>
    <mergeCell ref="BU73:BX73"/>
    <mergeCell ref="BY73:CE73"/>
    <mergeCell ref="CF73:CN73"/>
    <mergeCell ref="AO74:AS74"/>
    <mergeCell ref="AT74:AX74"/>
    <mergeCell ref="AY74:BD74"/>
    <mergeCell ref="BE74:BM74"/>
    <mergeCell ref="BN74:BT74"/>
    <mergeCell ref="BU74:BX74"/>
    <mergeCell ref="BY74:CE74"/>
    <mergeCell ref="AJ73:AN73"/>
    <mergeCell ref="AO73:AS73"/>
    <mergeCell ref="AT73:AX73"/>
    <mergeCell ref="AY73:BD73"/>
    <mergeCell ref="BE73:BM73"/>
    <mergeCell ref="BN73:BT73"/>
    <mergeCell ref="A73:C73"/>
    <mergeCell ref="D73:S73"/>
    <mergeCell ref="U73:Y73"/>
    <mergeCell ref="Z73:AD73"/>
    <mergeCell ref="AE73:AI73"/>
    <mergeCell ref="BU27:BX27"/>
    <mergeCell ref="BY27:CE27"/>
    <mergeCell ref="CF27:CN27"/>
    <mergeCell ref="AJ27:AN27"/>
    <mergeCell ref="AO27:AS27"/>
    <mergeCell ref="AT27:AX27"/>
    <mergeCell ref="AY27:BD27"/>
    <mergeCell ref="BE27:BM27"/>
    <mergeCell ref="BN27:BT27"/>
    <mergeCell ref="A27:C27"/>
    <mergeCell ref="D27:S27"/>
    <mergeCell ref="U27:Y27"/>
    <mergeCell ref="Z27:AD27"/>
    <mergeCell ref="AE27:AI27"/>
    <mergeCell ref="AJ69:AN69"/>
    <mergeCell ref="AO69:AS69"/>
    <mergeCell ref="AT69:AX69"/>
    <mergeCell ref="A69:C69"/>
    <mergeCell ref="D69:S69"/>
    <mergeCell ref="AY26:BD26"/>
    <mergeCell ref="BE26:BM26"/>
    <mergeCell ref="BN26:BT26"/>
    <mergeCell ref="BU26:BX26"/>
    <mergeCell ref="BY26:CE26"/>
    <mergeCell ref="CF26:CN26"/>
    <mergeCell ref="BY25:CE25"/>
    <mergeCell ref="A26:C26"/>
    <mergeCell ref="D26:S26"/>
    <mergeCell ref="U26:Y26"/>
    <mergeCell ref="Z26:AD26"/>
    <mergeCell ref="AE26:AI26"/>
    <mergeCell ref="AJ26:AN26"/>
    <mergeCell ref="AO26:AS26"/>
    <mergeCell ref="AT26:AX26"/>
    <mergeCell ref="BN24:BT25"/>
    <mergeCell ref="BU24:CE24"/>
    <mergeCell ref="CF24:CN25"/>
    <mergeCell ref="D25:S25"/>
    <mergeCell ref="U25:Y25"/>
    <mergeCell ref="Z25:AD25"/>
    <mergeCell ref="AJ25:AN25"/>
    <mergeCell ref="AO25:AS25"/>
    <mergeCell ref="BU25:BX25"/>
    <mergeCell ref="A24:C25"/>
    <mergeCell ref="D24:T24"/>
    <mergeCell ref="U24:AD24"/>
    <mergeCell ref="AE24:AI25"/>
    <mergeCell ref="AJ24:AS24"/>
    <mergeCell ref="AT24:AX25"/>
    <mergeCell ref="AY24:BD25"/>
    <mergeCell ref="BE24:BM25"/>
    <mergeCell ref="BV18:CA18"/>
    <mergeCell ref="CC18:CN18"/>
    <mergeCell ref="BV19:CA19"/>
    <mergeCell ref="CC19:CN19"/>
    <mergeCell ref="CC20:CN20"/>
    <mergeCell ref="CC12:CN13"/>
    <mergeCell ref="I13:BU13"/>
    <mergeCell ref="BV14:CA15"/>
    <mergeCell ref="CC14:CN15"/>
    <mergeCell ref="I15:BU15"/>
    <mergeCell ref="BV16:CA17"/>
    <mergeCell ref="CC16:CN17"/>
    <mergeCell ref="L9:BU9"/>
    <mergeCell ref="CC9:CN9"/>
    <mergeCell ref="CC10:CN11"/>
    <mergeCell ref="I11:BU11"/>
    <mergeCell ref="CC7:CN8"/>
    <mergeCell ref="CC4:CN4"/>
    <mergeCell ref="CC5:CN5"/>
    <mergeCell ref="A6:BU6"/>
    <mergeCell ref="CC6:CN6"/>
    <mergeCell ref="A7:BK7"/>
    <mergeCell ref="BE47:BM47"/>
    <mergeCell ref="BN47:BT47"/>
    <mergeCell ref="BU47:BX47"/>
    <mergeCell ref="BY47:CE47"/>
    <mergeCell ref="CF47:CN47"/>
    <mergeCell ref="A47:C47"/>
    <mergeCell ref="D47:S47"/>
    <mergeCell ref="U47:Y47"/>
    <mergeCell ref="Z47:AD47"/>
    <mergeCell ref="AE47:AI47"/>
    <mergeCell ref="AJ47:AN47"/>
    <mergeCell ref="AO47:AS47"/>
    <mergeCell ref="AT47:AX47"/>
    <mergeCell ref="AY47:BD47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CC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8" sqref="A1:A8"/>
    </sheetView>
  </sheetViews>
  <sheetFormatPr defaultRowHeight="15"/>
  <cols>
    <col min="1" max="1" width="13.5703125" bestFit="1" customWidth="1"/>
  </cols>
  <sheetData>
    <row r="1" spans="1:1" ht="15.75" thickBot="1">
      <c r="A1" s="191" t="s">
        <v>285</v>
      </c>
    </row>
    <row r="2" spans="1:1" ht="15.75" thickBot="1">
      <c r="A2" s="192" t="s">
        <v>286</v>
      </c>
    </row>
    <row r="3" spans="1:1" ht="15.75" thickBot="1">
      <c r="A3" s="192" t="s">
        <v>287</v>
      </c>
    </row>
    <row r="4" spans="1:1" ht="15.75" thickBot="1">
      <c r="A4" s="192" t="s">
        <v>288</v>
      </c>
    </row>
    <row r="5" spans="1:1" ht="15.75" thickBot="1">
      <c r="A5" s="192" t="s">
        <v>289</v>
      </c>
    </row>
    <row r="6" spans="1:1" ht="15.75" thickBot="1">
      <c r="A6" s="192" t="s">
        <v>290</v>
      </c>
    </row>
    <row r="7" spans="1:1" ht="15.75" thickBot="1">
      <c r="A7" s="192" t="s">
        <v>291</v>
      </c>
    </row>
    <row r="8" spans="1:1" ht="15.75" thickBot="1">
      <c r="A8" s="192" t="s">
        <v>292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</vt:lpstr>
      <vt:lpstr>Счет</vt:lpstr>
      <vt:lpstr>Торг12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RePack by Diakov</cp:lastModifiedBy>
  <cp:lastPrinted>2019-01-29T07:19:56Z</cp:lastPrinted>
  <dcterms:created xsi:type="dcterms:W3CDTF">2018-12-27T20:38:33Z</dcterms:created>
  <dcterms:modified xsi:type="dcterms:W3CDTF">2020-10-26T11:10:27Z</dcterms:modified>
</cp:coreProperties>
</file>