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50" yWindow="-120" windowWidth="20730" windowHeight="11160"/>
  </bookViews>
  <sheets>
    <sheet name="Chantemely" sheetId="11" r:id="rId1"/>
    <sheet name="BL'AMOUR" sheetId="4" r:id="rId2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" i="11"/>
  <c r="J28"/>
  <c r="J24"/>
  <c r="J41"/>
  <c r="J40"/>
  <c r="J39"/>
  <c r="J38"/>
  <c r="J36"/>
  <c r="J35"/>
  <c r="J34"/>
  <c r="J33"/>
  <c r="J12"/>
  <c r="J11"/>
  <c r="J10"/>
  <c r="J8"/>
  <c r="J7"/>
  <c r="J6"/>
  <c r="L6"/>
  <c r="J15"/>
  <c r="J21"/>
  <c r="J20"/>
  <c r="J19"/>
  <c r="J17"/>
  <c r="J16"/>
  <c r="L15"/>
  <c r="J168"/>
  <c r="L168"/>
  <c r="J171"/>
  <c r="L171"/>
  <c r="J174"/>
  <c r="L174"/>
  <c r="J177"/>
  <c r="L177"/>
  <c r="J180"/>
  <c r="L180"/>
  <c r="J183"/>
  <c r="L183"/>
  <c r="J186"/>
  <c r="L186"/>
  <c r="J190"/>
  <c r="J191"/>
  <c r="J192"/>
  <c r="J193"/>
  <c r="J194"/>
  <c r="J196"/>
  <c r="J197"/>
  <c r="J198"/>
  <c r="J199"/>
  <c r="J200"/>
  <c r="L190"/>
  <c r="J203"/>
  <c r="J204"/>
  <c r="J205"/>
  <c r="L203"/>
  <c r="J208"/>
  <c r="J209"/>
  <c r="L208"/>
  <c r="J212"/>
  <c r="J213"/>
  <c r="J214"/>
  <c r="J216"/>
  <c r="J217"/>
  <c r="J218"/>
  <c r="J220"/>
  <c r="J221"/>
  <c r="J222"/>
  <c r="L212"/>
  <c r="J225"/>
  <c r="J226"/>
  <c r="J227"/>
  <c r="J229"/>
  <c r="J230"/>
  <c r="J231"/>
  <c r="J233"/>
  <c r="J234"/>
  <c r="J235"/>
  <c r="L225"/>
  <c r="J238"/>
  <c r="J239"/>
  <c r="J241"/>
  <c r="J242"/>
  <c r="J244"/>
  <c r="J245"/>
  <c r="L238"/>
  <c r="J248"/>
  <c r="J249"/>
  <c r="J250"/>
  <c r="L248"/>
  <c r="J253"/>
  <c r="J254"/>
  <c r="J256"/>
  <c r="J257"/>
  <c r="L253"/>
  <c r="J260"/>
  <c r="J261"/>
  <c r="J262"/>
  <c r="J264"/>
  <c r="J265"/>
  <c r="L260"/>
  <c r="J268"/>
  <c r="J269"/>
  <c r="J270"/>
  <c r="L268"/>
  <c r="J273"/>
  <c r="J275"/>
  <c r="J276"/>
  <c r="J278"/>
  <c r="J280"/>
  <c r="J281"/>
  <c r="L273"/>
  <c r="J284"/>
  <c r="J285"/>
  <c r="J287"/>
  <c r="J288"/>
  <c r="J289"/>
  <c r="J291"/>
  <c r="J292"/>
  <c r="J293"/>
  <c r="L284"/>
  <c r="J296"/>
  <c r="J297"/>
  <c r="L296"/>
  <c r="J301"/>
  <c r="J302"/>
  <c r="J303"/>
  <c r="J304"/>
  <c r="J305"/>
  <c r="J306"/>
  <c r="J307"/>
  <c r="J308"/>
  <c r="J310"/>
  <c r="J311"/>
  <c r="L301"/>
  <c r="J314"/>
  <c r="J316"/>
  <c r="J317"/>
  <c r="J319"/>
  <c r="J320"/>
  <c r="L314"/>
  <c r="J323"/>
  <c r="J325"/>
  <c r="J326"/>
  <c r="J327"/>
  <c r="J328"/>
  <c r="J330"/>
  <c r="J331"/>
  <c r="L323"/>
  <c r="J334"/>
  <c r="J335"/>
  <c r="J336"/>
  <c r="J337"/>
  <c r="J339"/>
  <c r="J340"/>
  <c r="J341"/>
  <c r="J343"/>
  <c r="J344"/>
  <c r="J345"/>
  <c r="J346"/>
  <c r="L334"/>
  <c r="J349"/>
  <c r="J350"/>
  <c r="J351"/>
  <c r="J353"/>
  <c r="J354"/>
  <c r="J355"/>
  <c r="J356"/>
  <c r="J358"/>
  <c r="J359"/>
  <c r="J360"/>
  <c r="J361"/>
  <c r="L349"/>
  <c r="J364"/>
  <c r="J365"/>
  <c r="J366"/>
  <c r="L364"/>
  <c r="J369"/>
  <c r="J370"/>
  <c r="J371"/>
  <c r="L369"/>
  <c r="J374"/>
  <c r="J376"/>
  <c r="L374"/>
  <c r="J379"/>
  <c r="J380"/>
  <c r="J381"/>
  <c r="L379"/>
  <c r="J384"/>
  <c r="J385"/>
  <c r="J386"/>
  <c r="J387"/>
  <c r="L384"/>
  <c r="J390"/>
  <c r="J391"/>
  <c r="J392"/>
  <c r="J393"/>
  <c r="L390"/>
  <c r="J396"/>
  <c r="J397"/>
  <c r="J398"/>
  <c r="J399"/>
  <c r="J400"/>
  <c r="L396"/>
  <c r="J403"/>
  <c r="J404"/>
  <c r="J405"/>
  <c r="L403"/>
  <c r="J408"/>
  <c r="J409"/>
  <c r="J410"/>
  <c r="L408"/>
  <c r="J413"/>
  <c r="J414"/>
  <c r="J415"/>
  <c r="L413"/>
  <c r="J418"/>
  <c r="J419"/>
  <c r="J420"/>
  <c r="L418"/>
  <c r="J423"/>
  <c r="J424"/>
  <c r="J425"/>
  <c r="L423"/>
  <c r="J428"/>
  <c r="J429"/>
  <c r="J430"/>
  <c r="J432"/>
  <c r="J433"/>
  <c r="J434"/>
  <c r="L428"/>
  <c r="J437"/>
  <c r="J438"/>
  <c r="L437"/>
  <c r="J441"/>
  <c r="J442"/>
  <c r="L441"/>
  <c r="J445"/>
  <c r="L445"/>
  <c r="J448"/>
  <c r="J449"/>
  <c r="J450"/>
  <c r="J451"/>
  <c r="J453"/>
  <c r="J454"/>
  <c r="J455"/>
  <c r="J456"/>
  <c r="L448"/>
  <c r="J459"/>
  <c r="J460"/>
  <c r="L459"/>
  <c r="J463"/>
  <c r="J464"/>
  <c r="J465"/>
  <c r="J466"/>
  <c r="L463"/>
  <c r="J469"/>
  <c r="J470"/>
  <c r="J471"/>
  <c r="J472"/>
  <c r="L469"/>
  <c r="J475"/>
  <c r="J476"/>
  <c r="J477"/>
  <c r="J478"/>
  <c r="L475"/>
  <c r="J481"/>
  <c r="J482"/>
  <c r="J483"/>
  <c r="J484"/>
  <c r="L481"/>
  <c r="J487"/>
  <c r="J488"/>
  <c r="J489"/>
  <c r="L487"/>
  <c r="J492"/>
  <c r="J493"/>
  <c r="J495"/>
  <c r="J496"/>
  <c r="J498"/>
  <c r="J499"/>
  <c r="J501"/>
  <c r="J502"/>
  <c r="L492"/>
  <c r="J505"/>
  <c r="J506"/>
  <c r="J508"/>
  <c r="J509"/>
  <c r="L505"/>
  <c r="J513"/>
  <c r="J514"/>
  <c r="J515"/>
  <c r="L513"/>
  <c r="J518"/>
  <c r="J519"/>
  <c r="J520"/>
  <c r="L518"/>
  <c r="J523"/>
  <c r="J524"/>
  <c r="J525"/>
  <c r="L523"/>
  <c r="J528"/>
  <c r="J529"/>
  <c r="J530"/>
  <c r="L528"/>
  <c r="J533"/>
  <c r="J534"/>
  <c r="J535"/>
  <c r="L533"/>
  <c r="J538"/>
  <c r="J539"/>
  <c r="J540"/>
  <c r="L538"/>
  <c r="J543"/>
  <c r="J544"/>
  <c r="J545"/>
  <c r="J547"/>
  <c r="J548"/>
  <c r="J549"/>
  <c r="L543"/>
  <c r="J552"/>
  <c r="J553"/>
  <c r="J554"/>
  <c r="L552"/>
  <c r="J557"/>
  <c r="J558"/>
  <c r="J560"/>
  <c r="J561"/>
  <c r="J562"/>
  <c r="L557"/>
  <c r="J565"/>
  <c r="J566"/>
  <c r="J567"/>
  <c r="L565"/>
  <c r="J570"/>
  <c r="J571"/>
  <c r="J572"/>
  <c r="J574"/>
  <c r="J575"/>
  <c r="J576"/>
  <c r="L570"/>
  <c r="J579"/>
  <c r="J580"/>
  <c r="J581"/>
  <c r="L579"/>
  <c r="J584"/>
  <c r="J585"/>
  <c r="J586"/>
  <c r="J587"/>
  <c r="L584"/>
  <c r="J590"/>
  <c r="J591"/>
  <c r="J592"/>
  <c r="J593"/>
  <c r="J595"/>
  <c r="J596"/>
  <c r="J597"/>
  <c r="J598"/>
  <c r="L590"/>
  <c r="J603"/>
  <c r="J604"/>
  <c r="J605"/>
  <c r="J607"/>
  <c r="J608"/>
  <c r="J609"/>
  <c r="L603"/>
  <c r="J613"/>
  <c r="J614"/>
  <c r="J615"/>
  <c r="J617"/>
  <c r="J618"/>
  <c r="J619"/>
  <c r="L613"/>
  <c r="J623"/>
  <c r="J624"/>
  <c r="J626"/>
  <c r="J627"/>
  <c r="L623"/>
  <c r="J631"/>
  <c r="L631"/>
  <c r="J638"/>
  <c r="J639"/>
  <c r="J640"/>
  <c r="L638"/>
  <c r="J643"/>
  <c r="J644"/>
  <c r="J645"/>
  <c r="J647"/>
  <c r="J648"/>
  <c r="L643"/>
  <c r="J651"/>
  <c r="J652"/>
  <c r="J653"/>
  <c r="L651"/>
  <c r="J657"/>
  <c r="J658"/>
  <c r="J659"/>
  <c r="J660"/>
  <c r="J661"/>
  <c r="L657"/>
  <c r="J665"/>
  <c r="J666"/>
  <c r="J667"/>
  <c r="J668"/>
  <c r="L665"/>
  <c r="J672"/>
  <c r="J673"/>
  <c r="J674"/>
  <c r="J675"/>
  <c r="J676"/>
  <c r="L672"/>
  <c r="J680"/>
  <c r="J681"/>
  <c r="L680"/>
  <c r="J685"/>
  <c r="J687"/>
  <c r="J688"/>
  <c r="L685"/>
  <c r="J692"/>
  <c r="J693"/>
  <c r="J695"/>
  <c r="J696"/>
  <c r="L692"/>
  <c r="J700"/>
  <c r="J701"/>
  <c r="J702"/>
  <c r="L700"/>
  <c r="J706"/>
  <c r="J707"/>
  <c r="J708"/>
  <c r="L706"/>
  <c r="J712"/>
  <c r="J713"/>
  <c r="J715"/>
  <c r="J716"/>
  <c r="L712"/>
  <c r="J719"/>
  <c r="J720"/>
  <c r="J721"/>
  <c r="L719"/>
  <c r="J724"/>
  <c r="J725"/>
  <c r="J726"/>
  <c r="L724"/>
  <c r="J729"/>
  <c r="J730"/>
  <c r="J731"/>
  <c r="L729"/>
  <c r="J734"/>
  <c r="J735"/>
  <c r="J736"/>
  <c r="L734"/>
  <c r="J740"/>
  <c r="L740"/>
  <c r="J747"/>
  <c r="J748"/>
  <c r="J749"/>
  <c r="J750"/>
  <c r="L747"/>
  <c r="J755"/>
  <c r="J756"/>
  <c r="J757"/>
  <c r="J759"/>
  <c r="J760"/>
  <c r="J761"/>
  <c r="J763"/>
  <c r="J764"/>
  <c r="J765"/>
  <c r="L755"/>
  <c r="J768"/>
  <c r="J769"/>
  <c r="J770"/>
  <c r="J771"/>
  <c r="J772"/>
  <c r="J773"/>
  <c r="J775"/>
  <c r="J776"/>
  <c r="J777"/>
  <c r="J778"/>
  <c r="J779"/>
  <c r="J780"/>
  <c r="L768"/>
  <c r="J784"/>
  <c r="J785"/>
  <c r="J786"/>
  <c r="J787"/>
  <c r="J789"/>
  <c r="J790"/>
  <c r="J791"/>
  <c r="J792"/>
  <c r="L784"/>
  <c r="J797"/>
  <c r="J798"/>
  <c r="J799"/>
  <c r="L797"/>
  <c r="J802"/>
  <c r="J803"/>
  <c r="J805"/>
  <c r="J806"/>
  <c r="L802"/>
  <c r="J809"/>
  <c r="J810"/>
  <c r="J811"/>
  <c r="J813"/>
  <c r="J814"/>
  <c r="L809"/>
  <c r="J817"/>
  <c r="J818"/>
  <c r="J819"/>
  <c r="J820"/>
  <c r="J822"/>
  <c r="J823"/>
  <c r="J824"/>
  <c r="J825"/>
  <c r="L817"/>
  <c r="J828"/>
  <c r="J829"/>
  <c r="L828"/>
  <c r="J832"/>
  <c r="J833"/>
  <c r="L832"/>
  <c r="J836"/>
  <c r="J837"/>
  <c r="L836"/>
  <c r="J840"/>
  <c r="J841"/>
  <c r="L840"/>
  <c r="J845"/>
  <c r="J846"/>
  <c r="J848"/>
  <c r="J849"/>
  <c r="L845"/>
  <c r="J853"/>
  <c r="J855"/>
  <c r="L853"/>
  <c r="J859"/>
  <c r="J860"/>
  <c r="L859"/>
  <c r="J865"/>
  <c r="J866"/>
  <c r="J868"/>
  <c r="J869"/>
  <c r="L865"/>
  <c r="J873"/>
  <c r="J874"/>
  <c r="J875"/>
  <c r="J876"/>
  <c r="L873"/>
  <c r="J880"/>
  <c r="J881"/>
  <c r="J883"/>
  <c r="J884"/>
  <c r="J886"/>
  <c r="J887"/>
  <c r="L880"/>
  <c r="J891"/>
  <c r="J892"/>
  <c r="J893"/>
  <c r="L891"/>
  <c r="J898"/>
  <c r="J899"/>
  <c r="J901"/>
  <c r="J902"/>
  <c r="J904"/>
  <c r="J905"/>
  <c r="J907"/>
  <c r="J908"/>
  <c r="L898"/>
  <c r="J912"/>
  <c r="J913"/>
  <c r="J914"/>
  <c r="J915"/>
  <c r="J916"/>
  <c r="J918"/>
  <c r="J919"/>
  <c r="J920"/>
  <c r="J921"/>
  <c r="J922"/>
  <c r="J924"/>
  <c r="J925"/>
  <c r="J926"/>
  <c r="J927"/>
  <c r="J929"/>
  <c r="J930"/>
  <c r="J931"/>
  <c r="J932"/>
  <c r="J933"/>
  <c r="J934"/>
  <c r="L913"/>
  <c r="J938"/>
  <c r="J939"/>
  <c r="L938"/>
  <c r="J943"/>
  <c r="J944"/>
  <c r="L943"/>
  <c r="J948"/>
  <c r="J949"/>
  <c r="J950"/>
  <c r="J951"/>
  <c r="J952"/>
  <c r="J954"/>
  <c r="J955"/>
  <c r="J956"/>
  <c r="J957"/>
  <c r="J958"/>
  <c r="J959"/>
  <c r="J961"/>
  <c r="J962"/>
  <c r="J963"/>
  <c r="J964"/>
  <c r="J966"/>
  <c r="J967"/>
  <c r="J968"/>
  <c r="J969"/>
  <c r="J970"/>
  <c r="L948"/>
  <c r="J974"/>
  <c r="J975"/>
  <c r="J976"/>
  <c r="J977"/>
  <c r="J978"/>
  <c r="J979"/>
  <c r="J981"/>
  <c r="J982"/>
  <c r="J983"/>
  <c r="J984"/>
  <c r="J985"/>
  <c r="J986"/>
  <c r="J988"/>
  <c r="J989"/>
  <c r="J990"/>
  <c r="J991"/>
  <c r="J992"/>
  <c r="J993"/>
  <c r="J995"/>
  <c r="J996"/>
  <c r="J997"/>
  <c r="J998"/>
  <c r="J999"/>
  <c r="J1000"/>
  <c r="L974"/>
  <c r="J1004"/>
  <c r="J1005"/>
  <c r="J1006"/>
  <c r="J1007"/>
  <c r="L1004"/>
  <c r="J1011"/>
  <c r="J1012"/>
  <c r="J1013"/>
  <c r="J1014"/>
  <c r="J1016"/>
  <c r="J1017"/>
  <c r="J1018"/>
  <c r="J1019"/>
  <c r="J1021"/>
  <c r="J1022"/>
  <c r="J1023"/>
  <c r="L1011"/>
  <c r="J1027"/>
  <c r="J1028"/>
  <c r="J1029"/>
  <c r="J1030"/>
  <c r="L1027"/>
  <c r="J1035"/>
  <c r="J1036"/>
  <c r="L1035"/>
  <c r="J1040"/>
  <c r="J1041"/>
  <c r="J1042"/>
  <c r="L1040"/>
  <c r="J1046"/>
  <c r="J1047"/>
  <c r="J1048"/>
  <c r="L1046"/>
  <c r="J1052"/>
  <c r="J1053"/>
  <c r="J1054"/>
  <c r="L1052"/>
  <c r="J1058"/>
  <c r="J1059"/>
  <c r="J1060"/>
  <c r="L1058"/>
  <c r="J1064"/>
  <c r="J1065"/>
  <c r="J1066"/>
  <c r="L1064"/>
  <c r="J1070"/>
  <c r="J1071"/>
  <c r="J1072"/>
  <c r="L1070"/>
  <c r="J1075"/>
  <c r="L1075"/>
  <c r="J1078"/>
  <c r="J1079"/>
  <c r="L1078"/>
  <c r="J1082"/>
  <c r="L1082"/>
  <c r="J1085"/>
  <c r="L1085"/>
  <c r="J1088"/>
  <c r="L1088"/>
  <c r="J1091"/>
  <c r="L1091"/>
  <c r="J1094"/>
  <c r="L1094"/>
  <c r="J1098"/>
  <c r="L1098"/>
  <c r="J1100"/>
  <c r="L1100"/>
  <c r="J1102"/>
  <c r="L1102"/>
  <c r="J113"/>
  <c r="J114"/>
  <c r="J115"/>
  <c r="J116"/>
  <c r="L113"/>
  <c r="L132"/>
  <c r="J139"/>
  <c r="J140"/>
  <c r="J141"/>
  <c r="J143"/>
  <c r="J144"/>
  <c r="J145"/>
  <c r="L139"/>
  <c r="J148"/>
  <c r="J149"/>
  <c r="J150"/>
  <c r="J152"/>
  <c r="J153"/>
  <c r="J154"/>
  <c r="L148"/>
  <c r="J157"/>
  <c r="J158"/>
  <c r="L157"/>
  <c r="J161"/>
  <c r="J163"/>
  <c r="J164"/>
  <c r="L161"/>
  <c r="J135"/>
  <c r="J136"/>
  <c r="L135"/>
  <c r="J119"/>
  <c r="L119"/>
  <c r="M1108"/>
  <c r="M1109"/>
  <c r="M1110"/>
  <c r="M1111"/>
  <c r="M1112"/>
  <c r="M1113"/>
  <c r="M1114"/>
  <c r="M1115"/>
  <c r="M1116"/>
  <c r="M1117"/>
  <c r="M1118"/>
  <c r="M1119"/>
  <c r="M1120"/>
  <c r="M1121"/>
  <c r="M1122"/>
  <c r="M1123"/>
  <c r="M1124"/>
  <c r="M1125"/>
  <c r="M1126"/>
  <c r="M1127"/>
  <c r="M1128"/>
  <c r="M1129"/>
  <c r="M1130"/>
  <c r="M1131"/>
  <c r="M1132"/>
  <c r="M1133"/>
  <c r="M1134"/>
  <c r="M1135"/>
  <c r="M1136"/>
  <c r="M1137"/>
  <c r="M1138"/>
  <c r="M1139"/>
  <c r="M1140"/>
  <c r="M1141"/>
  <c r="M1142"/>
  <c r="M1143"/>
  <c r="M1144"/>
  <c r="M1145"/>
  <c r="M1146"/>
  <c r="M1147"/>
  <c r="M1148"/>
  <c r="M1149"/>
  <c r="M1150"/>
  <c r="M1151"/>
  <c r="M1152"/>
  <c r="M1153"/>
  <c r="M1154"/>
  <c r="M1155"/>
  <c r="M1156"/>
  <c r="M1157"/>
  <c r="M1158"/>
  <c r="M1159"/>
  <c r="M1160"/>
  <c r="M1161"/>
  <c r="M1162"/>
  <c r="M1163"/>
  <c r="M1164"/>
  <c r="M1165"/>
  <c r="M1166"/>
  <c r="M1167"/>
  <c r="M1168"/>
  <c r="M1169"/>
  <c r="M1170"/>
  <c r="M1171"/>
  <c r="M1172"/>
  <c r="M1173"/>
  <c r="M1174"/>
  <c r="M1175"/>
  <c r="M1176"/>
  <c r="M1177"/>
  <c r="M1178"/>
  <c r="M1179"/>
  <c r="M1180"/>
  <c r="M1181"/>
  <c r="M1182"/>
  <c r="M1183"/>
  <c r="M1184"/>
  <c r="M1185"/>
  <c r="M1186"/>
  <c r="M1187"/>
  <c r="M1188"/>
  <c r="M1189"/>
  <c r="M1190"/>
  <c r="M1191"/>
  <c r="M1192"/>
  <c r="M1193"/>
  <c r="M1194"/>
  <c r="M1195"/>
  <c r="M1196"/>
  <c r="M1197"/>
  <c r="M1198"/>
  <c r="M1199"/>
  <c r="M1200"/>
  <c r="M1201"/>
  <c r="M1202"/>
  <c r="M1203"/>
  <c r="M1204"/>
  <c r="M1205"/>
  <c r="M1206"/>
  <c r="M1207"/>
  <c r="M1208"/>
  <c r="M1209"/>
  <c r="M1210"/>
  <c r="M1211"/>
  <c r="M1212"/>
  <c r="M1213"/>
  <c r="M1214"/>
  <c r="M1215"/>
  <c r="M1216"/>
  <c r="M1217"/>
  <c r="M1218"/>
  <c r="M1219"/>
  <c r="M1220"/>
  <c r="M1221"/>
  <c r="M1222"/>
  <c r="M1223"/>
  <c r="M1224"/>
  <c r="M1225"/>
  <c r="M1226"/>
  <c r="M1227"/>
  <c r="M1228"/>
  <c r="M1229"/>
  <c r="M1230"/>
  <c r="M1231"/>
  <c r="M1232"/>
  <c r="M1233"/>
  <c r="M1234"/>
  <c r="M1235"/>
  <c r="M1236"/>
  <c r="M1237"/>
  <c r="M1238"/>
  <c r="M1239"/>
  <c r="M1240"/>
  <c r="M1241"/>
  <c r="M1242"/>
  <c r="M1243"/>
  <c r="M1244"/>
  <c r="M1245"/>
  <c r="M1246"/>
  <c r="M1247"/>
  <c r="M1248"/>
  <c r="M1249"/>
  <c r="M1250"/>
  <c r="M1251"/>
  <c r="M1252"/>
  <c r="M1253"/>
  <c r="M1254"/>
  <c r="M1255"/>
  <c r="M1256"/>
  <c r="M1257"/>
  <c r="M1258"/>
  <c r="M1259"/>
  <c r="M1260"/>
  <c r="M1261"/>
  <c r="M1262"/>
  <c r="M1263"/>
  <c r="M1264"/>
  <c r="M1265"/>
  <c r="M1266"/>
  <c r="M1267"/>
  <c r="M1268"/>
  <c r="M1269"/>
  <c r="M1270"/>
  <c r="M1271"/>
  <c r="M1272"/>
  <c r="M1273"/>
  <c r="M1274"/>
  <c r="M1275"/>
  <c r="M1276"/>
  <c r="M1277"/>
  <c r="M1278"/>
  <c r="M1279"/>
  <c r="M1280"/>
  <c r="M1281"/>
  <c r="M1282"/>
  <c r="M1283"/>
  <c r="M1284"/>
  <c r="M1285"/>
  <c r="M1286"/>
  <c r="M1287"/>
  <c r="M1288"/>
  <c r="M1289"/>
  <c r="M1290"/>
  <c r="M1291"/>
  <c r="M1292"/>
  <c r="M1293"/>
  <c r="M1294"/>
  <c r="M1295"/>
  <c r="M1296"/>
  <c r="M1297"/>
  <c r="M1298"/>
  <c r="M1299"/>
  <c r="M1300"/>
  <c r="M1301"/>
  <c r="M1302"/>
  <c r="M1303"/>
  <c r="M1304"/>
  <c r="M1305"/>
  <c r="M1306"/>
  <c r="M1307"/>
  <c r="M1308"/>
  <c r="M1309"/>
  <c r="M1310"/>
  <c r="M1311"/>
  <c r="M1312"/>
  <c r="M1313"/>
  <c r="M1314"/>
  <c r="M1315"/>
  <c r="M1316"/>
  <c r="M1317"/>
  <c r="M1318"/>
  <c r="M1319"/>
  <c r="M1320"/>
  <c r="M1321"/>
  <c r="M1322"/>
  <c r="M1323"/>
  <c r="M1324"/>
  <c r="M1325"/>
  <c r="M1326"/>
  <c r="M1327"/>
  <c r="M1328"/>
  <c r="M1329"/>
  <c r="M1330"/>
  <c r="M1331"/>
  <c r="M1332"/>
  <c r="M1333"/>
  <c r="M1334"/>
  <c r="M1335"/>
  <c r="M1336"/>
  <c r="M1337"/>
  <c r="M1338"/>
  <c r="M1339"/>
  <c r="M1340"/>
  <c r="M1341"/>
  <c r="M1342"/>
  <c r="M1343"/>
  <c r="M1344"/>
  <c r="M1345"/>
  <c r="M1346"/>
  <c r="M1347"/>
  <c r="M1348"/>
  <c r="M1349"/>
  <c r="M1350"/>
  <c r="M1351"/>
  <c r="M1352"/>
  <c r="M1353"/>
  <c r="M1354"/>
  <c r="M1355"/>
  <c r="M1356"/>
  <c r="M1357"/>
  <c r="M1358"/>
  <c r="M1359"/>
  <c r="M1360"/>
  <c r="M1361"/>
  <c r="M1362"/>
  <c r="M1363"/>
  <c r="M1364"/>
  <c r="M1365"/>
  <c r="M1366"/>
  <c r="M1367"/>
  <c r="M1368"/>
  <c r="M1369"/>
  <c r="M1370"/>
  <c r="M1371"/>
  <c r="M1372"/>
  <c r="M1373"/>
  <c r="M1374"/>
  <c r="M1375"/>
  <c r="M1376"/>
  <c r="M1377"/>
  <c r="M1378"/>
  <c r="M1379"/>
  <c r="M1380"/>
  <c r="M1381"/>
  <c r="M1382"/>
  <c r="M1383"/>
  <c r="M1384"/>
  <c r="M1385"/>
  <c r="M1386"/>
  <c r="M1387"/>
  <c r="M1388"/>
  <c r="M1389"/>
  <c r="M1390"/>
  <c r="M1391"/>
  <c r="M1392"/>
  <c r="M1393"/>
  <c r="M1394"/>
  <c r="M1396"/>
  <c r="M1397"/>
  <c r="M1398"/>
  <c r="M1399"/>
  <c r="M1400"/>
  <c r="M1401"/>
  <c r="M1402"/>
  <c r="M1403"/>
  <c r="M1404"/>
  <c r="M1405"/>
  <c r="M1406"/>
  <c r="M1407"/>
  <c r="M1408"/>
  <c r="M1409"/>
  <c r="M1410"/>
  <c r="M1411"/>
  <c r="M1412"/>
  <c r="M1413"/>
  <c r="M1414"/>
  <c r="M1415"/>
  <c r="M1416"/>
  <c r="M1417"/>
  <c r="M1418"/>
  <c r="M1419"/>
  <c r="M1420"/>
  <c r="M1421"/>
  <c r="M1422"/>
  <c r="M1423"/>
  <c r="M1103"/>
  <c r="J84"/>
  <c r="J85"/>
  <c r="J86"/>
  <c r="J88"/>
  <c r="J89"/>
  <c r="J90"/>
  <c r="J92"/>
  <c r="J93"/>
  <c r="J94"/>
  <c r="L84"/>
  <c r="J97"/>
  <c r="L97"/>
  <c r="J100"/>
  <c r="J101"/>
  <c r="J102"/>
  <c r="J104"/>
  <c r="J105"/>
  <c r="J106"/>
  <c r="J108"/>
  <c r="J109"/>
  <c r="J110"/>
  <c r="L100"/>
  <c r="J122"/>
  <c r="J123"/>
  <c r="J124"/>
  <c r="L122"/>
  <c r="J127"/>
  <c r="J128"/>
  <c r="J129"/>
  <c r="L127"/>
  <c r="J71"/>
  <c r="J72"/>
  <c r="J73"/>
  <c r="J75"/>
  <c r="J76"/>
  <c r="J77"/>
  <c r="J79"/>
  <c r="J80"/>
  <c r="J81"/>
  <c r="L71"/>
  <c r="J58"/>
  <c r="J59"/>
  <c r="J60"/>
  <c r="J62"/>
  <c r="J63"/>
  <c r="J64"/>
  <c r="J66"/>
  <c r="J67"/>
  <c r="J68"/>
  <c r="L58"/>
  <c r="J45"/>
  <c r="J46"/>
  <c r="J47"/>
  <c r="J49"/>
  <c r="J50"/>
  <c r="J51"/>
  <c r="J53"/>
  <c r="J54"/>
  <c r="J55"/>
  <c r="L45"/>
  <c r="L33"/>
  <c r="J25"/>
  <c r="J26"/>
  <c r="J29"/>
  <c r="J30"/>
  <c r="L24"/>
  <c r="H23" i="4"/>
  <c r="J23"/>
  <c r="J446" i="11"/>
  <c r="J635"/>
  <c r="J634"/>
  <c r="J632"/>
  <c r="J743"/>
  <c r="J742"/>
  <c r="J741"/>
  <c r="H349" i="4"/>
  <c r="J350"/>
  <c r="H347"/>
  <c r="J347"/>
  <c r="H3"/>
  <c r="J5"/>
  <c r="H9"/>
  <c r="J13"/>
  <c r="J3"/>
  <c r="J9"/>
  <c r="J15"/>
  <c r="H15"/>
  <c r="J19"/>
  <c r="J21"/>
  <c r="J22"/>
  <c r="J28"/>
  <c r="H33"/>
  <c r="J34"/>
  <c r="H44"/>
  <c r="J45"/>
  <c r="H48"/>
  <c r="J48"/>
  <c r="H50"/>
  <c r="J50"/>
  <c r="H51"/>
  <c r="J51"/>
  <c r="H57"/>
  <c r="J57"/>
  <c r="H59"/>
  <c r="J59"/>
  <c r="H60"/>
  <c r="J60"/>
  <c r="H62"/>
  <c r="J63"/>
  <c r="H68"/>
  <c r="J69"/>
  <c r="H74"/>
  <c r="J77"/>
  <c r="H78"/>
  <c r="J78"/>
  <c r="H86"/>
  <c r="J88"/>
  <c r="H89"/>
  <c r="J91"/>
  <c r="H101"/>
  <c r="J101"/>
  <c r="J102"/>
  <c r="J106"/>
  <c r="J108"/>
  <c r="H110"/>
  <c r="J115"/>
  <c r="H116"/>
  <c r="J119"/>
  <c r="H124"/>
  <c r="J124"/>
  <c r="H126"/>
  <c r="J127"/>
  <c r="H129"/>
  <c r="J130"/>
  <c r="H135"/>
  <c r="J135"/>
  <c r="H141"/>
  <c r="J142"/>
  <c r="H146"/>
  <c r="J146"/>
  <c r="H148"/>
  <c r="J148"/>
  <c r="H150"/>
  <c r="J150"/>
  <c r="H155"/>
  <c r="J156"/>
  <c r="H158"/>
  <c r="J160"/>
  <c r="H162"/>
  <c r="J164"/>
  <c r="H168"/>
  <c r="J171"/>
  <c r="H175"/>
  <c r="J178"/>
  <c r="H182"/>
  <c r="J187"/>
  <c r="H189"/>
  <c r="J191"/>
  <c r="H196"/>
  <c r="J199"/>
  <c r="H200"/>
  <c r="J201"/>
  <c r="H205"/>
  <c r="J208"/>
  <c r="H213"/>
  <c r="J217"/>
  <c r="H221"/>
  <c r="J224"/>
  <c r="H227"/>
  <c r="J229"/>
  <c r="H233"/>
  <c r="J235"/>
  <c r="H241"/>
  <c r="J243"/>
  <c r="H249"/>
  <c r="J250"/>
  <c r="H260"/>
  <c r="J265"/>
  <c r="H271"/>
  <c r="J273"/>
  <c r="H279"/>
  <c r="J285"/>
  <c r="H287"/>
  <c r="J294"/>
  <c r="H295"/>
  <c r="J298"/>
  <c r="H302"/>
  <c r="J303"/>
  <c r="H304"/>
  <c r="J308"/>
  <c r="H311"/>
  <c r="J316"/>
  <c r="H318"/>
  <c r="J323"/>
  <c r="H326"/>
  <c r="J326"/>
  <c r="H328"/>
  <c r="J328"/>
  <c r="H330"/>
  <c r="J331"/>
  <c r="H332"/>
  <c r="J332"/>
  <c r="H334"/>
  <c r="J335"/>
  <c r="H336"/>
  <c r="J336"/>
  <c r="H338"/>
  <c r="J338"/>
  <c r="H339"/>
  <c r="J339"/>
  <c r="H343"/>
  <c r="J343"/>
  <c r="H345"/>
  <c r="J345"/>
  <c r="H351"/>
  <c r="J352"/>
  <c r="H353"/>
  <c r="J354"/>
  <c r="H355"/>
  <c r="J356"/>
  <c r="H357"/>
  <c r="J357"/>
  <c r="H359"/>
  <c r="J359"/>
  <c r="H21"/>
  <c r="J42"/>
  <c r="J297"/>
  <c r="J151"/>
  <c r="J12"/>
  <c r="J226"/>
  <c r="J166"/>
  <c r="J140"/>
  <c r="J80"/>
  <c r="J157"/>
  <c r="J351"/>
  <c r="J319"/>
  <c r="J180"/>
  <c r="J70"/>
  <c r="J290"/>
  <c r="J228"/>
  <c r="J27"/>
  <c r="J29"/>
  <c r="J200"/>
  <c r="J317"/>
  <c r="J25"/>
  <c r="J31"/>
  <c r="J219"/>
  <c r="J312"/>
  <c r="J231"/>
  <c r="J172"/>
  <c r="J232"/>
  <c r="J32"/>
  <c r="J220"/>
  <c r="J4"/>
  <c r="J6"/>
  <c r="J68"/>
  <c r="J46"/>
  <c r="J89"/>
  <c r="J261"/>
  <c r="J14"/>
  <c r="J241"/>
  <c r="J141"/>
  <c r="J300"/>
  <c r="J189"/>
  <c r="J262"/>
  <c r="J20"/>
  <c r="J280"/>
  <c r="J320"/>
  <c r="J7"/>
  <c r="J8"/>
  <c r="J173"/>
  <c r="J313"/>
  <c r="J44"/>
  <c r="J170"/>
  <c r="J314"/>
  <c r="J72"/>
  <c r="J330"/>
  <c r="J360"/>
  <c r="J81"/>
  <c r="J82"/>
  <c r="J122"/>
  <c r="J169"/>
  <c r="J223"/>
  <c r="J315"/>
  <c r="J84"/>
  <c r="J58"/>
  <c r="J73"/>
  <c r="J10"/>
  <c r="J244"/>
  <c r="J279"/>
  <c r="J329"/>
  <c r="J112"/>
  <c r="J11"/>
  <c r="J113"/>
  <c r="J216"/>
  <c r="J246"/>
  <c r="J179"/>
  <c r="J269"/>
  <c r="J307"/>
  <c r="J133"/>
  <c r="J67"/>
  <c r="J349"/>
  <c r="J162"/>
  <c r="J131"/>
  <c r="J114"/>
  <c r="J322"/>
  <c r="J36"/>
  <c r="J37"/>
  <c r="J35"/>
  <c r="J324"/>
  <c r="J132"/>
  <c r="J39"/>
  <c r="J311"/>
  <c r="J284"/>
  <c r="J309"/>
  <c r="J304"/>
  <c r="J318"/>
  <c r="J334"/>
  <c r="J355"/>
  <c r="J190"/>
  <c r="J247"/>
  <c r="J299"/>
  <c r="J270"/>
  <c r="J242"/>
  <c r="J327"/>
  <c r="J310"/>
  <c r="J268"/>
  <c r="J321"/>
  <c r="J305"/>
  <c r="J306"/>
  <c r="J181"/>
  <c r="J125"/>
  <c r="J348"/>
  <c r="J75"/>
  <c r="J211"/>
  <c r="J76"/>
  <c r="J206"/>
  <c r="J159"/>
  <c r="J353"/>
  <c r="J94"/>
  <c r="J97"/>
  <c r="J240"/>
  <c r="J275"/>
  <c r="J168"/>
  <c r="J302"/>
  <c r="J117"/>
  <c r="J153"/>
  <c r="J182"/>
  <c r="J337"/>
  <c r="J358"/>
  <c r="J147"/>
  <c r="J64"/>
  <c r="J74"/>
  <c r="J118"/>
  <c r="J136"/>
  <c r="J186"/>
  <c r="J258"/>
  <c r="J251"/>
  <c r="J341"/>
  <c r="J62"/>
  <c r="J53"/>
  <c r="J38"/>
  <c r="J96"/>
  <c r="J95"/>
  <c r="J197"/>
  <c r="J90"/>
  <c r="J87"/>
  <c r="J93"/>
  <c r="J196"/>
  <c r="J278"/>
  <c r="J276"/>
  <c r="J253"/>
  <c r="J174"/>
  <c r="J272"/>
  <c r="J287"/>
  <c r="J121"/>
  <c r="J152"/>
  <c r="J161"/>
  <c r="J184"/>
  <c r="J137"/>
  <c r="J120"/>
  <c r="J116"/>
  <c r="J138"/>
  <c r="J252"/>
  <c r="J225"/>
  <c r="J86"/>
  <c r="J239"/>
  <c r="J123"/>
  <c r="J293"/>
  <c r="J277"/>
  <c r="J128"/>
  <c r="J154"/>
  <c r="J255"/>
  <c r="J126"/>
  <c r="J209"/>
  <c r="J237"/>
  <c r="J139"/>
  <c r="J99"/>
  <c r="J158"/>
  <c r="J111"/>
  <c r="J198"/>
  <c r="J236"/>
  <c r="J234"/>
  <c r="J267"/>
  <c r="J282"/>
  <c r="J333"/>
  <c r="J230"/>
  <c r="J346"/>
  <c r="J245"/>
  <c r="J203"/>
  <c r="J291"/>
  <c r="J254"/>
  <c r="J215"/>
  <c r="J271"/>
  <c r="J249"/>
  <c r="J257"/>
  <c r="J204"/>
  <c r="J110"/>
  <c r="J214"/>
  <c r="J213"/>
  <c r="J227"/>
  <c r="J248"/>
  <c r="J274"/>
  <c r="J288"/>
  <c r="J292"/>
  <c r="J144"/>
  <c r="J165"/>
  <c r="J176"/>
  <c r="J175"/>
  <c r="J188"/>
  <c r="J194"/>
  <c r="J263"/>
  <c r="J286"/>
  <c r="J295"/>
  <c r="J195"/>
  <c r="J66"/>
  <c r="J129"/>
  <c r="J65"/>
  <c r="J163"/>
  <c r="J193"/>
  <c r="J192"/>
  <c r="J183"/>
  <c r="J212"/>
  <c r="J177"/>
  <c r="J289"/>
  <c r="J221"/>
  <c r="J207"/>
  <c r="J259"/>
  <c r="J222"/>
  <c r="J155"/>
  <c r="J238"/>
  <c r="J205"/>
  <c r="J233"/>
  <c r="J296"/>
  <c r="J344"/>
  <c r="J281"/>
  <c r="J266"/>
  <c r="J202"/>
  <c r="J56"/>
  <c r="J185"/>
  <c r="J256"/>
  <c r="J49"/>
  <c r="J143"/>
  <c r="J16"/>
  <c r="J210"/>
  <c r="J33"/>
  <c r="J41"/>
  <c r="J55"/>
  <c r="J43"/>
  <c r="J218"/>
  <c r="J260"/>
  <c r="J283"/>
  <c r="J264"/>
  <c r="J301"/>
  <c r="J17"/>
  <c r="J18"/>
  <c r="J40"/>
  <c r="J1"/>
</calcChain>
</file>

<file path=xl/sharedStrings.xml><?xml version="1.0" encoding="utf-8"?>
<sst xmlns="http://schemas.openxmlformats.org/spreadsheetml/2006/main" count="3161" uniqueCount="969">
  <si>
    <t>- в наличии</t>
  </si>
  <si>
    <t>- нет в наличии</t>
  </si>
  <si>
    <t>Белый</t>
  </si>
  <si>
    <t>70 B</t>
  </si>
  <si>
    <t>75 B</t>
  </si>
  <si>
    <t>80 B</t>
  </si>
  <si>
    <t>85 B</t>
  </si>
  <si>
    <t>70 С</t>
  </si>
  <si>
    <t>75 С</t>
  </si>
  <si>
    <t>80 С</t>
  </si>
  <si>
    <t>85 С</t>
  </si>
  <si>
    <t>Бежевый</t>
  </si>
  <si>
    <t>Итого/шт</t>
  </si>
  <si>
    <t>Цена/шт</t>
  </si>
  <si>
    <t>Сумма к оплате</t>
  </si>
  <si>
    <t>S</t>
  </si>
  <si>
    <t>M</t>
  </si>
  <si>
    <t>L</t>
  </si>
  <si>
    <t>XL</t>
  </si>
  <si>
    <t>Черный</t>
  </si>
  <si>
    <t>CH505 проклейка по краям</t>
  </si>
  <si>
    <t>Материалы : микрофибра и кружево.
Состав: 80% полиамид, 14% эластан, 6% хлопок</t>
  </si>
  <si>
    <t>CH606  Х/Б</t>
  </si>
  <si>
    <t>CH705 проклейка по краям</t>
  </si>
  <si>
    <t>CH707 без проклейки</t>
  </si>
  <si>
    <t>Серый</t>
  </si>
  <si>
    <t>Бюст 2602 
силиконовая спинка</t>
  </si>
  <si>
    <t>Леопардовый</t>
  </si>
  <si>
    <t>Черный (с леоп. кантиком)</t>
  </si>
  <si>
    <t>Бежевый (с леоп. кантиком)</t>
  </si>
  <si>
    <t>Бюст NYC 056</t>
  </si>
  <si>
    <t>Молочный</t>
  </si>
  <si>
    <t>90 C</t>
  </si>
  <si>
    <t>70 D</t>
  </si>
  <si>
    <t>75 D</t>
  </si>
  <si>
    <t>80 D</t>
  </si>
  <si>
    <t>85 D</t>
  </si>
  <si>
    <t>90 D</t>
  </si>
  <si>
    <t>70 E</t>
  </si>
  <si>
    <t>75 E</t>
  </si>
  <si>
    <t>80 E</t>
  </si>
  <si>
    <t>85 E</t>
  </si>
  <si>
    <t>90 E</t>
  </si>
  <si>
    <t>70 F</t>
  </si>
  <si>
    <t>75 F</t>
  </si>
  <si>
    <t>80 F</t>
  </si>
  <si>
    <t>85 F</t>
  </si>
  <si>
    <t>90 F</t>
  </si>
  <si>
    <t>Синий</t>
  </si>
  <si>
    <t>Сиреневый</t>
  </si>
  <si>
    <t>95 D</t>
  </si>
  <si>
    <t>95 E</t>
  </si>
  <si>
    <t>100 E</t>
  </si>
  <si>
    <t>2XL</t>
  </si>
  <si>
    <t>3XL</t>
  </si>
  <si>
    <t>Изумрудно-зеленый</t>
  </si>
  <si>
    <t>Коричневый</t>
  </si>
  <si>
    <t>Бело-голубой</t>
  </si>
  <si>
    <t>Слипы 7102</t>
  </si>
  <si>
    <t>Бюст 7103</t>
  </si>
  <si>
    <t>Слипы 7103</t>
  </si>
  <si>
    <t>75 C</t>
  </si>
  <si>
    <t>80 C</t>
  </si>
  <si>
    <t>85 C</t>
  </si>
  <si>
    <t>Графит</t>
  </si>
  <si>
    <t>Черный с бежевым</t>
  </si>
  <si>
    <t>Слипы 5106/5107</t>
  </si>
  <si>
    <t>Стринги 5106/5107</t>
  </si>
  <si>
    <t>Бюст 5107</t>
  </si>
  <si>
    <t>Персиковый</t>
  </si>
  <si>
    <t>Красный</t>
  </si>
  <si>
    <t>Розовый</t>
  </si>
  <si>
    <t>Ментол</t>
  </si>
  <si>
    <t>Слипы 1077/1088</t>
  </si>
  <si>
    <t>Пояс 5008</t>
  </si>
  <si>
    <t>Молочный 
(закуп только упаковкой)</t>
  </si>
  <si>
    <t>Цена/уп</t>
  </si>
  <si>
    <t>Подвязка 5008</t>
  </si>
  <si>
    <t>т.Синий</t>
  </si>
  <si>
    <t>т.Серый</t>
  </si>
  <si>
    <t>св.Серый</t>
  </si>
  <si>
    <t>Бордо</t>
  </si>
  <si>
    <t>Серо-розовый</t>
  </si>
  <si>
    <t>Голубой</t>
  </si>
  <si>
    <t>Бразилиана 6003</t>
  </si>
  <si>
    <t>Комплект 5005 слипы</t>
  </si>
  <si>
    <t>Бюст
NYC-HL158-146</t>
  </si>
  <si>
    <t>70 G</t>
  </si>
  <si>
    <t>75 G</t>
  </si>
  <si>
    <t>80 G</t>
  </si>
  <si>
    <t>4XL</t>
  </si>
  <si>
    <t>Бюст
NYC-HL982</t>
  </si>
  <si>
    <t>100 D</t>
  </si>
  <si>
    <t>100 F</t>
  </si>
  <si>
    <t>95 F</t>
  </si>
  <si>
    <t>85 G</t>
  </si>
  <si>
    <t>Фирменная коробка</t>
  </si>
  <si>
    <t>17х12,5х8</t>
  </si>
  <si>
    <t>Заказ/шт</t>
  </si>
  <si>
    <t>Состав: 95% хлопок, 5% эластан</t>
  </si>
  <si>
    <t>Материалы : микрофибра и кружево.
Состав: 85% нейлон, 15% спандекс; ластовица - 95% хлопок, 5% спандекс</t>
  </si>
  <si>
    <t>Бюстгальтер с формованной чашкой push-up
Состав: 87% полиамид, 13% эластан</t>
  </si>
  <si>
    <t>Бюстгальтер с мягкой чашкой на косточке и съемными бретелями.
Состав: 87% полиамид, 13% эластан</t>
  </si>
  <si>
    <t>Бюстгальтер с формованной чашкой без push-up
Состав: 87% полиамид, 13% эластан</t>
  </si>
  <si>
    <t>Бюст 1088</t>
  </si>
  <si>
    <t>Материалы : микрофибра 
Состав: 83% нейлон, 10% эластан, 7% хлопок</t>
  </si>
  <si>
    <t>CH801</t>
  </si>
  <si>
    <t>Комплект 1099</t>
  </si>
  <si>
    <t xml:space="preserve">Бюстгальтер с формованной чашкой push-up
Материал: микрофибра
Состав: 87% полиамид, 13% эластан,                                                                  </t>
  </si>
  <si>
    <t>Бюст 26001</t>
  </si>
  <si>
    <t>Слипы 26001</t>
  </si>
  <si>
    <t>Стринги 26001</t>
  </si>
  <si>
    <t>Бюст
NYC-BY158-146</t>
  </si>
  <si>
    <t>Бюстгальтер с формованной чашкой push-up
Материал: микрофибра, силикон
Состав: 87% полиамид, 13% эластан</t>
  </si>
  <si>
    <t>M701                                   бесшовные хб трусы</t>
  </si>
  <si>
    <t>70В</t>
  </si>
  <si>
    <t>75В</t>
  </si>
  <si>
    <t>80В</t>
  </si>
  <si>
    <t>85В</t>
  </si>
  <si>
    <t>70С</t>
  </si>
  <si>
    <t>75С</t>
  </si>
  <si>
    <t>80С</t>
  </si>
  <si>
    <t>85С</t>
  </si>
  <si>
    <t>75D</t>
  </si>
  <si>
    <t>80D</t>
  </si>
  <si>
    <t>85D</t>
  </si>
  <si>
    <t>75А</t>
  </si>
  <si>
    <t>75B</t>
  </si>
  <si>
    <t>80B</t>
  </si>
  <si>
    <t>85B</t>
  </si>
  <si>
    <t>90B</t>
  </si>
  <si>
    <t>95B</t>
  </si>
  <si>
    <t>75C</t>
  </si>
  <si>
    <t>80C</t>
  </si>
  <si>
    <t>85C</t>
  </si>
  <si>
    <t>90C</t>
  </si>
  <si>
    <t>95C</t>
  </si>
  <si>
    <t>Бюст 1630</t>
  </si>
  <si>
    <t>Бюст 1631</t>
  </si>
  <si>
    <t>Бюст 1632</t>
  </si>
  <si>
    <t>Желтый</t>
  </si>
  <si>
    <t>80А</t>
  </si>
  <si>
    <t>Шампань</t>
  </si>
  <si>
    <t>36(80)</t>
  </si>
  <si>
    <t>38(85)</t>
  </si>
  <si>
    <t>40(90)</t>
  </si>
  <si>
    <t>42(95)</t>
  </si>
  <si>
    <t>Бюсты для кормящих (в наличии)</t>
  </si>
  <si>
    <t>Бюстгальтер с формованной чашкой  push-up
Состав: 87% полиамид, 13% эластан</t>
  </si>
  <si>
    <t>Бирюза</t>
  </si>
  <si>
    <t>Беж</t>
  </si>
  <si>
    <t>Слива</t>
  </si>
  <si>
    <t>70B</t>
  </si>
  <si>
    <t>70C</t>
  </si>
  <si>
    <t>Фирменная упаковка</t>
  </si>
  <si>
    <t>Имбирь</t>
  </si>
  <si>
    <t>Бюст для кормящих 1691</t>
  </si>
  <si>
    <t>Бюст для кормящих 1692</t>
  </si>
  <si>
    <t>Стоимость фиксированная!</t>
  </si>
  <si>
    <t>Бюст для кормящих 1693</t>
  </si>
  <si>
    <t>Фиолетовый</t>
  </si>
  <si>
    <t>Приблизительная сумма заказа:</t>
  </si>
  <si>
    <t>Состав: 90% полиамид, 10% эластан
Ластовица - 100% хлопок</t>
  </si>
  <si>
    <t>Формованная чашка с Push-Up.                                                                                                                                                                                                                       Состав: 90% полиамид, 10% эластан
Ластовица - 100% хлопок</t>
  </si>
  <si>
    <t>Фирменная вешалка "Chantemely"</t>
  </si>
  <si>
    <t>Трусы для беременных 1694</t>
  </si>
  <si>
    <t>Бюстгальтер для кормления на каркасах и тонкой дублированной чашке, выполнен из 100% хлопкового трикотажа. Чашка отстегивается от бретели на застежке-клипсе. В комплект входит дополнительная застежка в три петли в три ряда.</t>
  </si>
  <si>
    <t>Артикул</t>
  </si>
  <si>
    <t>Фото</t>
  </si>
  <si>
    <t>Наименование</t>
  </si>
  <si>
    <t>Цена продажи</t>
  </si>
  <si>
    <t>Ваш заказ</t>
  </si>
  <si>
    <t>Сумма, руб</t>
  </si>
  <si>
    <t>Майка женская Swimark B1110 (100, Белый)</t>
  </si>
  <si>
    <t>Майка женская Swimark B1110 (100, Черный)</t>
  </si>
  <si>
    <t>Майка женская Swimark B1110 (104, Белый)</t>
  </si>
  <si>
    <t>Майка женская Swimark B1110 (104, Черный)</t>
  </si>
  <si>
    <t>Майка женская Swimark B1110 (108, Белый)</t>
  </si>
  <si>
    <t>Майка женская Swimark B1110 (108, Черный)</t>
  </si>
  <si>
    <t>Майка женская Swimark B1110 (112, Белый)</t>
  </si>
  <si>
    <t>Майка женская Swimark B1110 (112, Черный)</t>
  </si>
  <si>
    <t>Майка женская Swimark B1110 (84, Белый)</t>
  </si>
  <si>
    <t>Майка женская Swimark B1110 (84, Черный)</t>
  </si>
  <si>
    <t>Майка женская Swimark B1110 (88, Белый)</t>
  </si>
  <si>
    <t>Майка женская Swimark B1110 (88, Черный)</t>
  </si>
  <si>
    <t>Майка женская Swimark B1110 (92, Белый)</t>
  </si>
  <si>
    <t>Майка женская Swimark B1110 (92, Черный)</t>
  </si>
  <si>
    <t>Майка женская Swimark B1110 (96, Белый)</t>
  </si>
  <si>
    <t>Майка женская Swimark B1110 (96, Черный)</t>
  </si>
  <si>
    <t>Майка женская Swimark B1111 (100, Белый)</t>
  </si>
  <si>
    <t>Майка женская Swimark B1111 (100, Черный)</t>
  </si>
  <si>
    <t>Майка женская Swimark B1111 (104, Белый)</t>
  </si>
  <si>
    <t>Майка женская Swimark B1111 (104, Черный)</t>
  </si>
  <si>
    <t>Майка женская Swimark B1111 (84, Белый)</t>
  </si>
  <si>
    <t>Майка женская Swimark B1111 (84, Черный)</t>
  </si>
  <si>
    <t>Майка женская Swimark B1111 (88, Белый)</t>
  </si>
  <si>
    <t>Майка женская Swimark B1111 (88, Черный)</t>
  </si>
  <si>
    <t>Майка женская Swimark B1111 (92, Белый)</t>
  </si>
  <si>
    <t>Майка женская Swimark B1111 (92, Черный)</t>
  </si>
  <si>
    <t>Майка женская Swimark B1111 (96, Белый)</t>
  </si>
  <si>
    <t>Майка женская Swimark B1111 (96, Черный)</t>
  </si>
  <si>
    <t>B1113</t>
  </si>
  <si>
    <t>Майка женская Swimark B1113 (100, Белый)</t>
  </si>
  <si>
    <t>Майка женская Swimark B1113 (84, Белый)</t>
  </si>
  <si>
    <t>Майка женская Swimark B1113 (88, Белый)</t>
  </si>
  <si>
    <t>Майка женская Swimark B1113 (92, Белый)</t>
  </si>
  <si>
    <t>Майка женская Swimark B1113 (96, Белый)</t>
  </si>
  <si>
    <t>B1114</t>
  </si>
  <si>
    <t>Майка женская Swimark B1114 (84, Черный)</t>
  </si>
  <si>
    <t>Майка женская Swimark B1114 (88, Белый)</t>
  </si>
  <si>
    <t>Майка женская Swimark B1114 (88, Черный)</t>
  </si>
  <si>
    <t>Майка женская Swimark B1114 (92, Белый)</t>
  </si>
  <si>
    <t>Майка женская Swimark B1114 (96, Белый)</t>
  </si>
  <si>
    <t>B1115</t>
  </si>
  <si>
    <t>Майка женская Swimark B1115 (100, Белый)</t>
  </si>
  <si>
    <t>Майка женская Swimark B1115 (100, Черный)</t>
  </si>
  <si>
    <t>Майка женская Swimark B1115 (84, Белый)</t>
  </si>
  <si>
    <t>Майка женская Swimark B1115 (84, Черный)</t>
  </si>
  <si>
    <t>Майка женская Swimark B1115 (88, Белый)</t>
  </si>
  <si>
    <t>Майка женская Swimark B1115 (88, Черный)</t>
  </si>
  <si>
    <t>Майка женская Swimark B1115 (92, Белый)</t>
  </si>
  <si>
    <t>Майка женская Swimark B1115 (92, Черный)</t>
  </si>
  <si>
    <t>Майка женская Swimark B1115 (96, Белый)</t>
  </si>
  <si>
    <t>Майка женская Swimark B1115 (96, Черный)</t>
  </si>
  <si>
    <t>B1213</t>
  </si>
  <si>
    <t>Майка женская Swimark B1213 (100, Белый)</t>
  </si>
  <si>
    <t>Майка женская Swimark B1213 (100, Черный)</t>
  </si>
  <si>
    <t>Майка женская Swimark B1213 (84, Белый)</t>
  </si>
  <si>
    <t>Майка женская Swimark B1213 (84, Черный)</t>
  </si>
  <si>
    <t>Майка женская Swimark B1213 (88, Белый)</t>
  </si>
  <si>
    <t>Майка женская Swimark B1213 (88, Черный)</t>
  </si>
  <si>
    <t>Майка женская Swimark B1213 (92, Белый)</t>
  </si>
  <si>
    <t>Майка женская Swimark B1213 (92, Черный)</t>
  </si>
  <si>
    <t>Майка женская Swimark B1213 (96, Белый)</t>
  </si>
  <si>
    <t>Майка женская Swimark B1213 (96, Черный)</t>
  </si>
  <si>
    <t>B1215</t>
  </si>
  <si>
    <t>Майка женская Swimark B1215 (100, Белый)</t>
  </si>
  <si>
    <t>Майка женская Swimark B1215 (104, Белый)</t>
  </si>
  <si>
    <t>Майка женская Swimark B1215 (108, Белый)</t>
  </si>
  <si>
    <t>Майка женская Swimark B1215 (108, Черный)</t>
  </si>
  <si>
    <t>C1110</t>
  </si>
  <si>
    <t>Майка женская Swimark C1110 (100, Серый меланж)</t>
  </si>
  <si>
    <t>Майка женская Swimark C1110 (104, Серый меланж)</t>
  </si>
  <si>
    <t>Майка женская Swimark C1110 (108, Серый меланж)</t>
  </si>
  <si>
    <t>Майка женская Swimark C1110 (84, Серый меланж)</t>
  </si>
  <si>
    <t>Майка женская Swimark C1110 (92, Серый меланж)</t>
  </si>
  <si>
    <t>Майка женская Swimark C1110 (96, Серый меланж)</t>
  </si>
  <si>
    <t>C1111</t>
  </si>
  <si>
    <t>Майка женская Swimark C1111 (100, Серый меланж)</t>
  </si>
  <si>
    <t>Майка женская Swimark C1111 (104, Серый меланж)</t>
  </si>
  <si>
    <t>Майка женская Swimark C1111 (84, Серый меланж)</t>
  </si>
  <si>
    <t>Майка женская Swimark C1111 (88, Серый меланж)</t>
  </si>
  <si>
    <t>Майка женская Swimark C1111 (92, Серый меланж)</t>
  </si>
  <si>
    <t>Майка женская Swimark C1111 (96, Серый меланж)</t>
  </si>
  <si>
    <t>C1215</t>
  </si>
  <si>
    <t>Майка женская Swimark C1215 (100, Серый меланж)</t>
  </si>
  <si>
    <t>Майка женская Swimark C1215 (104, Серый меланж)</t>
  </si>
  <si>
    <t>Майка женская Swimark C1215 (108, Серый меланж)</t>
  </si>
  <si>
    <t>Майка женская Swimark C1215 (88, Серый меланж)</t>
  </si>
  <si>
    <t>Майка женская Swimark C1215 (92, Серый меланж)</t>
  </si>
  <si>
    <t>Майка женская Swimark C1215 (96, Серый меланж)</t>
  </si>
  <si>
    <t>B1313</t>
  </si>
  <si>
    <t>Фуфайка женская Swimark B1313 (100, Белый)</t>
  </si>
  <si>
    <t>Фуфайка женская Swimark B1313 (100, Черный)</t>
  </si>
  <si>
    <t>Фуфайка женская Swimark B1313 (84, Белый)</t>
  </si>
  <si>
    <t>Фуфайка женская Swimark B1313 (84, Черный)</t>
  </si>
  <si>
    <t>Фуфайка женская Swimark B1313 (88, Белый)</t>
  </si>
  <si>
    <t>Фуфайка женская Swimark B1313 (88, Черный)</t>
  </si>
  <si>
    <t>Фуфайка женская Swimark B1313 (92, Черный)</t>
  </si>
  <si>
    <t>Фуфайка женская Swimark B1313 (96, Белый)</t>
  </si>
  <si>
    <t>Фуфайка женская Swimark B1313 (96, Черный)</t>
  </si>
  <si>
    <t>C1313</t>
  </si>
  <si>
    <t>Фуфайка женская Swimark C1313 (100, Серый меланж)</t>
  </si>
  <si>
    <t>Фуфайка женская Swimark C1313 (84, Серый меланж)</t>
  </si>
  <si>
    <t>Фуфайка женская Swimark C1313 (88, Серый меланж)</t>
  </si>
  <si>
    <t>Фуфайка женская Swimark C1313 (92, Серый меланж)</t>
  </si>
  <si>
    <t>Фуфайка женская Swimark C1313 (96, Серый меланж)</t>
  </si>
  <si>
    <t>Стоимость за упаковку</t>
  </si>
  <si>
    <t>Общаяя сумма заказа</t>
  </si>
  <si>
    <t>Атикул</t>
  </si>
  <si>
    <t>Изображение</t>
  </si>
  <si>
    <t>Цвет</t>
  </si>
  <si>
    <t>Размерный ряд</t>
  </si>
  <si>
    <t>Кол-во в упаковке</t>
  </si>
  <si>
    <t>Стоимость за 1шт.</t>
  </si>
  <si>
    <t>Кол-во упаковок</t>
  </si>
  <si>
    <t>Итог</t>
  </si>
  <si>
    <t xml:space="preserve">Бюст 
BL'AMOUR 
218D </t>
  </si>
  <si>
    <t>C</t>
  </si>
  <si>
    <t>80:85:90:95:100
1:1:1:2:1</t>
  </si>
  <si>
    <t>D</t>
  </si>
  <si>
    <t>Бюст 
BL'AMOUR 
8915</t>
  </si>
  <si>
    <t>75:80:85:90
1:2:2:1</t>
  </si>
  <si>
    <t>B</t>
  </si>
  <si>
    <t>75:80:85
2:2:2</t>
  </si>
  <si>
    <t>T9932</t>
  </si>
  <si>
    <t>M:L:XL
2:2:2</t>
  </si>
  <si>
    <t>T9933</t>
  </si>
  <si>
    <t>L:XL:2XL:3XL
1:2:2:1</t>
  </si>
  <si>
    <t>Бюсты для кормящих.</t>
  </si>
  <si>
    <t>75:80:85:90               1:2:2:1</t>
  </si>
  <si>
    <t>Корсетное белье</t>
  </si>
  <si>
    <t>Бюст BL'AMOUR 7719 Дублированная чашка со съемным вкладышем.</t>
  </si>
  <si>
    <t>75:80:85:90:95               1:1:1:1:1</t>
  </si>
  <si>
    <t>молочный</t>
  </si>
  <si>
    <t xml:space="preserve">Бюст BL'AMOUR 216 С        </t>
  </si>
  <si>
    <t>75:80:85             1:1:1</t>
  </si>
  <si>
    <t>Бюст  BL'AMOUR 6655                                                       Super Push-Up.</t>
  </si>
  <si>
    <t>75:80:85:90             1:2:2:1</t>
  </si>
  <si>
    <t>Темно-синий</t>
  </si>
  <si>
    <t>С</t>
  </si>
  <si>
    <t>Трусы  BL'AMOUR 505</t>
  </si>
  <si>
    <t>Бюст BL'AMOUR  901 увеличивающийся Push-Up.</t>
  </si>
  <si>
    <t>черный</t>
  </si>
  <si>
    <t>Бесшовный Бюст BL'AMOUR  909.                                 Не большой           Push-Up.</t>
  </si>
  <si>
    <t>Трусы</t>
  </si>
  <si>
    <t>T9931</t>
  </si>
  <si>
    <t>M:L:XL:2XL
1:2:2:1</t>
  </si>
  <si>
    <t>T9935</t>
  </si>
  <si>
    <t>T9936</t>
  </si>
  <si>
    <t>T9937</t>
  </si>
  <si>
    <t>Слипы BL'AMOUR                    PT 207</t>
  </si>
  <si>
    <t>S:M:L:XL
1:2:2:1</t>
  </si>
  <si>
    <t>Трусы BL'AMOUR
арт. СT9903</t>
  </si>
  <si>
    <t>бордо</t>
  </si>
  <si>
    <t>т.синий</t>
  </si>
  <si>
    <t>Трусы BL'AMOUR
арт. T9918</t>
  </si>
  <si>
    <t>коричневый</t>
  </si>
  <si>
    <t>бирюзовый</t>
  </si>
  <si>
    <t>св.синий</t>
  </si>
  <si>
    <t>бордоый</t>
  </si>
  <si>
    <t>белый</t>
  </si>
  <si>
    <t>Трусы BL'AMOUR
арт. T9917</t>
  </si>
  <si>
    <t>бордовый</t>
  </si>
  <si>
    <t>Трусы BL'AMOUR
арт. СT9916</t>
  </si>
  <si>
    <t>черный/белый</t>
  </si>
  <si>
    <t>бордовый/розовый</t>
  </si>
  <si>
    <t>черный/красный</t>
  </si>
  <si>
    <t>коричневый/молочный</t>
  </si>
  <si>
    <t>бирюзовый/розовый</t>
  </si>
  <si>
    <t>тен.синий/молочный</t>
  </si>
  <si>
    <t>Трусы BL'AMOUR
арт. T9916</t>
  </si>
  <si>
    <t>св.синий/розовый</t>
  </si>
  <si>
    <t>Трусы BL'AMOUR
арт. T9915</t>
  </si>
  <si>
    <t>голубой</t>
  </si>
  <si>
    <t>S:M:L
2:2:2</t>
  </si>
  <si>
    <t>красный</t>
  </si>
  <si>
    <t>розовый</t>
  </si>
  <si>
    <t>Трусы BL'AMOUR
арт. T9913</t>
  </si>
  <si>
    <t>Трусы BL'AMOUR
арт. СT9912</t>
  </si>
  <si>
    <t>голубой/розовый</t>
  </si>
  <si>
    <t>черный/розовый</t>
  </si>
  <si>
    <t>Трусы BL'AMOUR
арт. T9912</t>
  </si>
  <si>
    <t>бирюзовый/роз.</t>
  </si>
  <si>
    <t>Трусы BL'AMOUR
арт. CT9911</t>
  </si>
  <si>
    <t xml:space="preserve">Розовый </t>
  </si>
  <si>
    <t>Бородовый</t>
  </si>
  <si>
    <t>Бирюзовый</t>
  </si>
  <si>
    <t>св.Синий</t>
  </si>
  <si>
    <t>Трусы BL'AMOUR
арт. T9911</t>
  </si>
  <si>
    <t>Трусы BL'AMOUR
арт. T9901</t>
  </si>
  <si>
    <t>св.Зеленый</t>
  </si>
  <si>
    <t>Трусы BL'AMOUR
арт. T9903</t>
  </si>
  <si>
    <t>Сипний</t>
  </si>
  <si>
    <t>Стринги BL'AMOUR
арт. T9907</t>
  </si>
  <si>
    <t>XS:S:M:L
1:2:2:1</t>
  </si>
  <si>
    <t>Трусы BL'AMOUR
арт. T9908</t>
  </si>
  <si>
    <t>Трусы BL'AMOUR
арт. VP304</t>
  </si>
  <si>
    <t>Персиково-розовый</t>
  </si>
  <si>
    <t>Трусы BL'AMOUR
арт. VP305</t>
  </si>
  <si>
    <t>Утягивающее белье</t>
  </si>
  <si>
    <t>XL:2XL:3XL:4XL
1:2:2:1</t>
  </si>
  <si>
    <t>Корректирующее белье  BL'AMOUR  983</t>
  </si>
  <si>
    <t>Утягивающие трусы с высокой талией   BL'AMOUR
арт. 962</t>
  </si>
  <si>
    <t>Сильной степени коррекции</t>
  </si>
  <si>
    <t>M:L:XL:2XL:3XL:4XL
1:1:1:1:1:1</t>
  </si>
  <si>
    <t>L:XL:2XL:3XL:4XL:5XL
1:1:1:1:1:1</t>
  </si>
  <si>
    <t>Корректирующие шорты (панталоны) BL'AMOUR
арт. 966</t>
  </si>
  <si>
    <t>Корсетные трусы BL'AMOUR
арт. 971</t>
  </si>
  <si>
    <t>Сильной степени коррекции, дополнительные косточки на фронтальной и задней панелях усиливают корректирующий эффект в области живота</t>
  </si>
  <si>
    <t>L:XL:2XL:3XL:4XL
1:1:1:2:1</t>
  </si>
  <si>
    <t>Корсет BL'AMOUR
арт. 975</t>
  </si>
  <si>
    <t>Сильной степени коррекции, дополнительные косточки на фронтальной, задней и боковых панелях</t>
  </si>
  <si>
    <t>Корсетные трусы BL'AMOUR
арт. 978</t>
  </si>
  <si>
    <t>2XL:3XL:4XL
2:2:2</t>
  </si>
  <si>
    <t>Торсет-боди с удлиненными трусами BL'AMOUR
арт. 968</t>
  </si>
  <si>
    <t>Торсет-боди сильной степени коррекции на животе и бедрах</t>
  </si>
  <si>
    <t>XL:2XL:3XL:4XL:5XL
1:1:1:2:1</t>
  </si>
  <si>
    <t>Торсет-боди  BL'AMOUR
арт. 980</t>
  </si>
  <si>
    <t xml:space="preserve">Торсет-боди сильной степени коррекции на животе и Push-up эффектом на груди. </t>
  </si>
  <si>
    <t>Розово-персиковый</t>
  </si>
  <si>
    <t>В</t>
  </si>
  <si>
    <t>Бюст 
BL'AMOUR 
55016</t>
  </si>
  <si>
    <t>Комплект 8007 слипы</t>
  </si>
  <si>
    <t>20х26х11</t>
  </si>
  <si>
    <t>Бюстгальтер с формованной чашкой push-up
Материал: микрофибра
Состав: 87% полиамид, 13% эластан</t>
  </si>
  <si>
    <t>Комплект 6001 слипы</t>
  </si>
  <si>
    <t>Комплект 8001 слипы</t>
  </si>
  <si>
    <t>70 A</t>
  </si>
  <si>
    <t>75 A</t>
  </si>
  <si>
    <t>80 A</t>
  </si>
  <si>
    <t>Комплект 1697 слипы</t>
  </si>
  <si>
    <t>Сумма</t>
  </si>
  <si>
    <t>Утягивающие трусы с высокой талией   BL'AMOUR
арт.992</t>
  </si>
  <si>
    <t>Боди  BL'AMOUR
арт.987</t>
  </si>
  <si>
    <t>Боди   BL'AMOUR
арт.989</t>
  </si>
  <si>
    <t>Утягивающая грация (в виде майки) BL'AMOUR
арт.990</t>
  </si>
  <si>
    <t>Бюст 1696</t>
  </si>
  <si>
    <t>Формованная чашка с уплотнением по низу</t>
  </si>
  <si>
    <t>Бескостные модели</t>
  </si>
  <si>
    <t>Состав: 88% полиамид, 12% эластан формованная чашка без push-up</t>
  </si>
  <si>
    <t>Модели с формованной чашкой без push-up</t>
  </si>
  <si>
    <t>Бюстгальтер с формованной чашкой с гелевым push-up
Состав: 87% полиамид, 13% эластан</t>
  </si>
  <si>
    <t>Модели с формованной чашкой push-up</t>
  </si>
  <si>
    <t>Бюст 5103</t>
  </si>
  <si>
    <t>Слипы 5103</t>
  </si>
  <si>
    <t>Стринги 5103</t>
  </si>
  <si>
    <t>Слипы 1099</t>
  </si>
  <si>
    <t>Бюст 1099</t>
  </si>
  <si>
    <t xml:space="preserve">  CH605</t>
  </si>
  <si>
    <t>Слипы NY-BY005</t>
  </si>
  <si>
    <t>Слипы NY-HL 004</t>
  </si>
  <si>
    <t>70:75:80:85
1:2:2:1</t>
  </si>
  <si>
    <t>70A/S</t>
  </si>
  <si>
    <t>75A/M</t>
  </si>
  <si>
    <t>80A/L</t>
  </si>
  <si>
    <t>70B/S</t>
  </si>
  <si>
    <t>75B/M</t>
  </si>
  <si>
    <t>80B/L</t>
  </si>
  <si>
    <t>85B\XL</t>
  </si>
  <si>
    <t>70C/S</t>
  </si>
  <si>
    <t>75C/M</t>
  </si>
  <si>
    <t>80C/L</t>
  </si>
  <si>
    <t>85C/XL</t>
  </si>
  <si>
    <t>70D/S</t>
  </si>
  <si>
    <t>75D/M</t>
  </si>
  <si>
    <t>80D/L</t>
  </si>
  <si>
    <t>85D\XL</t>
  </si>
  <si>
    <t>Комплект 28019</t>
  </si>
  <si>
    <t>Бесшовные трусы</t>
  </si>
  <si>
    <t>Модели  с мягкой чашкой "полупоролон" на косточке</t>
  </si>
  <si>
    <t>Жемчужно-серый</t>
  </si>
  <si>
    <t>Утягивающие трусы с высокой талией   BL'AMOUR
арт.996</t>
  </si>
  <si>
    <t>Утягивающие трусы с высокой талией   BL'AMOUR
арт.988</t>
  </si>
  <si>
    <t>Утягивающие трусы   BL'AMOUR
арт.997</t>
  </si>
  <si>
    <t>Бюстгальтер с мягкой чашкой (полупоролон) на косточке
Состав: 87% полиамид, 13% эластан</t>
  </si>
  <si>
    <t>Бюстгальтер с мягкой чашкой (полупоролон) на косточке
Состав: 87% полиамид, 13% эластан
Возможна выборка отдельно бюсты, отдельно трусы!</t>
  </si>
  <si>
    <t>Полупоролон
Состав ткани: 88% нейлон, 12% спандекс
Состав кружева: 92% полиами, 8% спандекс</t>
  </si>
  <si>
    <t>Полупоролон
Состав ткани: 71,8% нейлон, 28,2% эластан
Состав кружева: 80% полиэстер, 20% эластан</t>
  </si>
  <si>
    <t xml:space="preserve">Бюст 8007 </t>
  </si>
  <si>
    <t>34(75)</t>
  </si>
  <si>
    <t>Персик</t>
  </si>
  <si>
    <t>Бюст 1705</t>
  </si>
  <si>
    <t>Комплект 1708 слипы</t>
  </si>
  <si>
    <t>Комплект 1709 слипы</t>
  </si>
  <si>
    <t>75:80:85
1:1:1</t>
  </si>
  <si>
    <t>Бюст 
BL'AMOUR 
6630</t>
  </si>
  <si>
    <t>80:85:90          2:2:2</t>
  </si>
  <si>
    <t>Бюст 
BL'AMOUR 
6655</t>
  </si>
  <si>
    <t>Бюст 
BL'AMOUR 
6660</t>
  </si>
  <si>
    <t>Бюст 
BL'AMOUR 
6666</t>
  </si>
  <si>
    <t>Бюст 
BL'AMOUR 
6667</t>
  </si>
  <si>
    <t>Бюст 
BL'AMOUR 
6673</t>
  </si>
  <si>
    <t>Бюст 
BL'AMOUR 
6679</t>
  </si>
  <si>
    <t>Бюст 
BL'AMOUR 
6688</t>
  </si>
  <si>
    <t>Бюст 
BL'AMOUR 
6691</t>
  </si>
  <si>
    <t>A</t>
  </si>
  <si>
    <t>65:70:75
2:2:2</t>
  </si>
  <si>
    <t>70:75:80          2:2:2</t>
  </si>
  <si>
    <t>Бюст 
BL'AMOUR 
6693</t>
  </si>
  <si>
    <t>70:75:80
2:2:2</t>
  </si>
  <si>
    <t>Бюст 
BL'AMOUR 
6703</t>
  </si>
  <si>
    <t>75:80:85          1:1:1</t>
  </si>
  <si>
    <t>Бюст 
BL'AMOUR 
6706</t>
  </si>
  <si>
    <t>Бюст 
BL'AMOUR 
6708</t>
  </si>
  <si>
    <t>Бюст 
BL'AMOUR 
8916</t>
  </si>
  <si>
    <t>Бюст 
BL'AMOUR 
6697</t>
  </si>
  <si>
    <t>Бюст 
BL'AMOUR 
6636</t>
  </si>
  <si>
    <t>Бюст 
BL'AMOUR 
6665</t>
  </si>
  <si>
    <t>Комплект  создан из нежнейшего эластичного кружева в комбинации с эластичным атласом.
Классическая форма бюстгальтера на дублированной получашке украшена тонкими стропами.
Застежка в две петли на три объёма.
 Трусики выполнены из высококачественной сетки в сочетании с кружевом. Мягкая резинка обтачана атласной лентой.</t>
  </si>
  <si>
    <t xml:space="preserve">
Комплект создан из нежнейшего эластичного кружева в комбинации с эластичным атласом. Облегченная форма бюстгальтера на каркасах выполнена в форме треугольника с  небольшой поддержкой из дубляжа . Застежка в две петли на три объёма. 
Трусики слип  классической формы, слегка заниженной посадки.</t>
  </si>
  <si>
    <t>Бюст 1704</t>
  </si>
  <si>
    <t>Состав:87% полиамид, 13% эластан</t>
  </si>
  <si>
    <t>95D</t>
  </si>
  <si>
    <t>95 Е</t>
  </si>
  <si>
    <t>Бюст 6841</t>
  </si>
  <si>
    <t>6841 слипы</t>
  </si>
  <si>
    <t>XXL</t>
  </si>
  <si>
    <t xml:space="preserve">Бюст 6835 </t>
  </si>
  <si>
    <t>6835 слипы</t>
  </si>
  <si>
    <t>Трюфельный</t>
  </si>
  <si>
    <t>6815 слипы</t>
  </si>
  <si>
    <t>Бюст 6815</t>
  </si>
  <si>
    <t>Бюст 6821</t>
  </si>
  <si>
    <t>6821 слипы</t>
  </si>
  <si>
    <t>Бюст 6828</t>
  </si>
  <si>
    <t>6819 слипы</t>
  </si>
  <si>
    <t>Бюст 6819</t>
  </si>
  <si>
    <t>90D</t>
  </si>
  <si>
    <t>М</t>
  </si>
  <si>
    <t>XXXL</t>
  </si>
  <si>
    <t>Бюст 8629</t>
  </si>
  <si>
    <t>Бюст 8630</t>
  </si>
  <si>
    <t>Бюст 8658</t>
  </si>
  <si>
    <t>Бежевый/бежевое кружево</t>
  </si>
  <si>
    <t>Слипы 1605</t>
  </si>
  <si>
    <t>Состав: 90% полиамид, 10% эластан.                                                                                                                                                                            Ластовица -100% хлопок</t>
  </si>
  <si>
    <t>Бюст 8657</t>
  </si>
  <si>
    <t>Состав:87% полиамид, 13% эластан
Формованная чашка с 3D Push-Up</t>
  </si>
  <si>
    <t>Состав:87% полиамид, 13% эластан
Формованная чашка на тонком поролоне.</t>
  </si>
  <si>
    <t>Состав:87% полиамид, 13% эластан
Формованная чашка на тонком поролоне без Push-Up
Аналог модели 2088.</t>
  </si>
  <si>
    <t>90В</t>
  </si>
  <si>
    <t>Утягивающие трусы 8625</t>
  </si>
  <si>
    <t>Антрацит</t>
  </si>
  <si>
    <t>Черный/бежевое кружево</t>
  </si>
  <si>
    <t xml:space="preserve">бескостная модель, регулируемые бретели ЛЕОТАРД                                                                         Состав: 87% полиамид, 13% спандекс. </t>
  </si>
  <si>
    <t>6828 слипы</t>
  </si>
  <si>
    <t>Слипы NY-005</t>
  </si>
  <si>
    <t>Бюст NYC-002-3
(слипы  NY-005 продаются раздельно )</t>
  </si>
  <si>
    <t>Комплект 1605-1</t>
  </si>
  <si>
    <t>Комплект 1604-1</t>
  </si>
  <si>
    <t>Комплект 1690-1</t>
  </si>
  <si>
    <t>Комплект 1612-1</t>
  </si>
  <si>
    <t>Фирменный бумажный пакет "Chantemely"</t>
  </si>
  <si>
    <t>CH 171</t>
  </si>
  <si>
    <t>CH181</t>
  </si>
  <si>
    <t>CH182</t>
  </si>
  <si>
    <t>CH183</t>
  </si>
  <si>
    <t>CH180</t>
  </si>
  <si>
    <t>CH184</t>
  </si>
  <si>
    <t>Капучино (как на фото)</t>
  </si>
  <si>
    <t>Жемчужно серый (как на фото)</t>
  </si>
  <si>
    <t>Бюстгальтер с мягкой чашкой - second skin, на косточке
Состав: 87% полиамид, 13% эластан,                                                                                                                          трусики: Состав: 83% нейлон, 10% эластан, 7% хлопок</t>
  </si>
  <si>
    <t>Бюст 6842 ( аналог 1077)</t>
  </si>
  <si>
    <t>CH 175</t>
  </si>
  <si>
    <t>Ирис</t>
  </si>
  <si>
    <t>Какао (как на фото)</t>
  </si>
  <si>
    <t>Ирис (как на фото)</t>
  </si>
  <si>
    <t>Фиалковый</t>
  </si>
  <si>
    <t xml:space="preserve">Мята (голубой) как на фото </t>
  </si>
  <si>
    <t>75:80:85:90          1:2:2:1</t>
  </si>
  <si>
    <t>Бюст 
BL'AMOUR 
55037</t>
  </si>
  <si>
    <t>Бирюзовый (голуб)</t>
  </si>
  <si>
    <t>75:80:85         1:1:1</t>
  </si>
  <si>
    <t>Бирюзовый (голуб)как на фото</t>
  </si>
  <si>
    <t>75:80:85:90       (1:2:2:1)</t>
  </si>
  <si>
    <t>Бюст 
BL'AMOUR 
55039</t>
  </si>
  <si>
    <t>Молочный (как на фото)</t>
  </si>
  <si>
    <t>Бюст 
BL'AMOUR 6682</t>
  </si>
  <si>
    <t>Темно-бежевый</t>
  </si>
  <si>
    <t>Голубой(как на фото)</t>
  </si>
  <si>
    <t>Бюст 
BL'AMOUR 7118</t>
  </si>
  <si>
    <t>Персик (розовый) как на фото</t>
  </si>
  <si>
    <t>75:80:85     (1:1:1)</t>
  </si>
  <si>
    <t>CH212</t>
  </si>
  <si>
    <t>CH213</t>
  </si>
  <si>
    <t>CH8762</t>
  </si>
  <si>
    <t>Состав: нейлон 82%, спандекс 18%, без push-up</t>
  </si>
  <si>
    <t xml:space="preserve">т.Серый ( как на фото) </t>
  </si>
  <si>
    <t>Бюст 6003</t>
  </si>
  <si>
    <t xml:space="preserve">Утягивающие трусы с высокой талией BL'AMOUR
арт. 967 </t>
  </si>
  <si>
    <t>Утягивающие трусы с высокой талией BL'AMOUR
арт. 957 (аналог 967)</t>
  </si>
  <si>
    <t>Комплект 6005</t>
  </si>
  <si>
    <t>Комплект 6008</t>
  </si>
  <si>
    <t>Комплект 1046</t>
  </si>
  <si>
    <t xml:space="preserve">Бюстгальтер с формованной чашкой push-up
Состав: 87% полиамид, 13% эластан
</t>
  </si>
  <si>
    <t>90С</t>
  </si>
  <si>
    <t>В 1111</t>
  </si>
  <si>
    <t>В1110</t>
  </si>
  <si>
    <t>Стринги 8007</t>
  </si>
  <si>
    <t xml:space="preserve"> </t>
  </si>
  <si>
    <t>Комплект 1051 слипы или стринги</t>
  </si>
  <si>
    <t>Бюстгальтер с формованной чашкой push-up
Состав: 90% полиамид, 10% эластан
Ластовица - 100% хлопок</t>
  </si>
  <si>
    <t xml:space="preserve">Состав: 85% нейлон, 15% фибра
Бескостная формованная чашка, без Push-Up, застежка спереди, "спортивные" бретели
</t>
  </si>
  <si>
    <t xml:space="preserve"> Состав: 85% нейлон, 15% фибра
Бескостная формованная чашка, c Push-Up, съемные бретели, спереди дополнительная съемная лямка, с завязкой сзади, застежка сбоку</t>
  </si>
  <si>
    <t>Состав: 87% полиамид, 13% эластан 
Бюстгальтер с формованной чашкой без push-up</t>
  </si>
  <si>
    <t>Состав: 87% полиамид, 13% эластан
Бескостная формованная чашка c Push-Up</t>
  </si>
  <si>
    <t>Состав: 90% полиамид, 10% спандекс</t>
  </si>
  <si>
    <t>Состав: 85% полиамид, 15% спандекс
Ластовица - 100% хлопок
Утягивающие трусы высокой талией</t>
  </si>
  <si>
    <t xml:space="preserve">Состав: 92% полиэстер, 8% спандекс
Ластовица - 100% хлопок
Бюстгальтер "полупоролон"
</t>
  </si>
  <si>
    <t>Состав: 75% полиэстер, 25% эластан</t>
  </si>
  <si>
    <t>75В/L</t>
  </si>
  <si>
    <t>80В/Xl</t>
  </si>
  <si>
    <t>85В/2XL</t>
  </si>
  <si>
    <t>70С/M</t>
  </si>
  <si>
    <t>75С/L</t>
  </si>
  <si>
    <t>80С/Xl</t>
  </si>
  <si>
    <t>85С/2XL</t>
  </si>
  <si>
    <t>75D/L</t>
  </si>
  <si>
    <t>80D/XL</t>
  </si>
  <si>
    <t>85D/2XL</t>
  </si>
  <si>
    <t>70B/M</t>
  </si>
  <si>
    <t>80А/XL</t>
  </si>
  <si>
    <t>75А/L</t>
  </si>
  <si>
    <t>Модель продается только комплектом! Отдельно бюсты/трусы не разбиваются!</t>
  </si>
  <si>
    <t>Бюст 1712</t>
  </si>
  <si>
    <t>1712 слипы</t>
  </si>
  <si>
    <t>Розовые цветы</t>
  </si>
  <si>
    <t>Материалы : микрофибра
Состав: 85% нейлон, 15% спандекс; ластовица - 95% хлопок, 5% спандекс</t>
  </si>
  <si>
    <t xml:space="preserve">Изумрудно-зеленый </t>
  </si>
  <si>
    <r>
      <t xml:space="preserve">Состав: 13% спандекс, 87% полиамид
</t>
    </r>
    <r>
      <rPr>
        <b/>
        <i/>
        <sz val="14"/>
        <color rgb="FFFF0000"/>
        <rFont val="Trebuchet MS"/>
        <family val="2"/>
        <charset val="204"/>
      </rPr>
      <t xml:space="preserve">Маломерит на 1 размер! </t>
    </r>
  </si>
  <si>
    <r>
      <t xml:space="preserve">Состав: 13% спандекс, 87% полиамид
Ластовица - 100% хлопок
</t>
    </r>
    <r>
      <rPr>
        <b/>
        <i/>
        <sz val="14"/>
        <color rgb="FFFF0000"/>
        <rFont val="Trebuchet MS"/>
        <family val="2"/>
        <charset val="204"/>
      </rPr>
      <t xml:space="preserve">Маломерят на 2 размера! </t>
    </r>
  </si>
  <si>
    <r>
      <t xml:space="preserve">Состав: 75.8% нейлон, 24.2% эластан
Ластовица - 100% хлопок
Корректирующее белье - утягивающие трусики с завышенной талией
</t>
    </r>
    <r>
      <rPr>
        <b/>
        <i/>
        <sz val="14"/>
        <color rgb="FFFF0000"/>
        <rFont val="Trebuchet MS"/>
        <family val="2"/>
        <charset val="204"/>
      </rPr>
      <t>Маломерят на 1,5 размера!</t>
    </r>
  </si>
  <si>
    <r>
      <t xml:space="preserve">Состав: 87% полиамид, 13% спандекс
Ластовица - 100% полиамид
Корректирующее белье - утягивающие панталоны
</t>
    </r>
    <r>
      <rPr>
        <b/>
        <i/>
        <sz val="14"/>
        <color rgb="FFFF0000"/>
        <rFont val="Trebuchet MS"/>
        <family val="2"/>
        <charset val="204"/>
      </rPr>
      <t xml:space="preserve">Маломерят на 2 размера! </t>
    </r>
  </si>
  <si>
    <r>
      <t xml:space="preserve">Состав: 87% полиамид, 13% спандекс
Ластовица - 100% полиамид
Корректирующее белье
</t>
    </r>
    <r>
      <rPr>
        <b/>
        <i/>
        <sz val="14"/>
        <color rgb="FFFF0000"/>
        <rFont val="Trebuchet MS"/>
        <family val="2"/>
        <charset val="204"/>
      </rPr>
      <t>Маломерят на 2размера!</t>
    </r>
  </si>
  <si>
    <r>
      <t xml:space="preserve">Состав: 87% полиамид, 13% спандекс
Ластовица - 100% полиамид
Корректирующее белье - утягивающие трусики с завышенной талией
</t>
    </r>
    <r>
      <rPr>
        <b/>
        <i/>
        <sz val="14"/>
        <color rgb="FFFF0000"/>
        <rFont val="Trebuchet MS"/>
        <family val="2"/>
        <charset val="204"/>
      </rPr>
      <t>Маломерят на 2размера!</t>
    </r>
  </si>
  <si>
    <r>
      <rPr>
        <b/>
        <i/>
        <sz val="11"/>
        <rFont val="Trebuchet MS"/>
        <family val="2"/>
        <charset val="204"/>
      </rPr>
      <t>Состав: 81% нейлон, 19% эластан
Ластовица - 100% хлопок</t>
    </r>
    <r>
      <rPr>
        <b/>
        <i/>
        <sz val="14"/>
        <color rgb="FFFF0000"/>
        <rFont val="Trebuchet MS"/>
        <family val="2"/>
        <charset val="204"/>
      </rPr>
      <t xml:space="preserve">
Маломерят на 2 размера! </t>
    </r>
  </si>
  <si>
    <r>
      <rPr>
        <b/>
        <i/>
        <sz val="11"/>
        <rFont val="Trebuchet MS"/>
        <family val="2"/>
        <charset val="204"/>
      </rPr>
      <t>Состав: 88% нейлон, 12% эластан
Ластовица - 100% хлопок</t>
    </r>
    <r>
      <rPr>
        <b/>
        <i/>
        <sz val="14"/>
        <color rgb="FFFF0000"/>
        <rFont val="Trebuchet MS"/>
        <family val="2"/>
        <charset val="204"/>
      </rPr>
      <t xml:space="preserve">
Маломерят на 1 размер!</t>
    </r>
  </si>
  <si>
    <r>
      <t xml:space="preserve">Состав: 83% нейлон, 10% эластан, 7% хлопок
</t>
    </r>
    <r>
      <rPr>
        <b/>
        <i/>
        <u/>
        <sz val="12"/>
        <color indexed="10"/>
        <rFont val="Trebuchet MS"/>
        <family val="2"/>
        <charset val="204"/>
      </rPr>
      <t>Возможна выборка отдельно бюсты, отдельно трусы!</t>
    </r>
  </si>
  <si>
    <r>
      <t xml:space="preserve">Бюстгальтер с формованной чашкой push-up
Состав: 87% полиамид, 13% эластан
</t>
    </r>
    <r>
      <rPr>
        <b/>
        <i/>
        <u/>
        <sz val="12"/>
        <color indexed="10"/>
        <rFont val="Trebuchet MS"/>
        <family val="2"/>
        <charset val="204"/>
      </rPr>
      <t>Возможна выборка отдельно бюсты, отдельно трусы!</t>
    </r>
  </si>
  <si>
    <r>
      <t xml:space="preserve">Материалы : микрофибра и кружево.
Состав: 80% полиамид, 14% эластан, 6% хлопок
</t>
    </r>
    <r>
      <rPr>
        <b/>
        <i/>
        <u/>
        <sz val="12"/>
        <color indexed="10"/>
        <rFont val="Trebuchet MS"/>
        <family val="2"/>
        <charset val="204"/>
      </rPr>
      <t>Возможна выборка отдельно бюсты, отдельно трусы!</t>
    </r>
  </si>
  <si>
    <t xml:space="preserve">Чайная роза </t>
  </si>
  <si>
    <t>В наличии.</t>
  </si>
  <si>
    <t>Сливовый</t>
  </si>
  <si>
    <t>Бордовый</t>
  </si>
  <si>
    <t>Комплект 9304 слипы</t>
  </si>
  <si>
    <t>Комплект 9305 слипы</t>
  </si>
  <si>
    <t>Комплект 9025 слипы</t>
  </si>
  <si>
    <t>Хаки</t>
  </si>
  <si>
    <t>Х/б трусы в наличии!</t>
  </si>
  <si>
    <t>CH701</t>
  </si>
  <si>
    <t>CH706</t>
  </si>
  <si>
    <t>CH710</t>
  </si>
  <si>
    <t>CH711</t>
  </si>
  <si>
    <t>CH714</t>
  </si>
  <si>
    <t>CH715</t>
  </si>
  <si>
    <t>Состав: 95% хлопок, 5% спандекс
Ластовица - 100% хлопок</t>
  </si>
  <si>
    <t>Цвета в ассортименте
(В упаковке 5шт одного размера)</t>
  </si>
  <si>
    <t>CH713</t>
  </si>
  <si>
    <t>Марсала</t>
  </si>
  <si>
    <t>Комплект 9402 слипы</t>
  </si>
  <si>
    <t>Комплект 9401 слипы</t>
  </si>
  <si>
    <t>Комплект 9306 слипы</t>
  </si>
  <si>
    <t>Формованная чашка с Push-Up. 
Состав: 87% полиамид, 13% спандекс
Ластовица - 100% хлопок</t>
  </si>
  <si>
    <t>Состав: 87% полиамид, 13% спандекс
Ластовица - 100% хлопок</t>
  </si>
  <si>
    <t>Изумруд</t>
  </si>
  <si>
    <t>Комплект 9313 слипы</t>
  </si>
  <si>
    <t>Красный/розовый</t>
  </si>
  <si>
    <t>Черный/бежевый</t>
  </si>
  <si>
    <t>Молочный/розовый</t>
  </si>
  <si>
    <t>Комплект 9301 слипы</t>
  </si>
  <si>
    <t>Формованная чашка балконет с Push-Up. 
Состав: 82% полиамид, 18% спандекс
Ластовица - 100% хлопок</t>
  </si>
  <si>
    <t>Формованная чашка с Push-Up.
84% нейлон, 16% спандекс
Ластовица - 100% хлопок</t>
  </si>
  <si>
    <t>Комплект 9404 слипы</t>
  </si>
  <si>
    <t>Океан</t>
  </si>
  <si>
    <t>Комплект 9312 слипы</t>
  </si>
  <si>
    <t>Мягкая чашка на тонком поролоне.
Состав: 90% полиамид, 10% эластан
Ластовица - 100% хлопок</t>
  </si>
  <si>
    <t>Формованная чашка на тонком поролоне
Состав: 90% полиамид, 10% эластан
Ластовица - 100% хлопок</t>
  </si>
  <si>
    <t>Комплект 9403 слипы</t>
  </si>
  <si>
    <t>75В/M</t>
  </si>
  <si>
    <t>80В/L</t>
  </si>
  <si>
    <t>85В/XL</t>
  </si>
  <si>
    <t>70С/S</t>
  </si>
  <si>
    <t>75С/M</t>
  </si>
  <si>
    <t>80С/L</t>
  </si>
  <si>
    <t>85С/XL</t>
  </si>
  <si>
    <t>85D/XL</t>
  </si>
  <si>
    <t>Дымчато-голубой</t>
  </si>
  <si>
    <t>Формованная чашка "балконет" без Push-Up
Состав: 90% полиамид, 10% эластан
Ластовица - 100% хлопок</t>
  </si>
  <si>
    <t>85А</t>
  </si>
  <si>
    <t>70А</t>
  </si>
  <si>
    <t>Комплект 9303 слипы</t>
  </si>
  <si>
    <t>Цветущий георгин</t>
  </si>
  <si>
    <t>Мягкая чашка на тонком поролоне
Состав: 13% спандекс, 87% полиамид
Ластовица: 100% хлопок</t>
  </si>
  <si>
    <t xml:space="preserve">Коллекция "Faba" </t>
  </si>
  <si>
    <t>Розовая/клетка</t>
  </si>
  <si>
    <t>Красная/клетка</t>
  </si>
  <si>
    <t>Черно-белый/  мелкая клетка</t>
  </si>
  <si>
    <t>Розовая пудра</t>
  </si>
  <si>
    <t>Комплект 1801W слипы</t>
  </si>
  <si>
    <t>Жемчужно - белый</t>
  </si>
  <si>
    <t>Комплект 1718W слипы</t>
  </si>
  <si>
    <t>Комплект 1723W слипы</t>
  </si>
  <si>
    <t>Мягкая чашка на тонком поролоне без кости
Состав: 13% эластан, 87% полиамид
Ластовица: 100% хлопок</t>
  </si>
  <si>
    <t>Мягкая чашка на кости с тонким поролоном
Состав: 13% эластан, 87% полиамид
Ластовица: 100% хлопок</t>
  </si>
  <si>
    <t>Формованная чашка , бескостная с Push-Up
Состав: 13% эластан, 87% полиамид
Ластовица: 100% хлопок</t>
  </si>
  <si>
    <t>Черно-белый/ крупная клетка</t>
  </si>
  <si>
    <t>Лиловый</t>
  </si>
  <si>
    <t>Комплект HY 034 слипы (арт.HY036)</t>
  </si>
  <si>
    <t>Комплект 1722W слипы (арт.1721)</t>
  </si>
  <si>
    <t>Комплект 1725W слипы (арт.1723)</t>
  </si>
  <si>
    <t>Комплект 1720W слипы (арт.1718)</t>
  </si>
  <si>
    <t>Вино</t>
  </si>
  <si>
    <t>Комплект 1726W слипы</t>
  </si>
  <si>
    <t>Комплект 1715W слипы (арт.1713)</t>
  </si>
  <si>
    <t>Зеленый</t>
  </si>
  <si>
    <t>Формованная чашка без кости
Состав: 13% эластан, 87% полиамид
Ластовица: 100% хлопок</t>
  </si>
  <si>
    <t>Бралетт на тонком поролоне
Состав: 13% эластан, 87% полиамид
Ластовица: 100% хлопок</t>
  </si>
  <si>
    <t>Бралетт с формованными, бескостными чашками Push-Up
Состав: 13% эластан, 87% полиамид
Ластовица: 100% хлопок</t>
  </si>
  <si>
    <t>Бралетт  без кости на тонком поролоне
Состав: 13% эластан, 87% полиамид
Ластовица: 100% хлопок</t>
  </si>
  <si>
    <t>70В/S</t>
  </si>
  <si>
    <t>85B/XL</t>
  </si>
  <si>
    <t>S бюст,
М трусы</t>
  </si>
  <si>
    <t>M бюст,
L трусы</t>
  </si>
  <si>
    <t>L бюст,
XL трусы</t>
  </si>
  <si>
    <t>70В/M</t>
  </si>
  <si>
    <t>80В/XL</t>
  </si>
  <si>
    <t>85A/XL</t>
  </si>
  <si>
    <t>80С/XL</t>
  </si>
  <si>
    <t>Комплект 1605-2</t>
  </si>
  <si>
    <t>Комплект 9601 слипы</t>
  </si>
  <si>
    <t>Пудра</t>
  </si>
  <si>
    <t>Вино (как на фото)</t>
  </si>
  <si>
    <t>Майка женская Swimark C1110 (88, Серый меланж)</t>
  </si>
  <si>
    <t>Майка женская Swimark B1114 (96, Черный)</t>
  </si>
  <si>
    <t>Майка женская Swimark B1215 (96, Белый)</t>
  </si>
  <si>
    <t>В1210</t>
  </si>
  <si>
    <t>Майка женская арт№ B1210 (белый) р-р 108</t>
  </si>
  <si>
    <t>Майка женская арт№ B1210 (белый) р-р 104</t>
  </si>
  <si>
    <t>Майка женская арт№ B1210 (белый) р-р 112</t>
  </si>
  <si>
    <t>Майка женская арт№ B1210 (черный) р-р 108</t>
  </si>
  <si>
    <t>Комплект 9405 слипы</t>
  </si>
  <si>
    <t>Чёрный бюст Вы можете приобрести отдельно, без слипов!</t>
  </si>
  <si>
    <t xml:space="preserve">S </t>
  </si>
  <si>
    <t>Формованная чашка балконет без Push-Up. 
Состав: 82% полиамид, 18% спандекс
Ластовица - 100% хлопок</t>
  </si>
  <si>
    <t>Бюст 1715</t>
  </si>
  <si>
    <t>Майка женская Swimark B1110 (42, Бежевый)</t>
  </si>
  <si>
    <t>Майка женская Swimark B1110 (42, Белый)</t>
  </si>
  <si>
    <t>Майка женская Swimark B1110 (42, Красный)</t>
  </si>
  <si>
    <t>Майка женская Swimark B1110 (42, Черный)</t>
  </si>
  <si>
    <t>Майка женская Swimark B1110 (44, Бежевый)</t>
  </si>
  <si>
    <t>Майка женская Swimark B1110 (44, Белый)</t>
  </si>
  <si>
    <t>Майка женская Swimark B1110 (44, Черный)</t>
  </si>
  <si>
    <t>Майка женская Swimark B1110 (46, Бежевый)</t>
  </si>
  <si>
    <t>Майка женская Swimark B1110 (46, Белый)</t>
  </si>
  <si>
    <t>Майка женская Swimark B1110 (46, Черный)</t>
  </si>
  <si>
    <t>Майка женская Swimark B1110 (48, Бежевый)</t>
  </si>
  <si>
    <t>Майка женская Swimark B1110 (48, Белый)</t>
  </si>
  <si>
    <t>Майка женская Swimark B1110 (48,Красный)</t>
  </si>
  <si>
    <t>Майка женская Swimark B1110 (48, Черный)</t>
  </si>
  <si>
    <t>Майка женская Swimark B1110 (48, Экрю)</t>
  </si>
  <si>
    <t>Майка женская Swimark B1110 (50, Бежевый)</t>
  </si>
  <si>
    <t>Майка женская Swimark B1110 (50, Белый)</t>
  </si>
  <si>
    <t>Майка женская Swimark B1110 (50, Экрю)</t>
  </si>
  <si>
    <t>Майка женская Swimark B1110 (52, Белый)</t>
  </si>
  <si>
    <t>В1111</t>
  </si>
  <si>
    <t>Майка женская Swimark B1111 (42, Бежевый)</t>
  </si>
  <si>
    <t>Майка женская Swimark B1111 (42, Белый)</t>
  </si>
  <si>
    <t>Майка женская Swimark B1111 (42, Черный)</t>
  </si>
  <si>
    <t>Майка женская Swimark B1111 (42, Экрю)</t>
  </si>
  <si>
    <t>Майка женская Swimark B1111 (44, Бежевый)</t>
  </si>
  <si>
    <t>Майка женская Swimark B1111 (44, Белый)</t>
  </si>
  <si>
    <t>Майка женская Swimark B1111 (44, Черный)</t>
  </si>
  <si>
    <t>Майка женская Swimark B1111 (46, Бежевый)</t>
  </si>
  <si>
    <t>Майка женская Swimark B1111 (46, Белый)</t>
  </si>
  <si>
    <t>Майка женская Swimark B1111 (46, Черный)</t>
  </si>
  <si>
    <t>Майка женская Swimark B1111 (48, Бежевый)</t>
  </si>
  <si>
    <t>Майка женская Swimark B1111 (48, Белый)</t>
  </si>
  <si>
    <t>Майка женская Swimark B1111 (48, Черный)</t>
  </si>
  <si>
    <t>Майка женская Swimark B1111 (48, Экрю)</t>
  </si>
  <si>
    <t>Майка женская Swimark B1111 (50, Бежевый)</t>
  </si>
  <si>
    <t>Майка женская Swimark B1111 (50, Белый)</t>
  </si>
  <si>
    <t>Майка женская Swimark B1111 (50, Экрю)</t>
  </si>
  <si>
    <t>Майка женская Swimark B1111 (52, Бежевый)</t>
  </si>
  <si>
    <t>Майка женская Swimark B1111 (52, Белый)</t>
  </si>
  <si>
    <t>Майка женская Swimark B1111 (52, Экрю)</t>
  </si>
  <si>
    <t>Майка женская Swimark B1115 (42, Белый)</t>
  </si>
  <si>
    <t>Майка женская Swimark B1115 (42, Черный)</t>
  </si>
  <si>
    <t>Майка женская Swimark B1115 (44, Белый)</t>
  </si>
  <si>
    <t>Майка женская Swimark B1115 (44, Черный)</t>
  </si>
  <si>
    <t>Майка женская Swimark B1115 (46, Белый)</t>
  </si>
  <si>
    <t>Майка женская Swimark B1115 (46, Черный)</t>
  </si>
  <si>
    <t>Майка женская Swimark B1115 (48, Белый)</t>
  </si>
  <si>
    <t>Майка женская Swimark B1115 (48, Черный)</t>
  </si>
  <si>
    <t>В1115</t>
  </si>
  <si>
    <t>Майка женская Swimark B1210 (42, Бежевый)</t>
  </si>
  <si>
    <t>Майка женская Swimark B1210 (42, Белый)</t>
  </si>
  <si>
    <t>Майка женская Swimark B1210 (42, Черный)</t>
  </si>
  <si>
    <t>Майка женская Swimark B1210 (44, Бежевый)</t>
  </si>
  <si>
    <t>Майка женская Swimark B1210 (44, Белый)</t>
  </si>
  <si>
    <t>Майка женская Swimark B1210 (44, Черный)</t>
  </si>
  <si>
    <t>Майка женская Swimark B1210 (46, Бежевый)</t>
  </si>
  <si>
    <t>Майка женская Swimark B1210 (46, Белый)</t>
  </si>
  <si>
    <t>Майка женская Swimark B1210 (46, Черный)</t>
  </si>
  <si>
    <t>Майка женская Swimark B1210 (48, Бежевый)</t>
  </si>
  <si>
    <t>Майка женская Swimark B1210 (48, Белый)</t>
  </si>
  <si>
    <t>Майка женская Swimark B1210 (48, Черный)</t>
  </si>
  <si>
    <t>Майка женская Swimark B1210 (52, Белый)</t>
  </si>
  <si>
    <t>Майка женская Swimark B1215 (42, Бежевый)</t>
  </si>
  <si>
    <t>В1215</t>
  </si>
  <si>
    <t>Майка женская Swimark B1215 (42, Красный)</t>
  </si>
  <si>
    <t>Майка женская Swimark B1215 (42, Черный)</t>
  </si>
  <si>
    <t>Майка женская Swimark B1215 (44, Белый)</t>
  </si>
  <si>
    <t>Майка женская Swimark B1215 (44, Черный)</t>
  </si>
  <si>
    <t>Майка женская Swimark B1215 (46, Белый)</t>
  </si>
  <si>
    <t>Майка женская Swimark B1215 (46, Черный)</t>
  </si>
  <si>
    <t>Майка женская Swimark B1215 (48, Белый)</t>
  </si>
  <si>
    <t>Майка женская Swimark B1215 (48, Черный)</t>
  </si>
  <si>
    <t>Майка женская Swimark B1215 (52, Бежевый)</t>
  </si>
  <si>
    <t>Майка женская Swimark B1215 (52, Красный)</t>
  </si>
  <si>
    <t>С1110</t>
  </si>
  <si>
    <t>Майка женская Swimark C1110 (42, Антрацит меланж)</t>
  </si>
  <si>
    <t>Майка женская Swimark C1110 (42, Индиго меланж)</t>
  </si>
  <si>
    <t>Майка женская Swimark C1110 (42, Индиго)</t>
  </si>
  <si>
    <t>Майка женская Swimark C1110 (42, Лазурный бриз)</t>
  </si>
  <si>
    <t>Майка женская Swimark C1110 (42, Минт)</t>
  </si>
  <si>
    <t>Майка женская Swimark C1110 (42, Розовая глазурь)</t>
  </si>
  <si>
    <t>Майка женская Swimark C1110 (42, Серый меланж)</t>
  </si>
  <si>
    <t>Майка женская Swimark C1110 (42, Спелая вишня)</t>
  </si>
  <si>
    <t>Майка женская Swimark C1110 (42, Терракотовая вишня)</t>
  </si>
  <si>
    <t>Майка женская Swimark C1110 (42, Тёмно-синий)</t>
  </si>
  <si>
    <t>Майка женская Swimark C1110 (42, Шоколад)</t>
  </si>
  <si>
    <t>Майка женская Swimark C1110 (44, Антрацит меланж)</t>
  </si>
  <si>
    <t>Майка женская Swimark C1110 (44, Индиго меланж)</t>
  </si>
  <si>
    <t>Майка женская Swimark C1110 (44, Индиго)</t>
  </si>
  <si>
    <t>Майка женская Swimark C1110 (44, Розовая глазурь)</t>
  </si>
  <si>
    <t>Майка женская Swimark C1110 (44, Серый меланж)</t>
  </si>
  <si>
    <t>Майка женская Swimark C1110 (44, Спелая вишня)</t>
  </si>
  <si>
    <t>Майка женская Swimark C1110 (44, Терракотовая вишня)</t>
  </si>
  <si>
    <t>Майка женская Swimark C1110 (44, Тёмно-синий)</t>
  </si>
  <si>
    <t>Майка женская Swimark C1110 (44, Шоколад)</t>
  </si>
  <si>
    <t>Майка женская Swimark C1110 (46, Антрацит меланж)</t>
  </si>
  <si>
    <t>Майка женская Swimark C1110 (46, Индиго меланж)</t>
  </si>
  <si>
    <t>Майка женская Swimark C1110 (46, Индиго)</t>
  </si>
  <si>
    <t>Майка женская Swimark C1110 (46, Розовая глазурь)</t>
  </si>
  <si>
    <t>Майка женская Swimark C1110 (46, Серый меланж)</t>
  </si>
  <si>
    <t>Майка женская Swimark C1110 (46, Спелая вишня)</t>
  </si>
  <si>
    <t>Майка женская Swimark C1110 (46, Терракотовая вишня)</t>
  </si>
  <si>
    <t>Майка женская Swimark C1110 (46, Тёмно-синий)</t>
  </si>
  <si>
    <t>Майка женская Swimark C1110 (46, Шоколад)</t>
  </si>
  <si>
    <t>Майка женская Swimark C1110 (48, Антрацит меланж)</t>
  </si>
  <si>
    <t>Майка женская Swimark C1110 (48, Индиго меланж)</t>
  </si>
  <si>
    <t>Майка женская Swimark C1110 (48, Индиго)</t>
  </si>
  <si>
    <t>Майка женская Swimark C1110 (48, Лазурный бриз)</t>
  </si>
  <si>
    <t>Майка женская Swimark C1110 (48, Минт)</t>
  </si>
  <si>
    <t>Майка женская Swimark C1110 (48, Розовая глазурь)</t>
  </si>
  <si>
    <t>Майка женская Swimark C1110 (48, Серый меланж)</t>
  </si>
  <si>
    <t>Майка женская Swimark C1110 (48, Спелая вишня)</t>
  </si>
  <si>
    <t>Майка женская Swimark C1110 (48, Терракотовая вишня)</t>
  </si>
  <si>
    <t>Майка женская Swimark C1110 (48, Тёмно-синий)</t>
  </si>
  <si>
    <t>Майка женская Swimark C1110 (48, Шоколад)</t>
  </si>
  <si>
    <t>Майка женская Swimark C1110 (50, Антрацит меланж)</t>
  </si>
  <si>
    <t>Майка женская Swimark C1110 (50, Индиго меланж)</t>
  </si>
  <si>
    <t>Майка женская Swimark C1110 (50, Индиго)</t>
  </si>
  <si>
    <t>Майка женская Swimark C1110 (50, Серый меланж)</t>
  </si>
  <si>
    <t>Майка женская Swimark C1110 (50, Тёмно-синий)</t>
  </si>
  <si>
    <t>Майка женская Swimark C1110 (50, Шоколад)</t>
  </si>
  <si>
    <t>Майка женская Swimark C1110 (52, Серый меланж)</t>
  </si>
  <si>
    <t>Комплект 9602</t>
  </si>
  <si>
    <t>Алый</t>
  </si>
  <si>
    <t>Майка женская Swimark C1110G (42, Небесно-голубой)</t>
  </si>
  <si>
    <t>Майка женская Swimark C1110G (42, Персиковый)</t>
  </si>
  <si>
    <t>Майка женская Swimark C1110G (44, Небесно-голубой)</t>
  </si>
  <si>
    <t>Майка женская Swimark C1110G (44, Персиковый)</t>
  </si>
  <si>
    <t>Майка женская Swimark C1110G (46, Небесно-голубой)</t>
  </si>
  <si>
    <t>Майка женская Swimark C1110G (46, Персиковый)</t>
  </si>
  <si>
    <t>Майка женская Swimark C1110G (48, Небесно-голубой)</t>
  </si>
  <si>
    <t>Майка женская Swimark C1110G (48, Персиковый)</t>
  </si>
  <si>
    <t>Майка женская Swimark C1110G (50, Небесно-голубой)</t>
  </si>
  <si>
    <t>Майка женская Swimark C1110G (50, Персиковый)</t>
  </si>
  <si>
    <t>Формованная чашка с гелевым Push-Up.                                                                                                                                                                                                                       Состав: 90% полиамид, 10% эластан
Ластовица - 100% хлопок</t>
  </si>
  <si>
    <t>Комплект 9603</t>
  </si>
  <si>
    <t>C1110G</t>
  </si>
  <si>
    <t>Майка женская Swimark C1111 (42, Антрацит меланж)</t>
  </si>
  <si>
    <t>Майка женская Swimark C1111 (42, Индиго меланж)</t>
  </si>
  <si>
    <t>Майка женская Swimark C1111 (42, Индиго)</t>
  </si>
  <si>
    <t>Майка женская Swimark C1111 (42, Розовая глазурь)</t>
  </si>
  <si>
    <t>Майка женская Swimark C1111 (42, Спелая вишня)</t>
  </si>
  <si>
    <t>Майка женская Swimark C1111 (42, Тёмно-синий)</t>
  </si>
  <si>
    <t>Майка женская Swimark C1111 (42, Шоколад)</t>
  </si>
  <si>
    <t>Майка женская Swimark C1111 (44, Антрацит меланж)</t>
  </si>
  <si>
    <t>Майка женская Swimark C1111 (44, Индиго меланж)</t>
  </si>
  <si>
    <t>Майка женская Swimark C1111 (44, Индиго)</t>
  </si>
  <si>
    <t>Майка женская Swimark C1111 (44, Спелая вишня)</t>
  </si>
  <si>
    <t>Майка женская Swimark C1111 (44, Тёмно-синий)</t>
  </si>
  <si>
    <t>Майка женская Swimark C1111 (44, Шоколад)</t>
  </si>
  <si>
    <t>Майка женская Swimark C1111 (46, Антрацит меланж)</t>
  </si>
  <si>
    <t>Майка женская Swimark C1111 (46, Индиго меланж)</t>
  </si>
  <si>
    <t>Майка женская Swimark C1111 (46, Индиго)</t>
  </si>
  <si>
    <t>Майка женская Swimark C1111 (46, Розовая глазурь)</t>
  </si>
  <si>
    <t>Майка женская Swimark C1111 (46, Спелая вишня)</t>
  </si>
  <si>
    <t>Майка женская Swimark C1111 (46, Тёмно-синий)</t>
  </si>
  <si>
    <t>Майка женская Swimark C1111 (46, Шоколад)</t>
  </si>
  <si>
    <t>Майка женская Swimark C1111 (48, Антрацит меланж)</t>
  </si>
  <si>
    <t>Майка женская Swimark C1111 (48, Индиго меланж)</t>
  </si>
  <si>
    <t>Майка женская Swimark C1111 (48, Индиго)</t>
  </si>
  <si>
    <t>Майка женская Swimark C1111 (48, Розовая глазурь)</t>
  </si>
  <si>
    <t>Майка женская Swimark C1111 (48, Серый меланж)</t>
  </si>
  <si>
    <t>Майка женская Swimark C1111 (48, Спелая вишня)</t>
  </si>
  <si>
    <t>Майка женская Swimark C1111 (48, Терракотовая вишня)</t>
  </si>
  <si>
    <t>Майка женская Swimark C1111 (48, Тёмно-синий)</t>
  </si>
  <si>
    <t>Майка женская Swimark C1111 (48, Шоколад)</t>
  </si>
  <si>
    <t>Майка женская Swimark C1111 (50, Антрацит меланж)</t>
  </si>
  <si>
    <t>Майка женская Swimark C1111 (50, Индиго меланж)</t>
  </si>
  <si>
    <t>Майка женская Swimark C1111 (50, Индиго)</t>
  </si>
  <si>
    <t>Майка женская Swimark C1111 (50, Серый меланж)</t>
  </si>
  <si>
    <t>Майка женская Swimark C1111 (50, Тёмно-синий)</t>
  </si>
  <si>
    <t>Майка женская Swimark C1111 (50, Шоколад)</t>
  </si>
  <si>
    <t>Майка женская Swimark C1111 (52, Серый меланж)</t>
  </si>
  <si>
    <r>
      <t xml:space="preserve">Мягкая чашка на тонком поролоне без кости
Состав: 13% эластан, 87% полиамид
Ластовица: 100% хлопок
</t>
    </r>
    <r>
      <rPr>
        <b/>
        <i/>
        <sz val="13"/>
        <color rgb="FFFF0000"/>
        <rFont val="Trebuchet MS"/>
        <family val="2"/>
        <charset val="204"/>
      </rPr>
      <t xml:space="preserve">Маломерит на пол размера. </t>
    </r>
  </si>
  <si>
    <r>
      <t xml:space="preserve">Мягкая чашка на тонком поролоне
Состав:87% полиамид, 13% спандекс
Ластовица - 100% хлопок
</t>
    </r>
    <r>
      <rPr>
        <b/>
        <i/>
        <sz val="13"/>
        <color rgb="FFFF0000"/>
        <rFont val="Trebuchet MS"/>
        <family val="2"/>
        <charset val="204"/>
      </rPr>
      <t>Маломерит на размер.</t>
    </r>
  </si>
  <si>
    <t xml:space="preserve"> C1111</t>
  </si>
  <si>
    <t>C1111G</t>
  </si>
  <si>
    <t>Майка женская Swimark C1111G (42, Небесно-голубой)</t>
  </si>
  <si>
    <t>Майка женская Swimark C1111G (42, Персиковый)</t>
  </si>
  <si>
    <t>Майка женская Swimark C1111G (44, Небесно-голубой)</t>
  </si>
  <si>
    <t>Майка женская Swimark C1111G (44, Персиковый)</t>
  </si>
  <si>
    <t>Майка женская Swimark C1111G (46, Небесно-голубой)</t>
  </si>
  <si>
    <t>Майка женская Swimark C1111G (46, Персиковый)</t>
  </si>
  <si>
    <t>Майка женская Swimark C1111G (48, Небесно-голубой)</t>
  </si>
  <si>
    <t>Майка женская Swimark C1111G (48, Персиковый)</t>
  </si>
  <si>
    <t>Майка женская Swimark C1111G (50, Небесно-голубой)</t>
  </si>
  <si>
    <t>Майка женская Swimark C1111G (50, Персиковый)</t>
  </si>
  <si>
    <t>C1210</t>
  </si>
  <si>
    <t>Майка женская Swimark C1210 (42, Антрацит меланж)</t>
  </si>
  <si>
    <t>Майка женская Swimark C1210 (42, Индиго меланж)</t>
  </si>
  <si>
    <t>Майка женская Swimark C1210 (42, Индиго)</t>
  </si>
  <si>
    <t>Майка женская Swimark C1210 (42, Серый меланж)</t>
  </si>
  <si>
    <t>Майка женская Swimark C1210 (42, Спелая вишня)</t>
  </si>
  <si>
    <t>Майка женская Swimark C1210 (42, Тёмно-синий)</t>
  </si>
  <si>
    <t>Майка женская Swimark C1210 (42, Шоколад)</t>
  </si>
  <si>
    <t>Майка женская Swimark C1210 (44, Антрацит меланж)</t>
  </si>
  <si>
    <t>Майка женская Swimark C1210 (44, Индиго меланж)</t>
  </si>
  <si>
    <t>Майка женская Swimark C1210 (44, Индиго)</t>
  </si>
  <si>
    <t>Майка женская Swimark C1210 (44, Спелая вишня)</t>
  </si>
  <si>
    <t>Майка женская Swimark C1210 (44, Тёмно-синий)</t>
  </si>
  <si>
    <t>Майка женская Swimark C1210 (44, Шоколад)</t>
  </si>
  <si>
    <t>Майка женская Swimark C1210 (46, Антрацит меланж)</t>
  </si>
  <si>
    <t>Майка женская Swimark C1210 (46, Индиго меланж)</t>
  </si>
  <si>
    <t>Майка женская Swimark C1210 (46, Индиго)</t>
  </si>
  <si>
    <t>Майка женская Swimark C1210 (46, Спелая вишня)</t>
  </si>
  <si>
    <t>Майка женская Swimark C1210 (46, Шоколад)</t>
  </si>
  <si>
    <t>Майка женская Swimark C1210 (48, Антрацит меланж)</t>
  </si>
  <si>
    <t>Майка женская Swimark C1210 (48, Индиго меланж)</t>
  </si>
  <si>
    <t>Майка женская Swimark C1210 (48, Индиго)</t>
  </si>
  <si>
    <t>Майка женская Swimark C1210 (48, Спелая вишня)</t>
  </si>
  <si>
    <t>Майка женская Swimark C1210 (48, Тёмно-синий)</t>
  </si>
  <si>
    <t>Майка женская Swimark C1210 (48, Шоколад)</t>
  </si>
  <si>
    <t>Майка женская Swimark C1210 (50, Антрацит меланж)</t>
  </si>
  <si>
    <t>Майка женская Swimark C1210 (50, Индиго меланж)</t>
  </si>
  <si>
    <t>Майка женская Swimark C1210 (50, Индиго)</t>
  </si>
  <si>
    <t>Майка женская Swimark C1210 (50, Серый меланж)</t>
  </si>
  <si>
    <t>Майка женская Swimark C1210 (50, Тёмно-синий)</t>
  </si>
  <si>
    <t>Майка женская Swimark C1210 (50, Шоколад)</t>
  </si>
  <si>
    <t>Майка женская Swimark C1210 (52, Серый меланж)</t>
  </si>
  <si>
    <t>Майка женская Swimark C1210 (54, Серый меланж)</t>
  </si>
  <si>
    <t>Майка женская Swimark C1215 (42, Спелая вишня)</t>
  </si>
  <si>
    <t>Майка женская Swimark C1215 (44, Спелая вишня)</t>
  </si>
  <si>
    <t>Майка женская Swimark C1215 (46, Спелая вишня)</t>
  </si>
  <si>
    <t>Майка женская Swimark C1215 (48, Спелая вишня)</t>
  </si>
  <si>
    <t>C1115</t>
  </si>
  <si>
    <t>Топ женский Swimark С1115 (42, Спелая вишня)</t>
  </si>
  <si>
    <t>Топ женский Swimark С1115 (44, Спелая вишня)</t>
  </si>
  <si>
    <t>Топ женский Swimark С1115 (46, Спелая вишня)</t>
  </si>
  <si>
    <t>Топ женский Swimark С1115 (48, Спелая вишня)</t>
  </si>
  <si>
    <t>Майка женская Swimark C1215 (50, Серый меланж)</t>
  </si>
  <si>
    <t>Комплект 9605</t>
  </si>
  <si>
    <t>Розовый терракот</t>
  </si>
  <si>
    <t>Формованная чашка с небольшим Push-Up.                                                                                                                                                                                                                       Состав: 90% полиамид, 10% эластан
Ластовица - 100% хлопок</t>
  </si>
  <si>
    <t>Слипы NY-HL 007</t>
  </si>
  <si>
    <t>Комплект CH 9901</t>
  </si>
  <si>
    <t>Розовый зефир</t>
  </si>
  <si>
    <t>Аквамарин</t>
  </si>
  <si>
    <t>Формованная чашка балконет с гелевым Push-Up, бретели съемные. Имеется силиконовая полоска, прошитая изнутри, для носки бюстгальтер без бретелей.
Состав: 87% полиамид, 13% спандекс
Ластовица - 100% хлопок</t>
  </si>
  <si>
    <t>Коллекция Осень-Зима 2018-19.</t>
  </si>
  <si>
    <t>75:80:85</t>
  </si>
  <si>
    <t>Комплект CH 9903</t>
  </si>
  <si>
    <t>Новинки! Коллекция Лето 2019</t>
  </si>
  <si>
    <t>Изумруд (как на фото)</t>
  </si>
  <si>
    <r>
      <rPr>
        <b/>
        <i/>
        <u/>
        <sz val="16"/>
        <color theme="1"/>
        <rFont val="Trebuchet MS"/>
        <family val="2"/>
        <charset val="204"/>
      </rPr>
      <t xml:space="preserve">Минимальный заказ - </t>
    </r>
    <r>
      <rPr>
        <b/>
        <i/>
        <u/>
        <sz val="16"/>
        <color rgb="FFFF0000"/>
        <rFont val="Trebuchet MS"/>
        <family val="2"/>
        <charset val="204"/>
      </rPr>
      <t>20 000р.</t>
    </r>
    <r>
      <rPr>
        <b/>
        <i/>
        <sz val="16"/>
        <color theme="1"/>
        <rFont val="Trebuchet MS"/>
        <family val="2"/>
        <charset val="204"/>
      </rPr>
      <t xml:space="preserve">
</t>
    </r>
    <r>
      <rPr>
        <b/>
        <i/>
        <sz val="14"/>
        <color theme="1"/>
        <rFont val="Trebuchet MS"/>
        <family val="2"/>
        <charset val="204"/>
      </rPr>
      <t>На акционные модели скидка 
НЕ РАСПРОСТРАНЯЕТСЯ!!!</t>
    </r>
  </si>
  <si>
    <t>Формованная БЕСКОСТНАЯ чашка балконет с Push-Up, бретели несъемные.
Имеется сетка во внутренней части чашки для поддержания формы груди.
Состав: 87% полиамид, 13% спандекс
Ластовица - 100% хлопок</t>
  </si>
  <si>
    <t xml:space="preserve">бескостная модель, регулируемые бретели ЛЕОТАРД
Состав: 87% полиамид, 13% спандекс. </t>
  </si>
  <si>
    <t>90C/XL</t>
  </si>
  <si>
    <t>90D/XL</t>
  </si>
  <si>
    <t>бежевый</t>
  </si>
  <si>
    <t>Бюст CH 26003</t>
  </si>
  <si>
    <t>Формованная чашка с Push-Up, бретели несъемные.
Аналог модели 26001
Состав: 87% полиамид, 13% спандекс
Ластовица - 100% хлопок</t>
  </si>
  <si>
    <t>Комплект CH 9902</t>
  </si>
  <si>
    <t>Формованная чашка с Push-Up
Состав: 87% полиамид, 13% спандекс
Ластовица - 100% хлопок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</si>
</sst>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#,##0\ &quot;₽&quot;"/>
    <numFmt numFmtId="165" formatCode="#,##0.00\ &quot;₽&quot;"/>
    <numFmt numFmtId="166" formatCode="#,##0\ [$₽-419]"/>
    <numFmt numFmtId="167" formatCode="_-* #,##0\ &quot;₽&quot;_-;\-* #,##0\ &quot;₽&quot;_-;_-* &quot;-&quot;??\ &quot;₽&quot;_-;_-@_-"/>
  </numFmts>
  <fonts count="48">
    <font>
      <sz val="11"/>
      <color theme="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25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5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5"/>
      <color theme="1"/>
      <name val="Trebuchet MS"/>
      <family val="2"/>
      <charset val="204"/>
    </font>
    <font>
      <b/>
      <i/>
      <sz val="14"/>
      <color rgb="FFFF0000"/>
      <name val="Trebuchet MS"/>
      <family val="2"/>
      <charset val="204"/>
    </font>
    <font>
      <b/>
      <i/>
      <sz val="15"/>
      <name val="Trebuchet MS"/>
      <family val="2"/>
      <charset val="204"/>
    </font>
    <font>
      <b/>
      <i/>
      <sz val="15"/>
      <color rgb="FFFF0000"/>
      <name val="Trebuchet MS"/>
      <family val="2"/>
      <charset val="204"/>
    </font>
    <font>
      <b/>
      <i/>
      <sz val="11"/>
      <color theme="1"/>
      <name val="Trebuchet MS"/>
      <family val="2"/>
      <charset val="204"/>
    </font>
    <font>
      <b/>
      <i/>
      <sz val="12"/>
      <name val="Trebuchet MS"/>
      <family val="2"/>
      <charset val="204"/>
    </font>
    <font>
      <b/>
      <i/>
      <sz val="14"/>
      <name val="Trebuchet MS"/>
      <family val="2"/>
      <charset val="204"/>
    </font>
    <font>
      <b/>
      <i/>
      <sz val="16"/>
      <name val="Trebuchet MS"/>
      <family val="2"/>
      <charset val="204"/>
    </font>
    <font>
      <b/>
      <i/>
      <sz val="11"/>
      <name val="Trebuchet MS"/>
      <family val="2"/>
      <charset val="204"/>
    </font>
    <font>
      <b/>
      <i/>
      <sz val="16"/>
      <color theme="1"/>
      <name val="Trebuchet MS"/>
      <family val="2"/>
      <charset val="204"/>
    </font>
    <font>
      <b/>
      <i/>
      <sz val="14"/>
      <color theme="1"/>
      <name val="Trebuchet MS"/>
      <family val="2"/>
      <charset val="204"/>
    </font>
    <font>
      <b/>
      <i/>
      <u/>
      <sz val="20"/>
      <color rgb="FFFF0000"/>
      <name val="Trebuchet MS"/>
      <family val="2"/>
      <charset val="204"/>
    </font>
    <font>
      <b/>
      <i/>
      <sz val="11"/>
      <color rgb="FFFF0000"/>
      <name val="Trebuchet MS"/>
      <family val="2"/>
      <charset val="204"/>
    </font>
    <font>
      <b/>
      <i/>
      <sz val="13"/>
      <name val="Trebuchet MS"/>
      <family val="2"/>
      <charset val="204"/>
    </font>
    <font>
      <b/>
      <i/>
      <u/>
      <sz val="12"/>
      <color indexed="10"/>
      <name val="Trebuchet MS"/>
      <family val="2"/>
      <charset val="204"/>
    </font>
    <font>
      <b/>
      <i/>
      <sz val="13"/>
      <color rgb="FFFF0000"/>
      <name val="Trebuchet MS"/>
      <family val="2"/>
      <charset val="204"/>
    </font>
    <font>
      <b/>
      <i/>
      <sz val="18"/>
      <name val="Trebuchet MS"/>
      <family val="2"/>
      <charset val="204"/>
    </font>
    <font>
      <b/>
      <i/>
      <sz val="10"/>
      <color theme="1"/>
      <name val="Trebuchet MS"/>
      <family val="2"/>
      <charset val="204"/>
    </font>
    <font>
      <b/>
      <i/>
      <sz val="36"/>
      <color rgb="FF92D050"/>
      <name val="Trebuchet MS"/>
      <family val="2"/>
      <charset val="204"/>
    </font>
    <font>
      <sz val="11"/>
      <color theme="1"/>
      <name val="Trebuchet MS"/>
      <family val="2"/>
      <charset val="204"/>
    </font>
    <font>
      <i/>
      <sz val="11"/>
      <color theme="1"/>
      <name val="Trebuchet MS"/>
      <family val="2"/>
      <charset val="204"/>
    </font>
    <font>
      <i/>
      <sz val="15"/>
      <name val="Trebuchet MS"/>
      <family val="2"/>
      <charset val="204"/>
    </font>
    <font>
      <i/>
      <sz val="15"/>
      <color theme="1"/>
      <name val="Trebuchet MS"/>
      <family val="2"/>
      <charset val="204"/>
    </font>
    <font>
      <i/>
      <u/>
      <sz val="20"/>
      <color rgb="FFFF0000"/>
      <name val="Trebuchet MS"/>
      <family val="2"/>
      <charset val="204"/>
    </font>
    <font>
      <i/>
      <sz val="20"/>
      <color rgb="FFFF0000"/>
      <name val="Trebuchet MS"/>
      <family val="2"/>
      <charset val="204"/>
    </font>
    <font>
      <i/>
      <sz val="11"/>
      <name val="Trebuchet MS"/>
      <family val="2"/>
      <charset val="204"/>
    </font>
    <font>
      <b/>
      <i/>
      <sz val="20"/>
      <color rgb="FFFF0000"/>
      <name val="Trebuchet MS"/>
      <family val="2"/>
      <charset val="204"/>
    </font>
    <font>
      <i/>
      <sz val="12"/>
      <color theme="1"/>
      <name val="Trebuchet MS"/>
      <family val="2"/>
      <charset val="204"/>
    </font>
    <font>
      <i/>
      <sz val="20"/>
      <name val="Trebuchet MS"/>
      <family val="2"/>
      <charset val="204"/>
    </font>
    <font>
      <i/>
      <sz val="12"/>
      <name val="Trebuchet MS"/>
      <family val="2"/>
      <charset val="204"/>
    </font>
    <font>
      <i/>
      <sz val="20"/>
      <color theme="1"/>
      <name val="Trebuchet MS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i/>
      <u/>
      <sz val="16"/>
      <color theme="1"/>
      <name val="Trebuchet MS"/>
      <family val="2"/>
      <charset val="204"/>
    </font>
    <font>
      <b/>
      <i/>
      <u/>
      <sz val="16"/>
      <color rgb="FFFF0000"/>
      <name val="Trebuchet MS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A9A9A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41" fillId="0" borderId="0" applyFont="0" applyFill="0" applyBorder="0" applyAlignment="0" applyProtection="0"/>
  </cellStyleXfs>
  <cellXfs count="43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166" fontId="6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/>
    </xf>
    <xf numFmtId="3" fontId="30" fillId="4" borderId="1" xfId="0" applyNumberFormat="1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33" fillId="4" borderId="1" xfId="0" applyNumberFormat="1" applyFont="1" applyFill="1" applyBorder="1" applyAlignment="1">
      <alignment horizontal="center" vertical="center" wrapText="1"/>
    </xf>
    <xf numFmtId="164" fontId="33" fillId="4" borderId="7" xfId="0" applyNumberFormat="1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164" fontId="33" fillId="4" borderId="8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vertical="center" wrapText="1"/>
    </xf>
    <xf numFmtId="0" fontId="20" fillId="4" borderId="15" xfId="0" applyFont="1" applyFill="1" applyBorder="1" applyAlignment="1">
      <alignment vertical="center" wrapText="1"/>
    </xf>
    <xf numFmtId="0" fontId="35" fillId="3" borderId="1" xfId="0" applyFont="1" applyFill="1" applyBorder="1" applyAlignment="1">
      <alignment horizontal="center" vertical="center"/>
    </xf>
    <xf numFmtId="164" fontId="12" fillId="4" borderId="4" xfId="0" applyNumberFormat="1" applyFont="1" applyFill="1" applyBorder="1" applyAlignment="1">
      <alignment horizontal="center" vertical="center"/>
    </xf>
    <xf numFmtId="164" fontId="12" fillId="4" borderId="9" xfId="0" applyNumberFormat="1" applyFont="1" applyFill="1" applyBorder="1" applyAlignment="1">
      <alignment horizontal="center" vertical="center"/>
    </xf>
    <xf numFmtId="0" fontId="36" fillId="5" borderId="14" xfId="0" applyFont="1" applyFill="1" applyBorder="1" applyAlignment="1">
      <alignment vertical="center" wrapText="1"/>
    </xf>
    <xf numFmtId="0" fontId="36" fillId="5" borderId="7" xfId="0" applyFont="1" applyFill="1" applyBorder="1" applyAlignment="1">
      <alignment vertical="center" wrapText="1"/>
    </xf>
    <xf numFmtId="0" fontId="30" fillId="4" borderId="1" xfId="0" applyFont="1" applyFill="1" applyBorder="1" applyAlignment="1">
      <alignment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vertical="center" wrapText="1"/>
    </xf>
    <xf numFmtId="0" fontId="14" fillId="4" borderId="10" xfId="0" applyFont="1" applyFill="1" applyBorder="1" applyAlignment="1">
      <alignment vertical="center"/>
    </xf>
    <xf numFmtId="0" fontId="14" fillId="4" borderId="9" xfId="0" applyFont="1" applyFill="1" applyBorder="1" applyAlignment="1">
      <alignment vertical="center"/>
    </xf>
    <xf numFmtId="0" fontId="37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vertical="center"/>
    </xf>
    <xf numFmtId="0" fontId="14" fillId="4" borderId="8" xfId="0" applyFont="1" applyFill="1" applyBorder="1" applyAlignment="1">
      <alignment vertical="center"/>
    </xf>
    <xf numFmtId="164" fontId="12" fillId="4" borderId="2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164" fontId="38" fillId="4" borderId="1" xfId="0" applyNumberFormat="1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/>
    </xf>
    <xf numFmtId="0" fontId="37" fillId="4" borderId="1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/>
    </xf>
    <xf numFmtId="0" fontId="0" fillId="7" borderId="1" xfId="0" applyFill="1" applyBorder="1"/>
    <xf numFmtId="164" fontId="19" fillId="4" borderId="1" xfId="1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/>
    </xf>
    <xf numFmtId="164" fontId="38" fillId="4" borderId="1" xfId="0" applyNumberFormat="1" applyFont="1" applyFill="1" applyBorder="1" applyAlignment="1">
      <alignment horizontal="center" vertical="center" wrapText="1"/>
    </xf>
    <xf numFmtId="164" fontId="3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0" fontId="30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164" fontId="44" fillId="4" borderId="2" xfId="0" applyNumberFormat="1" applyFont="1" applyFill="1" applyBorder="1" applyAlignment="1">
      <alignment horizontal="center" vertical="center" wrapText="1"/>
    </xf>
    <xf numFmtId="164" fontId="45" fillId="4" borderId="2" xfId="0" applyNumberFormat="1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vertical="center"/>
    </xf>
    <xf numFmtId="0" fontId="14" fillId="3" borderId="25" xfId="0" applyFont="1" applyFill="1" applyBorder="1" applyAlignment="1">
      <alignment horizontal="center" vertical="center"/>
    </xf>
    <xf numFmtId="0" fontId="20" fillId="4" borderId="38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164" fontId="38" fillId="4" borderId="1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164" fontId="13" fillId="4" borderId="5" xfId="0" applyNumberFormat="1" applyFont="1" applyFill="1" applyBorder="1" applyAlignment="1">
      <alignment horizontal="center" vertical="center"/>
    </xf>
    <xf numFmtId="164" fontId="13" fillId="4" borderId="8" xfId="0" applyNumberFormat="1" applyFont="1" applyFill="1" applyBorder="1" applyAlignment="1">
      <alignment horizontal="center" vertical="center"/>
    </xf>
    <xf numFmtId="164" fontId="13" fillId="4" borderId="2" xfId="0" applyNumberFormat="1" applyFont="1" applyFill="1" applyBorder="1" applyAlignment="1">
      <alignment horizontal="center" vertical="center"/>
    </xf>
    <xf numFmtId="164" fontId="33" fillId="4" borderId="5" xfId="0" applyNumberFormat="1" applyFont="1" applyFill="1" applyBorder="1" applyAlignment="1">
      <alignment horizontal="center" vertical="center" wrapText="1"/>
    </xf>
    <xf numFmtId="164" fontId="33" fillId="4" borderId="8" xfId="0" applyNumberFormat="1" applyFont="1" applyFill="1" applyBorder="1" applyAlignment="1">
      <alignment horizontal="center" vertical="center" wrapText="1"/>
    </xf>
    <xf numFmtId="164" fontId="33" fillId="4" borderId="2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wrapText="1"/>
    </xf>
    <xf numFmtId="0" fontId="19" fillId="4" borderId="5" xfId="0" applyFont="1" applyFill="1" applyBorder="1" applyAlignment="1">
      <alignment horizontal="center" wrapText="1"/>
    </xf>
    <xf numFmtId="0" fontId="19" fillId="4" borderId="8" xfId="0" applyFont="1" applyFill="1" applyBorder="1" applyAlignment="1">
      <alignment horizontal="center" wrapText="1"/>
    </xf>
    <xf numFmtId="0" fontId="19" fillId="4" borderId="2" xfId="0" applyFont="1" applyFill="1" applyBorder="1" applyAlignment="1">
      <alignment horizontal="center" wrapText="1"/>
    </xf>
    <xf numFmtId="164" fontId="33" fillId="4" borderId="1" xfId="0" applyNumberFormat="1" applyFont="1" applyFill="1" applyBorder="1" applyAlignment="1">
      <alignment horizontal="center" vertical="center" wrapText="1"/>
    </xf>
    <xf numFmtId="164" fontId="38" fillId="4" borderId="1" xfId="0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164" fontId="17" fillId="4" borderId="5" xfId="0" applyNumberFormat="1" applyFont="1" applyFill="1" applyBorder="1" applyAlignment="1">
      <alignment horizontal="center" vertical="center"/>
    </xf>
    <xf numFmtId="164" fontId="17" fillId="4" borderId="8" xfId="0" applyNumberFormat="1" applyFont="1" applyFill="1" applyBorder="1" applyAlignment="1">
      <alignment horizontal="center" vertical="center"/>
    </xf>
    <xf numFmtId="164" fontId="17" fillId="4" borderId="2" xfId="0" applyNumberFormat="1" applyFont="1" applyFill="1" applyBorder="1" applyAlignment="1">
      <alignment horizontal="center" vertical="center"/>
    </xf>
    <xf numFmtId="164" fontId="17" fillId="4" borderId="33" xfId="0" applyNumberFormat="1" applyFont="1" applyFill="1" applyBorder="1" applyAlignment="1">
      <alignment horizontal="center" vertical="center"/>
    </xf>
    <xf numFmtId="164" fontId="17" fillId="4" borderId="41" xfId="0" applyNumberFormat="1" applyFont="1" applyFill="1" applyBorder="1" applyAlignment="1">
      <alignment horizontal="center" vertical="center"/>
    </xf>
    <xf numFmtId="164" fontId="17" fillId="4" borderId="12" xfId="0" applyNumberFormat="1" applyFont="1" applyFill="1" applyBorder="1" applyAlignment="1">
      <alignment horizontal="center" vertical="center"/>
    </xf>
    <xf numFmtId="164" fontId="17" fillId="4" borderId="3" xfId="0" applyNumberFormat="1" applyFont="1" applyFill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167" fontId="17" fillId="4" borderId="5" xfId="0" applyNumberFormat="1" applyFont="1" applyFill="1" applyBorder="1" applyAlignment="1">
      <alignment horizontal="center" vertical="center"/>
    </xf>
    <xf numFmtId="167" fontId="17" fillId="4" borderId="8" xfId="0" applyNumberFormat="1" applyFont="1" applyFill="1" applyBorder="1" applyAlignment="1">
      <alignment horizontal="center" vertical="center"/>
    </xf>
    <xf numFmtId="167" fontId="17" fillId="4" borderId="2" xfId="0" applyNumberFormat="1" applyFont="1" applyFill="1" applyBorder="1" applyAlignment="1">
      <alignment horizontal="center" vertical="center"/>
    </xf>
    <xf numFmtId="165" fontId="16" fillId="4" borderId="5" xfId="0" applyNumberFormat="1" applyFont="1" applyFill="1" applyBorder="1" applyAlignment="1">
      <alignment horizontal="center" vertical="center" wrapText="1"/>
    </xf>
    <xf numFmtId="165" fontId="16" fillId="4" borderId="8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4" fontId="38" fillId="4" borderId="1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164" fontId="34" fillId="4" borderId="1" xfId="0" applyNumberFormat="1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center" wrapText="1"/>
    </xf>
    <xf numFmtId="164" fontId="13" fillId="4" borderId="11" xfId="0" applyNumberFormat="1" applyFont="1" applyFill="1" applyBorder="1" applyAlignment="1">
      <alignment horizontal="center" vertical="center"/>
    </xf>
    <xf numFmtId="164" fontId="13" fillId="4" borderId="12" xfId="0" applyNumberFormat="1" applyFont="1" applyFill="1" applyBorder="1" applyAlignment="1">
      <alignment horizontal="center" vertical="center"/>
    </xf>
    <xf numFmtId="164" fontId="13" fillId="4" borderId="3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36" fillId="5" borderId="3" xfId="0" applyFont="1" applyFill="1" applyBorder="1" applyAlignment="1">
      <alignment horizontal="center" vertical="center" wrapText="1"/>
    </xf>
    <xf numFmtId="0" fontId="36" fillId="5" borderId="14" xfId="0" applyFont="1" applyFill="1" applyBorder="1" applyAlignment="1">
      <alignment horizontal="center" vertical="center" wrapText="1"/>
    </xf>
    <xf numFmtId="0" fontId="37" fillId="4" borderId="5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 wrapText="1"/>
    </xf>
    <xf numFmtId="0" fontId="42" fillId="4" borderId="8" xfId="0" applyFont="1" applyFill="1" applyBorder="1" applyAlignment="1">
      <alignment horizontal="center" vertical="center" wrapText="1"/>
    </xf>
    <xf numFmtId="0" fontId="42" fillId="4" borderId="2" xfId="0" applyFont="1" applyFill="1" applyBorder="1" applyAlignment="1">
      <alignment horizontal="center" vertical="center" wrapText="1"/>
    </xf>
    <xf numFmtId="164" fontId="38" fillId="4" borderId="5" xfId="0" applyNumberFormat="1" applyFont="1" applyFill="1" applyBorder="1" applyAlignment="1">
      <alignment horizontal="center" vertical="center" wrapText="1"/>
    </xf>
    <xf numFmtId="164" fontId="38" fillId="4" borderId="8" xfId="0" applyNumberFormat="1" applyFont="1" applyFill="1" applyBorder="1" applyAlignment="1">
      <alignment horizontal="center" vertical="center" wrapText="1"/>
    </xf>
    <xf numFmtId="164" fontId="13" fillId="4" borderId="5" xfId="0" applyNumberFormat="1" applyFont="1" applyFill="1" applyBorder="1" applyAlignment="1">
      <alignment horizontal="center" vertical="center" wrapText="1"/>
    </xf>
    <xf numFmtId="164" fontId="13" fillId="4" borderId="8" xfId="0" applyNumberFormat="1" applyFont="1" applyFill="1" applyBorder="1" applyAlignment="1">
      <alignment horizontal="center" vertical="center" wrapText="1"/>
    </xf>
    <xf numFmtId="0" fontId="14" fillId="4" borderId="35" xfId="0" quotePrefix="1" applyFont="1" applyFill="1" applyBorder="1" applyAlignment="1">
      <alignment horizontal="center" vertical="center" wrapText="1"/>
    </xf>
    <xf numFmtId="0" fontId="14" fillId="4" borderId="28" xfId="0" quotePrefix="1" applyFont="1" applyFill="1" applyBorder="1" applyAlignment="1">
      <alignment horizontal="center" vertical="center" wrapText="1"/>
    </xf>
    <xf numFmtId="0" fontId="14" fillId="4" borderId="36" xfId="0" quotePrefix="1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/>
    </xf>
    <xf numFmtId="164" fontId="12" fillId="4" borderId="5" xfId="0" applyNumberFormat="1" applyFont="1" applyFill="1" applyBorder="1" applyAlignment="1">
      <alignment horizontal="center" vertical="center"/>
    </xf>
    <xf numFmtId="164" fontId="12" fillId="4" borderId="8" xfId="0" applyNumberFormat="1" applyFont="1" applyFill="1" applyBorder="1" applyAlignment="1">
      <alignment horizontal="center" vertical="center"/>
    </xf>
    <xf numFmtId="164" fontId="12" fillId="4" borderId="2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164" fontId="12" fillId="4" borderId="5" xfId="0" applyNumberFormat="1" applyFont="1" applyFill="1" applyBorder="1" applyAlignment="1">
      <alignment horizontal="center" vertical="center" wrapText="1"/>
    </xf>
    <xf numFmtId="164" fontId="12" fillId="4" borderId="8" xfId="0" applyNumberFormat="1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64" fontId="21" fillId="4" borderId="17" xfId="0" applyNumberFormat="1" applyFont="1" applyFill="1" applyBorder="1" applyAlignment="1">
      <alignment horizontal="center" vertical="center" wrapText="1"/>
    </xf>
    <xf numFmtId="164" fontId="21" fillId="4" borderId="18" xfId="0" applyNumberFormat="1" applyFont="1" applyFill="1" applyBorder="1" applyAlignment="1">
      <alignment horizontal="center" vertical="center" wrapText="1"/>
    </xf>
    <xf numFmtId="164" fontId="21" fillId="4" borderId="19" xfId="0" applyNumberFormat="1" applyFont="1" applyFill="1" applyBorder="1" applyAlignment="1">
      <alignment horizontal="center" vertical="center" wrapText="1"/>
    </xf>
    <xf numFmtId="164" fontId="21" fillId="4" borderId="38" xfId="0" applyNumberFormat="1" applyFont="1" applyFill="1" applyBorder="1" applyAlignment="1">
      <alignment horizontal="center" vertical="center" wrapText="1"/>
    </xf>
    <xf numFmtId="164" fontId="21" fillId="4" borderId="39" xfId="0" applyNumberFormat="1" applyFont="1" applyFill="1" applyBorder="1" applyAlignment="1">
      <alignment horizontal="center" vertical="center" wrapText="1"/>
    </xf>
    <xf numFmtId="164" fontId="21" fillId="4" borderId="40" xfId="0" applyNumberFormat="1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center" vertical="center" wrapText="1"/>
    </xf>
    <xf numFmtId="164" fontId="40" fillId="4" borderId="1" xfId="0" applyNumberFormat="1" applyFont="1" applyFill="1" applyBorder="1" applyAlignment="1">
      <alignment horizontal="center" vertical="center" wrapText="1"/>
    </xf>
    <xf numFmtId="164" fontId="17" fillId="4" borderId="5" xfId="0" applyNumberFormat="1" applyFont="1" applyFill="1" applyBorder="1" applyAlignment="1">
      <alignment horizontal="center" wrapText="1"/>
    </xf>
    <xf numFmtId="164" fontId="17" fillId="4" borderId="8" xfId="0" applyNumberFormat="1" applyFont="1" applyFill="1" applyBorder="1" applyAlignment="1">
      <alignment horizontal="center" wrapText="1"/>
    </xf>
    <xf numFmtId="164" fontId="17" fillId="4" borderId="2" xfId="0" applyNumberFormat="1" applyFont="1" applyFill="1" applyBorder="1" applyAlignment="1">
      <alignment horizontal="center" wrapText="1"/>
    </xf>
    <xf numFmtId="0" fontId="14" fillId="4" borderId="30" xfId="0" quotePrefix="1" applyFont="1" applyFill="1" applyBorder="1" applyAlignment="1">
      <alignment horizontal="center" vertical="center" wrapText="1"/>
    </xf>
    <xf numFmtId="0" fontId="14" fillId="4" borderId="31" xfId="0" quotePrefix="1" applyFont="1" applyFill="1" applyBorder="1" applyAlignment="1">
      <alignment horizontal="center" vertical="center" wrapText="1"/>
    </xf>
    <xf numFmtId="0" fontId="14" fillId="4" borderId="37" xfId="0" quotePrefix="1" applyFont="1" applyFill="1" applyBorder="1" applyAlignment="1">
      <alignment horizontal="center" vertical="center" wrapText="1"/>
    </xf>
    <xf numFmtId="164" fontId="38" fillId="4" borderId="2" xfId="0" applyNumberFormat="1" applyFont="1" applyFill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164" fontId="38" fillId="4" borderId="5" xfId="0" applyNumberFormat="1" applyFont="1" applyFill="1" applyBorder="1" applyAlignment="1">
      <alignment horizontal="center" vertical="center"/>
    </xf>
    <xf numFmtId="164" fontId="38" fillId="4" borderId="8" xfId="0" applyNumberFormat="1" applyFont="1" applyFill="1" applyBorder="1" applyAlignment="1">
      <alignment horizontal="center" vertical="center"/>
    </xf>
    <xf numFmtId="164" fontId="38" fillId="4" borderId="2" xfId="0" applyNumberFormat="1" applyFont="1" applyFill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 wrapText="1"/>
    </xf>
    <xf numFmtId="0" fontId="36" fillId="5" borderId="10" xfId="0" applyFont="1" applyFill="1" applyBorder="1" applyAlignment="1">
      <alignment horizontal="center" vertical="center" wrapText="1"/>
    </xf>
    <xf numFmtId="164" fontId="38" fillId="4" borderId="11" xfId="0" applyNumberFormat="1" applyFont="1" applyFill="1" applyBorder="1" applyAlignment="1">
      <alignment horizontal="center" vertical="center" wrapText="1"/>
    </xf>
    <xf numFmtId="164" fontId="38" fillId="4" borderId="12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wrapText="1"/>
    </xf>
    <xf numFmtId="0" fontId="19" fillId="4" borderId="0" xfId="0" applyFont="1" applyFill="1" applyAlignment="1">
      <alignment horizontal="center" wrapText="1"/>
    </xf>
    <xf numFmtId="0" fontId="19" fillId="4" borderId="14" xfId="0" applyFont="1" applyFill="1" applyBorder="1" applyAlignment="1">
      <alignment horizontal="center" wrapText="1"/>
    </xf>
    <xf numFmtId="165" fontId="16" fillId="4" borderId="1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wrapText="1"/>
    </xf>
    <xf numFmtId="0" fontId="17" fillId="4" borderId="8" xfId="0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/>
    </xf>
    <xf numFmtId="0" fontId="17" fillId="7" borderId="5" xfId="0" applyFont="1" applyFill="1" applyBorder="1" applyAlignment="1">
      <alignment horizontal="center"/>
    </xf>
    <xf numFmtId="0" fontId="17" fillId="7" borderId="8" xfId="0" applyFont="1" applyFill="1" applyBorder="1" applyAlignment="1">
      <alignment horizontal="center"/>
    </xf>
    <xf numFmtId="0" fontId="18" fillId="7" borderId="5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165" fontId="28" fillId="7" borderId="1" xfId="0" applyNumberFormat="1" applyFont="1" applyFill="1" applyBorder="1" applyAlignment="1">
      <alignment horizontal="center" vertical="center"/>
    </xf>
    <xf numFmtId="165" fontId="28" fillId="7" borderId="13" xfId="0" applyNumberFormat="1" applyFont="1" applyFill="1" applyBorder="1" applyAlignment="1">
      <alignment horizontal="center" vertical="center"/>
    </xf>
    <xf numFmtId="165" fontId="28" fillId="7" borderId="6" xfId="0" applyNumberFormat="1" applyFont="1" applyFill="1" applyBorder="1" applyAlignment="1">
      <alignment horizontal="center" vertical="center"/>
    </xf>
    <xf numFmtId="165" fontId="28" fillId="7" borderId="0" xfId="0" applyNumberFormat="1" applyFont="1" applyFill="1" applyAlignment="1">
      <alignment horizontal="center" vertical="center"/>
    </xf>
    <xf numFmtId="165" fontId="28" fillId="7" borderId="20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wrapText="1"/>
    </xf>
    <xf numFmtId="0" fontId="20" fillId="4" borderId="8" xfId="0" applyFont="1" applyFill="1" applyBorder="1" applyAlignment="1">
      <alignment horizontal="center" wrapText="1"/>
    </xf>
    <xf numFmtId="0" fontId="16" fillId="4" borderId="5" xfId="0" applyFont="1" applyFill="1" applyBorder="1" applyAlignment="1">
      <alignment horizontal="center" wrapText="1"/>
    </xf>
    <xf numFmtId="0" fontId="16" fillId="4" borderId="8" xfId="0" applyFont="1" applyFill="1" applyBorder="1" applyAlignment="1">
      <alignment horizontal="center" wrapText="1"/>
    </xf>
    <xf numFmtId="164" fontId="17" fillId="4" borderId="1" xfId="0" applyNumberFormat="1" applyFont="1" applyFill="1" applyBorder="1" applyAlignment="1">
      <alignment horizontal="center" vertical="center"/>
    </xf>
    <xf numFmtId="164" fontId="19" fillId="4" borderId="5" xfId="0" applyNumberFormat="1" applyFont="1" applyFill="1" applyBorder="1" applyAlignment="1">
      <alignment horizontal="center" vertical="center" wrapText="1"/>
    </xf>
    <xf numFmtId="164" fontId="19" fillId="4" borderId="8" xfId="0" applyNumberFormat="1" applyFont="1" applyFill="1" applyBorder="1" applyAlignment="1">
      <alignment horizontal="center" vertical="center" wrapText="1"/>
    </xf>
    <xf numFmtId="164" fontId="19" fillId="4" borderId="2" xfId="0" applyNumberFormat="1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/>
    </xf>
    <xf numFmtId="0" fontId="19" fillId="7" borderId="8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19" fillId="4" borderId="5" xfId="1" applyNumberFormat="1" applyFont="1" applyFill="1" applyBorder="1" applyAlignment="1">
      <alignment horizontal="center" vertical="center" wrapText="1"/>
    </xf>
    <xf numFmtId="164" fontId="19" fillId="4" borderId="8" xfId="1" applyNumberFormat="1" applyFont="1" applyFill="1" applyBorder="1" applyAlignment="1">
      <alignment horizontal="center" vertical="center" wrapText="1"/>
    </xf>
    <xf numFmtId="164" fontId="19" fillId="4" borderId="2" xfId="1" applyNumberFormat="1" applyFont="1" applyFill="1" applyBorder="1" applyAlignment="1">
      <alignment horizontal="center" vertical="center" wrapText="1"/>
    </xf>
    <xf numFmtId="164" fontId="19" fillId="4" borderId="5" xfId="0" applyNumberFormat="1" applyFont="1" applyFill="1" applyBorder="1" applyAlignment="1">
      <alignment horizontal="center" vertical="center"/>
    </xf>
    <xf numFmtId="164" fontId="19" fillId="4" borderId="8" xfId="0" applyNumberFormat="1" applyFont="1" applyFill="1" applyBorder="1" applyAlignment="1">
      <alignment horizontal="center" vertical="center"/>
    </xf>
    <xf numFmtId="164" fontId="19" fillId="4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166" fontId="7" fillId="0" borderId="8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CCFF"/>
      <color rgb="FF66FFFF"/>
      <color rgb="FFEA0000"/>
      <color rgb="FF800000"/>
      <color rgb="FF003399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jpeg"/><Relationship Id="rId299" Type="http://schemas.openxmlformats.org/officeDocument/2006/relationships/image" Target="../media/image300.jpeg"/><Relationship Id="rId21" Type="http://schemas.openxmlformats.org/officeDocument/2006/relationships/image" Target="../media/image22.jpeg"/><Relationship Id="rId63" Type="http://schemas.openxmlformats.org/officeDocument/2006/relationships/image" Target="../media/image64.jpeg"/><Relationship Id="rId159" Type="http://schemas.openxmlformats.org/officeDocument/2006/relationships/image" Target="../media/image160.png"/><Relationship Id="rId324" Type="http://schemas.openxmlformats.org/officeDocument/2006/relationships/image" Target="../media/image325.jpeg"/><Relationship Id="rId366" Type="http://schemas.openxmlformats.org/officeDocument/2006/relationships/image" Target="../media/image367.jpeg"/><Relationship Id="rId170" Type="http://schemas.openxmlformats.org/officeDocument/2006/relationships/image" Target="../media/image171.jpeg"/><Relationship Id="rId226" Type="http://schemas.openxmlformats.org/officeDocument/2006/relationships/image" Target="../media/image227.jpeg"/><Relationship Id="rId433" Type="http://schemas.openxmlformats.org/officeDocument/2006/relationships/image" Target="../media/image434.jpeg"/><Relationship Id="rId268" Type="http://schemas.openxmlformats.org/officeDocument/2006/relationships/image" Target="../media/image269.jpeg"/><Relationship Id="rId475" Type="http://schemas.openxmlformats.org/officeDocument/2006/relationships/image" Target="../media/image476.jpeg"/><Relationship Id="rId32" Type="http://schemas.openxmlformats.org/officeDocument/2006/relationships/image" Target="../media/image33.jpeg"/><Relationship Id="rId74" Type="http://schemas.openxmlformats.org/officeDocument/2006/relationships/image" Target="../media/image75.jpeg"/><Relationship Id="rId128" Type="http://schemas.openxmlformats.org/officeDocument/2006/relationships/image" Target="../media/image129.jpeg"/><Relationship Id="rId335" Type="http://schemas.openxmlformats.org/officeDocument/2006/relationships/image" Target="../media/image336.jpeg"/><Relationship Id="rId377" Type="http://schemas.openxmlformats.org/officeDocument/2006/relationships/image" Target="../media/image378.jpeg"/><Relationship Id="rId500" Type="http://schemas.openxmlformats.org/officeDocument/2006/relationships/image" Target="../media/image501.jpeg"/><Relationship Id="rId5" Type="http://schemas.openxmlformats.org/officeDocument/2006/relationships/image" Target="../media/image6.jpeg"/><Relationship Id="rId181" Type="http://schemas.openxmlformats.org/officeDocument/2006/relationships/image" Target="../media/image182.jpeg"/><Relationship Id="rId237" Type="http://schemas.openxmlformats.org/officeDocument/2006/relationships/image" Target="../media/image238.jpeg"/><Relationship Id="rId402" Type="http://schemas.openxmlformats.org/officeDocument/2006/relationships/image" Target="../media/image403.jpeg"/><Relationship Id="rId279" Type="http://schemas.openxmlformats.org/officeDocument/2006/relationships/image" Target="../media/image280.jpeg"/><Relationship Id="rId444" Type="http://schemas.openxmlformats.org/officeDocument/2006/relationships/image" Target="../media/image445.jpeg"/><Relationship Id="rId486" Type="http://schemas.openxmlformats.org/officeDocument/2006/relationships/image" Target="../media/image487.jpeg"/><Relationship Id="rId43" Type="http://schemas.openxmlformats.org/officeDocument/2006/relationships/image" Target="../media/image44.jpeg"/><Relationship Id="rId139" Type="http://schemas.openxmlformats.org/officeDocument/2006/relationships/image" Target="../media/image140.jpeg"/><Relationship Id="rId290" Type="http://schemas.openxmlformats.org/officeDocument/2006/relationships/image" Target="../media/image291.jpeg"/><Relationship Id="rId304" Type="http://schemas.openxmlformats.org/officeDocument/2006/relationships/image" Target="../media/image305.jpeg"/><Relationship Id="rId346" Type="http://schemas.openxmlformats.org/officeDocument/2006/relationships/image" Target="../media/image347.jpeg"/><Relationship Id="rId388" Type="http://schemas.openxmlformats.org/officeDocument/2006/relationships/image" Target="../media/image389.jpeg"/><Relationship Id="rId511" Type="http://schemas.openxmlformats.org/officeDocument/2006/relationships/image" Target="../media/image512.jpeg"/><Relationship Id="rId85" Type="http://schemas.openxmlformats.org/officeDocument/2006/relationships/image" Target="../media/image86.jpeg"/><Relationship Id="rId150" Type="http://schemas.openxmlformats.org/officeDocument/2006/relationships/image" Target="../media/image151.jpeg"/><Relationship Id="rId192" Type="http://schemas.openxmlformats.org/officeDocument/2006/relationships/image" Target="../media/image193.jpeg"/><Relationship Id="rId206" Type="http://schemas.openxmlformats.org/officeDocument/2006/relationships/image" Target="../media/image207.jpeg"/><Relationship Id="rId413" Type="http://schemas.openxmlformats.org/officeDocument/2006/relationships/image" Target="../media/image414.jpeg"/><Relationship Id="rId248" Type="http://schemas.openxmlformats.org/officeDocument/2006/relationships/image" Target="../media/image249.jpeg"/><Relationship Id="rId455" Type="http://schemas.openxmlformats.org/officeDocument/2006/relationships/image" Target="../media/image456.jpeg"/><Relationship Id="rId497" Type="http://schemas.openxmlformats.org/officeDocument/2006/relationships/image" Target="../media/image498.jpeg"/><Relationship Id="rId12" Type="http://schemas.openxmlformats.org/officeDocument/2006/relationships/image" Target="../media/image13.jpeg"/><Relationship Id="rId108" Type="http://schemas.openxmlformats.org/officeDocument/2006/relationships/image" Target="../media/image109.jpeg"/><Relationship Id="rId315" Type="http://schemas.openxmlformats.org/officeDocument/2006/relationships/image" Target="../media/image316.jpeg"/><Relationship Id="rId357" Type="http://schemas.openxmlformats.org/officeDocument/2006/relationships/image" Target="../media/image358.jpeg"/><Relationship Id="rId54" Type="http://schemas.openxmlformats.org/officeDocument/2006/relationships/image" Target="../media/image55.jpeg"/><Relationship Id="rId96" Type="http://schemas.openxmlformats.org/officeDocument/2006/relationships/image" Target="../media/image97.jpeg"/><Relationship Id="rId161" Type="http://schemas.openxmlformats.org/officeDocument/2006/relationships/image" Target="../media/image162.png"/><Relationship Id="rId217" Type="http://schemas.openxmlformats.org/officeDocument/2006/relationships/image" Target="../media/image218.jpeg"/><Relationship Id="rId399" Type="http://schemas.openxmlformats.org/officeDocument/2006/relationships/image" Target="../media/image400.jpeg"/><Relationship Id="rId259" Type="http://schemas.openxmlformats.org/officeDocument/2006/relationships/image" Target="../media/image260.jpeg"/><Relationship Id="rId424" Type="http://schemas.openxmlformats.org/officeDocument/2006/relationships/image" Target="../media/image425.jpeg"/><Relationship Id="rId466" Type="http://schemas.openxmlformats.org/officeDocument/2006/relationships/image" Target="../media/image467.jpeg"/><Relationship Id="rId23" Type="http://schemas.openxmlformats.org/officeDocument/2006/relationships/image" Target="../media/image24.jpeg"/><Relationship Id="rId119" Type="http://schemas.openxmlformats.org/officeDocument/2006/relationships/image" Target="../media/image120.jpeg"/><Relationship Id="rId270" Type="http://schemas.openxmlformats.org/officeDocument/2006/relationships/image" Target="../media/image271.jpeg"/><Relationship Id="rId326" Type="http://schemas.openxmlformats.org/officeDocument/2006/relationships/image" Target="../media/image327.jpeg"/><Relationship Id="rId65" Type="http://schemas.openxmlformats.org/officeDocument/2006/relationships/image" Target="../media/image66.jpeg"/><Relationship Id="rId130" Type="http://schemas.openxmlformats.org/officeDocument/2006/relationships/image" Target="../media/image131.jpeg"/><Relationship Id="rId368" Type="http://schemas.openxmlformats.org/officeDocument/2006/relationships/image" Target="../media/image369.jpeg"/><Relationship Id="rId172" Type="http://schemas.openxmlformats.org/officeDocument/2006/relationships/image" Target="../media/image173.jpeg"/><Relationship Id="rId228" Type="http://schemas.openxmlformats.org/officeDocument/2006/relationships/image" Target="../media/image229.jpeg"/><Relationship Id="rId435" Type="http://schemas.openxmlformats.org/officeDocument/2006/relationships/image" Target="../media/image436.jpeg"/><Relationship Id="rId477" Type="http://schemas.openxmlformats.org/officeDocument/2006/relationships/image" Target="../media/image478.jpeg"/><Relationship Id="rId281" Type="http://schemas.openxmlformats.org/officeDocument/2006/relationships/image" Target="../media/image282.jpeg"/><Relationship Id="rId337" Type="http://schemas.openxmlformats.org/officeDocument/2006/relationships/image" Target="../media/image338.jpeg"/><Relationship Id="rId502" Type="http://schemas.openxmlformats.org/officeDocument/2006/relationships/image" Target="../media/image503.jpeg"/><Relationship Id="rId34" Type="http://schemas.openxmlformats.org/officeDocument/2006/relationships/image" Target="../media/image35.jpeg"/><Relationship Id="rId76" Type="http://schemas.openxmlformats.org/officeDocument/2006/relationships/image" Target="../media/image77.jpeg"/><Relationship Id="rId141" Type="http://schemas.openxmlformats.org/officeDocument/2006/relationships/image" Target="../media/image142.jpeg"/><Relationship Id="rId379" Type="http://schemas.openxmlformats.org/officeDocument/2006/relationships/image" Target="../media/image380.jpeg"/><Relationship Id="rId7" Type="http://schemas.openxmlformats.org/officeDocument/2006/relationships/image" Target="../media/image8.jpeg"/><Relationship Id="rId183" Type="http://schemas.openxmlformats.org/officeDocument/2006/relationships/image" Target="../media/image184.jpeg"/><Relationship Id="rId239" Type="http://schemas.openxmlformats.org/officeDocument/2006/relationships/image" Target="../media/image240.jpeg"/><Relationship Id="rId390" Type="http://schemas.openxmlformats.org/officeDocument/2006/relationships/image" Target="../media/image391.jpeg"/><Relationship Id="rId404" Type="http://schemas.openxmlformats.org/officeDocument/2006/relationships/image" Target="../media/image405.jpeg"/><Relationship Id="rId446" Type="http://schemas.openxmlformats.org/officeDocument/2006/relationships/image" Target="../media/image447.jpeg"/><Relationship Id="rId250" Type="http://schemas.openxmlformats.org/officeDocument/2006/relationships/image" Target="../media/image251.jpeg"/><Relationship Id="rId292" Type="http://schemas.openxmlformats.org/officeDocument/2006/relationships/image" Target="../media/image293.jpeg"/><Relationship Id="rId306" Type="http://schemas.openxmlformats.org/officeDocument/2006/relationships/image" Target="../media/image307.jpeg"/><Relationship Id="rId488" Type="http://schemas.openxmlformats.org/officeDocument/2006/relationships/image" Target="../media/image489.jpeg"/><Relationship Id="rId45" Type="http://schemas.openxmlformats.org/officeDocument/2006/relationships/image" Target="../media/image46.jpeg"/><Relationship Id="rId87" Type="http://schemas.openxmlformats.org/officeDocument/2006/relationships/image" Target="../media/image88.jpeg"/><Relationship Id="rId110" Type="http://schemas.openxmlformats.org/officeDocument/2006/relationships/image" Target="../media/image111.jpeg"/><Relationship Id="rId348" Type="http://schemas.openxmlformats.org/officeDocument/2006/relationships/image" Target="../media/image349.jpeg"/><Relationship Id="rId513" Type="http://schemas.openxmlformats.org/officeDocument/2006/relationships/image" Target="../media/image514.jpeg"/><Relationship Id="rId152" Type="http://schemas.openxmlformats.org/officeDocument/2006/relationships/image" Target="../media/image153.jpeg"/><Relationship Id="rId194" Type="http://schemas.openxmlformats.org/officeDocument/2006/relationships/image" Target="../media/image195.jpeg"/><Relationship Id="rId208" Type="http://schemas.openxmlformats.org/officeDocument/2006/relationships/image" Target="../media/image209.jpeg"/><Relationship Id="rId415" Type="http://schemas.openxmlformats.org/officeDocument/2006/relationships/image" Target="../media/image416.jpeg"/><Relationship Id="rId457" Type="http://schemas.openxmlformats.org/officeDocument/2006/relationships/image" Target="../media/image458.jpeg"/><Relationship Id="rId240" Type="http://schemas.openxmlformats.org/officeDocument/2006/relationships/image" Target="../media/image241.jpeg"/><Relationship Id="rId261" Type="http://schemas.openxmlformats.org/officeDocument/2006/relationships/image" Target="../media/image262.jpeg"/><Relationship Id="rId478" Type="http://schemas.openxmlformats.org/officeDocument/2006/relationships/image" Target="../media/image479.jpeg"/><Relationship Id="rId499" Type="http://schemas.openxmlformats.org/officeDocument/2006/relationships/image" Target="../media/image500.jpeg"/><Relationship Id="rId14" Type="http://schemas.openxmlformats.org/officeDocument/2006/relationships/image" Target="../media/image15.jpeg"/><Relationship Id="rId35" Type="http://schemas.openxmlformats.org/officeDocument/2006/relationships/image" Target="../media/image36.jpeg"/><Relationship Id="rId56" Type="http://schemas.openxmlformats.org/officeDocument/2006/relationships/image" Target="../media/image57.jpeg"/><Relationship Id="rId77" Type="http://schemas.openxmlformats.org/officeDocument/2006/relationships/image" Target="../media/image78.jpeg"/><Relationship Id="rId100" Type="http://schemas.openxmlformats.org/officeDocument/2006/relationships/image" Target="../media/image101.jpeg"/><Relationship Id="rId282" Type="http://schemas.openxmlformats.org/officeDocument/2006/relationships/image" Target="../media/image283.jpeg"/><Relationship Id="rId317" Type="http://schemas.openxmlformats.org/officeDocument/2006/relationships/image" Target="../media/image318.jpeg"/><Relationship Id="rId338" Type="http://schemas.openxmlformats.org/officeDocument/2006/relationships/image" Target="../media/image339.jpeg"/><Relationship Id="rId359" Type="http://schemas.openxmlformats.org/officeDocument/2006/relationships/image" Target="../media/image360.jpeg"/><Relationship Id="rId503" Type="http://schemas.openxmlformats.org/officeDocument/2006/relationships/image" Target="../media/image504.jpeg"/><Relationship Id="rId8" Type="http://schemas.openxmlformats.org/officeDocument/2006/relationships/image" Target="../media/image9.jpeg"/><Relationship Id="rId98" Type="http://schemas.openxmlformats.org/officeDocument/2006/relationships/image" Target="../media/image99.jpeg"/><Relationship Id="rId121" Type="http://schemas.openxmlformats.org/officeDocument/2006/relationships/image" Target="../media/image122.jpeg"/><Relationship Id="rId142" Type="http://schemas.openxmlformats.org/officeDocument/2006/relationships/image" Target="../media/image143.jpeg"/><Relationship Id="rId163" Type="http://schemas.openxmlformats.org/officeDocument/2006/relationships/image" Target="../media/image164.png"/><Relationship Id="rId184" Type="http://schemas.openxmlformats.org/officeDocument/2006/relationships/image" Target="../media/image185.jpeg"/><Relationship Id="rId219" Type="http://schemas.openxmlformats.org/officeDocument/2006/relationships/image" Target="../media/image220.jpeg"/><Relationship Id="rId370" Type="http://schemas.openxmlformats.org/officeDocument/2006/relationships/image" Target="../media/image371.jpeg"/><Relationship Id="rId391" Type="http://schemas.openxmlformats.org/officeDocument/2006/relationships/image" Target="../media/image392.jpeg"/><Relationship Id="rId405" Type="http://schemas.openxmlformats.org/officeDocument/2006/relationships/image" Target="../media/image406.jpeg"/><Relationship Id="rId426" Type="http://schemas.openxmlformats.org/officeDocument/2006/relationships/image" Target="../media/image427.jpeg"/><Relationship Id="rId447" Type="http://schemas.openxmlformats.org/officeDocument/2006/relationships/image" Target="../media/image448.jpeg"/><Relationship Id="rId230" Type="http://schemas.openxmlformats.org/officeDocument/2006/relationships/image" Target="../media/image231.jpeg"/><Relationship Id="rId251" Type="http://schemas.openxmlformats.org/officeDocument/2006/relationships/image" Target="../media/image252.jpeg"/><Relationship Id="rId468" Type="http://schemas.openxmlformats.org/officeDocument/2006/relationships/image" Target="../media/image469.jpeg"/><Relationship Id="rId489" Type="http://schemas.openxmlformats.org/officeDocument/2006/relationships/image" Target="../media/image490.jpeg"/><Relationship Id="rId25" Type="http://schemas.openxmlformats.org/officeDocument/2006/relationships/image" Target="../media/image26.jpeg"/><Relationship Id="rId46" Type="http://schemas.openxmlformats.org/officeDocument/2006/relationships/image" Target="../media/image47.jpeg"/><Relationship Id="rId67" Type="http://schemas.openxmlformats.org/officeDocument/2006/relationships/image" Target="../media/image68.jpeg"/><Relationship Id="rId272" Type="http://schemas.openxmlformats.org/officeDocument/2006/relationships/image" Target="../media/image273.jpeg"/><Relationship Id="rId293" Type="http://schemas.openxmlformats.org/officeDocument/2006/relationships/image" Target="../media/image294.jpeg"/><Relationship Id="rId307" Type="http://schemas.openxmlformats.org/officeDocument/2006/relationships/image" Target="../media/image308.jpeg"/><Relationship Id="rId328" Type="http://schemas.openxmlformats.org/officeDocument/2006/relationships/image" Target="../media/image329.jpeg"/><Relationship Id="rId349" Type="http://schemas.openxmlformats.org/officeDocument/2006/relationships/image" Target="../media/image350.jpeg"/><Relationship Id="rId514" Type="http://schemas.openxmlformats.org/officeDocument/2006/relationships/image" Target="../media/image515.jpeg"/><Relationship Id="rId88" Type="http://schemas.openxmlformats.org/officeDocument/2006/relationships/image" Target="../media/image89.jpeg"/><Relationship Id="rId111" Type="http://schemas.openxmlformats.org/officeDocument/2006/relationships/image" Target="../media/image112.jpeg"/><Relationship Id="rId132" Type="http://schemas.openxmlformats.org/officeDocument/2006/relationships/image" Target="../media/image133.jpeg"/><Relationship Id="rId153" Type="http://schemas.openxmlformats.org/officeDocument/2006/relationships/image" Target="../media/image154.png"/><Relationship Id="rId174" Type="http://schemas.openxmlformats.org/officeDocument/2006/relationships/image" Target="../media/image175.jpeg"/><Relationship Id="rId195" Type="http://schemas.openxmlformats.org/officeDocument/2006/relationships/image" Target="../media/image196.jpeg"/><Relationship Id="rId209" Type="http://schemas.openxmlformats.org/officeDocument/2006/relationships/image" Target="../media/image210.jpeg"/><Relationship Id="rId360" Type="http://schemas.openxmlformats.org/officeDocument/2006/relationships/image" Target="../media/image361.jpeg"/><Relationship Id="rId381" Type="http://schemas.openxmlformats.org/officeDocument/2006/relationships/image" Target="../media/image382.jpeg"/><Relationship Id="rId416" Type="http://schemas.openxmlformats.org/officeDocument/2006/relationships/image" Target="../media/image417.jpeg"/><Relationship Id="rId220" Type="http://schemas.openxmlformats.org/officeDocument/2006/relationships/image" Target="../media/image221.jpeg"/><Relationship Id="rId241" Type="http://schemas.openxmlformats.org/officeDocument/2006/relationships/image" Target="../media/image242.jpeg"/><Relationship Id="rId437" Type="http://schemas.openxmlformats.org/officeDocument/2006/relationships/image" Target="../media/image438.jpeg"/><Relationship Id="rId458" Type="http://schemas.openxmlformats.org/officeDocument/2006/relationships/image" Target="../media/image459.jpeg"/><Relationship Id="rId479" Type="http://schemas.openxmlformats.org/officeDocument/2006/relationships/image" Target="../media/image480.jpeg"/><Relationship Id="rId15" Type="http://schemas.openxmlformats.org/officeDocument/2006/relationships/image" Target="../media/image16.jpeg"/><Relationship Id="rId36" Type="http://schemas.openxmlformats.org/officeDocument/2006/relationships/image" Target="../media/image37.jpeg"/><Relationship Id="rId57" Type="http://schemas.openxmlformats.org/officeDocument/2006/relationships/image" Target="../media/image58.jpeg"/><Relationship Id="rId262" Type="http://schemas.openxmlformats.org/officeDocument/2006/relationships/image" Target="../media/image263.jpeg"/><Relationship Id="rId283" Type="http://schemas.openxmlformats.org/officeDocument/2006/relationships/image" Target="../media/image284.jpeg"/><Relationship Id="rId318" Type="http://schemas.openxmlformats.org/officeDocument/2006/relationships/image" Target="../media/image319.jpeg"/><Relationship Id="rId339" Type="http://schemas.openxmlformats.org/officeDocument/2006/relationships/image" Target="../media/image340.jpeg"/><Relationship Id="rId490" Type="http://schemas.openxmlformats.org/officeDocument/2006/relationships/image" Target="../media/image491.jpeg"/><Relationship Id="rId504" Type="http://schemas.openxmlformats.org/officeDocument/2006/relationships/image" Target="../media/image505.jpeg"/><Relationship Id="rId78" Type="http://schemas.openxmlformats.org/officeDocument/2006/relationships/image" Target="../media/image79.jpeg"/><Relationship Id="rId99" Type="http://schemas.openxmlformats.org/officeDocument/2006/relationships/image" Target="../media/image100.jpeg"/><Relationship Id="rId101" Type="http://schemas.openxmlformats.org/officeDocument/2006/relationships/image" Target="../media/image102.jpeg"/><Relationship Id="rId122" Type="http://schemas.openxmlformats.org/officeDocument/2006/relationships/image" Target="../media/image123.jpeg"/><Relationship Id="rId143" Type="http://schemas.openxmlformats.org/officeDocument/2006/relationships/image" Target="../media/image144.jpeg"/><Relationship Id="rId164" Type="http://schemas.openxmlformats.org/officeDocument/2006/relationships/image" Target="../media/image165.png"/><Relationship Id="rId185" Type="http://schemas.openxmlformats.org/officeDocument/2006/relationships/image" Target="../media/image186.jpeg"/><Relationship Id="rId350" Type="http://schemas.openxmlformats.org/officeDocument/2006/relationships/image" Target="../media/image351.jpeg"/><Relationship Id="rId371" Type="http://schemas.openxmlformats.org/officeDocument/2006/relationships/image" Target="../media/image372.jpeg"/><Relationship Id="rId406" Type="http://schemas.openxmlformats.org/officeDocument/2006/relationships/image" Target="../media/image407.jpeg"/><Relationship Id="rId9" Type="http://schemas.openxmlformats.org/officeDocument/2006/relationships/image" Target="../media/image10.jpeg"/><Relationship Id="rId210" Type="http://schemas.openxmlformats.org/officeDocument/2006/relationships/image" Target="../media/image211.jpeg"/><Relationship Id="rId392" Type="http://schemas.openxmlformats.org/officeDocument/2006/relationships/image" Target="../media/image393.jpeg"/><Relationship Id="rId427" Type="http://schemas.openxmlformats.org/officeDocument/2006/relationships/image" Target="../media/image428.jpeg"/><Relationship Id="rId448" Type="http://schemas.openxmlformats.org/officeDocument/2006/relationships/image" Target="../media/image449.jpeg"/><Relationship Id="rId469" Type="http://schemas.openxmlformats.org/officeDocument/2006/relationships/image" Target="../media/image470.jpeg"/><Relationship Id="rId26" Type="http://schemas.openxmlformats.org/officeDocument/2006/relationships/image" Target="../media/image27.jpeg"/><Relationship Id="rId231" Type="http://schemas.openxmlformats.org/officeDocument/2006/relationships/image" Target="../media/image232.jpeg"/><Relationship Id="rId252" Type="http://schemas.openxmlformats.org/officeDocument/2006/relationships/image" Target="../media/image253.jpeg"/><Relationship Id="rId273" Type="http://schemas.openxmlformats.org/officeDocument/2006/relationships/image" Target="../media/image274.jpeg"/><Relationship Id="rId294" Type="http://schemas.openxmlformats.org/officeDocument/2006/relationships/image" Target="../media/image295.jpeg"/><Relationship Id="rId308" Type="http://schemas.openxmlformats.org/officeDocument/2006/relationships/image" Target="../media/image309.jpeg"/><Relationship Id="rId329" Type="http://schemas.openxmlformats.org/officeDocument/2006/relationships/image" Target="../media/image330.jpeg"/><Relationship Id="rId480" Type="http://schemas.openxmlformats.org/officeDocument/2006/relationships/image" Target="../media/image481.jpeg"/><Relationship Id="rId515" Type="http://schemas.openxmlformats.org/officeDocument/2006/relationships/image" Target="../media/image516.jpeg"/><Relationship Id="rId47" Type="http://schemas.openxmlformats.org/officeDocument/2006/relationships/image" Target="../media/image48.jpeg"/><Relationship Id="rId68" Type="http://schemas.openxmlformats.org/officeDocument/2006/relationships/image" Target="../media/image69.jpeg"/><Relationship Id="rId89" Type="http://schemas.openxmlformats.org/officeDocument/2006/relationships/image" Target="../media/image90.jpeg"/><Relationship Id="rId112" Type="http://schemas.openxmlformats.org/officeDocument/2006/relationships/image" Target="../media/image113.jpeg"/><Relationship Id="rId133" Type="http://schemas.openxmlformats.org/officeDocument/2006/relationships/image" Target="../media/image134.jpeg"/><Relationship Id="rId154" Type="http://schemas.openxmlformats.org/officeDocument/2006/relationships/image" Target="../media/image155.png"/><Relationship Id="rId175" Type="http://schemas.openxmlformats.org/officeDocument/2006/relationships/image" Target="../media/image176.jpeg"/><Relationship Id="rId340" Type="http://schemas.openxmlformats.org/officeDocument/2006/relationships/image" Target="../media/image341.jpeg"/><Relationship Id="rId361" Type="http://schemas.openxmlformats.org/officeDocument/2006/relationships/image" Target="../media/image362.jpeg"/><Relationship Id="rId196" Type="http://schemas.openxmlformats.org/officeDocument/2006/relationships/image" Target="../media/image197.jpeg"/><Relationship Id="rId200" Type="http://schemas.openxmlformats.org/officeDocument/2006/relationships/image" Target="../media/image201.jpeg"/><Relationship Id="rId382" Type="http://schemas.openxmlformats.org/officeDocument/2006/relationships/image" Target="../media/image383.jpeg"/><Relationship Id="rId417" Type="http://schemas.openxmlformats.org/officeDocument/2006/relationships/image" Target="../media/image418.jpeg"/><Relationship Id="rId438" Type="http://schemas.openxmlformats.org/officeDocument/2006/relationships/image" Target="../media/image439.jpeg"/><Relationship Id="rId459" Type="http://schemas.openxmlformats.org/officeDocument/2006/relationships/image" Target="../media/image460.jpeg"/><Relationship Id="rId16" Type="http://schemas.openxmlformats.org/officeDocument/2006/relationships/image" Target="../media/image17.jpeg"/><Relationship Id="rId221" Type="http://schemas.openxmlformats.org/officeDocument/2006/relationships/image" Target="../media/image222.jpeg"/><Relationship Id="rId242" Type="http://schemas.openxmlformats.org/officeDocument/2006/relationships/image" Target="../media/image243.jpeg"/><Relationship Id="rId263" Type="http://schemas.openxmlformats.org/officeDocument/2006/relationships/image" Target="../media/image264.jpeg"/><Relationship Id="rId284" Type="http://schemas.openxmlformats.org/officeDocument/2006/relationships/image" Target="../media/image285.jpeg"/><Relationship Id="rId319" Type="http://schemas.openxmlformats.org/officeDocument/2006/relationships/image" Target="../media/image320.jpeg"/><Relationship Id="rId470" Type="http://schemas.openxmlformats.org/officeDocument/2006/relationships/image" Target="../media/image471.jpeg"/><Relationship Id="rId491" Type="http://schemas.openxmlformats.org/officeDocument/2006/relationships/image" Target="../media/image492.jpeg"/><Relationship Id="rId505" Type="http://schemas.openxmlformats.org/officeDocument/2006/relationships/image" Target="../media/image506.jpeg"/><Relationship Id="rId37" Type="http://schemas.openxmlformats.org/officeDocument/2006/relationships/image" Target="../media/image38.jpeg"/><Relationship Id="rId58" Type="http://schemas.openxmlformats.org/officeDocument/2006/relationships/image" Target="../media/image59.jpeg"/><Relationship Id="rId79" Type="http://schemas.openxmlformats.org/officeDocument/2006/relationships/image" Target="../media/image80.jpeg"/><Relationship Id="rId102" Type="http://schemas.openxmlformats.org/officeDocument/2006/relationships/image" Target="../media/image103.jpeg"/><Relationship Id="rId123" Type="http://schemas.openxmlformats.org/officeDocument/2006/relationships/image" Target="../media/image124.jpeg"/><Relationship Id="rId144" Type="http://schemas.openxmlformats.org/officeDocument/2006/relationships/image" Target="../media/image145.jpeg"/><Relationship Id="rId330" Type="http://schemas.openxmlformats.org/officeDocument/2006/relationships/image" Target="../media/image331.jpeg"/><Relationship Id="rId90" Type="http://schemas.openxmlformats.org/officeDocument/2006/relationships/image" Target="../media/image91.jpeg"/><Relationship Id="rId165" Type="http://schemas.openxmlformats.org/officeDocument/2006/relationships/image" Target="../media/image166.png"/><Relationship Id="rId186" Type="http://schemas.openxmlformats.org/officeDocument/2006/relationships/image" Target="../media/image187.jpeg"/><Relationship Id="rId351" Type="http://schemas.openxmlformats.org/officeDocument/2006/relationships/image" Target="../media/image352.jpeg"/><Relationship Id="rId372" Type="http://schemas.openxmlformats.org/officeDocument/2006/relationships/image" Target="../media/image373.jpeg"/><Relationship Id="rId393" Type="http://schemas.openxmlformats.org/officeDocument/2006/relationships/image" Target="../media/image394.jpeg"/><Relationship Id="rId407" Type="http://schemas.openxmlformats.org/officeDocument/2006/relationships/image" Target="../media/image408.jpeg"/><Relationship Id="rId428" Type="http://schemas.openxmlformats.org/officeDocument/2006/relationships/image" Target="../media/image429.jpeg"/><Relationship Id="rId449" Type="http://schemas.openxmlformats.org/officeDocument/2006/relationships/image" Target="../media/image450.jpeg"/><Relationship Id="rId211" Type="http://schemas.openxmlformats.org/officeDocument/2006/relationships/image" Target="../media/image212.jpeg"/><Relationship Id="rId232" Type="http://schemas.openxmlformats.org/officeDocument/2006/relationships/image" Target="../media/image233.jpeg"/><Relationship Id="rId253" Type="http://schemas.openxmlformats.org/officeDocument/2006/relationships/image" Target="../media/image254.jpeg"/><Relationship Id="rId274" Type="http://schemas.openxmlformats.org/officeDocument/2006/relationships/image" Target="../media/image275.jpeg"/><Relationship Id="rId295" Type="http://schemas.openxmlformats.org/officeDocument/2006/relationships/image" Target="../media/image296.jpeg"/><Relationship Id="rId309" Type="http://schemas.openxmlformats.org/officeDocument/2006/relationships/image" Target="../media/image310.jpeg"/><Relationship Id="rId460" Type="http://schemas.openxmlformats.org/officeDocument/2006/relationships/image" Target="../media/image461.jpeg"/><Relationship Id="rId481" Type="http://schemas.openxmlformats.org/officeDocument/2006/relationships/image" Target="../media/image482.jpeg"/><Relationship Id="rId27" Type="http://schemas.openxmlformats.org/officeDocument/2006/relationships/image" Target="../media/image28.jpeg"/><Relationship Id="rId48" Type="http://schemas.openxmlformats.org/officeDocument/2006/relationships/image" Target="../media/image49.jpeg"/><Relationship Id="rId69" Type="http://schemas.openxmlformats.org/officeDocument/2006/relationships/image" Target="../media/image70.jpeg"/><Relationship Id="rId113" Type="http://schemas.openxmlformats.org/officeDocument/2006/relationships/image" Target="../media/image114.jpeg"/><Relationship Id="rId134" Type="http://schemas.openxmlformats.org/officeDocument/2006/relationships/image" Target="../media/image135.jpeg"/><Relationship Id="rId320" Type="http://schemas.openxmlformats.org/officeDocument/2006/relationships/image" Target="../media/image321.jpeg"/><Relationship Id="rId80" Type="http://schemas.openxmlformats.org/officeDocument/2006/relationships/image" Target="../media/image81.jpeg"/><Relationship Id="rId155" Type="http://schemas.openxmlformats.org/officeDocument/2006/relationships/image" Target="../media/image156.png"/><Relationship Id="rId176" Type="http://schemas.openxmlformats.org/officeDocument/2006/relationships/image" Target="../media/image177.jpeg"/><Relationship Id="rId197" Type="http://schemas.openxmlformats.org/officeDocument/2006/relationships/image" Target="../media/image198.jpeg"/><Relationship Id="rId341" Type="http://schemas.openxmlformats.org/officeDocument/2006/relationships/image" Target="../media/image342.jpeg"/><Relationship Id="rId362" Type="http://schemas.openxmlformats.org/officeDocument/2006/relationships/image" Target="../media/image363.jpeg"/><Relationship Id="rId383" Type="http://schemas.openxmlformats.org/officeDocument/2006/relationships/image" Target="../media/image384.jpeg"/><Relationship Id="rId418" Type="http://schemas.openxmlformats.org/officeDocument/2006/relationships/image" Target="../media/image419.jpeg"/><Relationship Id="rId439" Type="http://schemas.openxmlformats.org/officeDocument/2006/relationships/image" Target="../media/image440.jpeg"/><Relationship Id="rId201" Type="http://schemas.openxmlformats.org/officeDocument/2006/relationships/image" Target="../media/image202.jpeg"/><Relationship Id="rId222" Type="http://schemas.openxmlformats.org/officeDocument/2006/relationships/image" Target="../media/image223.jpeg"/><Relationship Id="rId243" Type="http://schemas.openxmlformats.org/officeDocument/2006/relationships/image" Target="../media/image244.jpeg"/><Relationship Id="rId264" Type="http://schemas.openxmlformats.org/officeDocument/2006/relationships/image" Target="../media/image265.jpeg"/><Relationship Id="rId285" Type="http://schemas.openxmlformats.org/officeDocument/2006/relationships/image" Target="../media/image286.jpeg"/><Relationship Id="rId450" Type="http://schemas.openxmlformats.org/officeDocument/2006/relationships/image" Target="../media/image451.jpeg"/><Relationship Id="rId471" Type="http://schemas.openxmlformats.org/officeDocument/2006/relationships/image" Target="../media/image472.jpeg"/><Relationship Id="rId506" Type="http://schemas.openxmlformats.org/officeDocument/2006/relationships/image" Target="../media/image507.jpeg"/><Relationship Id="rId17" Type="http://schemas.openxmlformats.org/officeDocument/2006/relationships/image" Target="../media/image18.jpeg"/><Relationship Id="rId38" Type="http://schemas.openxmlformats.org/officeDocument/2006/relationships/image" Target="../media/image39.jpeg"/><Relationship Id="rId59" Type="http://schemas.openxmlformats.org/officeDocument/2006/relationships/image" Target="../media/image60.jpeg"/><Relationship Id="rId103" Type="http://schemas.openxmlformats.org/officeDocument/2006/relationships/image" Target="../media/image104.jpeg"/><Relationship Id="rId124" Type="http://schemas.openxmlformats.org/officeDocument/2006/relationships/image" Target="../media/image125.jpeg"/><Relationship Id="rId310" Type="http://schemas.openxmlformats.org/officeDocument/2006/relationships/image" Target="../media/image311.jpeg"/><Relationship Id="rId492" Type="http://schemas.openxmlformats.org/officeDocument/2006/relationships/image" Target="../media/image493.jpeg"/><Relationship Id="rId70" Type="http://schemas.openxmlformats.org/officeDocument/2006/relationships/image" Target="../media/image71.jpeg"/><Relationship Id="rId91" Type="http://schemas.openxmlformats.org/officeDocument/2006/relationships/image" Target="../media/image92.jpeg"/><Relationship Id="rId145" Type="http://schemas.openxmlformats.org/officeDocument/2006/relationships/image" Target="../media/image146.jpeg"/><Relationship Id="rId166" Type="http://schemas.openxmlformats.org/officeDocument/2006/relationships/image" Target="../media/image167.png"/><Relationship Id="rId187" Type="http://schemas.openxmlformats.org/officeDocument/2006/relationships/image" Target="../media/image188.jpeg"/><Relationship Id="rId331" Type="http://schemas.openxmlformats.org/officeDocument/2006/relationships/image" Target="../media/image332.jpeg"/><Relationship Id="rId352" Type="http://schemas.openxmlformats.org/officeDocument/2006/relationships/image" Target="../media/image353.jpeg"/><Relationship Id="rId373" Type="http://schemas.openxmlformats.org/officeDocument/2006/relationships/image" Target="../media/image374.jpeg"/><Relationship Id="rId394" Type="http://schemas.openxmlformats.org/officeDocument/2006/relationships/image" Target="../media/image395.jpeg"/><Relationship Id="rId408" Type="http://schemas.openxmlformats.org/officeDocument/2006/relationships/image" Target="../media/image409.jpeg"/><Relationship Id="rId429" Type="http://schemas.openxmlformats.org/officeDocument/2006/relationships/image" Target="../media/image430.jpeg"/><Relationship Id="rId1" Type="http://schemas.openxmlformats.org/officeDocument/2006/relationships/image" Target="../media/image2.jpeg"/><Relationship Id="rId212" Type="http://schemas.openxmlformats.org/officeDocument/2006/relationships/image" Target="../media/image213.jpeg"/><Relationship Id="rId233" Type="http://schemas.openxmlformats.org/officeDocument/2006/relationships/image" Target="../media/image234.png"/><Relationship Id="rId254" Type="http://schemas.openxmlformats.org/officeDocument/2006/relationships/image" Target="../media/image255.jpeg"/><Relationship Id="rId440" Type="http://schemas.openxmlformats.org/officeDocument/2006/relationships/image" Target="../media/image441.jpeg"/><Relationship Id="rId28" Type="http://schemas.openxmlformats.org/officeDocument/2006/relationships/image" Target="../media/image29.jpeg"/><Relationship Id="rId49" Type="http://schemas.openxmlformats.org/officeDocument/2006/relationships/image" Target="../media/image50.jpeg"/><Relationship Id="rId114" Type="http://schemas.openxmlformats.org/officeDocument/2006/relationships/image" Target="../media/image115.png"/><Relationship Id="rId275" Type="http://schemas.openxmlformats.org/officeDocument/2006/relationships/image" Target="../media/image276.jpeg"/><Relationship Id="rId296" Type="http://schemas.openxmlformats.org/officeDocument/2006/relationships/image" Target="../media/image297.jpeg"/><Relationship Id="rId300" Type="http://schemas.openxmlformats.org/officeDocument/2006/relationships/image" Target="../media/image301.jpeg"/><Relationship Id="rId461" Type="http://schemas.openxmlformats.org/officeDocument/2006/relationships/image" Target="../media/image462.jpeg"/><Relationship Id="rId482" Type="http://schemas.openxmlformats.org/officeDocument/2006/relationships/image" Target="../media/image483.jpeg"/><Relationship Id="rId60" Type="http://schemas.openxmlformats.org/officeDocument/2006/relationships/image" Target="../media/image61.jpeg"/><Relationship Id="rId81" Type="http://schemas.openxmlformats.org/officeDocument/2006/relationships/image" Target="../media/image82.jpeg"/><Relationship Id="rId135" Type="http://schemas.openxmlformats.org/officeDocument/2006/relationships/image" Target="../media/image136.jpeg"/><Relationship Id="rId156" Type="http://schemas.openxmlformats.org/officeDocument/2006/relationships/image" Target="../media/image157.png"/><Relationship Id="rId177" Type="http://schemas.openxmlformats.org/officeDocument/2006/relationships/image" Target="../media/image178.jpeg"/><Relationship Id="rId198" Type="http://schemas.openxmlformats.org/officeDocument/2006/relationships/image" Target="../media/image199.jpeg"/><Relationship Id="rId321" Type="http://schemas.openxmlformats.org/officeDocument/2006/relationships/image" Target="../media/image322.jpeg"/><Relationship Id="rId342" Type="http://schemas.openxmlformats.org/officeDocument/2006/relationships/image" Target="../media/image343.jpeg"/><Relationship Id="rId363" Type="http://schemas.openxmlformats.org/officeDocument/2006/relationships/image" Target="../media/image364.jpeg"/><Relationship Id="rId384" Type="http://schemas.openxmlformats.org/officeDocument/2006/relationships/image" Target="../media/image385.jpeg"/><Relationship Id="rId419" Type="http://schemas.openxmlformats.org/officeDocument/2006/relationships/image" Target="../media/image420.jpeg"/><Relationship Id="rId202" Type="http://schemas.openxmlformats.org/officeDocument/2006/relationships/image" Target="../media/image203.png"/><Relationship Id="rId223" Type="http://schemas.openxmlformats.org/officeDocument/2006/relationships/image" Target="../media/image224.jpeg"/><Relationship Id="rId244" Type="http://schemas.openxmlformats.org/officeDocument/2006/relationships/image" Target="../media/image245.jpeg"/><Relationship Id="rId430" Type="http://schemas.openxmlformats.org/officeDocument/2006/relationships/image" Target="../media/image431.jpeg"/><Relationship Id="rId18" Type="http://schemas.openxmlformats.org/officeDocument/2006/relationships/image" Target="../media/image19.jpeg"/><Relationship Id="rId39" Type="http://schemas.openxmlformats.org/officeDocument/2006/relationships/image" Target="../media/image40.jpeg"/><Relationship Id="rId265" Type="http://schemas.openxmlformats.org/officeDocument/2006/relationships/image" Target="../media/image266.jpeg"/><Relationship Id="rId286" Type="http://schemas.openxmlformats.org/officeDocument/2006/relationships/image" Target="../media/image287.jpeg"/><Relationship Id="rId451" Type="http://schemas.openxmlformats.org/officeDocument/2006/relationships/image" Target="../media/image452.jpeg"/><Relationship Id="rId472" Type="http://schemas.openxmlformats.org/officeDocument/2006/relationships/image" Target="../media/image473.jpeg"/><Relationship Id="rId493" Type="http://schemas.openxmlformats.org/officeDocument/2006/relationships/image" Target="../media/image494.jpeg"/><Relationship Id="rId507" Type="http://schemas.openxmlformats.org/officeDocument/2006/relationships/image" Target="../media/image508.jpeg"/><Relationship Id="rId50" Type="http://schemas.openxmlformats.org/officeDocument/2006/relationships/image" Target="../media/image51.jpeg"/><Relationship Id="rId104" Type="http://schemas.openxmlformats.org/officeDocument/2006/relationships/image" Target="../media/image105.jpeg"/><Relationship Id="rId125" Type="http://schemas.openxmlformats.org/officeDocument/2006/relationships/image" Target="../media/image126.jpeg"/><Relationship Id="rId146" Type="http://schemas.openxmlformats.org/officeDocument/2006/relationships/image" Target="../media/image147.jpeg"/><Relationship Id="rId167" Type="http://schemas.openxmlformats.org/officeDocument/2006/relationships/image" Target="../media/image168.png"/><Relationship Id="rId188" Type="http://schemas.openxmlformats.org/officeDocument/2006/relationships/image" Target="../media/image189.jpeg"/><Relationship Id="rId311" Type="http://schemas.openxmlformats.org/officeDocument/2006/relationships/image" Target="../media/image312.jpeg"/><Relationship Id="rId332" Type="http://schemas.openxmlformats.org/officeDocument/2006/relationships/image" Target="../media/image333.jpeg"/><Relationship Id="rId353" Type="http://schemas.openxmlformats.org/officeDocument/2006/relationships/image" Target="../media/image354.jpeg"/><Relationship Id="rId374" Type="http://schemas.openxmlformats.org/officeDocument/2006/relationships/image" Target="../media/image375.jpeg"/><Relationship Id="rId395" Type="http://schemas.openxmlformats.org/officeDocument/2006/relationships/image" Target="../media/image396.jpeg"/><Relationship Id="rId409" Type="http://schemas.openxmlformats.org/officeDocument/2006/relationships/image" Target="../media/image410.jpeg"/><Relationship Id="rId71" Type="http://schemas.openxmlformats.org/officeDocument/2006/relationships/image" Target="../media/image72.jpeg"/><Relationship Id="rId92" Type="http://schemas.openxmlformats.org/officeDocument/2006/relationships/image" Target="../media/image93.jpeg"/><Relationship Id="rId213" Type="http://schemas.openxmlformats.org/officeDocument/2006/relationships/image" Target="../media/image214.jpeg"/><Relationship Id="rId234" Type="http://schemas.openxmlformats.org/officeDocument/2006/relationships/image" Target="../media/image235.png"/><Relationship Id="rId420" Type="http://schemas.openxmlformats.org/officeDocument/2006/relationships/image" Target="../media/image421.jpeg"/><Relationship Id="rId2" Type="http://schemas.openxmlformats.org/officeDocument/2006/relationships/image" Target="../media/image3.jpeg"/><Relationship Id="rId29" Type="http://schemas.openxmlformats.org/officeDocument/2006/relationships/image" Target="../media/image30.jpeg"/><Relationship Id="rId255" Type="http://schemas.openxmlformats.org/officeDocument/2006/relationships/image" Target="../media/image256.jpeg"/><Relationship Id="rId276" Type="http://schemas.openxmlformats.org/officeDocument/2006/relationships/image" Target="../media/image277.jpeg"/><Relationship Id="rId297" Type="http://schemas.openxmlformats.org/officeDocument/2006/relationships/image" Target="../media/image298.jpeg"/><Relationship Id="rId441" Type="http://schemas.openxmlformats.org/officeDocument/2006/relationships/image" Target="../media/image442.jpeg"/><Relationship Id="rId462" Type="http://schemas.openxmlformats.org/officeDocument/2006/relationships/image" Target="../media/image463.jpeg"/><Relationship Id="rId483" Type="http://schemas.openxmlformats.org/officeDocument/2006/relationships/image" Target="../media/image484.jpeg"/><Relationship Id="rId40" Type="http://schemas.openxmlformats.org/officeDocument/2006/relationships/image" Target="../media/image41.jpeg"/><Relationship Id="rId115" Type="http://schemas.openxmlformats.org/officeDocument/2006/relationships/image" Target="../media/image116.png"/><Relationship Id="rId136" Type="http://schemas.openxmlformats.org/officeDocument/2006/relationships/image" Target="../media/image137.jpeg"/><Relationship Id="rId157" Type="http://schemas.openxmlformats.org/officeDocument/2006/relationships/image" Target="../media/image158.png"/><Relationship Id="rId178" Type="http://schemas.openxmlformats.org/officeDocument/2006/relationships/image" Target="../media/image179.jpeg"/><Relationship Id="rId301" Type="http://schemas.openxmlformats.org/officeDocument/2006/relationships/image" Target="../media/image302.jpeg"/><Relationship Id="rId322" Type="http://schemas.openxmlformats.org/officeDocument/2006/relationships/image" Target="../media/image323.jpeg"/><Relationship Id="rId343" Type="http://schemas.openxmlformats.org/officeDocument/2006/relationships/image" Target="../media/image344.jpeg"/><Relationship Id="rId364" Type="http://schemas.openxmlformats.org/officeDocument/2006/relationships/image" Target="../media/image365.jpeg"/><Relationship Id="rId61" Type="http://schemas.openxmlformats.org/officeDocument/2006/relationships/image" Target="../media/image62.jpeg"/><Relationship Id="rId82" Type="http://schemas.openxmlformats.org/officeDocument/2006/relationships/image" Target="../media/image83.jpeg"/><Relationship Id="rId199" Type="http://schemas.openxmlformats.org/officeDocument/2006/relationships/image" Target="../media/image200.jpeg"/><Relationship Id="rId203" Type="http://schemas.openxmlformats.org/officeDocument/2006/relationships/image" Target="../media/image204.png"/><Relationship Id="rId385" Type="http://schemas.openxmlformats.org/officeDocument/2006/relationships/image" Target="../media/image386.jpeg"/><Relationship Id="rId19" Type="http://schemas.openxmlformats.org/officeDocument/2006/relationships/image" Target="../media/image20.jpeg"/><Relationship Id="rId224" Type="http://schemas.openxmlformats.org/officeDocument/2006/relationships/image" Target="../media/image225.jpeg"/><Relationship Id="rId245" Type="http://schemas.openxmlformats.org/officeDocument/2006/relationships/image" Target="../media/image246.jpeg"/><Relationship Id="rId266" Type="http://schemas.openxmlformats.org/officeDocument/2006/relationships/image" Target="../media/image267.png"/><Relationship Id="rId287" Type="http://schemas.openxmlformats.org/officeDocument/2006/relationships/image" Target="../media/image288.jpeg"/><Relationship Id="rId410" Type="http://schemas.openxmlformats.org/officeDocument/2006/relationships/image" Target="../media/image411.jpeg"/><Relationship Id="rId431" Type="http://schemas.openxmlformats.org/officeDocument/2006/relationships/image" Target="../media/image432.jpeg"/><Relationship Id="rId452" Type="http://schemas.openxmlformats.org/officeDocument/2006/relationships/image" Target="../media/image453.jpeg"/><Relationship Id="rId473" Type="http://schemas.openxmlformats.org/officeDocument/2006/relationships/image" Target="../media/image474.jpeg"/><Relationship Id="rId494" Type="http://schemas.openxmlformats.org/officeDocument/2006/relationships/image" Target="../media/image495.jpeg"/><Relationship Id="rId508" Type="http://schemas.openxmlformats.org/officeDocument/2006/relationships/image" Target="../media/image509.jpeg"/><Relationship Id="rId30" Type="http://schemas.openxmlformats.org/officeDocument/2006/relationships/image" Target="../media/image31.jpeg"/><Relationship Id="rId105" Type="http://schemas.openxmlformats.org/officeDocument/2006/relationships/image" Target="../media/image106.jpeg"/><Relationship Id="rId126" Type="http://schemas.openxmlformats.org/officeDocument/2006/relationships/image" Target="../media/image127.jpeg"/><Relationship Id="rId147" Type="http://schemas.openxmlformats.org/officeDocument/2006/relationships/image" Target="../media/image148.jpeg"/><Relationship Id="rId168" Type="http://schemas.openxmlformats.org/officeDocument/2006/relationships/image" Target="../media/image169.png"/><Relationship Id="rId312" Type="http://schemas.openxmlformats.org/officeDocument/2006/relationships/image" Target="../media/image313.jpeg"/><Relationship Id="rId333" Type="http://schemas.openxmlformats.org/officeDocument/2006/relationships/image" Target="../media/image334.jpeg"/><Relationship Id="rId354" Type="http://schemas.openxmlformats.org/officeDocument/2006/relationships/image" Target="../media/image355.jpe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93" Type="http://schemas.openxmlformats.org/officeDocument/2006/relationships/image" Target="../media/image94.jpeg"/><Relationship Id="rId189" Type="http://schemas.openxmlformats.org/officeDocument/2006/relationships/image" Target="../media/image190.jpeg"/><Relationship Id="rId375" Type="http://schemas.openxmlformats.org/officeDocument/2006/relationships/image" Target="../media/image376.jpeg"/><Relationship Id="rId396" Type="http://schemas.openxmlformats.org/officeDocument/2006/relationships/image" Target="../media/image397.jpeg"/><Relationship Id="rId3" Type="http://schemas.openxmlformats.org/officeDocument/2006/relationships/image" Target="../media/image4.jpeg"/><Relationship Id="rId214" Type="http://schemas.openxmlformats.org/officeDocument/2006/relationships/image" Target="../media/image215.jpeg"/><Relationship Id="rId235" Type="http://schemas.openxmlformats.org/officeDocument/2006/relationships/image" Target="../media/image236.jpeg"/><Relationship Id="rId256" Type="http://schemas.openxmlformats.org/officeDocument/2006/relationships/image" Target="../media/image257.jpeg"/><Relationship Id="rId277" Type="http://schemas.openxmlformats.org/officeDocument/2006/relationships/image" Target="../media/image278.jpeg"/><Relationship Id="rId298" Type="http://schemas.openxmlformats.org/officeDocument/2006/relationships/image" Target="../media/image299.jpeg"/><Relationship Id="rId400" Type="http://schemas.openxmlformats.org/officeDocument/2006/relationships/image" Target="../media/image401.jpeg"/><Relationship Id="rId421" Type="http://schemas.openxmlformats.org/officeDocument/2006/relationships/image" Target="../media/image422.jpeg"/><Relationship Id="rId442" Type="http://schemas.openxmlformats.org/officeDocument/2006/relationships/image" Target="../media/image443.jpeg"/><Relationship Id="rId463" Type="http://schemas.openxmlformats.org/officeDocument/2006/relationships/image" Target="../media/image464.jpeg"/><Relationship Id="rId484" Type="http://schemas.openxmlformats.org/officeDocument/2006/relationships/image" Target="../media/image485.jpeg"/><Relationship Id="rId116" Type="http://schemas.openxmlformats.org/officeDocument/2006/relationships/image" Target="../media/image117.png"/><Relationship Id="rId137" Type="http://schemas.openxmlformats.org/officeDocument/2006/relationships/image" Target="../media/image138.jpeg"/><Relationship Id="rId158" Type="http://schemas.openxmlformats.org/officeDocument/2006/relationships/image" Target="../media/image159.png"/><Relationship Id="rId302" Type="http://schemas.openxmlformats.org/officeDocument/2006/relationships/image" Target="../media/image303.jpeg"/><Relationship Id="rId323" Type="http://schemas.openxmlformats.org/officeDocument/2006/relationships/image" Target="../media/image324.jpeg"/><Relationship Id="rId344" Type="http://schemas.openxmlformats.org/officeDocument/2006/relationships/image" Target="../media/image345.jpe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62" Type="http://schemas.openxmlformats.org/officeDocument/2006/relationships/image" Target="../media/image63.jpeg"/><Relationship Id="rId83" Type="http://schemas.openxmlformats.org/officeDocument/2006/relationships/image" Target="../media/image84.jpeg"/><Relationship Id="rId179" Type="http://schemas.openxmlformats.org/officeDocument/2006/relationships/image" Target="../media/image180.jpeg"/><Relationship Id="rId365" Type="http://schemas.openxmlformats.org/officeDocument/2006/relationships/image" Target="../media/image366.jpeg"/><Relationship Id="rId386" Type="http://schemas.openxmlformats.org/officeDocument/2006/relationships/image" Target="../media/image387.jpeg"/><Relationship Id="rId190" Type="http://schemas.openxmlformats.org/officeDocument/2006/relationships/image" Target="../media/image191.jpeg"/><Relationship Id="rId204" Type="http://schemas.openxmlformats.org/officeDocument/2006/relationships/image" Target="../media/image205.jpeg"/><Relationship Id="rId225" Type="http://schemas.openxmlformats.org/officeDocument/2006/relationships/image" Target="../media/image226.jpeg"/><Relationship Id="rId246" Type="http://schemas.openxmlformats.org/officeDocument/2006/relationships/image" Target="../media/image247.jpeg"/><Relationship Id="rId267" Type="http://schemas.openxmlformats.org/officeDocument/2006/relationships/image" Target="../media/image268.jpeg"/><Relationship Id="rId288" Type="http://schemas.openxmlformats.org/officeDocument/2006/relationships/image" Target="../media/image289.jpeg"/><Relationship Id="rId411" Type="http://schemas.openxmlformats.org/officeDocument/2006/relationships/image" Target="../media/image412.jpeg"/><Relationship Id="rId432" Type="http://schemas.openxmlformats.org/officeDocument/2006/relationships/image" Target="../media/image433.jpeg"/><Relationship Id="rId453" Type="http://schemas.openxmlformats.org/officeDocument/2006/relationships/image" Target="../media/image454.jpeg"/><Relationship Id="rId474" Type="http://schemas.openxmlformats.org/officeDocument/2006/relationships/image" Target="../media/image475.jpeg"/><Relationship Id="rId509" Type="http://schemas.openxmlformats.org/officeDocument/2006/relationships/image" Target="../media/image510.jpeg"/><Relationship Id="rId106" Type="http://schemas.openxmlformats.org/officeDocument/2006/relationships/image" Target="../media/image107.jpeg"/><Relationship Id="rId127" Type="http://schemas.openxmlformats.org/officeDocument/2006/relationships/image" Target="../media/image128.jpeg"/><Relationship Id="rId313" Type="http://schemas.openxmlformats.org/officeDocument/2006/relationships/image" Target="../media/image314.jpeg"/><Relationship Id="rId495" Type="http://schemas.openxmlformats.org/officeDocument/2006/relationships/image" Target="../media/image496.jpeg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52" Type="http://schemas.openxmlformats.org/officeDocument/2006/relationships/image" Target="../media/image53.jpeg"/><Relationship Id="rId73" Type="http://schemas.openxmlformats.org/officeDocument/2006/relationships/image" Target="../media/image74.jpeg"/><Relationship Id="rId94" Type="http://schemas.openxmlformats.org/officeDocument/2006/relationships/image" Target="../media/image95.jpeg"/><Relationship Id="rId148" Type="http://schemas.openxmlformats.org/officeDocument/2006/relationships/image" Target="../media/image149.jpeg"/><Relationship Id="rId169" Type="http://schemas.openxmlformats.org/officeDocument/2006/relationships/image" Target="../media/image170.jpeg"/><Relationship Id="rId334" Type="http://schemas.openxmlformats.org/officeDocument/2006/relationships/image" Target="../media/image335.jpeg"/><Relationship Id="rId355" Type="http://schemas.openxmlformats.org/officeDocument/2006/relationships/image" Target="../media/image356.jpeg"/><Relationship Id="rId376" Type="http://schemas.openxmlformats.org/officeDocument/2006/relationships/image" Target="../media/image377.jpeg"/><Relationship Id="rId397" Type="http://schemas.openxmlformats.org/officeDocument/2006/relationships/image" Target="../media/image398.jpeg"/><Relationship Id="rId4" Type="http://schemas.openxmlformats.org/officeDocument/2006/relationships/image" Target="../media/image5.jpeg"/><Relationship Id="rId180" Type="http://schemas.openxmlformats.org/officeDocument/2006/relationships/image" Target="../media/image181.jpeg"/><Relationship Id="rId215" Type="http://schemas.openxmlformats.org/officeDocument/2006/relationships/image" Target="../media/image216.jpeg"/><Relationship Id="rId236" Type="http://schemas.openxmlformats.org/officeDocument/2006/relationships/image" Target="../media/image237.jpeg"/><Relationship Id="rId257" Type="http://schemas.openxmlformats.org/officeDocument/2006/relationships/image" Target="../media/image258.jpeg"/><Relationship Id="rId278" Type="http://schemas.openxmlformats.org/officeDocument/2006/relationships/image" Target="../media/image279.jpeg"/><Relationship Id="rId401" Type="http://schemas.openxmlformats.org/officeDocument/2006/relationships/image" Target="../media/image402.jpeg"/><Relationship Id="rId422" Type="http://schemas.openxmlformats.org/officeDocument/2006/relationships/image" Target="../media/image423.jpeg"/><Relationship Id="rId443" Type="http://schemas.openxmlformats.org/officeDocument/2006/relationships/image" Target="../media/image444.jpeg"/><Relationship Id="rId464" Type="http://schemas.openxmlformats.org/officeDocument/2006/relationships/image" Target="../media/image465.jpeg"/><Relationship Id="rId303" Type="http://schemas.openxmlformats.org/officeDocument/2006/relationships/image" Target="../media/image304.jpeg"/><Relationship Id="rId485" Type="http://schemas.openxmlformats.org/officeDocument/2006/relationships/image" Target="../media/image486.jpeg"/><Relationship Id="rId42" Type="http://schemas.openxmlformats.org/officeDocument/2006/relationships/image" Target="../media/image43.jpeg"/><Relationship Id="rId84" Type="http://schemas.openxmlformats.org/officeDocument/2006/relationships/image" Target="../media/image85.jpeg"/><Relationship Id="rId138" Type="http://schemas.openxmlformats.org/officeDocument/2006/relationships/image" Target="../media/image139.jpeg"/><Relationship Id="rId345" Type="http://schemas.openxmlformats.org/officeDocument/2006/relationships/image" Target="../media/image346.jpeg"/><Relationship Id="rId387" Type="http://schemas.openxmlformats.org/officeDocument/2006/relationships/image" Target="../media/image388.jpeg"/><Relationship Id="rId510" Type="http://schemas.openxmlformats.org/officeDocument/2006/relationships/image" Target="../media/image511.jpeg"/><Relationship Id="rId191" Type="http://schemas.openxmlformats.org/officeDocument/2006/relationships/image" Target="../media/image192.jpeg"/><Relationship Id="rId205" Type="http://schemas.openxmlformats.org/officeDocument/2006/relationships/image" Target="../media/image206.jpeg"/><Relationship Id="rId247" Type="http://schemas.openxmlformats.org/officeDocument/2006/relationships/image" Target="../media/image248.jpeg"/><Relationship Id="rId412" Type="http://schemas.openxmlformats.org/officeDocument/2006/relationships/image" Target="../media/image413.jpeg"/><Relationship Id="rId107" Type="http://schemas.openxmlformats.org/officeDocument/2006/relationships/image" Target="../media/image108.jpeg"/><Relationship Id="rId289" Type="http://schemas.openxmlformats.org/officeDocument/2006/relationships/image" Target="../media/image290.jpeg"/><Relationship Id="rId454" Type="http://schemas.openxmlformats.org/officeDocument/2006/relationships/image" Target="../media/image455.jpeg"/><Relationship Id="rId496" Type="http://schemas.openxmlformats.org/officeDocument/2006/relationships/image" Target="../media/image497.jpeg"/><Relationship Id="rId11" Type="http://schemas.openxmlformats.org/officeDocument/2006/relationships/image" Target="../media/image12.jpeg"/><Relationship Id="rId53" Type="http://schemas.openxmlformats.org/officeDocument/2006/relationships/image" Target="../media/image54.jpeg"/><Relationship Id="rId149" Type="http://schemas.openxmlformats.org/officeDocument/2006/relationships/image" Target="../media/image150.jpeg"/><Relationship Id="rId314" Type="http://schemas.openxmlformats.org/officeDocument/2006/relationships/image" Target="../media/image315.jpeg"/><Relationship Id="rId356" Type="http://schemas.openxmlformats.org/officeDocument/2006/relationships/image" Target="../media/image357.jpeg"/><Relationship Id="rId398" Type="http://schemas.openxmlformats.org/officeDocument/2006/relationships/image" Target="../media/image399.jpeg"/><Relationship Id="rId95" Type="http://schemas.openxmlformats.org/officeDocument/2006/relationships/image" Target="../media/image96.jpeg"/><Relationship Id="rId160" Type="http://schemas.openxmlformats.org/officeDocument/2006/relationships/image" Target="../media/image161.png"/><Relationship Id="rId216" Type="http://schemas.openxmlformats.org/officeDocument/2006/relationships/image" Target="../media/image217.jpeg"/><Relationship Id="rId423" Type="http://schemas.openxmlformats.org/officeDocument/2006/relationships/image" Target="../media/image424.jpeg"/><Relationship Id="rId258" Type="http://schemas.openxmlformats.org/officeDocument/2006/relationships/image" Target="../media/image259.jpeg"/><Relationship Id="rId465" Type="http://schemas.openxmlformats.org/officeDocument/2006/relationships/image" Target="../media/image466.jpeg"/><Relationship Id="rId22" Type="http://schemas.openxmlformats.org/officeDocument/2006/relationships/image" Target="../media/image23.jpeg"/><Relationship Id="rId64" Type="http://schemas.openxmlformats.org/officeDocument/2006/relationships/image" Target="../media/image65.jpeg"/><Relationship Id="rId118" Type="http://schemas.openxmlformats.org/officeDocument/2006/relationships/image" Target="../media/image119.jpeg"/><Relationship Id="rId325" Type="http://schemas.openxmlformats.org/officeDocument/2006/relationships/image" Target="../media/image326.jpeg"/><Relationship Id="rId367" Type="http://schemas.openxmlformats.org/officeDocument/2006/relationships/image" Target="../media/image368.jpeg"/><Relationship Id="rId171" Type="http://schemas.openxmlformats.org/officeDocument/2006/relationships/image" Target="../media/image172.jpeg"/><Relationship Id="rId227" Type="http://schemas.openxmlformats.org/officeDocument/2006/relationships/image" Target="../media/image228.jpeg"/><Relationship Id="rId269" Type="http://schemas.openxmlformats.org/officeDocument/2006/relationships/image" Target="../media/image270.jpeg"/><Relationship Id="rId434" Type="http://schemas.openxmlformats.org/officeDocument/2006/relationships/image" Target="../media/image435.jpeg"/><Relationship Id="rId476" Type="http://schemas.openxmlformats.org/officeDocument/2006/relationships/image" Target="../media/image477.jpeg"/><Relationship Id="rId33" Type="http://schemas.openxmlformats.org/officeDocument/2006/relationships/image" Target="../media/image34.jpeg"/><Relationship Id="rId129" Type="http://schemas.openxmlformats.org/officeDocument/2006/relationships/image" Target="../media/image130.jpeg"/><Relationship Id="rId280" Type="http://schemas.openxmlformats.org/officeDocument/2006/relationships/image" Target="../media/image281.jpeg"/><Relationship Id="rId336" Type="http://schemas.openxmlformats.org/officeDocument/2006/relationships/image" Target="../media/image337.jpeg"/><Relationship Id="rId501" Type="http://schemas.openxmlformats.org/officeDocument/2006/relationships/image" Target="../media/image502.jpeg"/><Relationship Id="rId75" Type="http://schemas.openxmlformats.org/officeDocument/2006/relationships/image" Target="../media/image76.jpeg"/><Relationship Id="rId140" Type="http://schemas.openxmlformats.org/officeDocument/2006/relationships/image" Target="../media/image141.jpeg"/><Relationship Id="rId182" Type="http://schemas.openxmlformats.org/officeDocument/2006/relationships/image" Target="../media/image183.jpeg"/><Relationship Id="rId378" Type="http://schemas.openxmlformats.org/officeDocument/2006/relationships/image" Target="../media/image379.jpeg"/><Relationship Id="rId403" Type="http://schemas.openxmlformats.org/officeDocument/2006/relationships/image" Target="../media/image404.jpeg"/><Relationship Id="rId6" Type="http://schemas.openxmlformats.org/officeDocument/2006/relationships/image" Target="../media/image7.jpeg"/><Relationship Id="rId238" Type="http://schemas.openxmlformats.org/officeDocument/2006/relationships/image" Target="../media/image239.jpeg"/><Relationship Id="rId445" Type="http://schemas.openxmlformats.org/officeDocument/2006/relationships/image" Target="../media/image446.jpeg"/><Relationship Id="rId487" Type="http://schemas.openxmlformats.org/officeDocument/2006/relationships/image" Target="../media/image488.jpeg"/><Relationship Id="rId291" Type="http://schemas.openxmlformats.org/officeDocument/2006/relationships/image" Target="../media/image292.jpeg"/><Relationship Id="rId305" Type="http://schemas.openxmlformats.org/officeDocument/2006/relationships/image" Target="../media/image306.jpeg"/><Relationship Id="rId347" Type="http://schemas.openxmlformats.org/officeDocument/2006/relationships/image" Target="../media/image348.jpeg"/><Relationship Id="rId512" Type="http://schemas.openxmlformats.org/officeDocument/2006/relationships/image" Target="../media/image513.jpeg"/><Relationship Id="rId44" Type="http://schemas.openxmlformats.org/officeDocument/2006/relationships/image" Target="../media/image45.jpeg"/><Relationship Id="rId86" Type="http://schemas.openxmlformats.org/officeDocument/2006/relationships/image" Target="../media/image87.jpeg"/><Relationship Id="rId151" Type="http://schemas.openxmlformats.org/officeDocument/2006/relationships/image" Target="../media/image152.jpeg"/><Relationship Id="rId389" Type="http://schemas.openxmlformats.org/officeDocument/2006/relationships/image" Target="../media/image390.jpeg"/><Relationship Id="rId193" Type="http://schemas.openxmlformats.org/officeDocument/2006/relationships/image" Target="../media/image194.jpeg"/><Relationship Id="rId207" Type="http://schemas.openxmlformats.org/officeDocument/2006/relationships/image" Target="../media/image208.jpeg"/><Relationship Id="rId249" Type="http://schemas.openxmlformats.org/officeDocument/2006/relationships/image" Target="../media/image250.jpeg"/><Relationship Id="rId414" Type="http://schemas.openxmlformats.org/officeDocument/2006/relationships/image" Target="../media/image415.jpeg"/><Relationship Id="rId456" Type="http://schemas.openxmlformats.org/officeDocument/2006/relationships/image" Target="../media/image457.jpeg"/><Relationship Id="rId498" Type="http://schemas.openxmlformats.org/officeDocument/2006/relationships/image" Target="../media/image499.jpeg"/><Relationship Id="rId13" Type="http://schemas.openxmlformats.org/officeDocument/2006/relationships/image" Target="../media/image14.jpeg"/><Relationship Id="rId109" Type="http://schemas.openxmlformats.org/officeDocument/2006/relationships/image" Target="../media/image110.jpeg"/><Relationship Id="rId260" Type="http://schemas.openxmlformats.org/officeDocument/2006/relationships/image" Target="../media/image261.jpeg"/><Relationship Id="rId316" Type="http://schemas.openxmlformats.org/officeDocument/2006/relationships/image" Target="../media/image317.jpeg"/><Relationship Id="rId55" Type="http://schemas.openxmlformats.org/officeDocument/2006/relationships/image" Target="../media/image56.jpeg"/><Relationship Id="rId97" Type="http://schemas.openxmlformats.org/officeDocument/2006/relationships/image" Target="../media/image98.jpeg"/><Relationship Id="rId120" Type="http://schemas.openxmlformats.org/officeDocument/2006/relationships/image" Target="../media/image121.jpeg"/><Relationship Id="rId358" Type="http://schemas.openxmlformats.org/officeDocument/2006/relationships/image" Target="../media/image359.jpeg"/><Relationship Id="rId162" Type="http://schemas.openxmlformats.org/officeDocument/2006/relationships/image" Target="../media/image163.png"/><Relationship Id="rId218" Type="http://schemas.openxmlformats.org/officeDocument/2006/relationships/image" Target="../media/image219.jpeg"/><Relationship Id="rId425" Type="http://schemas.openxmlformats.org/officeDocument/2006/relationships/image" Target="../media/image426.jpeg"/><Relationship Id="rId467" Type="http://schemas.openxmlformats.org/officeDocument/2006/relationships/image" Target="../media/image468.jpeg"/><Relationship Id="rId271" Type="http://schemas.openxmlformats.org/officeDocument/2006/relationships/image" Target="../media/image272.jpeg"/><Relationship Id="rId24" Type="http://schemas.openxmlformats.org/officeDocument/2006/relationships/image" Target="../media/image25.jpeg"/><Relationship Id="rId66" Type="http://schemas.openxmlformats.org/officeDocument/2006/relationships/image" Target="../media/image67.jpeg"/><Relationship Id="rId131" Type="http://schemas.openxmlformats.org/officeDocument/2006/relationships/image" Target="../media/image132.jpeg"/><Relationship Id="rId327" Type="http://schemas.openxmlformats.org/officeDocument/2006/relationships/image" Target="../media/image328.jpeg"/><Relationship Id="rId369" Type="http://schemas.openxmlformats.org/officeDocument/2006/relationships/image" Target="../media/image370.jpeg"/><Relationship Id="rId173" Type="http://schemas.openxmlformats.org/officeDocument/2006/relationships/image" Target="../media/image174.png"/><Relationship Id="rId229" Type="http://schemas.openxmlformats.org/officeDocument/2006/relationships/image" Target="../media/image230.jpeg"/><Relationship Id="rId380" Type="http://schemas.openxmlformats.org/officeDocument/2006/relationships/image" Target="../media/image381.jpeg"/><Relationship Id="rId436" Type="http://schemas.openxmlformats.org/officeDocument/2006/relationships/image" Target="../media/image437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633.jpeg"/><Relationship Id="rId21" Type="http://schemas.openxmlformats.org/officeDocument/2006/relationships/image" Target="../media/image537.jpeg"/><Relationship Id="rId42" Type="http://schemas.openxmlformats.org/officeDocument/2006/relationships/image" Target="../media/image558.jpeg"/><Relationship Id="rId63" Type="http://schemas.openxmlformats.org/officeDocument/2006/relationships/image" Target="../media/image579.jpeg"/><Relationship Id="rId84" Type="http://schemas.openxmlformats.org/officeDocument/2006/relationships/image" Target="../media/image600.jpeg"/><Relationship Id="rId138" Type="http://schemas.openxmlformats.org/officeDocument/2006/relationships/image" Target="../media/image654.jpeg"/><Relationship Id="rId159" Type="http://schemas.openxmlformats.org/officeDocument/2006/relationships/image" Target="../media/image675.jpeg"/><Relationship Id="rId170" Type="http://schemas.openxmlformats.org/officeDocument/2006/relationships/image" Target="../media/image686.jpeg"/><Relationship Id="rId191" Type="http://schemas.openxmlformats.org/officeDocument/2006/relationships/image" Target="../media/image707.jpeg"/><Relationship Id="rId205" Type="http://schemas.openxmlformats.org/officeDocument/2006/relationships/image" Target="../media/image721.jpeg"/><Relationship Id="rId226" Type="http://schemas.openxmlformats.org/officeDocument/2006/relationships/image" Target="../media/image742.jpeg"/><Relationship Id="rId107" Type="http://schemas.openxmlformats.org/officeDocument/2006/relationships/image" Target="../media/image623.jpeg"/><Relationship Id="rId11" Type="http://schemas.openxmlformats.org/officeDocument/2006/relationships/image" Target="../media/image527.jpeg"/><Relationship Id="rId32" Type="http://schemas.openxmlformats.org/officeDocument/2006/relationships/image" Target="../media/image548.jpeg"/><Relationship Id="rId53" Type="http://schemas.openxmlformats.org/officeDocument/2006/relationships/image" Target="../media/image569.jpeg"/><Relationship Id="rId74" Type="http://schemas.openxmlformats.org/officeDocument/2006/relationships/image" Target="../media/image590.jpeg"/><Relationship Id="rId128" Type="http://schemas.openxmlformats.org/officeDocument/2006/relationships/image" Target="../media/image644.jpeg"/><Relationship Id="rId149" Type="http://schemas.openxmlformats.org/officeDocument/2006/relationships/image" Target="../media/image665.jpeg"/><Relationship Id="rId5" Type="http://schemas.openxmlformats.org/officeDocument/2006/relationships/image" Target="../media/image521.jpeg"/><Relationship Id="rId95" Type="http://schemas.openxmlformats.org/officeDocument/2006/relationships/image" Target="../media/image611.jpeg"/><Relationship Id="rId160" Type="http://schemas.openxmlformats.org/officeDocument/2006/relationships/image" Target="../media/image676.jpeg"/><Relationship Id="rId181" Type="http://schemas.openxmlformats.org/officeDocument/2006/relationships/image" Target="../media/image697.jpeg"/><Relationship Id="rId216" Type="http://schemas.openxmlformats.org/officeDocument/2006/relationships/image" Target="../media/image732.jpeg"/><Relationship Id="rId22" Type="http://schemas.openxmlformats.org/officeDocument/2006/relationships/image" Target="../media/image538.jpeg"/><Relationship Id="rId43" Type="http://schemas.openxmlformats.org/officeDocument/2006/relationships/image" Target="../media/image559.jpeg"/><Relationship Id="rId64" Type="http://schemas.openxmlformats.org/officeDocument/2006/relationships/image" Target="../media/image580.jpeg"/><Relationship Id="rId118" Type="http://schemas.openxmlformats.org/officeDocument/2006/relationships/image" Target="../media/image634.jpeg"/><Relationship Id="rId139" Type="http://schemas.openxmlformats.org/officeDocument/2006/relationships/image" Target="../media/image655.jpeg"/><Relationship Id="rId80" Type="http://schemas.openxmlformats.org/officeDocument/2006/relationships/image" Target="../media/image596.jpeg"/><Relationship Id="rId85" Type="http://schemas.openxmlformats.org/officeDocument/2006/relationships/image" Target="../media/image601.jpeg"/><Relationship Id="rId150" Type="http://schemas.openxmlformats.org/officeDocument/2006/relationships/image" Target="../media/image666.jpeg"/><Relationship Id="rId155" Type="http://schemas.openxmlformats.org/officeDocument/2006/relationships/image" Target="../media/image671.jpeg"/><Relationship Id="rId171" Type="http://schemas.openxmlformats.org/officeDocument/2006/relationships/image" Target="../media/image687.jpeg"/><Relationship Id="rId176" Type="http://schemas.openxmlformats.org/officeDocument/2006/relationships/image" Target="../media/image692.jpeg"/><Relationship Id="rId192" Type="http://schemas.openxmlformats.org/officeDocument/2006/relationships/image" Target="../media/image708.jpeg"/><Relationship Id="rId197" Type="http://schemas.openxmlformats.org/officeDocument/2006/relationships/image" Target="../media/image713.jpeg"/><Relationship Id="rId206" Type="http://schemas.openxmlformats.org/officeDocument/2006/relationships/image" Target="../media/image722.jpeg"/><Relationship Id="rId227" Type="http://schemas.openxmlformats.org/officeDocument/2006/relationships/image" Target="../media/image743.jpeg"/><Relationship Id="rId201" Type="http://schemas.openxmlformats.org/officeDocument/2006/relationships/image" Target="../media/image717.jpeg"/><Relationship Id="rId222" Type="http://schemas.openxmlformats.org/officeDocument/2006/relationships/image" Target="../media/image738.jpeg"/><Relationship Id="rId12" Type="http://schemas.openxmlformats.org/officeDocument/2006/relationships/image" Target="../media/image528.jpeg"/><Relationship Id="rId17" Type="http://schemas.openxmlformats.org/officeDocument/2006/relationships/image" Target="../media/image533.jpeg"/><Relationship Id="rId33" Type="http://schemas.openxmlformats.org/officeDocument/2006/relationships/image" Target="../media/image549.jpeg"/><Relationship Id="rId38" Type="http://schemas.openxmlformats.org/officeDocument/2006/relationships/image" Target="../media/image554.jpeg"/><Relationship Id="rId59" Type="http://schemas.openxmlformats.org/officeDocument/2006/relationships/image" Target="../media/image575.jpeg"/><Relationship Id="rId103" Type="http://schemas.openxmlformats.org/officeDocument/2006/relationships/image" Target="../media/image619.jpeg"/><Relationship Id="rId108" Type="http://schemas.openxmlformats.org/officeDocument/2006/relationships/image" Target="../media/image624.jpeg"/><Relationship Id="rId124" Type="http://schemas.openxmlformats.org/officeDocument/2006/relationships/image" Target="../media/image640.jpeg"/><Relationship Id="rId129" Type="http://schemas.openxmlformats.org/officeDocument/2006/relationships/image" Target="../media/image645.jpeg"/><Relationship Id="rId54" Type="http://schemas.openxmlformats.org/officeDocument/2006/relationships/image" Target="../media/image570.jpeg"/><Relationship Id="rId70" Type="http://schemas.openxmlformats.org/officeDocument/2006/relationships/image" Target="../media/image586.jpeg"/><Relationship Id="rId75" Type="http://schemas.openxmlformats.org/officeDocument/2006/relationships/image" Target="../media/image591.jpeg"/><Relationship Id="rId91" Type="http://schemas.openxmlformats.org/officeDocument/2006/relationships/image" Target="../media/image607.jpeg"/><Relationship Id="rId96" Type="http://schemas.openxmlformats.org/officeDocument/2006/relationships/image" Target="../media/image612.jpeg"/><Relationship Id="rId140" Type="http://schemas.openxmlformats.org/officeDocument/2006/relationships/image" Target="../media/image656.jpeg"/><Relationship Id="rId145" Type="http://schemas.openxmlformats.org/officeDocument/2006/relationships/image" Target="../media/image661.jpeg"/><Relationship Id="rId161" Type="http://schemas.openxmlformats.org/officeDocument/2006/relationships/image" Target="../media/image677.jpeg"/><Relationship Id="rId166" Type="http://schemas.openxmlformats.org/officeDocument/2006/relationships/image" Target="../media/image682.jpeg"/><Relationship Id="rId182" Type="http://schemas.openxmlformats.org/officeDocument/2006/relationships/image" Target="../media/image698.jpeg"/><Relationship Id="rId187" Type="http://schemas.openxmlformats.org/officeDocument/2006/relationships/image" Target="../media/image703.jpeg"/><Relationship Id="rId217" Type="http://schemas.openxmlformats.org/officeDocument/2006/relationships/image" Target="../media/image733.jpeg"/><Relationship Id="rId1" Type="http://schemas.openxmlformats.org/officeDocument/2006/relationships/image" Target="../media/image517.jpeg"/><Relationship Id="rId6" Type="http://schemas.openxmlformats.org/officeDocument/2006/relationships/image" Target="../media/image522.jpeg"/><Relationship Id="rId212" Type="http://schemas.openxmlformats.org/officeDocument/2006/relationships/image" Target="../media/image728.jpeg"/><Relationship Id="rId233" Type="http://schemas.openxmlformats.org/officeDocument/2006/relationships/image" Target="../media/image749.jpeg"/><Relationship Id="rId23" Type="http://schemas.openxmlformats.org/officeDocument/2006/relationships/image" Target="../media/image539.jpeg"/><Relationship Id="rId28" Type="http://schemas.openxmlformats.org/officeDocument/2006/relationships/image" Target="../media/image544.jpeg"/><Relationship Id="rId49" Type="http://schemas.openxmlformats.org/officeDocument/2006/relationships/image" Target="../media/image565.jpeg"/><Relationship Id="rId114" Type="http://schemas.openxmlformats.org/officeDocument/2006/relationships/image" Target="../media/image630.jpeg"/><Relationship Id="rId119" Type="http://schemas.openxmlformats.org/officeDocument/2006/relationships/image" Target="../media/image635.jpeg"/><Relationship Id="rId44" Type="http://schemas.openxmlformats.org/officeDocument/2006/relationships/image" Target="../media/image560.jpeg"/><Relationship Id="rId60" Type="http://schemas.openxmlformats.org/officeDocument/2006/relationships/image" Target="../media/image576.jpeg"/><Relationship Id="rId65" Type="http://schemas.openxmlformats.org/officeDocument/2006/relationships/image" Target="../media/image581.jpeg"/><Relationship Id="rId81" Type="http://schemas.openxmlformats.org/officeDocument/2006/relationships/image" Target="../media/image597.jpeg"/><Relationship Id="rId86" Type="http://schemas.openxmlformats.org/officeDocument/2006/relationships/image" Target="../media/image602.jpeg"/><Relationship Id="rId130" Type="http://schemas.openxmlformats.org/officeDocument/2006/relationships/image" Target="../media/image646.jpeg"/><Relationship Id="rId135" Type="http://schemas.openxmlformats.org/officeDocument/2006/relationships/image" Target="../media/image651.jpeg"/><Relationship Id="rId151" Type="http://schemas.openxmlformats.org/officeDocument/2006/relationships/image" Target="../media/image667.jpeg"/><Relationship Id="rId156" Type="http://schemas.openxmlformats.org/officeDocument/2006/relationships/image" Target="../media/image672.jpeg"/><Relationship Id="rId177" Type="http://schemas.openxmlformats.org/officeDocument/2006/relationships/image" Target="../media/image693.jpeg"/><Relationship Id="rId198" Type="http://schemas.openxmlformats.org/officeDocument/2006/relationships/image" Target="../media/image714.jpeg"/><Relationship Id="rId172" Type="http://schemas.openxmlformats.org/officeDocument/2006/relationships/image" Target="../media/image688.jpeg"/><Relationship Id="rId193" Type="http://schemas.openxmlformats.org/officeDocument/2006/relationships/image" Target="../media/image709.jpeg"/><Relationship Id="rId202" Type="http://schemas.openxmlformats.org/officeDocument/2006/relationships/image" Target="../media/image718.jpeg"/><Relationship Id="rId207" Type="http://schemas.openxmlformats.org/officeDocument/2006/relationships/image" Target="../media/image723.jpeg"/><Relationship Id="rId223" Type="http://schemas.openxmlformats.org/officeDocument/2006/relationships/image" Target="../media/image739.jpeg"/><Relationship Id="rId228" Type="http://schemas.openxmlformats.org/officeDocument/2006/relationships/image" Target="../media/image744.jpeg"/><Relationship Id="rId13" Type="http://schemas.openxmlformats.org/officeDocument/2006/relationships/image" Target="../media/image529.jpeg"/><Relationship Id="rId18" Type="http://schemas.openxmlformats.org/officeDocument/2006/relationships/image" Target="../media/image534.jpeg"/><Relationship Id="rId39" Type="http://schemas.openxmlformats.org/officeDocument/2006/relationships/image" Target="../media/image555.jpeg"/><Relationship Id="rId109" Type="http://schemas.openxmlformats.org/officeDocument/2006/relationships/image" Target="../media/image625.jpeg"/><Relationship Id="rId34" Type="http://schemas.openxmlformats.org/officeDocument/2006/relationships/image" Target="../media/image550.jpeg"/><Relationship Id="rId50" Type="http://schemas.openxmlformats.org/officeDocument/2006/relationships/image" Target="../media/image566.jpeg"/><Relationship Id="rId55" Type="http://schemas.openxmlformats.org/officeDocument/2006/relationships/image" Target="../media/image571.jpeg"/><Relationship Id="rId76" Type="http://schemas.openxmlformats.org/officeDocument/2006/relationships/image" Target="../media/image592.jpeg"/><Relationship Id="rId97" Type="http://schemas.openxmlformats.org/officeDocument/2006/relationships/image" Target="../media/image613.jpeg"/><Relationship Id="rId104" Type="http://schemas.openxmlformats.org/officeDocument/2006/relationships/image" Target="../media/image620.jpeg"/><Relationship Id="rId120" Type="http://schemas.openxmlformats.org/officeDocument/2006/relationships/image" Target="../media/image636.jpeg"/><Relationship Id="rId125" Type="http://schemas.openxmlformats.org/officeDocument/2006/relationships/image" Target="../media/image641.jpeg"/><Relationship Id="rId141" Type="http://schemas.openxmlformats.org/officeDocument/2006/relationships/image" Target="../media/image657.jpeg"/><Relationship Id="rId146" Type="http://schemas.openxmlformats.org/officeDocument/2006/relationships/image" Target="../media/image662.jpeg"/><Relationship Id="rId167" Type="http://schemas.openxmlformats.org/officeDocument/2006/relationships/image" Target="../media/image683.jpeg"/><Relationship Id="rId188" Type="http://schemas.openxmlformats.org/officeDocument/2006/relationships/image" Target="../media/image704.jpeg"/><Relationship Id="rId7" Type="http://schemas.openxmlformats.org/officeDocument/2006/relationships/image" Target="../media/image523.jpeg"/><Relationship Id="rId71" Type="http://schemas.openxmlformats.org/officeDocument/2006/relationships/image" Target="../media/image587.jpeg"/><Relationship Id="rId92" Type="http://schemas.openxmlformats.org/officeDocument/2006/relationships/image" Target="../media/image608.jpeg"/><Relationship Id="rId162" Type="http://schemas.openxmlformats.org/officeDocument/2006/relationships/image" Target="../media/image678.jpeg"/><Relationship Id="rId183" Type="http://schemas.openxmlformats.org/officeDocument/2006/relationships/image" Target="../media/image699.jpeg"/><Relationship Id="rId213" Type="http://schemas.openxmlformats.org/officeDocument/2006/relationships/image" Target="../media/image729.jpeg"/><Relationship Id="rId218" Type="http://schemas.openxmlformats.org/officeDocument/2006/relationships/image" Target="../media/image734.jpeg"/><Relationship Id="rId234" Type="http://schemas.openxmlformats.org/officeDocument/2006/relationships/image" Target="../media/image750.jpeg"/><Relationship Id="rId2" Type="http://schemas.openxmlformats.org/officeDocument/2006/relationships/image" Target="../media/image518.jpeg"/><Relationship Id="rId29" Type="http://schemas.openxmlformats.org/officeDocument/2006/relationships/image" Target="../media/image545.jpeg"/><Relationship Id="rId24" Type="http://schemas.openxmlformats.org/officeDocument/2006/relationships/image" Target="../media/image540.jpeg"/><Relationship Id="rId40" Type="http://schemas.openxmlformats.org/officeDocument/2006/relationships/image" Target="../media/image556.jpeg"/><Relationship Id="rId45" Type="http://schemas.openxmlformats.org/officeDocument/2006/relationships/image" Target="../media/image561.jpeg"/><Relationship Id="rId66" Type="http://schemas.openxmlformats.org/officeDocument/2006/relationships/image" Target="../media/image582.jpeg"/><Relationship Id="rId87" Type="http://schemas.openxmlformats.org/officeDocument/2006/relationships/image" Target="../media/image603.jpeg"/><Relationship Id="rId110" Type="http://schemas.openxmlformats.org/officeDocument/2006/relationships/image" Target="../media/image626.jpeg"/><Relationship Id="rId115" Type="http://schemas.openxmlformats.org/officeDocument/2006/relationships/image" Target="../media/image631.jpeg"/><Relationship Id="rId131" Type="http://schemas.openxmlformats.org/officeDocument/2006/relationships/image" Target="../media/image647.jpeg"/><Relationship Id="rId136" Type="http://schemas.openxmlformats.org/officeDocument/2006/relationships/image" Target="../media/image652.jpeg"/><Relationship Id="rId157" Type="http://schemas.openxmlformats.org/officeDocument/2006/relationships/image" Target="../media/image673.jpeg"/><Relationship Id="rId178" Type="http://schemas.openxmlformats.org/officeDocument/2006/relationships/image" Target="../media/image694.jpeg"/><Relationship Id="rId61" Type="http://schemas.openxmlformats.org/officeDocument/2006/relationships/image" Target="../media/image577.jpeg"/><Relationship Id="rId82" Type="http://schemas.openxmlformats.org/officeDocument/2006/relationships/image" Target="../media/image598.jpeg"/><Relationship Id="rId152" Type="http://schemas.openxmlformats.org/officeDocument/2006/relationships/image" Target="../media/image668.jpeg"/><Relationship Id="rId173" Type="http://schemas.openxmlformats.org/officeDocument/2006/relationships/image" Target="../media/image689.jpeg"/><Relationship Id="rId194" Type="http://schemas.openxmlformats.org/officeDocument/2006/relationships/image" Target="../media/image710.jpeg"/><Relationship Id="rId199" Type="http://schemas.openxmlformats.org/officeDocument/2006/relationships/image" Target="../media/image715.jpeg"/><Relationship Id="rId203" Type="http://schemas.openxmlformats.org/officeDocument/2006/relationships/image" Target="../media/image719.jpeg"/><Relationship Id="rId208" Type="http://schemas.openxmlformats.org/officeDocument/2006/relationships/image" Target="../media/image724.jpeg"/><Relationship Id="rId229" Type="http://schemas.openxmlformats.org/officeDocument/2006/relationships/image" Target="../media/image745.jpeg"/><Relationship Id="rId19" Type="http://schemas.openxmlformats.org/officeDocument/2006/relationships/image" Target="../media/image535.jpeg"/><Relationship Id="rId224" Type="http://schemas.openxmlformats.org/officeDocument/2006/relationships/image" Target="../media/image740.jpeg"/><Relationship Id="rId14" Type="http://schemas.openxmlformats.org/officeDocument/2006/relationships/image" Target="../media/image530.jpeg"/><Relationship Id="rId30" Type="http://schemas.openxmlformats.org/officeDocument/2006/relationships/image" Target="../media/image546.jpeg"/><Relationship Id="rId35" Type="http://schemas.openxmlformats.org/officeDocument/2006/relationships/image" Target="../media/image551.jpeg"/><Relationship Id="rId56" Type="http://schemas.openxmlformats.org/officeDocument/2006/relationships/image" Target="../media/image572.jpeg"/><Relationship Id="rId77" Type="http://schemas.openxmlformats.org/officeDocument/2006/relationships/image" Target="../media/image593.jpeg"/><Relationship Id="rId100" Type="http://schemas.openxmlformats.org/officeDocument/2006/relationships/image" Target="../media/image616.jpeg"/><Relationship Id="rId105" Type="http://schemas.openxmlformats.org/officeDocument/2006/relationships/image" Target="../media/image621.jpeg"/><Relationship Id="rId126" Type="http://schemas.openxmlformats.org/officeDocument/2006/relationships/image" Target="../media/image642.jpeg"/><Relationship Id="rId147" Type="http://schemas.openxmlformats.org/officeDocument/2006/relationships/image" Target="../media/image663.jpeg"/><Relationship Id="rId168" Type="http://schemas.openxmlformats.org/officeDocument/2006/relationships/image" Target="../media/image684.jpeg"/><Relationship Id="rId8" Type="http://schemas.openxmlformats.org/officeDocument/2006/relationships/image" Target="../media/image524.jpeg"/><Relationship Id="rId51" Type="http://schemas.openxmlformats.org/officeDocument/2006/relationships/image" Target="../media/image567.jpeg"/><Relationship Id="rId72" Type="http://schemas.openxmlformats.org/officeDocument/2006/relationships/image" Target="../media/image588.jpeg"/><Relationship Id="rId93" Type="http://schemas.openxmlformats.org/officeDocument/2006/relationships/image" Target="../media/image609.jpeg"/><Relationship Id="rId98" Type="http://schemas.openxmlformats.org/officeDocument/2006/relationships/image" Target="../media/image614.jpeg"/><Relationship Id="rId121" Type="http://schemas.openxmlformats.org/officeDocument/2006/relationships/image" Target="../media/image637.jpeg"/><Relationship Id="rId142" Type="http://schemas.openxmlformats.org/officeDocument/2006/relationships/image" Target="../media/image658.jpeg"/><Relationship Id="rId163" Type="http://schemas.openxmlformats.org/officeDocument/2006/relationships/image" Target="../media/image679.jpeg"/><Relationship Id="rId184" Type="http://schemas.openxmlformats.org/officeDocument/2006/relationships/image" Target="../media/image700.jpeg"/><Relationship Id="rId189" Type="http://schemas.openxmlformats.org/officeDocument/2006/relationships/image" Target="../media/image705.jpeg"/><Relationship Id="rId219" Type="http://schemas.openxmlformats.org/officeDocument/2006/relationships/image" Target="../media/image735.jpeg"/><Relationship Id="rId3" Type="http://schemas.openxmlformats.org/officeDocument/2006/relationships/image" Target="../media/image519.jpeg"/><Relationship Id="rId214" Type="http://schemas.openxmlformats.org/officeDocument/2006/relationships/image" Target="../media/image730.jpeg"/><Relationship Id="rId230" Type="http://schemas.openxmlformats.org/officeDocument/2006/relationships/image" Target="../media/image746.jpeg"/><Relationship Id="rId235" Type="http://schemas.openxmlformats.org/officeDocument/2006/relationships/image" Target="../media/image751.jpeg"/><Relationship Id="rId25" Type="http://schemas.openxmlformats.org/officeDocument/2006/relationships/image" Target="../media/image541.jpeg"/><Relationship Id="rId46" Type="http://schemas.openxmlformats.org/officeDocument/2006/relationships/image" Target="../media/image562.jpeg"/><Relationship Id="rId67" Type="http://schemas.openxmlformats.org/officeDocument/2006/relationships/image" Target="../media/image583.jpeg"/><Relationship Id="rId116" Type="http://schemas.openxmlformats.org/officeDocument/2006/relationships/image" Target="../media/image632.jpeg"/><Relationship Id="rId137" Type="http://schemas.openxmlformats.org/officeDocument/2006/relationships/image" Target="../media/image653.jpeg"/><Relationship Id="rId158" Type="http://schemas.openxmlformats.org/officeDocument/2006/relationships/image" Target="../media/image674.jpeg"/><Relationship Id="rId20" Type="http://schemas.openxmlformats.org/officeDocument/2006/relationships/image" Target="../media/image536.jpeg"/><Relationship Id="rId41" Type="http://schemas.openxmlformats.org/officeDocument/2006/relationships/image" Target="../media/image557.jpeg"/><Relationship Id="rId62" Type="http://schemas.openxmlformats.org/officeDocument/2006/relationships/image" Target="../media/image578.jpeg"/><Relationship Id="rId83" Type="http://schemas.openxmlformats.org/officeDocument/2006/relationships/image" Target="../media/image599.jpeg"/><Relationship Id="rId88" Type="http://schemas.openxmlformats.org/officeDocument/2006/relationships/image" Target="../media/image604.jpeg"/><Relationship Id="rId111" Type="http://schemas.openxmlformats.org/officeDocument/2006/relationships/image" Target="../media/image627.jpeg"/><Relationship Id="rId132" Type="http://schemas.openxmlformats.org/officeDocument/2006/relationships/image" Target="../media/image648.jpeg"/><Relationship Id="rId153" Type="http://schemas.openxmlformats.org/officeDocument/2006/relationships/image" Target="../media/image669.jpeg"/><Relationship Id="rId174" Type="http://schemas.openxmlformats.org/officeDocument/2006/relationships/image" Target="../media/image690.jpeg"/><Relationship Id="rId179" Type="http://schemas.openxmlformats.org/officeDocument/2006/relationships/image" Target="../media/image695.jpeg"/><Relationship Id="rId195" Type="http://schemas.openxmlformats.org/officeDocument/2006/relationships/image" Target="../media/image711.jpeg"/><Relationship Id="rId209" Type="http://schemas.openxmlformats.org/officeDocument/2006/relationships/image" Target="../media/image725.jpeg"/><Relationship Id="rId190" Type="http://schemas.openxmlformats.org/officeDocument/2006/relationships/image" Target="../media/image706.jpeg"/><Relationship Id="rId204" Type="http://schemas.openxmlformats.org/officeDocument/2006/relationships/image" Target="../media/image720.jpeg"/><Relationship Id="rId220" Type="http://schemas.openxmlformats.org/officeDocument/2006/relationships/image" Target="../media/image736.jpeg"/><Relationship Id="rId225" Type="http://schemas.openxmlformats.org/officeDocument/2006/relationships/image" Target="../media/image741.jpeg"/><Relationship Id="rId15" Type="http://schemas.openxmlformats.org/officeDocument/2006/relationships/image" Target="../media/image531.jpeg"/><Relationship Id="rId36" Type="http://schemas.openxmlformats.org/officeDocument/2006/relationships/image" Target="../media/image552.jpeg"/><Relationship Id="rId57" Type="http://schemas.openxmlformats.org/officeDocument/2006/relationships/image" Target="../media/image573.jpeg"/><Relationship Id="rId106" Type="http://schemas.openxmlformats.org/officeDocument/2006/relationships/image" Target="../media/image622.jpeg"/><Relationship Id="rId127" Type="http://schemas.openxmlformats.org/officeDocument/2006/relationships/image" Target="../media/image643.jpeg"/><Relationship Id="rId10" Type="http://schemas.openxmlformats.org/officeDocument/2006/relationships/image" Target="../media/image526.jpeg"/><Relationship Id="rId31" Type="http://schemas.openxmlformats.org/officeDocument/2006/relationships/image" Target="../media/image547.jpeg"/><Relationship Id="rId52" Type="http://schemas.openxmlformats.org/officeDocument/2006/relationships/image" Target="../media/image568.jpeg"/><Relationship Id="rId73" Type="http://schemas.openxmlformats.org/officeDocument/2006/relationships/image" Target="../media/image589.jpeg"/><Relationship Id="rId78" Type="http://schemas.openxmlformats.org/officeDocument/2006/relationships/image" Target="../media/image594.jpeg"/><Relationship Id="rId94" Type="http://schemas.openxmlformats.org/officeDocument/2006/relationships/image" Target="../media/image610.jpeg"/><Relationship Id="rId99" Type="http://schemas.openxmlformats.org/officeDocument/2006/relationships/image" Target="../media/image615.jpeg"/><Relationship Id="rId101" Type="http://schemas.openxmlformats.org/officeDocument/2006/relationships/image" Target="../media/image617.jpeg"/><Relationship Id="rId122" Type="http://schemas.openxmlformats.org/officeDocument/2006/relationships/image" Target="../media/image638.jpeg"/><Relationship Id="rId143" Type="http://schemas.openxmlformats.org/officeDocument/2006/relationships/image" Target="../media/image659.jpeg"/><Relationship Id="rId148" Type="http://schemas.openxmlformats.org/officeDocument/2006/relationships/image" Target="../media/image664.jpeg"/><Relationship Id="rId164" Type="http://schemas.openxmlformats.org/officeDocument/2006/relationships/image" Target="../media/image680.jpeg"/><Relationship Id="rId169" Type="http://schemas.openxmlformats.org/officeDocument/2006/relationships/image" Target="../media/image685.jpeg"/><Relationship Id="rId185" Type="http://schemas.openxmlformats.org/officeDocument/2006/relationships/image" Target="../media/image701.jpeg"/><Relationship Id="rId4" Type="http://schemas.openxmlformats.org/officeDocument/2006/relationships/image" Target="../media/image520.jpeg"/><Relationship Id="rId9" Type="http://schemas.openxmlformats.org/officeDocument/2006/relationships/image" Target="../media/image525.jpeg"/><Relationship Id="rId180" Type="http://schemas.openxmlformats.org/officeDocument/2006/relationships/image" Target="../media/image696.jpeg"/><Relationship Id="rId210" Type="http://schemas.openxmlformats.org/officeDocument/2006/relationships/image" Target="../media/image726.jpeg"/><Relationship Id="rId215" Type="http://schemas.openxmlformats.org/officeDocument/2006/relationships/image" Target="../media/image731.jpeg"/><Relationship Id="rId26" Type="http://schemas.openxmlformats.org/officeDocument/2006/relationships/image" Target="../media/image542.jpeg"/><Relationship Id="rId231" Type="http://schemas.openxmlformats.org/officeDocument/2006/relationships/image" Target="../media/image747.jpeg"/><Relationship Id="rId47" Type="http://schemas.openxmlformats.org/officeDocument/2006/relationships/image" Target="../media/image563.jpeg"/><Relationship Id="rId68" Type="http://schemas.openxmlformats.org/officeDocument/2006/relationships/image" Target="../media/image584.jpeg"/><Relationship Id="rId89" Type="http://schemas.openxmlformats.org/officeDocument/2006/relationships/image" Target="../media/image605.jpeg"/><Relationship Id="rId112" Type="http://schemas.openxmlformats.org/officeDocument/2006/relationships/image" Target="../media/image628.jpeg"/><Relationship Id="rId133" Type="http://schemas.openxmlformats.org/officeDocument/2006/relationships/image" Target="../media/image649.jpeg"/><Relationship Id="rId154" Type="http://schemas.openxmlformats.org/officeDocument/2006/relationships/image" Target="../media/image670.jpeg"/><Relationship Id="rId175" Type="http://schemas.openxmlformats.org/officeDocument/2006/relationships/image" Target="../media/image691.jpeg"/><Relationship Id="rId196" Type="http://schemas.openxmlformats.org/officeDocument/2006/relationships/image" Target="../media/image712.jpeg"/><Relationship Id="rId200" Type="http://schemas.openxmlformats.org/officeDocument/2006/relationships/image" Target="../media/image716.jpeg"/><Relationship Id="rId16" Type="http://schemas.openxmlformats.org/officeDocument/2006/relationships/image" Target="../media/image532.jpeg"/><Relationship Id="rId221" Type="http://schemas.openxmlformats.org/officeDocument/2006/relationships/image" Target="../media/image737.jpeg"/><Relationship Id="rId37" Type="http://schemas.openxmlformats.org/officeDocument/2006/relationships/image" Target="../media/image553.jpeg"/><Relationship Id="rId58" Type="http://schemas.openxmlformats.org/officeDocument/2006/relationships/image" Target="../media/image574.jpeg"/><Relationship Id="rId79" Type="http://schemas.openxmlformats.org/officeDocument/2006/relationships/image" Target="../media/image595.jpeg"/><Relationship Id="rId102" Type="http://schemas.openxmlformats.org/officeDocument/2006/relationships/image" Target="../media/image618.jpeg"/><Relationship Id="rId123" Type="http://schemas.openxmlformats.org/officeDocument/2006/relationships/image" Target="../media/image639.jpeg"/><Relationship Id="rId144" Type="http://schemas.openxmlformats.org/officeDocument/2006/relationships/image" Target="../media/image660.jpeg"/><Relationship Id="rId90" Type="http://schemas.openxmlformats.org/officeDocument/2006/relationships/image" Target="../media/image606.jpeg"/><Relationship Id="rId165" Type="http://schemas.openxmlformats.org/officeDocument/2006/relationships/image" Target="../media/image681.jpeg"/><Relationship Id="rId186" Type="http://schemas.openxmlformats.org/officeDocument/2006/relationships/image" Target="../media/image702.jpeg"/><Relationship Id="rId211" Type="http://schemas.openxmlformats.org/officeDocument/2006/relationships/image" Target="../media/image727.jpeg"/><Relationship Id="rId232" Type="http://schemas.openxmlformats.org/officeDocument/2006/relationships/image" Target="../media/image748.jpeg"/><Relationship Id="rId27" Type="http://schemas.openxmlformats.org/officeDocument/2006/relationships/image" Target="../media/image543.jpeg"/><Relationship Id="rId48" Type="http://schemas.openxmlformats.org/officeDocument/2006/relationships/image" Target="../media/image564.jpeg"/><Relationship Id="rId69" Type="http://schemas.openxmlformats.org/officeDocument/2006/relationships/image" Target="../media/image585.jpeg"/><Relationship Id="rId113" Type="http://schemas.openxmlformats.org/officeDocument/2006/relationships/image" Target="../media/image629.jpeg"/><Relationship Id="rId134" Type="http://schemas.openxmlformats.org/officeDocument/2006/relationships/image" Target="../media/image65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1415336</xdr:colOff>
      <xdr:row>31</xdr:row>
      <xdr:rowOff>39530</xdr:rowOff>
    </xdr:from>
    <xdr:to>
      <xdr:col>12</xdr:col>
      <xdr:colOff>3418387</xdr:colOff>
      <xdr:row>40</xdr:row>
      <xdr:rowOff>141562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106392" y="6868016"/>
          <a:ext cx="2003051" cy="3522983"/>
        </a:xfrm>
        <a:prstGeom prst="rect">
          <a:avLst/>
        </a:prstGeom>
      </xdr:spPr>
    </xdr:pic>
    <xdr:clientData/>
  </xdr:twoCellAnchor>
  <xdr:twoCellAnchor editAs="oneCell">
    <xdr:from>
      <xdr:col>12</xdr:col>
      <xdr:colOff>1868819</xdr:colOff>
      <xdr:row>24</xdr:row>
      <xdr:rowOff>238126</xdr:rowOff>
    </xdr:from>
    <xdr:to>
      <xdr:col>12</xdr:col>
      <xdr:colOff>3471940</xdr:colOff>
      <xdr:row>30</xdr:row>
      <xdr:rowOff>1008210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573488" y="2941545"/>
          <a:ext cx="1603121" cy="3753651"/>
        </a:xfrm>
        <a:prstGeom prst="rect">
          <a:avLst/>
        </a:prstGeom>
      </xdr:spPr>
    </xdr:pic>
    <xdr:clientData/>
  </xdr:twoCellAnchor>
  <xdr:twoCellAnchor editAs="oneCell">
    <xdr:from>
      <xdr:col>12</xdr:col>
      <xdr:colOff>1052313</xdr:colOff>
      <xdr:row>766</xdr:row>
      <xdr:rowOff>155843</xdr:rowOff>
    </xdr:from>
    <xdr:to>
      <xdr:col>12</xdr:col>
      <xdr:colOff>3009483</xdr:colOff>
      <xdr:row>776</xdr:row>
      <xdr:rowOff>84042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756982" y="413134630"/>
          <a:ext cx="1957170" cy="3261949"/>
        </a:xfrm>
        <a:prstGeom prst="rect">
          <a:avLst/>
        </a:prstGeom>
      </xdr:spPr>
    </xdr:pic>
    <xdr:clientData/>
  </xdr:twoCellAnchor>
  <xdr:twoCellAnchor editAs="oneCell">
    <xdr:from>
      <xdr:col>12</xdr:col>
      <xdr:colOff>1660069</xdr:colOff>
      <xdr:row>574</xdr:row>
      <xdr:rowOff>98051</xdr:rowOff>
    </xdr:from>
    <xdr:to>
      <xdr:col>12</xdr:col>
      <xdr:colOff>3389778</xdr:colOff>
      <xdr:row>581</xdr:row>
      <xdr:rowOff>489938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364738" y="334327500"/>
          <a:ext cx="1729709" cy="3879720"/>
        </a:xfrm>
        <a:prstGeom prst="rect">
          <a:avLst/>
        </a:prstGeom>
      </xdr:spPr>
    </xdr:pic>
    <xdr:clientData/>
  </xdr:twoCellAnchor>
  <xdr:twoCellAnchor editAs="oneCell">
    <xdr:from>
      <xdr:col>0</xdr:col>
      <xdr:colOff>1246655</xdr:colOff>
      <xdr:row>552</xdr:row>
      <xdr:rowOff>280148</xdr:rowOff>
    </xdr:from>
    <xdr:to>
      <xdr:col>0</xdr:col>
      <xdr:colOff>3085670</xdr:colOff>
      <xdr:row>554</xdr:row>
      <xdr:rowOff>338772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46655" y="323443788"/>
          <a:ext cx="1839015" cy="1263258"/>
        </a:xfrm>
        <a:prstGeom prst="rect">
          <a:avLst/>
        </a:prstGeom>
      </xdr:spPr>
    </xdr:pic>
    <xdr:clientData/>
  </xdr:twoCellAnchor>
  <xdr:twoCellAnchor editAs="oneCell">
    <xdr:from>
      <xdr:col>12</xdr:col>
      <xdr:colOff>1335100</xdr:colOff>
      <xdr:row>451</xdr:row>
      <xdr:rowOff>177835</xdr:rowOff>
    </xdr:from>
    <xdr:to>
      <xdr:col>12</xdr:col>
      <xdr:colOff>2703419</xdr:colOff>
      <xdr:row>456</xdr:row>
      <xdr:rowOff>373610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039769" y="269245078"/>
          <a:ext cx="1368319" cy="2086770"/>
        </a:xfrm>
        <a:prstGeom prst="rect">
          <a:avLst/>
        </a:prstGeom>
      </xdr:spPr>
    </xdr:pic>
    <xdr:clientData/>
  </xdr:twoCellAnchor>
  <xdr:twoCellAnchor editAs="oneCell">
    <xdr:from>
      <xdr:col>12</xdr:col>
      <xdr:colOff>3465286</xdr:colOff>
      <xdr:row>450</xdr:row>
      <xdr:rowOff>207710</xdr:rowOff>
    </xdr:from>
    <xdr:to>
      <xdr:col>12</xdr:col>
      <xdr:colOff>5034643</xdr:colOff>
      <xdr:row>456</xdr:row>
      <xdr:rowOff>357386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6169955" y="268896754"/>
          <a:ext cx="1569357" cy="2418869"/>
        </a:xfrm>
        <a:prstGeom prst="rect">
          <a:avLst/>
        </a:prstGeom>
      </xdr:spPr>
    </xdr:pic>
    <xdr:clientData/>
  </xdr:twoCellAnchor>
  <xdr:twoCellAnchor editAs="oneCell">
    <xdr:from>
      <xdr:col>12</xdr:col>
      <xdr:colOff>1844892</xdr:colOff>
      <xdr:row>428</xdr:row>
      <xdr:rowOff>257843</xdr:rowOff>
    </xdr:from>
    <xdr:to>
      <xdr:col>12</xdr:col>
      <xdr:colOff>4129204</xdr:colOff>
      <xdr:row>434</xdr:row>
      <xdr:rowOff>476252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549561" y="254491299"/>
          <a:ext cx="2284312" cy="3243993"/>
        </a:xfrm>
        <a:prstGeom prst="rect">
          <a:avLst/>
        </a:prstGeom>
      </xdr:spPr>
    </xdr:pic>
    <xdr:clientData/>
  </xdr:twoCellAnchor>
  <xdr:twoCellAnchor editAs="oneCell">
    <xdr:from>
      <xdr:col>12</xdr:col>
      <xdr:colOff>1190624</xdr:colOff>
      <xdr:row>275</xdr:row>
      <xdr:rowOff>170201</xdr:rowOff>
    </xdr:from>
    <xdr:to>
      <xdr:col>12</xdr:col>
      <xdr:colOff>2969558</xdr:colOff>
      <xdr:row>280</xdr:row>
      <xdr:rowOff>522034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895293" y="178063583"/>
          <a:ext cx="1778934" cy="3139295"/>
        </a:xfrm>
        <a:prstGeom prst="rect">
          <a:avLst/>
        </a:prstGeom>
      </xdr:spPr>
    </xdr:pic>
    <xdr:clientData/>
  </xdr:twoCellAnchor>
  <xdr:twoCellAnchor editAs="oneCell">
    <xdr:from>
      <xdr:col>12</xdr:col>
      <xdr:colOff>70037</xdr:colOff>
      <xdr:row>271</xdr:row>
      <xdr:rowOff>53378</xdr:rowOff>
    </xdr:from>
    <xdr:to>
      <xdr:col>12</xdr:col>
      <xdr:colOff>1630722</xdr:colOff>
      <xdr:row>277</xdr:row>
      <xdr:rowOff>540122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774706" y="175733599"/>
          <a:ext cx="1560685" cy="3764466"/>
        </a:xfrm>
        <a:prstGeom prst="rect">
          <a:avLst/>
        </a:prstGeom>
      </xdr:spPr>
    </xdr:pic>
    <xdr:clientData/>
  </xdr:twoCellAnchor>
  <xdr:twoCellAnchor>
    <xdr:from>
      <xdr:col>0</xdr:col>
      <xdr:colOff>1670229</xdr:colOff>
      <xdr:row>811</xdr:row>
      <xdr:rowOff>277970</xdr:rowOff>
    </xdr:from>
    <xdr:to>
      <xdr:col>0</xdr:col>
      <xdr:colOff>3144769</xdr:colOff>
      <xdr:row>814</xdr:row>
      <xdr:rowOff>4920</xdr:rowOff>
    </xdr:to>
    <xdr:pic>
      <xdr:nvPicPr>
        <xdr:cNvPr id="90" name="图片 10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70229" y="345619590"/>
          <a:ext cx="1474540" cy="773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326827</xdr:colOff>
      <xdr:row>268</xdr:row>
      <xdr:rowOff>336948</xdr:rowOff>
    </xdr:from>
    <xdr:to>
      <xdr:col>12</xdr:col>
      <xdr:colOff>1744009</xdr:colOff>
      <xdr:row>269</xdr:row>
      <xdr:rowOff>1265022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628834" y="56145399"/>
          <a:ext cx="1417182" cy="2256210"/>
        </a:xfrm>
        <a:prstGeom prst="rect">
          <a:avLst/>
        </a:prstGeom>
      </xdr:spPr>
    </xdr:pic>
    <xdr:clientData/>
  </xdr:twoCellAnchor>
  <xdr:twoCellAnchor editAs="oneCell">
    <xdr:from>
      <xdr:col>12</xdr:col>
      <xdr:colOff>1603725</xdr:colOff>
      <xdr:row>267</xdr:row>
      <xdr:rowOff>53663</xdr:rowOff>
    </xdr:from>
    <xdr:to>
      <xdr:col>12</xdr:col>
      <xdr:colOff>2922291</xdr:colOff>
      <xdr:row>268</xdr:row>
      <xdr:rowOff>824739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905732" y="54533980"/>
          <a:ext cx="1318566" cy="2099209"/>
        </a:xfrm>
        <a:prstGeom prst="rect">
          <a:avLst/>
        </a:prstGeom>
      </xdr:spPr>
    </xdr:pic>
    <xdr:clientData/>
  </xdr:twoCellAnchor>
  <xdr:twoCellAnchor editAs="oneCell">
    <xdr:from>
      <xdr:col>12</xdr:col>
      <xdr:colOff>3568522</xdr:colOff>
      <xdr:row>248</xdr:row>
      <xdr:rowOff>53661</xdr:rowOff>
    </xdr:from>
    <xdr:to>
      <xdr:col>13</xdr:col>
      <xdr:colOff>53662</xdr:colOff>
      <xdr:row>249</xdr:row>
      <xdr:rowOff>1287889</xdr:rowOff>
    </xdr:to>
    <xdr:pic>
      <xdr:nvPicPr>
        <xdr:cNvPr id="526" name="Рисунок 525" descr="F:\Оля\Chantemely\Lingerie\18\фото белья\прайс\IMG_7786.JPG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870529" y="29031126"/>
          <a:ext cx="1623274" cy="25623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1660660</xdr:colOff>
      <xdr:row>251</xdr:row>
      <xdr:rowOff>228064</xdr:rowOff>
    </xdr:from>
    <xdr:to>
      <xdr:col>12</xdr:col>
      <xdr:colOff>3241538</xdr:colOff>
      <xdr:row>255</xdr:row>
      <xdr:rowOff>463418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962667" y="32452078"/>
          <a:ext cx="1580878" cy="2529403"/>
        </a:xfrm>
        <a:prstGeom prst="rect">
          <a:avLst/>
        </a:prstGeom>
      </xdr:spPr>
    </xdr:pic>
    <xdr:clientData/>
  </xdr:twoCellAnchor>
  <xdr:oneCellAnchor>
    <xdr:from>
      <xdr:col>0</xdr:col>
      <xdr:colOff>27215</xdr:colOff>
      <xdr:row>0</xdr:row>
      <xdr:rowOff>134154</xdr:rowOff>
    </xdr:from>
    <xdr:ext cx="3170464" cy="892042"/>
    <xdr:pic>
      <xdr:nvPicPr>
        <xdr:cNvPr id="115" name="Рисунок 114" descr="лого черный.jpg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215" y="134154"/>
          <a:ext cx="3170464" cy="892042"/>
        </a:xfrm>
        <a:prstGeom prst="rect">
          <a:avLst/>
        </a:prstGeom>
      </xdr:spPr>
    </xdr:pic>
    <xdr:clientData/>
  </xdr:oneCellAnchor>
  <xdr:twoCellAnchor editAs="oneCell">
    <xdr:from>
      <xdr:col>0</xdr:col>
      <xdr:colOff>1922543</xdr:colOff>
      <xdr:row>1409</xdr:row>
      <xdr:rowOff>142058</xdr:rowOff>
    </xdr:from>
    <xdr:to>
      <xdr:col>1</xdr:col>
      <xdr:colOff>1168853</xdr:colOff>
      <xdr:row>1417</xdr:row>
      <xdr:rowOff>134152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22543" y="552176178"/>
          <a:ext cx="2358704" cy="3533787"/>
        </a:xfrm>
        <a:prstGeom prst="rect">
          <a:avLst/>
        </a:prstGeom>
      </xdr:spPr>
    </xdr:pic>
    <xdr:clientData/>
  </xdr:twoCellAnchor>
  <xdr:twoCellAnchor editAs="oneCell">
    <xdr:from>
      <xdr:col>1</xdr:col>
      <xdr:colOff>18580</xdr:colOff>
      <xdr:row>1398</xdr:row>
      <xdr:rowOff>82004</xdr:rowOff>
    </xdr:from>
    <xdr:to>
      <xdr:col>2</xdr:col>
      <xdr:colOff>2068</xdr:colOff>
      <xdr:row>1402</xdr:row>
      <xdr:rowOff>264638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30974" y="543677779"/>
          <a:ext cx="1997345" cy="3026718"/>
        </a:xfrm>
        <a:prstGeom prst="rect">
          <a:avLst/>
        </a:prstGeom>
      </xdr:spPr>
    </xdr:pic>
    <xdr:clientData/>
  </xdr:twoCellAnchor>
  <xdr:twoCellAnchor editAs="oneCell">
    <xdr:from>
      <xdr:col>0</xdr:col>
      <xdr:colOff>2550822</xdr:colOff>
      <xdr:row>1356</xdr:row>
      <xdr:rowOff>339246</xdr:rowOff>
    </xdr:from>
    <xdr:to>
      <xdr:col>1</xdr:col>
      <xdr:colOff>1588187</xdr:colOff>
      <xdr:row>1360</xdr:row>
      <xdr:rowOff>574357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550822" y="453442191"/>
          <a:ext cx="2152883" cy="3227748"/>
        </a:xfrm>
        <a:prstGeom prst="rect">
          <a:avLst/>
        </a:prstGeom>
      </xdr:spPr>
    </xdr:pic>
    <xdr:clientData/>
  </xdr:twoCellAnchor>
  <xdr:twoCellAnchor editAs="oneCell">
    <xdr:from>
      <xdr:col>0</xdr:col>
      <xdr:colOff>2847059</xdr:colOff>
      <xdr:row>1390</xdr:row>
      <xdr:rowOff>111591</xdr:rowOff>
    </xdr:from>
    <xdr:to>
      <xdr:col>1</xdr:col>
      <xdr:colOff>1983429</xdr:colOff>
      <xdr:row>1396</xdr:row>
      <xdr:rowOff>201234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847059" y="526159901"/>
          <a:ext cx="2248764" cy="3389854"/>
        </a:xfrm>
        <a:prstGeom prst="rect">
          <a:avLst/>
        </a:prstGeom>
      </xdr:spPr>
    </xdr:pic>
    <xdr:clientData/>
  </xdr:twoCellAnchor>
  <xdr:oneCellAnchor>
    <xdr:from>
      <xdr:col>12</xdr:col>
      <xdr:colOff>717933</xdr:colOff>
      <xdr:row>684</xdr:row>
      <xdr:rowOff>0</xdr:rowOff>
    </xdr:from>
    <xdr:ext cx="2679317" cy="1854202"/>
    <xdr:pic>
      <xdr:nvPicPr>
        <xdr:cNvPr id="2" name="Рисунок 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862683" y="132540798"/>
          <a:ext cx="2679317" cy="1854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183283</xdr:colOff>
      <xdr:row>683</xdr:row>
      <xdr:rowOff>129886</xdr:rowOff>
    </xdr:from>
    <xdr:ext cx="2778125" cy="1955736"/>
    <xdr:pic>
      <xdr:nvPicPr>
        <xdr:cNvPr id="3" name="Рисунок 1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3283" y="215467045"/>
          <a:ext cx="2778125" cy="1955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741944</xdr:colOff>
      <xdr:row>843</xdr:row>
      <xdr:rowOff>72947</xdr:rowOff>
    </xdr:from>
    <xdr:ext cx="1675702" cy="3050661"/>
    <xdr:pic>
      <xdr:nvPicPr>
        <xdr:cNvPr id="4" name="Рисунок 18" descr="C:\Users\Оля\Desktop\1099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741944" y="260041947"/>
          <a:ext cx="1675702" cy="3050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206375</xdr:colOff>
      <xdr:row>898</xdr:row>
      <xdr:rowOff>119799</xdr:rowOff>
    </xdr:from>
    <xdr:ext cx="2710881" cy="2134451"/>
    <xdr:pic>
      <xdr:nvPicPr>
        <xdr:cNvPr id="5" name="Рисунок 26" descr="C:\Users\Оля\Desktop\_MG_1835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6375" y="318905674"/>
          <a:ext cx="2710881" cy="2134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855550</xdr:colOff>
      <xdr:row>897</xdr:row>
      <xdr:rowOff>22225</xdr:rowOff>
    </xdr:from>
    <xdr:ext cx="2442585" cy="2105025"/>
    <xdr:pic>
      <xdr:nvPicPr>
        <xdr:cNvPr id="6" name="Рисунок 28" descr="C:\Users\Оля\Desktop\_MG_9820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000300" y="318585850"/>
          <a:ext cx="2442585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130173</xdr:colOff>
      <xdr:row>878</xdr:row>
      <xdr:rowOff>187324</xdr:rowOff>
    </xdr:from>
    <xdr:ext cx="2774951" cy="2489489"/>
    <xdr:pic>
      <xdr:nvPicPr>
        <xdr:cNvPr id="7" name="Рисунок 343" descr="CH7103杏色正面 копия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0173" y="299891449"/>
          <a:ext cx="2774951" cy="2489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55976</xdr:colOff>
      <xdr:row>727</xdr:row>
      <xdr:rowOff>154739</xdr:rowOff>
    </xdr:from>
    <xdr:ext cx="3087933" cy="2206388"/>
    <xdr:pic>
      <xdr:nvPicPr>
        <xdr:cNvPr id="12" name="Рисунок 7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5976" y="310790478"/>
          <a:ext cx="3087933" cy="2206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783323</xdr:colOff>
      <xdr:row>650</xdr:row>
      <xdr:rowOff>136525</xdr:rowOff>
    </xdr:from>
    <xdr:ext cx="2658377" cy="2085975"/>
    <xdr:pic>
      <xdr:nvPicPr>
        <xdr:cNvPr id="16" name="Рисунок 129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928073" y="79448025"/>
          <a:ext cx="2658377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1010</xdr:row>
      <xdr:rowOff>146922</xdr:rowOff>
    </xdr:from>
    <xdr:ext cx="3085563" cy="2221147"/>
    <xdr:pic>
      <xdr:nvPicPr>
        <xdr:cNvPr id="18" name="Рисунок 432" descr="C:\Users\Rezeda\AppData\Local\Microsoft\Windows\Temporary Internet Files\Content.Word\IMG_3788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0" y="485210901"/>
          <a:ext cx="3085563" cy="222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214898</xdr:colOff>
      <xdr:row>922</xdr:row>
      <xdr:rowOff>59917</xdr:rowOff>
    </xdr:from>
    <xdr:ext cx="2749840" cy="2221593"/>
    <xdr:pic>
      <xdr:nvPicPr>
        <xdr:cNvPr id="19" name="Рисунок 440" descr="IMG_3867 копия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4898" y="340357311"/>
          <a:ext cx="2749840" cy="2221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145951</xdr:colOff>
      <xdr:row>946</xdr:row>
      <xdr:rowOff>182649</xdr:rowOff>
    </xdr:from>
    <xdr:ext cx="2843942" cy="2169533"/>
    <xdr:pic>
      <xdr:nvPicPr>
        <xdr:cNvPr id="22" name="Рисунок 447" descr="IMG_3854 копия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5951" y="348341522"/>
          <a:ext cx="2843942" cy="2169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115905</xdr:colOff>
      <xdr:row>957</xdr:row>
      <xdr:rowOff>159651</xdr:rowOff>
    </xdr:from>
    <xdr:ext cx="2877092" cy="2205740"/>
    <xdr:pic>
      <xdr:nvPicPr>
        <xdr:cNvPr id="23" name="Рисунок 448" descr="IMG_3833 копия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15905" y="350585743"/>
          <a:ext cx="2877092" cy="2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59937</xdr:colOff>
      <xdr:row>985</xdr:row>
      <xdr:rowOff>71089</xdr:rowOff>
    </xdr:from>
    <xdr:ext cx="2973395" cy="2262535"/>
    <xdr:pic>
      <xdr:nvPicPr>
        <xdr:cNvPr id="24" name="Рисунок 424" descr="IMG_3886 копия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9937" y="342812339"/>
          <a:ext cx="2973395" cy="2262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62029</xdr:colOff>
      <xdr:row>972</xdr:row>
      <xdr:rowOff>252916</xdr:rowOff>
    </xdr:from>
    <xdr:ext cx="2971572" cy="2128334"/>
    <xdr:pic>
      <xdr:nvPicPr>
        <xdr:cNvPr id="25" name="Рисунок 425" descr="IMG_3911 копия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62029" y="340311291"/>
          <a:ext cx="2971572" cy="2128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805543</xdr:colOff>
      <xdr:row>1100</xdr:row>
      <xdr:rowOff>130629</xdr:rowOff>
    </xdr:from>
    <xdr:ext cx="1419225" cy="1123220"/>
    <xdr:pic>
      <xdr:nvPicPr>
        <xdr:cNvPr id="28" name="Рисунок 275" descr="C:\Users\Оля\Desktop\box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805543" y="439015415"/>
          <a:ext cx="1419225" cy="1123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1048101</xdr:colOff>
      <xdr:row>1089</xdr:row>
      <xdr:rowOff>95702</xdr:rowOff>
    </xdr:from>
    <xdr:ext cx="1138625" cy="1585596"/>
    <xdr:pic>
      <xdr:nvPicPr>
        <xdr:cNvPr id="31" name="Рисунок 221" descr="5008 пояс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048101" y="518456934"/>
          <a:ext cx="1138625" cy="1585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473263</xdr:colOff>
      <xdr:row>1092</xdr:row>
      <xdr:rowOff>116358</xdr:rowOff>
    </xdr:from>
    <xdr:ext cx="2365414" cy="1077622"/>
    <xdr:pic>
      <xdr:nvPicPr>
        <xdr:cNvPr id="32" name="Picture 28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73263" y="445980266"/>
          <a:ext cx="2365414" cy="1077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709263</xdr:colOff>
      <xdr:row>745</xdr:row>
      <xdr:rowOff>75347</xdr:rowOff>
    </xdr:from>
    <xdr:ext cx="1671987" cy="1350845"/>
    <xdr:pic>
      <xdr:nvPicPr>
        <xdr:cNvPr id="35" name="Рисунок 143" descr="D:\Оля\Chantemely\Lingerie\Для прайса\NY3A1960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709263" y="182875972"/>
          <a:ext cx="1671987" cy="1350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63500</xdr:colOff>
      <xdr:row>871</xdr:row>
      <xdr:rowOff>19050</xdr:rowOff>
    </xdr:from>
    <xdr:ext cx="1880256" cy="1663700"/>
    <xdr:pic>
      <xdr:nvPicPr>
        <xdr:cNvPr id="38" name="Рисунок 170" descr="D:\Оля\Chantemely\Lingerie\Для прайса\IMG_4509-Edit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63500" y="297040300"/>
          <a:ext cx="1880256" cy="166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1612900</xdr:colOff>
      <xdr:row>874</xdr:row>
      <xdr:rowOff>15875</xdr:rowOff>
    </xdr:from>
    <xdr:ext cx="1228725" cy="1071752"/>
    <xdr:pic>
      <xdr:nvPicPr>
        <xdr:cNvPr id="39" name="Рисунок 171" descr="D:\Оля\Chantemely\Lingerie\Для прайса\IMG_4510-Edit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12900" y="298259500"/>
          <a:ext cx="1228725" cy="1071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133350</xdr:colOff>
      <xdr:row>889</xdr:row>
      <xdr:rowOff>101600</xdr:rowOff>
    </xdr:from>
    <xdr:ext cx="1981200" cy="1343258"/>
    <xdr:pic>
      <xdr:nvPicPr>
        <xdr:cNvPr id="40" name="Рисунок 177" descr="D:\Оля\Chantemely\Lingerie\Для прайса\IMG_4454-Edit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3350" y="302901350"/>
          <a:ext cx="1981200" cy="1343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1838325</xdr:colOff>
      <xdr:row>891</xdr:row>
      <xdr:rowOff>215900</xdr:rowOff>
    </xdr:from>
    <xdr:ext cx="1143000" cy="776874"/>
    <xdr:pic>
      <xdr:nvPicPr>
        <xdr:cNvPr id="41" name="Рисунок 178" descr="D:\Оля\Chantemely\Lingerie\Для прайса\IMG_4455-Edit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38325" y="303872900"/>
          <a:ext cx="1143000" cy="77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673100</xdr:colOff>
      <xdr:row>732</xdr:row>
      <xdr:rowOff>140154</xdr:rowOff>
    </xdr:from>
    <xdr:ext cx="1720943" cy="1025525"/>
    <xdr:pic>
      <xdr:nvPicPr>
        <xdr:cNvPr id="43" name="Рисунок 181" descr="D:\Оля\Chantemely\Lingerie\Для прайса\IMG_4391-Edit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673100" y="241163475"/>
          <a:ext cx="1720943" cy="102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370126</xdr:colOff>
      <xdr:row>1002</xdr:row>
      <xdr:rowOff>143919</xdr:rowOff>
    </xdr:from>
    <xdr:ext cx="2073802" cy="1292225"/>
    <xdr:pic>
      <xdr:nvPicPr>
        <xdr:cNvPr id="51" name="Рисунок 427" descr="IMG_3886 копия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70126" y="412184981"/>
          <a:ext cx="2073802" cy="129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529132</xdr:colOff>
      <xdr:row>710</xdr:row>
      <xdr:rowOff>65668</xdr:rowOff>
    </xdr:from>
    <xdr:ext cx="2125074" cy="1799085"/>
    <xdr:pic>
      <xdr:nvPicPr>
        <xdr:cNvPr id="54" name="Рисунок 199" descr="5107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29132" y="289732992"/>
          <a:ext cx="2125074" cy="1799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85725</xdr:colOff>
      <xdr:row>838</xdr:row>
      <xdr:rowOff>41275</xdr:rowOff>
    </xdr:from>
    <xdr:ext cx="1644650" cy="1278300"/>
    <xdr:pic>
      <xdr:nvPicPr>
        <xdr:cNvPr id="58" name="Рисунок 169" descr="1632 1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230475" y="257184525"/>
          <a:ext cx="1644650" cy="127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673099</xdr:colOff>
      <xdr:row>834</xdr:row>
      <xdr:rowOff>117475</xdr:rowOff>
    </xdr:from>
    <xdr:ext cx="2232025" cy="2067273"/>
    <xdr:pic>
      <xdr:nvPicPr>
        <xdr:cNvPr id="59" name="Рисунок 171" descr="HTB1V6DXLpXXXXaWaXXXq6xXFXXXQ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817849" y="254593725"/>
          <a:ext cx="2232025" cy="2067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298450</xdr:colOff>
      <xdr:row>834</xdr:row>
      <xdr:rowOff>82550</xdr:rowOff>
    </xdr:from>
    <xdr:ext cx="2549174" cy="2266950"/>
    <xdr:pic>
      <xdr:nvPicPr>
        <xdr:cNvPr id="60" name="Рисунок 172" descr="HTB14XzxLpXXXXbVXpXXq6xXFXXXo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98450" y="254558800"/>
          <a:ext cx="2549174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318129</xdr:colOff>
      <xdr:row>838</xdr:row>
      <xdr:rowOff>120650</xdr:rowOff>
    </xdr:from>
    <xdr:ext cx="2418687" cy="2159984"/>
    <xdr:pic>
      <xdr:nvPicPr>
        <xdr:cNvPr id="61" name="Рисунок 173" descr="HTB1KTHfMpXXXXcUXXXXq6xXFXXXu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18129" y="425472270"/>
          <a:ext cx="2418687" cy="2159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66674</xdr:colOff>
      <xdr:row>840</xdr:row>
      <xdr:rowOff>0</xdr:rowOff>
    </xdr:from>
    <xdr:ext cx="1901826" cy="929376"/>
    <xdr:pic>
      <xdr:nvPicPr>
        <xdr:cNvPr id="62" name="Рисунок 175" descr="HTB10uq.MpXXXXcuXpXXq6xXFXXXg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211424" y="258562475"/>
          <a:ext cx="1901826" cy="929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355600</xdr:colOff>
      <xdr:row>830</xdr:row>
      <xdr:rowOff>57150</xdr:rowOff>
    </xdr:from>
    <xdr:ext cx="2422525" cy="2322699"/>
    <xdr:pic>
      <xdr:nvPicPr>
        <xdr:cNvPr id="63" name="Рисунок 176" descr="HTB1b6EfHXXXXXXYXpXXq6xXFXXX5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55600" y="251882275"/>
          <a:ext cx="2422525" cy="2322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949169</xdr:colOff>
      <xdr:row>830</xdr:row>
      <xdr:rowOff>84796</xdr:rowOff>
    </xdr:from>
    <xdr:ext cx="2194081" cy="2124876"/>
    <xdr:pic>
      <xdr:nvPicPr>
        <xdr:cNvPr id="64" name="Рисунок 177" descr="HTB1Urf8HXXXXXcZXVXXq6xXFXXX9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093919" y="251909921"/>
          <a:ext cx="2194081" cy="212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2095500</xdr:colOff>
      <xdr:row>838</xdr:row>
      <xdr:rowOff>177799</xdr:rowOff>
    </xdr:from>
    <xdr:ext cx="2082800" cy="1966821"/>
    <xdr:pic>
      <xdr:nvPicPr>
        <xdr:cNvPr id="66" name="Рисунок 190" descr="HTB1qmLdMpXXXXc5XXXXq6xXFXXXQ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240250" y="257321049"/>
          <a:ext cx="2082800" cy="19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92074</xdr:colOff>
      <xdr:row>800</xdr:row>
      <xdr:rowOff>82549</xdr:rowOff>
    </xdr:from>
    <xdr:to>
      <xdr:col>0</xdr:col>
      <xdr:colOff>1539773</xdr:colOff>
      <xdr:row>803</xdr:row>
      <xdr:rowOff>190499</xdr:rowOff>
    </xdr:to>
    <xdr:pic>
      <xdr:nvPicPr>
        <xdr:cNvPr id="88" name="图片 1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92074" y="240239549"/>
          <a:ext cx="1447699" cy="133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69850</xdr:colOff>
      <xdr:row>807</xdr:row>
      <xdr:rowOff>127000</xdr:rowOff>
    </xdr:from>
    <xdr:to>
      <xdr:col>0</xdr:col>
      <xdr:colOff>1870075</xdr:colOff>
      <xdr:row>811</xdr:row>
      <xdr:rowOff>231775</xdr:rowOff>
    </xdr:to>
    <xdr:pic>
      <xdr:nvPicPr>
        <xdr:cNvPr id="89" name="图片 9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69850" y="243157375"/>
          <a:ext cx="1800225" cy="154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711200</xdr:colOff>
      <xdr:row>826</xdr:row>
      <xdr:rowOff>101600</xdr:rowOff>
    </xdr:from>
    <xdr:to>
      <xdr:col>0</xdr:col>
      <xdr:colOff>2328436</xdr:colOff>
      <xdr:row>828</xdr:row>
      <xdr:rowOff>428625</xdr:rowOff>
    </xdr:to>
    <xdr:pic>
      <xdr:nvPicPr>
        <xdr:cNvPr id="91" name="图片 6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711200" y="250370975"/>
          <a:ext cx="1617236" cy="118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92075</xdr:colOff>
      <xdr:row>815</xdr:row>
      <xdr:rowOff>117474</xdr:rowOff>
    </xdr:from>
    <xdr:to>
      <xdr:col>0</xdr:col>
      <xdr:colOff>2143125</xdr:colOff>
      <xdr:row>820</xdr:row>
      <xdr:rowOff>70261</xdr:rowOff>
    </xdr:to>
    <xdr:pic>
      <xdr:nvPicPr>
        <xdr:cNvPr id="92" name="图片 2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92075" y="246338724"/>
          <a:ext cx="2051050" cy="181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714376</xdr:colOff>
      <xdr:row>820</xdr:row>
      <xdr:rowOff>154449</xdr:rowOff>
    </xdr:from>
    <xdr:to>
      <xdr:col>0</xdr:col>
      <xdr:colOff>2974976</xdr:colOff>
      <xdr:row>825</xdr:row>
      <xdr:rowOff>28575</xdr:rowOff>
    </xdr:to>
    <xdr:pic>
      <xdr:nvPicPr>
        <xdr:cNvPr id="93" name="图片 4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714376" y="248233074"/>
          <a:ext cx="2260600" cy="1699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1489075</xdr:colOff>
      <xdr:row>803</xdr:row>
      <xdr:rowOff>107949</xdr:rowOff>
    </xdr:from>
    <xdr:to>
      <xdr:col>0</xdr:col>
      <xdr:colOff>2993795</xdr:colOff>
      <xdr:row>806</xdr:row>
      <xdr:rowOff>185408</xdr:rowOff>
    </xdr:to>
    <xdr:pic>
      <xdr:nvPicPr>
        <xdr:cNvPr id="94" name="图片 1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89075" y="241487324"/>
          <a:ext cx="1504720" cy="1315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164071</xdr:colOff>
      <xdr:row>1073</xdr:row>
      <xdr:rowOff>81835</xdr:rowOff>
    </xdr:from>
    <xdr:ext cx="1413922" cy="1136267"/>
    <xdr:pic>
      <xdr:nvPicPr>
        <xdr:cNvPr id="95" name="Рисунок 152" descr="C:\Documents and Settings\Менеджер\Рабочий стол\DE5B9760.jp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4071" y="434327927"/>
          <a:ext cx="1413922" cy="1136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1878571</xdr:colOff>
      <xdr:row>1073</xdr:row>
      <xdr:rowOff>85009</xdr:rowOff>
    </xdr:from>
    <xdr:ext cx="1087789" cy="1203326"/>
    <xdr:pic>
      <xdr:nvPicPr>
        <xdr:cNvPr id="96" name="Рисунок 153" descr="C:\Documents and Settings\Менеджер\Рабочий стол\DE5B9762.jpg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78571" y="434331101"/>
          <a:ext cx="1087789" cy="120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201456</xdr:colOff>
      <xdr:row>1076</xdr:row>
      <xdr:rowOff>26339</xdr:rowOff>
    </xdr:from>
    <xdr:ext cx="1474190" cy="1246708"/>
    <xdr:pic>
      <xdr:nvPicPr>
        <xdr:cNvPr id="97" name="Рисунок 158" descr="C:\Documents and Settings\Менеджер\Рабочий стол\DE5B9782.jpg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1456" y="435788381"/>
          <a:ext cx="1474190" cy="124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1846106</xdr:colOff>
      <xdr:row>1076</xdr:row>
      <xdr:rowOff>51739</xdr:rowOff>
    </xdr:from>
    <xdr:ext cx="1055343" cy="1222734"/>
    <xdr:pic>
      <xdr:nvPicPr>
        <xdr:cNvPr id="98" name="Рисунок 159" descr="C:\Documents and Settings\Менеджер\Рабочий стол\DE5B9783.jpg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46106" y="435813781"/>
          <a:ext cx="1055343" cy="1222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364096</xdr:colOff>
      <xdr:row>1080</xdr:row>
      <xdr:rowOff>45479</xdr:rowOff>
    </xdr:from>
    <xdr:ext cx="1314478" cy="1200176"/>
    <xdr:pic>
      <xdr:nvPicPr>
        <xdr:cNvPr id="99" name="Рисунок 160" descr="C:\Documents and Settings\Менеджер\Рабочий стол\DE5B9770.jpg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64096" y="437323472"/>
          <a:ext cx="1314478" cy="1200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1843646</xdr:colOff>
      <xdr:row>1080</xdr:row>
      <xdr:rowOff>45479</xdr:rowOff>
    </xdr:from>
    <xdr:ext cx="1085874" cy="1188746"/>
    <xdr:pic>
      <xdr:nvPicPr>
        <xdr:cNvPr id="100" name="Рисунок 161" descr="C:\Documents and Settings\Менеджер\Рабочий стол\DE5B9772.jpg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43646" y="437323472"/>
          <a:ext cx="1085874" cy="1188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242015</xdr:colOff>
      <xdr:row>1083</xdr:row>
      <xdr:rowOff>43644</xdr:rowOff>
    </xdr:from>
    <xdr:ext cx="1318358" cy="1197651"/>
    <xdr:pic>
      <xdr:nvPicPr>
        <xdr:cNvPr id="101" name="Рисунок 156" descr="C:\Documents and Settings\Менеджер\Рабочий стол\DE5B9773.jpg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42015" y="438837588"/>
          <a:ext cx="1318358" cy="1197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1712039</xdr:colOff>
      <xdr:row>1083</xdr:row>
      <xdr:rowOff>49995</xdr:rowOff>
    </xdr:from>
    <xdr:ext cx="1158875" cy="1219476"/>
    <xdr:pic>
      <xdr:nvPicPr>
        <xdr:cNvPr id="102" name="Рисунок 157" descr="C:\Documents and Settings\Менеджер\Рабочий стол\DE5B9774.jpg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12039" y="438843939"/>
          <a:ext cx="1158875" cy="1219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1038</xdr:row>
      <xdr:rowOff>82550</xdr:rowOff>
    </xdr:from>
    <xdr:ext cx="1733550" cy="1031722"/>
    <xdr:pic>
      <xdr:nvPicPr>
        <xdr:cNvPr id="104" name="Рисунок 168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647700" y="355095175"/>
          <a:ext cx="1733550" cy="1031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625475</xdr:colOff>
      <xdr:row>1050</xdr:row>
      <xdr:rowOff>95250</xdr:rowOff>
    </xdr:from>
    <xdr:ext cx="1790270" cy="1063625"/>
    <xdr:pic>
      <xdr:nvPicPr>
        <xdr:cNvPr id="105" name="Рисунок 17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625475" y="357965375"/>
          <a:ext cx="1790270" cy="106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650875</xdr:colOff>
      <xdr:row>1056</xdr:row>
      <xdr:rowOff>123825</xdr:rowOff>
    </xdr:from>
    <xdr:ext cx="1819275" cy="965047"/>
    <xdr:pic>
      <xdr:nvPicPr>
        <xdr:cNvPr id="106" name="Рисунок 173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650875" y="359422700"/>
          <a:ext cx="1819275" cy="96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600075</xdr:colOff>
      <xdr:row>1062</xdr:row>
      <xdr:rowOff>104775</xdr:rowOff>
    </xdr:from>
    <xdr:ext cx="1915284" cy="1085850"/>
    <xdr:pic>
      <xdr:nvPicPr>
        <xdr:cNvPr id="107" name="Рисунок 187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600075" y="360832400"/>
          <a:ext cx="1915284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565150</xdr:colOff>
      <xdr:row>1044</xdr:row>
      <xdr:rowOff>152400</xdr:rowOff>
    </xdr:from>
    <xdr:ext cx="1924050" cy="1012670"/>
    <xdr:pic>
      <xdr:nvPicPr>
        <xdr:cNvPr id="108" name="Рисунок 188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65150" y="356593775"/>
          <a:ext cx="1924050" cy="1012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549276</xdr:colOff>
      <xdr:row>1068</xdr:row>
      <xdr:rowOff>85726</xdr:rowOff>
    </xdr:from>
    <xdr:ext cx="2082926" cy="1104900"/>
    <xdr:pic>
      <xdr:nvPicPr>
        <xdr:cNvPr id="109" name="Рисунок 173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49276" y="362242101"/>
          <a:ext cx="2082926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1790699</xdr:colOff>
      <xdr:row>1034</xdr:row>
      <xdr:rowOff>228599</xdr:rowOff>
    </xdr:from>
    <xdr:ext cx="1182706" cy="835026"/>
    <xdr:pic>
      <xdr:nvPicPr>
        <xdr:cNvPr id="112" name="Рисунок 215" descr="D:\Оля\Chantemely\Lingerie\Для прайса\IMG_4507-Edit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90699" y="353987099"/>
          <a:ext cx="1182706" cy="835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1033</xdr:row>
      <xdr:rowOff>66674</xdr:rowOff>
    </xdr:from>
    <xdr:ext cx="1784350" cy="1170721"/>
    <xdr:pic>
      <xdr:nvPicPr>
        <xdr:cNvPr id="113" name="Рисунок 218" descr="C:\Users\Оля\Desktop\123.jpg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9525" y="353428299"/>
          <a:ext cx="1784350" cy="1170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515256</xdr:colOff>
      <xdr:row>1098</xdr:row>
      <xdr:rowOff>106804</xdr:rowOff>
    </xdr:from>
    <xdr:ext cx="2036634" cy="1362769"/>
    <xdr:pic>
      <xdr:nvPicPr>
        <xdr:cNvPr id="182" name="Рисунок 181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15256" y="436977733"/>
          <a:ext cx="2036634" cy="1362769"/>
        </a:xfrm>
        <a:prstGeom prst="rect">
          <a:avLst/>
        </a:prstGeom>
      </xdr:spPr>
    </xdr:pic>
    <xdr:clientData/>
  </xdr:oneCellAnchor>
  <xdr:oneCellAnchor>
    <xdr:from>
      <xdr:col>0</xdr:col>
      <xdr:colOff>540071</xdr:colOff>
      <xdr:row>1096</xdr:row>
      <xdr:rowOff>150666</xdr:rowOff>
    </xdr:from>
    <xdr:ext cx="1971152" cy="1318905"/>
    <xdr:pic>
      <xdr:nvPicPr>
        <xdr:cNvPr id="183" name="Рисунок 182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40071" y="434994130"/>
          <a:ext cx="1971152" cy="1318905"/>
        </a:xfrm>
        <a:prstGeom prst="rect">
          <a:avLst/>
        </a:prstGeom>
      </xdr:spPr>
    </xdr:pic>
    <xdr:clientData/>
  </xdr:oneCellAnchor>
  <xdr:oneCellAnchor>
    <xdr:from>
      <xdr:col>0</xdr:col>
      <xdr:colOff>215172</xdr:colOff>
      <xdr:row>910</xdr:row>
      <xdr:rowOff>58305</xdr:rowOff>
    </xdr:from>
    <xdr:ext cx="2749550" cy="2517776"/>
    <xdr:pic>
      <xdr:nvPicPr>
        <xdr:cNvPr id="187" name="Рисунок 186" descr="F:\Оля\faba белье\T¦Lн=---TT¦-T¬+·¬ю¦-\NYC-HL158-146\NYC-HL158-146.jpg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5172" y="337766509"/>
          <a:ext cx="2749550" cy="25177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626144</xdr:colOff>
      <xdr:row>621</xdr:row>
      <xdr:rowOff>40903</xdr:rowOff>
    </xdr:from>
    <xdr:ext cx="1883549" cy="2894149"/>
    <xdr:pic>
      <xdr:nvPicPr>
        <xdr:cNvPr id="194" name="Рисунок 193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626144" y="184667153"/>
          <a:ext cx="1883549" cy="2894149"/>
        </a:xfrm>
        <a:prstGeom prst="rect">
          <a:avLst/>
        </a:prstGeom>
      </xdr:spPr>
    </xdr:pic>
    <xdr:clientData/>
  </xdr:oneCellAnchor>
  <xdr:oneCellAnchor>
    <xdr:from>
      <xdr:col>12</xdr:col>
      <xdr:colOff>808974</xdr:colOff>
      <xdr:row>717</xdr:row>
      <xdr:rowOff>162622</xdr:rowOff>
    </xdr:from>
    <xdr:ext cx="2655725" cy="1774128"/>
    <xdr:pic>
      <xdr:nvPicPr>
        <xdr:cNvPr id="211" name="Рисунок 180" descr="D:\Оля\Chantemely\Lingerie\Для прайса\IMG_4462-Edit.jpg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953724" y="154531122"/>
          <a:ext cx="2655725" cy="1774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334089</xdr:colOff>
      <xdr:row>722</xdr:row>
      <xdr:rowOff>148924</xdr:rowOff>
    </xdr:from>
    <xdr:ext cx="2385443" cy="1595090"/>
    <xdr:pic>
      <xdr:nvPicPr>
        <xdr:cNvPr id="212" name="Рисунок 221" descr="C:\Users\Оля\AppData\Local\Microsoft\Windows\INetCache\Content.Word\IMG_4495-Edit.jpg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34089" y="293921389"/>
          <a:ext cx="2385443" cy="1595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927951</xdr:colOff>
      <xdr:row>722</xdr:row>
      <xdr:rowOff>395326</xdr:rowOff>
    </xdr:from>
    <xdr:ext cx="2485174" cy="1589049"/>
    <xdr:pic>
      <xdr:nvPicPr>
        <xdr:cNvPr id="213" name="Рисунок 222" descr="C:\Users\Оля\AppData\Local\Microsoft\Windows\INetCache\Content.Word\IMG_4498-Edit.jpg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072701" y="156970451"/>
          <a:ext cx="2485174" cy="1589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278326</xdr:colOff>
      <xdr:row>717</xdr:row>
      <xdr:rowOff>73540</xdr:rowOff>
    </xdr:from>
    <xdr:ext cx="2708443" cy="1596018"/>
    <xdr:pic>
      <xdr:nvPicPr>
        <xdr:cNvPr id="214" name="Рисунок 202" descr="5107.jpg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78326" y="291833681"/>
          <a:ext cx="2708443" cy="1596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560233</xdr:colOff>
      <xdr:row>649</xdr:row>
      <xdr:rowOff>91335</xdr:rowOff>
    </xdr:from>
    <xdr:ext cx="1909332" cy="3037225"/>
    <xdr:pic>
      <xdr:nvPicPr>
        <xdr:cNvPr id="218" name="Рисунок 128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60233" y="272452673"/>
          <a:ext cx="1909332" cy="303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526586</xdr:colOff>
      <xdr:row>863</xdr:row>
      <xdr:rowOff>92926</xdr:rowOff>
    </xdr:from>
    <xdr:ext cx="2072288" cy="2653449"/>
    <xdr:pic>
      <xdr:nvPicPr>
        <xdr:cNvPr id="236" name="Рисунок 235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526586" y="283604551"/>
          <a:ext cx="2072288" cy="2653449"/>
        </a:xfrm>
        <a:prstGeom prst="rect">
          <a:avLst/>
        </a:prstGeom>
      </xdr:spPr>
    </xdr:pic>
    <xdr:clientData/>
  </xdr:oneCellAnchor>
  <xdr:twoCellAnchor editAs="oneCell">
    <xdr:from>
      <xdr:col>0</xdr:col>
      <xdr:colOff>188176</xdr:colOff>
      <xdr:row>851</xdr:row>
      <xdr:rowOff>99940</xdr:rowOff>
    </xdr:from>
    <xdr:to>
      <xdr:col>0</xdr:col>
      <xdr:colOff>2842137</xdr:colOff>
      <xdr:row>856</xdr:row>
      <xdr:rowOff>313819</xdr:rowOff>
    </xdr:to>
    <xdr:pic>
      <xdr:nvPicPr>
        <xdr:cNvPr id="299" name="Рисунок 298" descr="C:\Users\Ольга\Desktop\1099.jpg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/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8176" y="344998848"/>
          <a:ext cx="2653961" cy="21054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276844</xdr:colOff>
      <xdr:row>857</xdr:row>
      <xdr:rowOff>247030</xdr:rowOff>
    </xdr:from>
    <xdr:to>
      <xdr:col>0</xdr:col>
      <xdr:colOff>2825750</xdr:colOff>
      <xdr:row>861</xdr:row>
      <xdr:rowOff>3706</xdr:rowOff>
    </xdr:to>
    <xdr:pic>
      <xdr:nvPicPr>
        <xdr:cNvPr id="300" name="Рисунок 299" descr="C:\Users\Ольга\Desktop\1099 — копия.jpg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/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76844" y="266534280"/>
          <a:ext cx="2548906" cy="1784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42204</xdr:colOff>
      <xdr:row>936</xdr:row>
      <xdr:rowOff>66209</xdr:rowOff>
    </xdr:from>
    <xdr:to>
      <xdr:col>0</xdr:col>
      <xdr:colOff>2079625</xdr:colOff>
      <xdr:row>939</xdr:row>
      <xdr:rowOff>79379</xdr:rowOff>
    </xdr:to>
    <xdr:pic>
      <xdr:nvPicPr>
        <xdr:cNvPr id="296" name="Рисунок 295" descr="F:\Оля\faba белье\004 (2) — копия.jpg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/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2204" y="329202584"/>
          <a:ext cx="2037421" cy="15847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1611764</xdr:colOff>
      <xdr:row>938</xdr:row>
      <xdr:rowOff>208181</xdr:rowOff>
    </xdr:from>
    <xdr:to>
      <xdr:col>0</xdr:col>
      <xdr:colOff>2968625</xdr:colOff>
      <xdr:row>940</xdr:row>
      <xdr:rowOff>222253</xdr:rowOff>
    </xdr:to>
    <xdr:pic>
      <xdr:nvPicPr>
        <xdr:cNvPr id="297" name="Рисунок 296" descr="F:\Оля\faba белье\004 (3).jpg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/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11764" y="330392306"/>
          <a:ext cx="1356861" cy="10618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1895320</xdr:colOff>
      <xdr:row>943</xdr:row>
      <xdr:rowOff>490705</xdr:rowOff>
    </xdr:from>
    <xdr:to>
      <xdr:col>0</xdr:col>
      <xdr:colOff>2984500</xdr:colOff>
      <xdr:row>945</xdr:row>
      <xdr:rowOff>238124</xdr:rowOff>
    </xdr:to>
    <xdr:pic>
      <xdr:nvPicPr>
        <xdr:cNvPr id="298" name="Рисунок 297" descr="F:\Оля\faba белье\007 (3) — копия.jpg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/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95320" y="333262455"/>
          <a:ext cx="1089180" cy="7634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37946</xdr:colOff>
      <xdr:row>941</xdr:row>
      <xdr:rowOff>25942</xdr:rowOff>
    </xdr:from>
    <xdr:to>
      <xdr:col>0</xdr:col>
      <xdr:colOff>2190750</xdr:colOff>
      <xdr:row>943</xdr:row>
      <xdr:rowOff>476253</xdr:rowOff>
    </xdr:to>
    <xdr:pic>
      <xdr:nvPicPr>
        <xdr:cNvPr id="301" name="Рисунок 300" descr="F:\Оля\faba белье\007 (2) — копия.jpg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/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7946" y="331781692"/>
          <a:ext cx="2152804" cy="14663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156482</xdr:colOff>
      <xdr:row>795</xdr:row>
      <xdr:rowOff>54428</xdr:rowOff>
    </xdr:from>
    <xdr:to>
      <xdr:col>12</xdr:col>
      <xdr:colOff>1936750</xdr:colOff>
      <xdr:row>796</xdr:row>
      <xdr:rowOff>492114</xdr:rowOff>
    </xdr:to>
    <xdr:pic>
      <xdr:nvPicPr>
        <xdr:cNvPr id="323" name="Рисунок 322" descr="C:\Users\Manager\Desktop\1705.jpg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/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301232" y="236417303"/>
          <a:ext cx="1780268" cy="12155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63500</xdr:colOff>
      <xdr:row>795</xdr:row>
      <xdr:rowOff>63500</xdr:rowOff>
    </xdr:from>
    <xdr:to>
      <xdr:col>0</xdr:col>
      <xdr:colOff>2317750</xdr:colOff>
      <xdr:row>797</xdr:row>
      <xdr:rowOff>95238</xdr:rowOff>
    </xdr:to>
    <xdr:pic>
      <xdr:nvPicPr>
        <xdr:cNvPr id="324" name="Рисунок 323" descr="C:\Users\Manager\Desktop\1705,,.jpg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63500" y="236426375"/>
          <a:ext cx="2254250" cy="1587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793749</xdr:colOff>
      <xdr:row>797</xdr:row>
      <xdr:rowOff>142874</xdr:rowOff>
    </xdr:from>
    <xdr:to>
      <xdr:col>0</xdr:col>
      <xdr:colOff>3032125</xdr:colOff>
      <xdr:row>799</xdr:row>
      <xdr:rowOff>79379</xdr:rowOff>
    </xdr:to>
    <xdr:pic>
      <xdr:nvPicPr>
        <xdr:cNvPr id="325" name="Рисунок 324" descr="C:\Users\Manager\Desktop\1705,..jpg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793749" y="238061499"/>
          <a:ext cx="2238376" cy="1492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793751</xdr:colOff>
      <xdr:row>796</xdr:row>
      <xdr:rowOff>600982</xdr:rowOff>
    </xdr:from>
    <xdr:to>
      <xdr:col>12</xdr:col>
      <xdr:colOff>3444875</xdr:colOff>
      <xdr:row>798</xdr:row>
      <xdr:rowOff>714380</xdr:rowOff>
    </xdr:to>
    <xdr:pic>
      <xdr:nvPicPr>
        <xdr:cNvPr id="327" name="Рисунок 326" descr="C:\Users\Manager\Desktop\1705...jpg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938501" y="237741732"/>
          <a:ext cx="2651124" cy="1669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2428875</xdr:colOff>
      <xdr:row>795</xdr:row>
      <xdr:rowOff>47623</xdr:rowOff>
    </xdr:from>
    <xdr:to>
      <xdr:col>12</xdr:col>
      <xdr:colOff>4095750</xdr:colOff>
      <xdr:row>796</xdr:row>
      <xdr:rowOff>507990</xdr:rowOff>
    </xdr:to>
    <xdr:pic>
      <xdr:nvPicPr>
        <xdr:cNvPr id="331" name="Рисунок 330" descr="C:\Users\Manager\Desktop\1705....jpg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/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573625" y="236410498"/>
          <a:ext cx="1666875" cy="123825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12</xdr:col>
      <xdr:colOff>113874</xdr:colOff>
      <xdr:row>503</xdr:row>
      <xdr:rowOff>67102</xdr:rowOff>
    </xdr:from>
    <xdr:ext cx="1902251" cy="2599897"/>
    <xdr:pic>
      <xdr:nvPicPr>
        <xdr:cNvPr id="343" name="Рисунок 342" descr="F:\Оля\Chantemely\Lingerie\Для прайс-листа\7123 (2).jpg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/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258624" y="6766352"/>
          <a:ext cx="1902251" cy="259989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2032932</xdr:colOff>
      <xdr:row>503</xdr:row>
      <xdr:rowOff>92981</xdr:rowOff>
    </xdr:from>
    <xdr:ext cx="1888193" cy="2653393"/>
    <xdr:pic>
      <xdr:nvPicPr>
        <xdr:cNvPr id="345" name="Рисунок 344" descr="F:\Оля\Chantemely\Lingerie\Для прайс-листа\7123 (1).jpg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/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177682" y="6792231"/>
          <a:ext cx="1888193" cy="265339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503</xdr:row>
      <xdr:rowOff>322170</xdr:rowOff>
    </xdr:from>
    <xdr:to>
      <xdr:col>0</xdr:col>
      <xdr:colOff>3046671</xdr:colOff>
      <xdr:row>509</xdr:row>
      <xdr:rowOff>54971</xdr:rowOff>
    </xdr:to>
    <xdr:pic>
      <xdr:nvPicPr>
        <xdr:cNvPr id="307" name="Рисунок 306" descr="C:\Users\Manager\Desktop\купальники фото\белье\1608,1609\1609,.........jpg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/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0" y="294028346"/>
          <a:ext cx="3046671" cy="39350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99785</xdr:colOff>
      <xdr:row>1025</xdr:row>
      <xdr:rowOff>151946</xdr:rowOff>
    </xdr:from>
    <xdr:to>
      <xdr:col>0</xdr:col>
      <xdr:colOff>2998106</xdr:colOff>
      <xdr:row>1030</xdr:row>
      <xdr:rowOff>276222</xdr:rowOff>
    </xdr:to>
    <xdr:pic>
      <xdr:nvPicPr>
        <xdr:cNvPr id="257" name="Рисунок 256" descr="C:\Users\Manager\Desktop\BY-005.jpg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/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99785" y="350592571"/>
          <a:ext cx="2898321" cy="1959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285749</xdr:colOff>
      <xdr:row>582</xdr:row>
      <xdr:rowOff>85030</xdr:rowOff>
    </xdr:from>
    <xdr:to>
      <xdr:col>12</xdr:col>
      <xdr:colOff>1826712</xdr:colOff>
      <xdr:row>584</xdr:row>
      <xdr:rowOff>352295</xdr:rowOff>
    </xdr:to>
    <xdr:pic>
      <xdr:nvPicPr>
        <xdr:cNvPr id="278" name="Рисунок 277" descr="C:\Users\Manager\Desktop\купальники фото\белье\1704\1704,.,..jpg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/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472530" y="146822222"/>
          <a:ext cx="1540963" cy="11284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2333625</xdr:colOff>
      <xdr:row>582</xdr:row>
      <xdr:rowOff>15874</xdr:rowOff>
    </xdr:from>
    <xdr:to>
      <xdr:col>12</xdr:col>
      <xdr:colOff>3762375</xdr:colOff>
      <xdr:row>585</xdr:row>
      <xdr:rowOff>15869</xdr:rowOff>
    </xdr:to>
    <xdr:pic>
      <xdr:nvPicPr>
        <xdr:cNvPr id="279" name="Рисунок 278" descr="C:\Users\Manager\Desktop\купальники фото\белье\1704\1704....jpg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/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478375" y="26161999"/>
          <a:ext cx="1428750" cy="12858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1492250</xdr:colOff>
      <xdr:row>585</xdr:row>
      <xdr:rowOff>95250</xdr:rowOff>
    </xdr:from>
    <xdr:to>
      <xdr:col>12</xdr:col>
      <xdr:colOff>2809875</xdr:colOff>
      <xdr:row>587</xdr:row>
      <xdr:rowOff>396882</xdr:rowOff>
    </xdr:to>
    <xdr:pic>
      <xdr:nvPicPr>
        <xdr:cNvPr id="318" name="Рисунок 317" descr="C:\Users\Manager\Desktop\купальники фото\белье\1704\1704,..jpg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/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637000" y="27527250"/>
          <a:ext cx="1317625" cy="11588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121226</xdr:colOff>
      <xdr:row>563</xdr:row>
      <xdr:rowOff>207818</xdr:rowOff>
    </xdr:from>
    <xdr:to>
      <xdr:col>12</xdr:col>
      <xdr:colOff>2381249</xdr:colOff>
      <xdr:row>566</xdr:row>
      <xdr:rowOff>50205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741976" y="57024443"/>
          <a:ext cx="2260023" cy="1628330"/>
        </a:xfrm>
        <a:prstGeom prst="rect">
          <a:avLst/>
        </a:prstGeom>
      </xdr:spPr>
    </xdr:pic>
    <xdr:clientData/>
  </xdr:twoCellAnchor>
  <xdr:twoCellAnchor editAs="oneCell">
    <xdr:from>
      <xdr:col>12</xdr:col>
      <xdr:colOff>2414804</xdr:colOff>
      <xdr:row>565</xdr:row>
      <xdr:rowOff>149369</xdr:rowOff>
    </xdr:from>
    <xdr:to>
      <xdr:col>12</xdr:col>
      <xdr:colOff>4679156</xdr:colOff>
      <xdr:row>567</xdr:row>
      <xdr:rowOff>552739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035554" y="58156619"/>
          <a:ext cx="2264352" cy="1593994"/>
        </a:xfrm>
        <a:prstGeom prst="rect">
          <a:avLst/>
        </a:prstGeom>
      </xdr:spPr>
    </xdr:pic>
    <xdr:clientData/>
  </xdr:twoCellAnchor>
  <xdr:twoCellAnchor editAs="oneCell">
    <xdr:from>
      <xdr:col>12</xdr:col>
      <xdr:colOff>2270124</xdr:colOff>
      <xdr:row>536</xdr:row>
      <xdr:rowOff>127001</xdr:rowOff>
    </xdr:from>
    <xdr:to>
      <xdr:col>12</xdr:col>
      <xdr:colOff>4159250</xdr:colOff>
      <xdr:row>538</xdr:row>
      <xdr:rowOff>254002</xdr:rowOff>
    </xdr:to>
    <xdr:pic>
      <xdr:nvPicPr>
        <xdr:cNvPr id="347" name="Рисунок 346" descr="C:\Users\Manager\Desktop\6815 т,.jpg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/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573624" y="24590376"/>
          <a:ext cx="1889126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111124</xdr:colOff>
      <xdr:row>536</xdr:row>
      <xdr:rowOff>111125</xdr:rowOff>
    </xdr:from>
    <xdr:to>
      <xdr:col>12</xdr:col>
      <xdr:colOff>2159000</xdr:colOff>
      <xdr:row>538</xdr:row>
      <xdr:rowOff>301626</xdr:rowOff>
    </xdr:to>
    <xdr:pic>
      <xdr:nvPicPr>
        <xdr:cNvPr id="349" name="Рисунок 348" descr="C:\Users\Manager\Desktop\6815 т.jpg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/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414624" y="15811500"/>
          <a:ext cx="2047876" cy="139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1238250</xdr:colOff>
      <xdr:row>538</xdr:row>
      <xdr:rowOff>396875</xdr:rowOff>
    </xdr:from>
    <xdr:to>
      <xdr:col>12</xdr:col>
      <xdr:colOff>3143250</xdr:colOff>
      <xdr:row>540</xdr:row>
      <xdr:rowOff>507997</xdr:rowOff>
    </xdr:to>
    <xdr:pic>
      <xdr:nvPicPr>
        <xdr:cNvPr id="350" name="Рисунок 349" descr="C:\Users\Manager\Desktop\6815-т,.jpg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/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541750" y="17303750"/>
          <a:ext cx="1905000" cy="1317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31750</xdr:colOff>
      <xdr:row>526</xdr:row>
      <xdr:rowOff>79375</xdr:rowOff>
    </xdr:from>
    <xdr:to>
      <xdr:col>12</xdr:col>
      <xdr:colOff>2047875</xdr:colOff>
      <xdr:row>528</xdr:row>
      <xdr:rowOff>127007</xdr:rowOff>
    </xdr:to>
    <xdr:pic>
      <xdr:nvPicPr>
        <xdr:cNvPr id="384" name="Рисунок 383" descr="C:\Users\Manager\Desktop\6819 т.jpg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/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335250" y="17557750"/>
          <a:ext cx="2016125" cy="1127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1222375</xdr:colOff>
      <xdr:row>528</xdr:row>
      <xdr:rowOff>206374</xdr:rowOff>
    </xdr:from>
    <xdr:to>
      <xdr:col>12</xdr:col>
      <xdr:colOff>3130550</xdr:colOff>
      <xdr:row>530</xdr:row>
      <xdr:rowOff>476243</xdr:rowOff>
    </xdr:to>
    <xdr:pic>
      <xdr:nvPicPr>
        <xdr:cNvPr id="385" name="Рисунок 384" descr="C:\Users\Manager\Desktop\6819-т.jpg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/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525875" y="18764249"/>
          <a:ext cx="1908175" cy="1349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2190750</xdr:colOff>
      <xdr:row>526</xdr:row>
      <xdr:rowOff>79375</xdr:rowOff>
    </xdr:from>
    <xdr:to>
      <xdr:col>12</xdr:col>
      <xdr:colOff>4111625</xdr:colOff>
      <xdr:row>528</xdr:row>
      <xdr:rowOff>142882</xdr:rowOff>
    </xdr:to>
    <xdr:pic>
      <xdr:nvPicPr>
        <xdr:cNvPr id="332" name="Рисунок 331" descr="C:\Users\Manager\Desktop\6819....jpg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/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494250" y="17557750"/>
          <a:ext cx="1920875" cy="11430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12</xdr:col>
      <xdr:colOff>47624</xdr:colOff>
      <xdr:row>490</xdr:row>
      <xdr:rowOff>158750</xdr:rowOff>
    </xdr:from>
    <xdr:ext cx="2063751" cy="2936875"/>
    <xdr:pic>
      <xdr:nvPicPr>
        <xdr:cNvPr id="346" name="Рисунок 345" descr="F:\Оля\Chantemely\Lingerie\Для прайс-листа\7122.jpg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/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314838" y="1655536"/>
          <a:ext cx="2063751" cy="29368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2190750</xdr:colOff>
      <xdr:row>490</xdr:row>
      <xdr:rowOff>182097</xdr:rowOff>
    </xdr:from>
    <xdr:ext cx="1936750" cy="2897653"/>
    <xdr:pic>
      <xdr:nvPicPr>
        <xdr:cNvPr id="352" name="Рисунок 351" descr="F:\Оля\Chantemely\Lingerie\Для прайс-листа\7123 (1).jpg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/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457964" y="1678883"/>
          <a:ext cx="1936750" cy="289765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31749</xdr:colOff>
      <xdr:row>490</xdr:row>
      <xdr:rowOff>190500</xdr:rowOff>
    </xdr:from>
    <xdr:ext cx="3000375" cy="4522107"/>
    <xdr:pic>
      <xdr:nvPicPr>
        <xdr:cNvPr id="358" name="Рисунок 357" descr="C:\Users\Manager\Desktop\купальники фото\белье\1608,1609\1608,.,.jpg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/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1749" y="1687286"/>
          <a:ext cx="3000375" cy="4522107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443</xdr:row>
      <xdr:rowOff>300032</xdr:rowOff>
    </xdr:from>
    <xdr:to>
      <xdr:col>0</xdr:col>
      <xdr:colOff>3111500</xdr:colOff>
      <xdr:row>445</xdr:row>
      <xdr:rowOff>381000</xdr:rowOff>
    </xdr:to>
    <xdr:pic>
      <xdr:nvPicPr>
        <xdr:cNvPr id="372" name="图片 9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0" y="257613577"/>
          <a:ext cx="3111500" cy="18127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113841</xdr:colOff>
      <xdr:row>443</xdr:row>
      <xdr:rowOff>79376</xdr:rowOff>
    </xdr:from>
    <xdr:to>
      <xdr:col>12</xdr:col>
      <xdr:colOff>2580300</xdr:colOff>
      <xdr:row>445</xdr:row>
      <xdr:rowOff>0</xdr:rowOff>
    </xdr:to>
    <xdr:pic>
      <xdr:nvPicPr>
        <xdr:cNvPr id="373" name="图片 10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734591" y="11176001"/>
          <a:ext cx="2466459" cy="17637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2425059</xdr:colOff>
      <xdr:row>445</xdr:row>
      <xdr:rowOff>0</xdr:rowOff>
    </xdr:from>
    <xdr:to>
      <xdr:col>12</xdr:col>
      <xdr:colOff>4864129</xdr:colOff>
      <xdr:row>445</xdr:row>
      <xdr:rowOff>529691</xdr:rowOff>
    </xdr:to>
    <xdr:pic>
      <xdr:nvPicPr>
        <xdr:cNvPr id="374" name="图片 11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611840" y="58012698"/>
          <a:ext cx="2439070" cy="17416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326571</xdr:colOff>
      <xdr:row>678</xdr:row>
      <xdr:rowOff>204107</xdr:rowOff>
    </xdr:from>
    <xdr:to>
      <xdr:col>0</xdr:col>
      <xdr:colOff>2898321</xdr:colOff>
      <xdr:row>681</xdr:row>
      <xdr:rowOff>394608</xdr:rowOff>
    </xdr:to>
    <xdr:pic>
      <xdr:nvPicPr>
        <xdr:cNvPr id="386" name="Рисунок 385" descr="C:\Users\Manager\Desktop\1605.jpg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/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26571" y="169817143"/>
          <a:ext cx="2571750" cy="1660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925286</xdr:colOff>
      <xdr:row>678</xdr:row>
      <xdr:rowOff>190499</xdr:rowOff>
    </xdr:from>
    <xdr:to>
      <xdr:col>12</xdr:col>
      <xdr:colOff>3292930</xdr:colOff>
      <xdr:row>681</xdr:row>
      <xdr:rowOff>449037</xdr:rowOff>
    </xdr:to>
    <xdr:pic>
      <xdr:nvPicPr>
        <xdr:cNvPr id="387" name="Рисунок 386" descr="C:\Users\Manager\Desktop\1605 (3).jpg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/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192500" y="169803535"/>
          <a:ext cx="2367644" cy="17281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386102</xdr:colOff>
      <xdr:row>457</xdr:row>
      <xdr:rowOff>27214</xdr:rowOff>
    </xdr:from>
    <xdr:to>
      <xdr:col>0</xdr:col>
      <xdr:colOff>2886415</xdr:colOff>
      <xdr:row>460</xdr:row>
      <xdr:rowOff>539181</xdr:rowOff>
    </xdr:to>
    <xdr:pic>
      <xdr:nvPicPr>
        <xdr:cNvPr id="390" name="Рисунок 389" descr="F:\Оля\Chantemely\Lingerie\16\CH\Новая папка\8625 (3).jpg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/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86102" y="15144750"/>
          <a:ext cx="2500313" cy="29204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185398</xdr:colOff>
      <xdr:row>457</xdr:row>
      <xdr:rowOff>54429</xdr:rowOff>
    </xdr:from>
    <xdr:to>
      <xdr:col>12</xdr:col>
      <xdr:colOff>2971460</xdr:colOff>
      <xdr:row>460</xdr:row>
      <xdr:rowOff>685457</xdr:rowOff>
    </xdr:to>
    <xdr:pic>
      <xdr:nvPicPr>
        <xdr:cNvPr id="395" name="Рисунок 394" descr="F:\Оля\Chantemely\Lingerie\16\CH\Новая папка\8625 (1).jpg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/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350184" y="15171965"/>
          <a:ext cx="2786062" cy="30394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2891542</xdr:colOff>
      <xdr:row>457</xdr:row>
      <xdr:rowOff>109976</xdr:rowOff>
    </xdr:from>
    <xdr:to>
      <xdr:col>12</xdr:col>
      <xdr:colOff>4820353</xdr:colOff>
      <xdr:row>459</xdr:row>
      <xdr:rowOff>645758</xdr:rowOff>
    </xdr:to>
    <xdr:pic>
      <xdr:nvPicPr>
        <xdr:cNvPr id="400" name="Рисунок 399" descr="F:\Оля\Chantemely\Lingerie\16\CH\Новая папка\8625 (2) — копия — копия.jpg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/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078323" y="63979668"/>
          <a:ext cx="1928811" cy="21276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531</xdr:row>
      <xdr:rowOff>141533</xdr:rowOff>
    </xdr:from>
    <xdr:to>
      <xdr:col>0</xdr:col>
      <xdr:colOff>3058732</xdr:colOff>
      <xdr:row>535</xdr:row>
      <xdr:rowOff>201233</xdr:rowOff>
    </xdr:to>
    <xdr:pic>
      <xdr:nvPicPr>
        <xdr:cNvPr id="344" name="Рисунок 343" descr="F:\Оля\Chantemely\Lingerie\16\CH\обраб\прайс\ZCnIaq3vsEQ.jpg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/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0" y="301212026"/>
          <a:ext cx="3058732" cy="252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536</xdr:row>
      <xdr:rowOff>174402</xdr:rowOff>
    </xdr:from>
    <xdr:to>
      <xdr:col>0</xdr:col>
      <xdr:colOff>3085563</xdr:colOff>
      <xdr:row>540</xdr:row>
      <xdr:rowOff>154780</xdr:rowOff>
    </xdr:to>
    <xdr:pic>
      <xdr:nvPicPr>
        <xdr:cNvPr id="359" name="Рисунок 358" descr="F:\Оля\Chantemely\Lingerie\16\CH\обраб\прайс\T83lwfCRAms.jpg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/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0" y="304330458"/>
          <a:ext cx="3085563" cy="2395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11906</xdr:colOff>
      <xdr:row>521</xdr:row>
      <xdr:rowOff>23813</xdr:rowOff>
    </xdr:from>
    <xdr:to>
      <xdr:col>12</xdr:col>
      <xdr:colOff>2817971</xdr:colOff>
      <xdr:row>523</xdr:row>
      <xdr:rowOff>390297</xdr:rowOff>
    </xdr:to>
    <xdr:pic>
      <xdr:nvPicPr>
        <xdr:cNvPr id="363" name="Рисунок 362" descr="F:\Оля\Chantemely\Lingerie\16\CH\обраб\прайс\2cADvHnLjZ4.jpg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/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775531" y="35063907"/>
          <a:ext cx="2806065" cy="187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2559844</xdr:colOff>
      <xdr:row>523</xdr:row>
      <xdr:rowOff>381000</xdr:rowOff>
    </xdr:from>
    <xdr:to>
      <xdr:col>12</xdr:col>
      <xdr:colOff>4822032</xdr:colOff>
      <xdr:row>525</xdr:row>
      <xdr:rowOff>171793</xdr:rowOff>
    </xdr:to>
    <xdr:pic>
      <xdr:nvPicPr>
        <xdr:cNvPr id="364" name="Рисунок 363" descr="F:\Оля\Chantemely\Lingerie\16\CH\обраб\прайс\o4I35QUB9M4.jpg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/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323469" y="36254531"/>
          <a:ext cx="2262188" cy="16073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35720</xdr:colOff>
      <xdr:row>525</xdr:row>
      <xdr:rowOff>0</xdr:rowOff>
    </xdr:from>
    <xdr:to>
      <xdr:col>12</xdr:col>
      <xdr:colOff>2679860</xdr:colOff>
      <xdr:row>528</xdr:row>
      <xdr:rowOff>150315</xdr:rowOff>
    </xdr:to>
    <xdr:pic>
      <xdr:nvPicPr>
        <xdr:cNvPr id="368" name="Рисунок 367" descr="F:\Оля\Chantemely\Lingerie\16\CH\обраб\прайс\IMG_0300.JPG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/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799345" y="36933188"/>
          <a:ext cx="2644140" cy="1762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47626</xdr:colOff>
      <xdr:row>533</xdr:row>
      <xdr:rowOff>35720</xdr:rowOff>
    </xdr:from>
    <xdr:to>
      <xdr:col>12</xdr:col>
      <xdr:colOff>2524125</xdr:colOff>
      <xdr:row>535</xdr:row>
      <xdr:rowOff>595310</xdr:rowOff>
    </xdr:to>
    <xdr:pic>
      <xdr:nvPicPr>
        <xdr:cNvPr id="370" name="Рисунок 369" descr="F:\Оля\Chantemely\Lingerie\16\CH\обраб\прайс\Xp17sXvWvS4.jpg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/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811251" y="42802970"/>
          <a:ext cx="2476499" cy="17978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1817742</xdr:colOff>
      <xdr:row>531</xdr:row>
      <xdr:rowOff>16147</xdr:rowOff>
    </xdr:from>
    <xdr:to>
      <xdr:col>12</xdr:col>
      <xdr:colOff>4901461</xdr:colOff>
      <xdr:row>534</xdr:row>
      <xdr:rowOff>361757</xdr:rowOff>
    </xdr:to>
    <xdr:pic>
      <xdr:nvPicPr>
        <xdr:cNvPr id="369" name="Рисунок 368" descr="F:\Оля\Chantemely\Lingerie\16\CH\обраб\прайс\eOi_vaL2OWY.jpg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/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004523" y="105691455"/>
          <a:ext cx="3083719" cy="2185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1000125</xdr:colOff>
      <xdr:row>557</xdr:row>
      <xdr:rowOff>380999</xdr:rowOff>
    </xdr:from>
    <xdr:to>
      <xdr:col>12</xdr:col>
      <xdr:colOff>4798219</xdr:colOff>
      <xdr:row>562</xdr:row>
      <xdr:rowOff>440528</xdr:rowOff>
    </xdr:to>
    <xdr:pic>
      <xdr:nvPicPr>
        <xdr:cNvPr id="389" name="Рисунок 388" descr="F:\Оля\Chantemely\Lingerie\16\CH\обраб\прайс\0mb7Dr2pPTo.jpg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/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763750" y="54482999"/>
          <a:ext cx="3798094" cy="23217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23813</xdr:colOff>
      <xdr:row>555</xdr:row>
      <xdr:rowOff>35719</xdr:rowOff>
    </xdr:from>
    <xdr:to>
      <xdr:col>12</xdr:col>
      <xdr:colOff>2405062</xdr:colOff>
      <xdr:row>558</xdr:row>
      <xdr:rowOff>321470</xdr:rowOff>
    </xdr:to>
    <xdr:pic>
      <xdr:nvPicPr>
        <xdr:cNvPr id="377" name="Рисунок 376" descr="F:\Оля\Chantemely\Lingerie\16\CH\обраб\прайс\MhIb6LQfrgA.jpg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/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787438" y="52780407"/>
          <a:ext cx="2381249" cy="16430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2607468</xdr:colOff>
      <xdr:row>555</xdr:row>
      <xdr:rowOff>35719</xdr:rowOff>
    </xdr:from>
    <xdr:to>
      <xdr:col>12</xdr:col>
      <xdr:colOff>4762499</xdr:colOff>
      <xdr:row>558</xdr:row>
      <xdr:rowOff>261937</xdr:rowOff>
    </xdr:to>
    <xdr:pic>
      <xdr:nvPicPr>
        <xdr:cNvPr id="391" name="Рисунок 390" descr="F:\Оля\Chantemely\Lingerie\16\CH\обраб\прайс\OoODkU5GCC4.jpg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/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371093" y="52780407"/>
          <a:ext cx="2155031" cy="15835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522</xdr:row>
      <xdr:rowOff>107323</xdr:rowOff>
    </xdr:from>
    <xdr:to>
      <xdr:col>0</xdr:col>
      <xdr:colOff>3085563</xdr:colOff>
      <xdr:row>525</xdr:row>
      <xdr:rowOff>117562</xdr:rowOff>
    </xdr:to>
    <xdr:pic>
      <xdr:nvPicPr>
        <xdr:cNvPr id="409" name="Рисунок 408" descr="F:\Оля\Chantemely\Lingerie\16\CH\обраб\прайс\BpqwI-XJKXU.jpg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/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0" y="261078908"/>
          <a:ext cx="3085563" cy="21848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11906</xdr:colOff>
      <xdr:row>526</xdr:row>
      <xdr:rowOff>83343</xdr:rowOff>
    </xdr:from>
    <xdr:to>
      <xdr:col>1</xdr:col>
      <xdr:colOff>30856</xdr:colOff>
      <xdr:row>530</xdr:row>
      <xdr:rowOff>178592</xdr:rowOff>
    </xdr:to>
    <xdr:pic>
      <xdr:nvPicPr>
        <xdr:cNvPr id="410" name="Рисунок 409" descr="F:\Оля\Chantemely\Lingerie\16\CH\обраб\прайс\a2RhV9LEvaU.jpg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/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1906" y="38873906"/>
          <a:ext cx="3131344" cy="2285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555</xdr:row>
      <xdr:rowOff>225624</xdr:rowOff>
    </xdr:from>
    <xdr:to>
      <xdr:col>0</xdr:col>
      <xdr:colOff>3095625</xdr:colOff>
      <xdr:row>562</xdr:row>
      <xdr:rowOff>136145</xdr:rowOff>
    </xdr:to>
    <xdr:pic>
      <xdr:nvPicPr>
        <xdr:cNvPr id="414" name="Рисунок 413" descr="F:\Оля\Chantemely\Lingerie\16\CH\обраб\прайс\dzgklGUHeTY.jpg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/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0" y="281454603"/>
          <a:ext cx="3095625" cy="30094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84975</xdr:colOff>
      <xdr:row>563</xdr:row>
      <xdr:rowOff>210889</xdr:rowOff>
    </xdr:from>
    <xdr:to>
      <xdr:col>0</xdr:col>
      <xdr:colOff>2978194</xdr:colOff>
      <xdr:row>567</xdr:row>
      <xdr:rowOff>1463</xdr:rowOff>
    </xdr:to>
    <xdr:pic>
      <xdr:nvPicPr>
        <xdr:cNvPr id="416" name="Рисунок 415" descr="F:\Оля\Chantemely\Lingerie\16\CH\обраб\прайс\1Ppibvt57KY.jpg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/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84975" y="132686677"/>
          <a:ext cx="2893219" cy="21865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22412</xdr:colOff>
      <xdr:row>479</xdr:row>
      <xdr:rowOff>56026</xdr:rowOff>
    </xdr:from>
    <xdr:to>
      <xdr:col>1</xdr:col>
      <xdr:colOff>81282</xdr:colOff>
      <xdr:row>484</xdr:row>
      <xdr:rowOff>92179</xdr:rowOff>
    </xdr:to>
    <xdr:pic>
      <xdr:nvPicPr>
        <xdr:cNvPr id="326" name="Рисунок 325" descr="F:\Оля\Chantemely\Lingerie\Для прайса\ghfqc\IMG_0336.JPG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2412" y="9289131"/>
          <a:ext cx="3171264" cy="21869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11207</xdr:colOff>
      <xdr:row>479</xdr:row>
      <xdr:rowOff>33618</xdr:rowOff>
    </xdr:from>
    <xdr:to>
      <xdr:col>12</xdr:col>
      <xdr:colOff>2697821</xdr:colOff>
      <xdr:row>483</xdr:row>
      <xdr:rowOff>220918</xdr:rowOff>
    </xdr:to>
    <xdr:pic>
      <xdr:nvPicPr>
        <xdr:cNvPr id="334" name="Рисунок 333" descr="F:\Оля\Chantemely\Lingerie\Для прайса\ghfqc\IMG_0337.JPG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/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193989" y="9266723"/>
          <a:ext cx="2686614" cy="19174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2617298</xdr:colOff>
      <xdr:row>480</xdr:row>
      <xdr:rowOff>381002</xdr:rowOff>
    </xdr:from>
    <xdr:to>
      <xdr:col>13</xdr:col>
      <xdr:colOff>23802</xdr:colOff>
      <xdr:row>484</xdr:row>
      <xdr:rowOff>384072</xdr:rowOff>
    </xdr:to>
    <xdr:pic>
      <xdr:nvPicPr>
        <xdr:cNvPr id="335" name="Рисунок 334" descr="F:\Оля\Chantemely\Lingerie\Для прайса\ghfqc\IMG_0338.JPG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/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800080" y="10044268"/>
          <a:ext cx="2544638" cy="17237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22411</xdr:colOff>
      <xdr:row>473</xdr:row>
      <xdr:rowOff>89646</xdr:rowOff>
    </xdr:from>
    <xdr:to>
      <xdr:col>1</xdr:col>
      <xdr:colOff>70076</xdr:colOff>
      <xdr:row>478</xdr:row>
      <xdr:rowOff>153632</xdr:rowOff>
    </xdr:to>
    <xdr:pic>
      <xdr:nvPicPr>
        <xdr:cNvPr id="336" name="Рисунок 335" descr="F:\Оля\Chantemely\Lingerie\Для прайса\ghfqc\IMG_0340.JPG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/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2411" y="6741783"/>
          <a:ext cx="3160059" cy="22147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33618</xdr:colOff>
      <xdr:row>473</xdr:row>
      <xdr:rowOff>78443</xdr:rowOff>
    </xdr:from>
    <xdr:to>
      <xdr:col>12</xdr:col>
      <xdr:colOff>2765323</xdr:colOff>
      <xdr:row>477</xdr:row>
      <xdr:rowOff>336993</xdr:rowOff>
    </xdr:to>
    <xdr:pic>
      <xdr:nvPicPr>
        <xdr:cNvPr id="341" name="Рисунок 340" descr="F:\Оля\Chantemely\Lingerie\Для прайса\ghfqc\IMG_0342.JPG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/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216400" y="6730580"/>
          <a:ext cx="2731705" cy="19791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2734598</xdr:colOff>
      <xdr:row>475</xdr:row>
      <xdr:rowOff>28195</xdr:rowOff>
    </xdr:from>
    <xdr:to>
      <xdr:col>13</xdr:col>
      <xdr:colOff>8438</xdr:colOff>
      <xdr:row>478</xdr:row>
      <xdr:rowOff>307255</xdr:rowOff>
    </xdr:to>
    <xdr:pic>
      <xdr:nvPicPr>
        <xdr:cNvPr id="348" name="Рисунок 347" descr="F:\Оля\Chantemely\Lingerie\Для прайса\ghfqc\IMG_0344.JPG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/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917380" y="7540655"/>
          <a:ext cx="2411974" cy="15695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59715</xdr:colOff>
      <xdr:row>461</xdr:row>
      <xdr:rowOff>179141</xdr:rowOff>
    </xdr:from>
    <xdr:to>
      <xdr:col>1</xdr:col>
      <xdr:colOff>51349</xdr:colOff>
      <xdr:row>466</xdr:row>
      <xdr:rowOff>278006</xdr:rowOff>
    </xdr:to>
    <xdr:pic>
      <xdr:nvPicPr>
        <xdr:cNvPr id="351" name="Рисунок 350" descr="F:\Оля\Chantemely\Lingerie\Для прайса\ghfqc\IMG_0347.JPG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/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9715" y="151952840"/>
          <a:ext cx="3104028" cy="22517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2835087</xdr:colOff>
      <xdr:row>464</xdr:row>
      <xdr:rowOff>44821</xdr:rowOff>
    </xdr:from>
    <xdr:to>
      <xdr:col>12</xdr:col>
      <xdr:colOff>4616823</xdr:colOff>
      <xdr:row>466</xdr:row>
      <xdr:rowOff>368711</xdr:rowOff>
    </xdr:to>
    <xdr:pic>
      <xdr:nvPicPr>
        <xdr:cNvPr id="353" name="Рисунок 352" descr="F:\Оля\Chantemely\Lingerie\Для прайса\ghfqc\IMG_0353.JPG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/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017869" y="2825506"/>
          <a:ext cx="1781736" cy="11842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57293</xdr:colOff>
      <xdr:row>461</xdr:row>
      <xdr:rowOff>164835</xdr:rowOff>
    </xdr:from>
    <xdr:to>
      <xdr:col>12</xdr:col>
      <xdr:colOff>2765322</xdr:colOff>
      <xdr:row>466</xdr:row>
      <xdr:rowOff>61453</xdr:rowOff>
    </xdr:to>
    <xdr:pic>
      <xdr:nvPicPr>
        <xdr:cNvPr id="354" name="Рисунок 353" descr="F:\Оля\Chantemely\Lingerie\Для прайса\ghfqc\IMG_0349.JPG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/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240075" y="1655037"/>
          <a:ext cx="2708029" cy="20474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2779059</xdr:colOff>
      <xdr:row>461</xdr:row>
      <xdr:rowOff>56029</xdr:rowOff>
    </xdr:from>
    <xdr:to>
      <xdr:col>12</xdr:col>
      <xdr:colOff>4717677</xdr:colOff>
      <xdr:row>463</xdr:row>
      <xdr:rowOff>368476</xdr:rowOff>
    </xdr:to>
    <xdr:pic>
      <xdr:nvPicPr>
        <xdr:cNvPr id="355" name="Рисунок 354" descr="F:\Оля\Chantemely\Lingerie\Для прайса\ghfqc\IMG_0354.JPG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/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961841" y="1546231"/>
          <a:ext cx="1938618" cy="11727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22412</xdr:colOff>
      <xdr:row>467</xdr:row>
      <xdr:rowOff>44822</xdr:rowOff>
    </xdr:from>
    <xdr:to>
      <xdr:col>1</xdr:col>
      <xdr:colOff>25253</xdr:colOff>
      <xdr:row>472</xdr:row>
      <xdr:rowOff>92173</xdr:rowOff>
    </xdr:to>
    <xdr:pic>
      <xdr:nvPicPr>
        <xdr:cNvPr id="356" name="Рисунок 355" descr="F:\Оля\Chantemely\Lingerie\Для прайса\ghfqc\IMG_0369.JPG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/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2412" y="4115991"/>
          <a:ext cx="3115235" cy="21981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68499</xdr:colOff>
      <xdr:row>467</xdr:row>
      <xdr:rowOff>281049</xdr:rowOff>
    </xdr:from>
    <xdr:to>
      <xdr:col>12</xdr:col>
      <xdr:colOff>2596330</xdr:colOff>
      <xdr:row>472</xdr:row>
      <xdr:rowOff>92174</xdr:rowOff>
    </xdr:to>
    <xdr:pic>
      <xdr:nvPicPr>
        <xdr:cNvPr id="357" name="Рисунок 356" descr="F:\Оля\Chantemely\Lingerie\Для прайса\ghfqc\IMG_0371.JPG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/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251281" y="4352218"/>
          <a:ext cx="2527831" cy="1961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3027399</xdr:colOff>
      <xdr:row>470</xdr:row>
      <xdr:rowOff>25303</xdr:rowOff>
    </xdr:from>
    <xdr:to>
      <xdr:col>12</xdr:col>
      <xdr:colOff>5039032</xdr:colOff>
      <xdr:row>472</xdr:row>
      <xdr:rowOff>384069</xdr:rowOff>
    </xdr:to>
    <xdr:pic>
      <xdr:nvPicPr>
        <xdr:cNvPr id="361" name="Рисунок 360" descr="F:\Оля\Chantemely\Lingerie\Для прайса\ghfqc\IMG_0373.JPG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/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210181" y="5386956"/>
          <a:ext cx="2011633" cy="12190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2837256</xdr:colOff>
      <xdr:row>466</xdr:row>
      <xdr:rowOff>426003</xdr:rowOff>
    </xdr:from>
    <xdr:to>
      <xdr:col>12</xdr:col>
      <xdr:colOff>4931492</xdr:colOff>
      <xdr:row>469</xdr:row>
      <xdr:rowOff>178337</xdr:rowOff>
    </xdr:to>
    <xdr:pic>
      <xdr:nvPicPr>
        <xdr:cNvPr id="362" name="Рисунок 361" descr="F:\Оля\Chantemely\Lingerie\Для прайса\ghfqc\IMG_0372.JPG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/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020038" y="4067011"/>
          <a:ext cx="2094236" cy="12776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67235</xdr:colOff>
      <xdr:row>485</xdr:row>
      <xdr:rowOff>44823</xdr:rowOff>
    </xdr:from>
    <xdr:to>
      <xdr:col>1</xdr:col>
      <xdr:colOff>2841</xdr:colOff>
      <xdr:row>489</xdr:row>
      <xdr:rowOff>168991</xdr:rowOff>
    </xdr:to>
    <xdr:pic>
      <xdr:nvPicPr>
        <xdr:cNvPr id="365" name="Рисунок 364" descr="F:\Оля\Chantemely\Lingerie\Для прайса\ghfqc\IMG_0364.JPG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/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67235" y="11858896"/>
          <a:ext cx="3048000" cy="20291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37776</xdr:colOff>
      <xdr:row>485</xdr:row>
      <xdr:rowOff>109528</xdr:rowOff>
    </xdr:from>
    <xdr:to>
      <xdr:col>12</xdr:col>
      <xdr:colOff>2636818</xdr:colOff>
      <xdr:row>488</xdr:row>
      <xdr:rowOff>291892</xdr:rowOff>
    </xdr:to>
    <xdr:pic>
      <xdr:nvPicPr>
        <xdr:cNvPr id="366" name="Рисунок 365" descr="F:\Оля\Chantemely\Lingerie\Для прайса\ghfqc\IMG_0365.JPG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/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220558" y="11923601"/>
          <a:ext cx="2599042" cy="16111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2578256</xdr:colOff>
      <xdr:row>485</xdr:row>
      <xdr:rowOff>399255</xdr:rowOff>
    </xdr:from>
    <xdr:to>
      <xdr:col>13</xdr:col>
      <xdr:colOff>39165</xdr:colOff>
      <xdr:row>489</xdr:row>
      <xdr:rowOff>190191</xdr:rowOff>
    </xdr:to>
    <xdr:pic>
      <xdr:nvPicPr>
        <xdr:cNvPr id="367" name="Рисунок 366" descr="F:\Оля\Chantemely\Lingerie\Для прайса\ghfqc\IMG_0367.JPG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/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761038" y="12213328"/>
          <a:ext cx="2599043" cy="17054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182669</xdr:colOff>
      <xdr:row>401</xdr:row>
      <xdr:rowOff>91336</xdr:rowOff>
    </xdr:from>
    <xdr:to>
      <xdr:col>0</xdr:col>
      <xdr:colOff>3098252</xdr:colOff>
      <xdr:row>405</xdr:row>
      <xdr:rowOff>326199</xdr:rowOff>
    </xdr:to>
    <xdr:pic>
      <xdr:nvPicPr>
        <xdr:cNvPr id="419" name="图片 10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182669" y="114756678"/>
          <a:ext cx="2915583" cy="2322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406</xdr:row>
      <xdr:rowOff>78286</xdr:rowOff>
    </xdr:from>
    <xdr:to>
      <xdr:col>0</xdr:col>
      <xdr:colOff>3170651</xdr:colOff>
      <xdr:row>410</xdr:row>
      <xdr:rowOff>386997</xdr:rowOff>
    </xdr:to>
    <xdr:pic>
      <xdr:nvPicPr>
        <xdr:cNvPr id="420" name="图片 13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0" y="117588081"/>
          <a:ext cx="3170651" cy="27095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260958</xdr:colOff>
      <xdr:row>401</xdr:row>
      <xdr:rowOff>182670</xdr:rowOff>
    </xdr:from>
    <xdr:to>
      <xdr:col>12</xdr:col>
      <xdr:colOff>2479110</xdr:colOff>
      <xdr:row>405</xdr:row>
      <xdr:rowOff>241569</xdr:rowOff>
    </xdr:to>
    <xdr:pic>
      <xdr:nvPicPr>
        <xdr:cNvPr id="421" name="图片 11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447739" y="26891814"/>
          <a:ext cx="2218152" cy="214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2640130</xdr:colOff>
      <xdr:row>401</xdr:row>
      <xdr:rowOff>304070</xdr:rowOff>
    </xdr:from>
    <xdr:to>
      <xdr:col>12</xdr:col>
      <xdr:colOff>4605924</xdr:colOff>
      <xdr:row>405</xdr:row>
      <xdr:rowOff>200122</xdr:rowOff>
    </xdr:to>
    <xdr:pic>
      <xdr:nvPicPr>
        <xdr:cNvPr id="422" name="图片 12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826911" y="27013214"/>
          <a:ext cx="1965794" cy="19837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1565754</xdr:colOff>
      <xdr:row>407</xdr:row>
      <xdr:rowOff>547022</xdr:rowOff>
    </xdr:from>
    <xdr:to>
      <xdr:col>12</xdr:col>
      <xdr:colOff>3893072</xdr:colOff>
      <xdr:row>410</xdr:row>
      <xdr:rowOff>561061</xdr:rowOff>
    </xdr:to>
    <xdr:pic>
      <xdr:nvPicPr>
        <xdr:cNvPr id="430" name="图片 14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752535" y="33127741"/>
          <a:ext cx="2327318" cy="18146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3314178</xdr:colOff>
      <xdr:row>406</xdr:row>
      <xdr:rowOff>6558</xdr:rowOff>
    </xdr:from>
    <xdr:to>
      <xdr:col>12</xdr:col>
      <xdr:colOff>5195546</xdr:colOff>
      <xdr:row>408</xdr:row>
      <xdr:rowOff>521917</xdr:rowOff>
    </xdr:to>
    <xdr:pic>
      <xdr:nvPicPr>
        <xdr:cNvPr id="431" name="图片 15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500959" y="31987072"/>
          <a:ext cx="1881368" cy="171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91214</xdr:colOff>
      <xdr:row>411</xdr:row>
      <xdr:rowOff>104384</xdr:rowOff>
    </xdr:from>
    <xdr:to>
      <xdr:col>12</xdr:col>
      <xdr:colOff>3131246</xdr:colOff>
      <xdr:row>415</xdr:row>
      <xdr:rowOff>78288</xdr:rowOff>
    </xdr:to>
    <xdr:pic>
      <xdr:nvPicPr>
        <xdr:cNvPr id="432" name="图片 16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12277995" y="32424144"/>
          <a:ext cx="3040032" cy="21659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3235890</xdr:colOff>
      <xdr:row>411</xdr:row>
      <xdr:rowOff>147329</xdr:rowOff>
    </xdr:from>
    <xdr:to>
      <xdr:col>12</xdr:col>
      <xdr:colOff>4911795</xdr:colOff>
      <xdr:row>413</xdr:row>
      <xdr:rowOff>287055</xdr:rowOff>
    </xdr:to>
    <xdr:pic>
      <xdr:nvPicPr>
        <xdr:cNvPr id="433" name="图片 17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422671" y="32467089"/>
          <a:ext cx="1675905" cy="123575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3143675</xdr:colOff>
      <xdr:row>413</xdr:row>
      <xdr:rowOff>69257</xdr:rowOff>
    </xdr:from>
    <xdr:to>
      <xdr:col>12</xdr:col>
      <xdr:colOff>5101292</xdr:colOff>
      <xdr:row>415</xdr:row>
      <xdr:rowOff>495821</xdr:rowOff>
    </xdr:to>
    <xdr:pic>
      <xdr:nvPicPr>
        <xdr:cNvPr id="434" name="图片 18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330456" y="33485045"/>
          <a:ext cx="1957617" cy="15225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411</xdr:row>
      <xdr:rowOff>52191</xdr:rowOff>
    </xdr:from>
    <xdr:to>
      <xdr:col>0</xdr:col>
      <xdr:colOff>3209795</xdr:colOff>
      <xdr:row>415</xdr:row>
      <xdr:rowOff>313151</xdr:rowOff>
    </xdr:to>
    <xdr:pic>
      <xdr:nvPicPr>
        <xdr:cNvPr id="435" name="图片 17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0" y="46176677"/>
          <a:ext cx="3209795" cy="2453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416</xdr:row>
      <xdr:rowOff>156575</xdr:rowOff>
    </xdr:from>
    <xdr:to>
      <xdr:col>0</xdr:col>
      <xdr:colOff>3170651</xdr:colOff>
      <xdr:row>420</xdr:row>
      <xdr:rowOff>65239</xdr:rowOff>
    </xdr:to>
    <xdr:pic>
      <xdr:nvPicPr>
        <xdr:cNvPr id="437" name="图片 22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0" y="49021130"/>
          <a:ext cx="3170651" cy="246606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49816</xdr:colOff>
      <xdr:row>416</xdr:row>
      <xdr:rowOff>210603</xdr:rowOff>
    </xdr:from>
    <xdr:to>
      <xdr:col>12</xdr:col>
      <xdr:colOff>3137692</xdr:colOff>
      <xdr:row>419</xdr:row>
      <xdr:rowOff>574109</xdr:rowOff>
    </xdr:to>
    <xdr:pic>
      <xdr:nvPicPr>
        <xdr:cNvPr id="438" name="图片 23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12236597" y="35270432"/>
          <a:ext cx="3087876" cy="228155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3097303</xdr:colOff>
      <xdr:row>418</xdr:row>
      <xdr:rowOff>72375</xdr:rowOff>
    </xdr:from>
    <xdr:to>
      <xdr:col>12</xdr:col>
      <xdr:colOff>5184674</xdr:colOff>
      <xdr:row>420</xdr:row>
      <xdr:rowOff>534966</xdr:rowOff>
    </xdr:to>
    <xdr:pic>
      <xdr:nvPicPr>
        <xdr:cNvPr id="439" name="图片 24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284084" y="36410902"/>
          <a:ext cx="2087371" cy="174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2570445</xdr:colOff>
      <xdr:row>421</xdr:row>
      <xdr:rowOff>385871</xdr:rowOff>
    </xdr:from>
    <xdr:to>
      <xdr:col>12</xdr:col>
      <xdr:colOff>5138838</xdr:colOff>
      <xdr:row>425</xdr:row>
      <xdr:rowOff>142956</xdr:rowOff>
    </xdr:to>
    <xdr:pic>
      <xdr:nvPicPr>
        <xdr:cNvPr id="442" name="图片 21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705034" y="127420666"/>
          <a:ext cx="2568393" cy="17925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19050</xdr:colOff>
      <xdr:row>421</xdr:row>
      <xdr:rowOff>248825</xdr:rowOff>
    </xdr:from>
    <xdr:to>
      <xdr:col>12</xdr:col>
      <xdr:colOff>2933451</xdr:colOff>
      <xdr:row>425</xdr:row>
      <xdr:rowOff>13048</xdr:rowOff>
    </xdr:to>
    <xdr:pic>
      <xdr:nvPicPr>
        <xdr:cNvPr id="443" name="图片 25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153639" y="127283620"/>
          <a:ext cx="2914401" cy="179970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421</xdr:row>
      <xdr:rowOff>287055</xdr:rowOff>
    </xdr:from>
    <xdr:to>
      <xdr:col>0</xdr:col>
      <xdr:colOff>3157603</xdr:colOff>
      <xdr:row>425</xdr:row>
      <xdr:rowOff>396430</xdr:rowOff>
    </xdr:to>
    <xdr:pic>
      <xdr:nvPicPr>
        <xdr:cNvPr id="444" name="图片 26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0" y="127321850"/>
          <a:ext cx="3157603" cy="214485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389</xdr:row>
      <xdr:rowOff>105854</xdr:rowOff>
    </xdr:from>
    <xdr:to>
      <xdr:col>1</xdr:col>
      <xdr:colOff>45209</xdr:colOff>
      <xdr:row>393</xdr:row>
      <xdr:rowOff>223287</xdr:rowOff>
    </xdr:to>
    <xdr:pic>
      <xdr:nvPicPr>
        <xdr:cNvPr id="382" name="Рисунок 381" descr="F:\Оля\Chantemely\Lingerie\chant_16.08\_11.jpg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/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0" y="213975643"/>
          <a:ext cx="3157603" cy="2156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730684</xdr:colOff>
      <xdr:row>388</xdr:row>
      <xdr:rowOff>260960</xdr:rowOff>
    </xdr:from>
    <xdr:to>
      <xdr:col>12</xdr:col>
      <xdr:colOff>4579827</xdr:colOff>
      <xdr:row>393</xdr:row>
      <xdr:rowOff>378393</xdr:rowOff>
    </xdr:to>
    <xdr:pic>
      <xdr:nvPicPr>
        <xdr:cNvPr id="383" name="Рисунок 382" descr="F:\Оля\Chantemely\Lingerie\chant_16.08\_12.jpg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865273" y="42692878"/>
          <a:ext cx="3849143" cy="25834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717637</xdr:colOff>
      <xdr:row>394</xdr:row>
      <xdr:rowOff>430580</xdr:rowOff>
    </xdr:from>
    <xdr:to>
      <xdr:col>12</xdr:col>
      <xdr:colOff>4123150</xdr:colOff>
      <xdr:row>400</xdr:row>
      <xdr:rowOff>300107</xdr:rowOff>
    </xdr:to>
    <xdr:pic>
      <xdr:nvPicPr>
        <xdr:cNvPr id="411" name="Рисунок 410" descr="F:\Оля\Chantemely\Lingerie\chant_16.08\_14.jpg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/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904418" y="37082258"/>
          <a:ext cx="3405513" cy="25182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91335</xdr:colOff>
      <xdr:row>395</xdr:row>
      <xdr:rowOff>156575</xdr:rowOff>
    </xdr:from>
    <xdr:to>
      <xdr:col>1</xdr:col>
      <xdr:colOff>32161</xdr:colOff>
      <xdr:row>399</xdr:row>
      <xdr:rowOff>313152</xdr:rowOff>
    </xdr:to>
    <xdr:pic>
      <xdr:nvPicPr>
        <xdr:cNvPr id="415" name="Рисунок 414" descr="F:\Оля\Chantemely\Lingerie\chant_16.08\_13.jpg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/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91335" y="112016609"/>
          <a:ext cx="3053220" cy="193109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24069</xdr:colOff>
      <xdr:row>406</xdr:row>
      <xdr:rowOff>13049</xdr:rowOff>
    </xdr:from>
    <xdr:to>
      <xdr:col>12</xdr:col>
      <xdr:colOff>2348630</xdr:colOff>
      <xdr:row>408</xdr:row>
      <xdr:rowOff>480852</xdr:rowOff>
    </xdr:to>
    <xdr:pic>
      <xdr:nvPicPr>
        <xdr:cNvPr id="424" name="图片 13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210850" y="31993563"/>
          <a:ext cx="2324561" cy="1668214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301599</xdr:colOff>
      <xdr:row>377</xdr:row>
      <xdr:rowOff>65621</xdr:rowOff>
    </xdr:from>
    <xdr:ext cx="2488823" cy="2448384"/>
    <xdr:pic>
      <xdr:nvPicPr>
        <xdr:cNvPr id="321" name="Рисунок 320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1599" y="221005375"/>
          <a:ext cx="2488823" cy="2448384"/>
        </a:xfrm>
        <a:prstGeom prst="rect">
          <a:avLst/>
        </a:prstGeom>
      </xdr:spPr>
    </xdr:pic>
    <xdr:clientData/>
  </xdr:oneCellAnchor>
  <xdr:oneCellAnchor>
    <xdr:from>
      <xdr:col>12</xdr:col>
      <xdr:colOff>1220810</xdr:colOff>
      <xdr:row>377</xdr:row>
      <xdr:rowOff>86586</xdr:rowOff>
    </xdr:from>
    <xdr:ext cx="2523591" cy="2575055"/>
    <xdr:pic>
      <xdr:nvPicPr>
        <xdr:cNvPr id="441" name="Рисунок 440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911866" y="221026340"/>
          <a:ext cx="2523591" cy="2575055"/>
        </a:xfrm>
        <a:prstGeom prst="rect">
          <a:avLst/>
        </a:prstGeom>
      </xdr:spPr>
    </xdr:pic>
    <xdr:clientData/>
  </xdr:oneCellAnchor>
  <xdr:twoCellAnchor editAs="oneCell">
    <xdr:from>
      <xdr:col>0</xdr:col>
      <xdr:colOff>221816</xdr:colOff>
      <xdr:row>382</xdr:row>
      <xdr:rowOff>98985</xdr:rowOff>
    </xdr:from>
    <xdr:to>
      <xdr:col>0</xdr:col>
      <xdr:colOff>3043774</xdr:colOff>
      <xdr:row>387</xdr:row>
      <xdr:rowOff>478147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21816" y="103725766"/>
          <a:ext cx="2821958" cy="2988752"/>
        </a:xfrm>
        <a:prstGeom prst="rect">
          <a:avLst/>
        </a:prstGeom>
      </xdr:spPr>
    </xdr:pic>
    <xdr:clientData/>
  </xdr:twoCellAnchor>
  <xdr:twoCellAnchor editAs="oneCell">
    <xdr:from>
      <xdr:col>12</xdr:col>
      <xdr:colOff>1048680</xdr:colOff>
      <xdr:row>382</xdr:row>
      <xdr:rowOff>156244</xdr:rowOff>
    </xdr:from>
    <xdr:to>
      <xdr:col>12</xdr:col>
      <xdr:colOff>4057912</xdr:colOff>
      <xdr:row>387</xdr:row>
      <xdr:rowOff>639347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183269" y="39208744"/>
          <a:ext cx="3009232" cy="3092693"/>
        </a:xfrm>
        <a:prstGeom prst="rect">
          <a:avLst/>
        </a:prstGeom>
      </xdr:spPr>
    </xdr:pic>
    <xdr:clientData/>
  </xdr:twoCellAnchor>
  <xdr:twoCellAnchor editAs="oneCell">
    <xdr:from>
      <xdr:col>0</xdr:col>
      <xdr:colOff>63772</xdr:colOff>
      <xdr:row>372</xdr:row>
      <xdr:rowOff>56423</xdr:rowOff>
    </xdr:from>
    <xdr:to>
      <xdr:col>0</xdr:col>
      <xdr:colOff>3063613</xdr:colOff>
      <xdr:row>376</xdr:row>
      <xdr:rowOff>147653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3772" y="209163712"/>
          <a:ext cx="2999841" cy="2881652"/>
        </a:xfrm>
        <a:prstGeom prst="rect">
          <a:avLst/>
        </a:prstGeom>
      </xdr:spPr>
    </xdr:pic>
    <xdr:clientData/>
  </xdr:twoCellAnchor>
  <xdr:twoCellAnchor editAs="oneCell">
    <xdr:from>
      <xdr:col>12</xdr:col>
      <xdr:colOff>822021</xdr:colOff>
      <xdr:row>372</xdr:row>
      <xdr:rowOff>151926</xdr:rowOff>
    </xdr:from>
    <xdr:to>
      <xdr:col>12</xdr:col>
      <xdr:colOff>4188390</xdr:colOff>
      <xdr:row>377</xdr:row>
      <xdr:rowOff>35835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956610" y="32510830"/>
          <a:ext cx="3366369" cy="3110059"/>
        </a:xfrm>
        <a:prstGeom prst="rect">
          <a:avLst/>
        </a:prstGeom>
      </xdr:spPr>
    </xdr:pic>
    <xdr:clientData/>
  </xdr:twoCellAnchor>
  <xdr:twoCellAnchor editAs="oneCell">
    <xdr:from>
      <xdr:col>0</xdr:col>
      <xdr:colOff>313151</xdr:colOff>
      <xdr:row>582</xdr:row>
      <xdr:rowOff>117430</xdr:rowOff>
    </xdr:from>
    <xdr:to>
      <xdr:col>0</xdr:col>
      <xdr:colOff>2766165</xdr:colOff>
      <xdr:row>587</xdr:row>
      <xdr:rowOff>1955</xdr:rowOff>
    </xdr:to>
    <xdr:pic>
      <xdr:nvPicPr>
        <xdr:cNvPr id="315" name="Рисунок 314" descr="C:\Users\sklad01\AppData\Local\Microsoft\Windows\INetCache\Content.Word\DSC00160-Edit.jpg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/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13151" y="146854622"/>
          <a:ext cx="2453014" cy="2035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274006</xdr:colOff>
      <xdr:row>738</xdr:row>
      <xdr:rowOff>274007</xdr:rowOff>
    </xdr:from>
    <xdr:to>
      <xdr:col>0</xdr:col>
      <xdr:colOff>2844451</xdr:colOff>
      <xdr:row>743</xdr:row>
      <xdr:rowOff>253507</xdr:rowOff>
    </xdr:to>
    <xdr:pic>
      <xdr:nvPicPr>
        <xdr:cNvPr id="451" name="Рисунок 450" descr="C:\Users\sklad01\AppData\Local\Microsoft\Windows\INetCache\Content.Word\6003.jpg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/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74006" y="250481404"/>
          <a:ext cx="2570445" cy="1996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2868479</xdr:colOff>
      <xdr:row>601</xdr:row>
      <xdr:rowOff>126184</xdr:rowOff>
    </xdr:from>
    <xdr:ext cx="2085336" cy="3187994"/>
    <xdr:pic>
      <xdr:nvPicPr>
        <xdr:cNvPr id="286" name="Рисунок 140" descr="6005.jpg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055260" y="179926869"/>
          <a:ext cx="2085336" cy="318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570451</xdr:colOff>
      <xdr:row>611</xdr:row>
      <xdr:rowOff>47663</xdr:rowOff>
    </xdr:from>
    <xdr:ext cx="1798170" cy="2979460"/>
    <xdr:pic>
      <xdr:nvPicPr>
        <xdr:cNvPr id="287" name="Рисунок 165" descr="C:\Users\Оля\Desktop\6108.jpg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70451" y="183501773"/>
          <a:ext cx="1798170" cy="297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482775</xdr:colOff>
      <xdr:row>601</xdr:row>
      <xdr:rowOff>91336</xdr:rowOff>
    </xdr:from>
    <xdr:to>
      <xdr:col>0</xdr:col>
      <xdr:colOff>2466062</xdr:colOff>
      <xdr:row>610</xdr:row>
      <xdr:rowOff>26095</xdr:rowOff>
    </xdr:to>
    <xdr:pic>
      <xdr:nvPicPr>
        <xdr:cNvPr id="289" name="Рисунок 288" descr="F:\Оля\Chantemely\Lingerie\Для прайс-листа\6005 беж (1) — копия.jpg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/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82775" y="179892021"/>
          <a:ext cx="1983287" cy="32228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169623</xdr:colOff>
      <xdr:row>601</xdr:row>
      <xdr:rowOff>117430</xdr:rowOff>
    </xdr:from>
    <xdr:to>
      <xdr:col>12</xdr:col>
      <xdr:colOff>1983287</xdr:colOff>
      <xdr:row>610</xdr:row>
      <xdr:rowOff>182670</xdr:rowOff>
    </xdr:to>
    <xdr:pic>
      <xdr:nvPicPr>
        <xdr:cNvPr id="378" name="Рисунок 377" descr="F:\Оля\Chantemely\Lingerie\Для прайс-листа\6005 беж (2) — копия.jpg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/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356404" y="179918115"/>
          <a:ext cx="1813664" cy="33533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156575</xdr:colOff>
      <xdr:row>588</xdr:row>
      <xdr:rowOff>65239</xdr:rowOff>
    </xdr:from>
    <xdr:to>
      <xdr:col>0</xdr:col>
      <xdr:colOff>2766163</xdr:colOff>
      <xdr:row>597</xdr:row>
      <xdr:rowOff>296560</xdr:rowOff>
    </xdr:to>
    <xdr:pic>
      <xdr:nvPicPr>
        <xdr:cNvPr id="452" name="Рисунок 451" descr="C:\Users\sklad01\AppData\Local\Microsoft\Windows\INetCache\Content.Word\1046.jpg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/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6575" y="156849349"/>
          <a:ext cx="2609588" cy="3392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2714625</xdr:colOff>
      <xdr:row>1350</xdr:row>
      <xdr:rowOff>19050</xdr:rowOff>
    </xdr:from>
    <xdr:to>
      <xdr:col>2</xdr:col>
      <xdr:colOff>5650</xdr:colOff>
      <xdr:row>1352</xdr:row>
      <xdr:rowOff>234864</xdr:rowOff>
    </xdr:to>
    <xdr:pic>
      <xdr:nvPicPr>
        <xdr:cNvPr id="463" name="Рисунок 3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209925" y="7829550"/>
          <a:ext cx="847725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2781300</xdr:colOff>
      <xdr:row>1355</xdr:row>
      <xdr:rowOff>0</xdr:rowOff>
    </xdr:from>
    <xdr:to>
      <xdr:col>2</xdr:col>
      <xdr:colOff>6037</xdr:colOff>
      <xdr:row>1357</xdr:row>
      <xdr:rowOff>50289</xdr:rowOff>
    </xdr:to>
    <xdr:pic>
      <xdr:nvPicPr>
        <xdr:cNvPr id="467" name="Рисунок 7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276600" y="9810750"/>
          <a:ext cx="80010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2962275</xdr:colOff>
      <xdr:row>1362</xdr:row>
      <xdr:rowOff>19050</xdr:rowOff>
    </xdr:from>
    <xdr:to>
      <xdr:col>2</xdr:col>
      <xdr:colOff>5650</xdr:colOff>
      <xdr:row>1364</xdr:row>
      <xdr:rowOff>366123</xdr:rowOff>
    </xdr:to>
    <xdr:pic>
      <xdr:nvPicPr>
        <xdr:cNvPr id="469" name="Рисунок 9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457575" y="11449050"/>
          <a:ext cx="600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39144</xdr:colOff>
      <xdr:row>1361</xdr:row>
      <xdr:rowOff>98247</xdr:rowOff>
    </xdr:from>
    <xdr:to>
      <xdr:col>0</xdr:col>
      <xdr:colOff>2205103</xdr:colOff>
      <xdr:row>1369</xdr:row>
      <xdr:rowOff>208767</xdr:rowOff>
    </xdr:to>
    <xdr:pic>
      <xdr:nvPicPr>
        <xdr:cNvPr id="470" name="Рисунок 10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9144" y="457037288"/>
          <a:ext cx="2165959" cy="324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2324099</xdr:colOff>
      <xdr:row>1375</xdr:row>
      <xdr:rowOff>0</xdr:rowOff>
    </xdr:from>
    <xdr:to>
      <xdr:col>2</xdr:col>
      <xdr:colOff>8394</xdr:colOff>
      <xdr:row>1379</xdr:row>
      <xdr:rowOff>58980</xdr:rowOff>
    </xdr:to>
    <xdr:pic>
      <xdr:nvPicPr>
        <xdr:cNvPr id="472" name="Рисунок 12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819399" y="13363575"/>
          <a:ext cx="124777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3419475</xdr:colOff>
      <xdr:row>1375</xdr:row>
      <xdr:rowOff>0</xdr:rowOff>
    </xdr:from>
    <xdr:to>
      <xdr:col>2</xdr:col>
      <xdr:colOff>5650</xdr:colOff>
      <xdr:row>1377</xdr:row>
      <xdr:rowOff>158534</xdr:rowOff>
    </xdr:to>
    <xdr:pic>
      <xdr:nvPicPr>
        <xdr:cNvPr id="473" name="Рисунок 13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914775" y="13525500"/>
          <a:ext cx="142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2533650</xdr:colOff>
      <xdr:row>1385</xdr:row>
      <xdr:rowOff>0</xdr:rowOff>
    </xdr:from>
    <xdr:to>
      <xdr:col>2</xdr:col>
      <xdr:colOff>5650</xdr:colOff>
      <xdr:row>1387</xdr:row>
      <xdr:rowOff>630996</xdr:rowOff>
    </xdr:to>
    <xdr:pic>
      <xdr:nvPicPr>
        <xdr:cNvPr id="480" name="Рисунок 20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028950" y="17345025"/>
          <a:ext cx="102870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3467100</xdr:colOff>
      <xdr:row>1385</xdr:row>
      <xdr:rowOff>0</xdr:rowOff>
    </xdr:from>
    <xdr:to>
      <xdr:col>2</xdr:col>
      <xdr:colOff>5650</xdr:colOff>
      <xdr:row>1386</xdr:row>
      <xdr:rowOff>286088</xdr:rowOff>
    </xdr:to>
    <xdr:pic>
      <xdr:nvPicPr>
        <xdr:cNvPr id="481" name="Рисунок 21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962400" y="18326100"/>
          <a:ext cx="952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2486025</xdr:colOff>
      <xdr:row>1386</xdr:row>
      <xdr:rowOff>0</xdr:rowOff>
    </xdr:from>
    <xdr:to>
      <xdr:col>2</xdr:col>
      <xdr:colOff>5650</xdr:colOff>
      <xdr:row>1388</xdr:row>
      <xdr:rowOff>622487</xdr:rowOff>
    </xdr:to>
    <xdr:pic>
      <xdr:nvPicPr>
        <xdr:cNvPr id="485" name="Рисунок 25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981325" y="19440525"/>
          <a:ext cx="1076325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3543300</xdr:colOff>
      <xdr:row>1390</xdr:row>
      <xdr:rowOff>0</xdr:rowOff>
    </xdr:from>
    <xdr:to>
      <xdr:col>2</xdr:col>
      <xdr:colOff>5650</xdr:colOff>
      <xdr:row>1391</xdr:row>
      <xdr:rowOff>251820</xdr:rowOff>
    </xdr:to>
    <xdr:pic>
      <xdr:nvPicPr>
        <xdr:cNvPr id="488" name="Рисунок 28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038600" y="21536025"/>
          <a:ext cx="190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2905126</xdr:colOff>
      <xdr:row>1390</xdr:row>
      <xdr:rowOff>0</xdr:rowOff>
    </xdr:from>
    <xdr:to>
      <xdr:col>2</xdr:col>
      <xdr:colOff>5503</xdr:colOff>
      <xdr:row>1391</xdr:row>
      <xdr:rowOff>388654</xdr:rowOff>
    </xdr:to>
    <xdr:pic>
      <xdr:nvPicPr>
        <xdr:cNvPr id="490" name="Рисунок 30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400426" y="21526501"/>
          <a:ext cx="616834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2990850</xdr:colOff>
      <xdr:row>1391</xdr:row>
      <xdr:rowOff>9525</xdr:rowOff>
    </xdr:from>
    <xdr:to>
      <xdr:col>2</xdr:col>
      <xdr:colOff>5650</xdr:colOff>
      <xdr:row>1393</xdr:row>
      <xdr:rowOff>469726</xdr:rowOff>
    </xdr:to>
    <xdr:pic>
      <xdr:nvPicPr>
        <xdr:cNvPr id="494" name="Рисунок 1026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486150" y="22298025"/>
          <a:ext cx="57150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2247900</xdr:colOff>
      <xdr:row>1404</xdr:row>
      <xdr:rowOff>9525</xdr:rowOff>
    </xdr:from>
    <xdr:to>
      <xdr:col>2</xdr:col>
      <xdr:colOff>6796</xdr:colOff>
      <xdr:row>1405</xdr:row>
      <xdr:rowOff>507176</xdr:rowOff>
    </xdr:to>
    <xdr:pic>
      <xdr:nvPicPr>
        <xdr:cNvPr id="500" name="Рисунок 1032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743200" y="25346025"/>
          <a:ext cx="7524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2486025</xdr:colOff>
      <xdr:row>1410</xdr:row>
      <xdr:rowOff>9525</xdr:rowOff>
    </xdr:from>
    <xdr:to>
      <xdr:col>2</xdr:col>
      <xdr:colOff>5650</xdr:colOff>
      <xdr:row>1414</xdr:row>
      <xdr:rowOff>167933</xdr:rowOff>
    </xdr:to>
    <xdr:pic>
      <xdr:nvPicPr>
        <xdr:cNvPr id="505" name="Рисунок 1037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981325" y="26679525"/>
          <a:ext cx="1076325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3467100</xdr:colOff>
      <xdr:row>1415</xdr:row>
      <xdr:rowOff>0</xdr:rowOff>
    </xdr:from>
    <xdr:to>
      <xdr:col>2</xdr:col>
      <xdr:colOff>5650</xdr:colOff>
      <xdr:row>1417</xdr:row>
      <xdr:rowOff>28960</xdr:rowOff>
    </xdr:to>
    <xdr:pic>
      <xdr:nvPicPr>
        <xdr:cNvPr id="507" name="Рисунок 1039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962400" y="27670125"/>
          <a:ext cx="952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2752725</xdr:colOff>
      <xdr:row>1356</xdr:row>
      <xdr:rowOff>0</xdr:rowOff>
    </xdr:from>
    <xdr:to>
      <xdr:col>2</xdr:col>
      <xdr:colOff>6796</xdr:colOff>
      <xdr:row>1356</xdr:row>
      <xdr:rowOff>524789</xdr:rowOff>
    </xdr:to>
    <xdr:pic>
      <xdr:nvPicPr>
        <xdr:cNvPr id="509" name="Рисунок 55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248025" y="9906000"/>
          <a:ext cx="5143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1362</xdr:row>
      <xdr:rowOff>66675</xdr:rowOff>
    </xdr:from>
    <xdr:to>
      <xdr:col>1</xdr:col>
      <xdr:colOff>571500</xdr:colOff>
      <xdr:row>1363</xdr:row>
      <xdr:rowOff>188409</xdr:rowOff>
    </xdr:to>
    <xdr:pic>
      <xdr:nvPicPr>
        <xdr:cNvPr id="510" name="Рисунок 56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52450" y="11496675"/>
          <a:ext cx="514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2076450</xdr:colOff>
      <xdr:row>1398</xdr:row>
      <xdr:rowOff>28575</xdr:rowOff>
    </xdr:from>
    <xdr:to>
      <xdr:col>2</xdr:col>
      <xdr:colOff>8626</xdr:colOff>
      <xdr:row>1398</xdr:row>
      <xdr:rowOff>553363</xdr:rowOff>
    </xdr:to>
    <xdr:pic>
      <xdr:nvPicPr>
        <xdr:cNvPr id="512" name="Рисунок 58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571750" y="24031575"/>
          <a:ext cx="5143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2838450</xdr:colOff>
      <xdr:row>1404</xdr:row>
      <xdr:rowOff>47625</xdr:rowOff>
    </xdr:from>
    <xdr:to>
      <xdr:col>2</xdr:col>
      <xdr:colOff>6796</xdr:colOff>
      <xdr:row>1404</xdr:row>
      <xdr:rowOff>572413</xdr:rowOff>
    </xdr:to>
    <xdr:pic>
      <xdr:nvPicPr>
        <xdr:cNvPr id="513" name="Рисунок 59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333750" y="25384125"/>
          <a:ext cx="5143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1410</xdr:row>
      <xdr:rowOff>47625</xdr:rowOff>
    </xdr:from>
    <xdr:to>
      <xdr:col>2</xdr:col>
      <xdr:colOff>6796</xdr:colOff>
      <xdr:row>1411</xdr:row>
      <xdr:rowOff>128788</xdr:rowOff>
    </xdr:to>
    <xdr:pic>
      <xdr:nvPicPr>
        <xdr:cNvPr id="514" name="Рисунок 60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924175" y="26717625"/>
          <a:ext cx="5143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754693</xdr:colOff>
      <xdr:row>1102</xdr:row>
      <xdr:rowOff>102296</xdr:rowOff>
    </xdr:from>
    <xdr:to>
      <xdr:col>1</xdr:col>
      <xdr:colOff>1900242</xdr:colOff>
      <xdr:row>1105</xdr:row>
      <xdr:rowOff>52189</xdr:rowOff>
    </xdr:to>
    <xdr:pic>
      <xdr:nvPicPr>
        <xdr:cNvPr id="516" name="Рисунок 1049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754693" y="449343049"/>
          <a:ext cx="4261067" cy="124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275748</xdr:colOff>
      <xdr:row>1106</xdr:row>
      <xdr:rowOff>287930</xdr:rowOff>
    </xdr:from>
    <xdr:to>
      <xdr:col>25</xdr:col>
      <xdr:colOff>521734</xdr:colOff>
      <xdr:row>1117</xdr:row>
      <xdr:rowOff>222907</xdr:rowOff>
    </xdr:to>
    <xdr:pic>
      <xdr:nvPicPr>
        <xdr:cNvPr id="517" name="Рисунок 516" descr="PSDC734FBEECAC7E007F4CB6B1F3400ED9FF489A8629124FDA80^pimgpsh_fullsize_distr.jpg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104938" y="515067226"/>
          <a:ext cx="7490352" cy="3302271"/>
        </a:xfrm>
        <a:prstGeom prst="rect">
          <a:avLst/>
        </a:prstGeom>
      </xdr:spPr>
    </xdr:pic>
    <xdr:clientData/>
  </xdr:twoCellAnchor>
  <xdr:twoCellAnchor editAs="oneCell">
    <xdr:from>
      <xdr:col>0</xdr:col>
      <xdr:colOff>2257296</xdr:colOff>
      <xdr:row>1361</xdr:row>
      <xdr:rowOff>112213</xdr:rowOff>
    </xdr:from>
    <xdr:to>
      <xdr:col>1</xdr:col>
      <xdr:colOff>1216400</xdr:colOff>
      <xdr:row>1369</xdr:row>
      <xdr:rowOff>222209</xdr:rowOff>
    </xdr:to>
    <xdr:pic>
      <xdr:nvPicPr>
        <xdr:cNvPr id="519" name="Рисунок 8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257296" y="553501298"/>
          <a:ext cx="2071498" cy="322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2324099</xdr:colOff>
      <xdr:row>1370</xdr:row>
      <xdr:rowOff>28575</xdr:rowOff>
    </xdr:from>
    <xdr:to>
      <xdr:col>2</xdr:col>
      <xdr:colOff>8394</xdr:colOff>
      <xdr:row>1372</xdr:row>
      <xdr:rowOff>471963</xdr:rowOff>
    </xdr:to>
    <xdr:pic>
      <xdr:nvPicPr>
        <xdr:cNvPr id="520" name="Рисунок 12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308816" y="472886109"/>
          <a:ext cx="11222" cy="1718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39146</xdr:colOff>
      <xdr:row>1322</xdr:row>
      <xdr:rowOff>221407</xdr:rowOff>
    </xdr:from>
    <xdr:to>
      <xdr:col>1</xdr:col>
      <xdr:colOff>1735377</xdr:colOff>
      <xdr:row>1330</xdr:row>
      <xdr:rowOff>52400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61988" y="438019112"/>
          <a:ext cx="1696231" cy="2544968"/>
        </a:xfrm>
        <a:prstGeom prst="rect">
          <a:avLst/>
        </a:prstGeom>
      </xdr:spPr>
    </xdr:pic>
    <xdr:clientData/>
  </xdr:twoCellAnchor>
  <xdr:twoCellAnchor editAs="oneCell">
    <xdr:from>
      <xdr:col>0</xdr:col>
      <xdr:colOff>39144</xdr:colOff>
      <xdr:row>1322</xdr:row>
      <xdr:rowOff>156575</xdr:rowOff>
    </xdr:from>
    <xdr:to>
      <xdr:col>1</xdr:col>
      <xdr:colOff>61946</xdr:colOff>
      <xdr:row>1336</xdr:row>
      <xdr:rowOff>111065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9144" y="554122526"/>
          <a:ext cx="3135196" cy="4649914"/>
        </a:xfrm>
        <a:prstGeom prst="rect">
          <a:avLst/>
        </a:prstGeom>
      </xdr:spPr>
    </xdr:pic>
    <xdr:clientData/>
  </xdr:twoCellAnchor>
  <xdr:twoCellAnchor editAs="oneCell">
    <xdr:from>
      <xdr:col>1</xdr:col>
      <xdr:colOff>326098</xdr:colOff>
      <xdr:row>1330</xdr:row>
      <xdr:rowOff>116919</xdr:rowOff>
    </xdr:from>
    <xdr:to>
      <xdr:col>2</xdr:col>
      <xdr:colOff>8472</xdr:colOff>
      <xdr:row>1337</xdr:row>
      <xdr:rowOff>287162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48940" y="440628597"/>
          <a:ext cx="1696231" cy="25449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1338</xdr:row>
      <xdr:rowOff>64871</xdr:rowOff>
    </xdr:from>
    <xdr:to>
      <xdr:col>0</xdr:col>
      <xdr:colOff>2579451</xdr:colOff>
      <xdr:row>1349</xdr:row>
      <xdr:rowOff>37204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0" y="509021843"/>
          <a:ext cx="2579451" cy="3809165"/>
        </a:xfrm>
        <a:prstGeom prst="rect">
          <a:avLst/>
        </a:prstGeom>
      </xdr:spPr>
    </xdr:pic>
    <xdr:clientData/>
  </xdr:twoCellAnchor>
  <xdr:twoCellAnchor editAs="oneCell">
    <xdr:from>
      <xdr:col>0</xdr:col>
      <xdr:colOff>2593826</xdr:colOff>
      <xdr:row>1338</xdr:row>
      <xdr:rowOff>64872</xdr:rowOff>
    </xdr:from>
    <xdr:to>
      <xdr:col>1</xdr:col>
      <xdr:colOff>1242578</xdr:colOff>
      <xdr:row>1345</xdr:row>
      <xdr:rowOff>220958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593826" y="509021844"/>
          <a:ext cx="1761146" cy="2597706"/>
        </a:xfrm>
        <a:prstGeom prst="rect">
          <a:avLst/>
        </a:prstGeom>
      </xdr:spPr>
    </xdr:pic>
    <xdr:clientData/>
  </xdr:twoCellAnchor>
  <xdr:twoCellAnchor editAs="oneCell">
    <xdr:from>
      <xdr:col>1</xdr:col>
      <xdr:colOff>523204</xdr:colOff>
      <xdr:row>1343</xdr:row>
      <xdr:rowOff>274203</xdr:rowOff>
    </xdr:from>
    <xdr:to>
      <xdr:col>1</xdr:col>
      <xdr:colOff>1931543</xdr:colOff>
      <xdr:row>1349</xdr:row>
      <xdr:rowOff>261898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35598" y="510975189"/>
          <a:ext cx="1408339" cy="2080513"/>
        </a:xfrm>
        <a:prstGeom prst="rect">
          <a:avLst/>
        </a:prstGeom>
      </xdr:spPr>
    </xdr:pic>
    <xdr:clientData/>
  </xdr:twoCellAnchor>
  <xdr:twoCellAnchor editAs="oneCell">
    <xdr:from>
      <xdr:col>0</xdr:col>
      <xdr:colOff>208768</xdr:colOff>
      <xdr:row>1350</xdr:row>
      <xdr:rowOff>90571</xdr:rowOff>
    </xdr:from>
    <xdr:to>
      <xdr:col>0</xdr:col>
      <xdr:colOff>2870548</xdr:colOff>
      <xdr:row>1354</xdr:row>
      <xdr:rowOff>639557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8768" y="448117866"/>
          <a:ext cx="2661780" cy="3993644"/>
        </a:xfrm>
        <a:prstGeom prst="rect">
          <a:avLst/>
        </a:prstGeom>
      </xdr:spPr>
    </xdr:pic>
    <xdr:clientData/>
  </xdr:twoCellAnchor>
  <xdr:twoCellAnchor editAs="oneCell">
    <xdr:from>
      <xdr:col>1</xdr:col>
      <xdr:colOff>42372</xdr:colOff>
      <xdr:row>1351</xdr:row>
      <xdr:rowOff>0</xdr:rowOff>
    </xdr:from>
    <xdr:to>
      <xdr:col>1</xdr:col>
      <xdr:colOff>1995236</xdr:colOff>
      <xdr:row>1354</xdr:row>
      <xdr:rowOff>346517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54766" y="501565035"/>
          <a:ext cx="1952864" cy="2962538"/>
        </a:xfrm>
        <a:prstGeom prst="rect">
          <a:avLst/>
        </a:prstGeom>
      </xdr:spPr>
    </xdr:pic>
    <xdr:clientData/>
  </xdr:twoCellAnchor>
  <xdr:twoCellAnchor editAs="oneCell">
    <xdr:from>
      <xdr:col>1</xdr:col>
      <xdr:colOff>1334152</xdr:colOff>
      <xdr:row>1350</xdr:row>
      <xdr:rowOff>252869</xdr:rowOff>
    </xdr:from>
    <xdr:to>
      <xdr:col>1</xdr:col>
      <xdr:colOff>1848502</xdr:colOff>
      <xdr:row>1350</xdr:row>
      <xdr:rowOff>773351</xdr:rowOff>
    </xdr:to>
    <xdr:pic>
      <xdr:nvPicPr>
        <xdr:cNvPr id="508" name="Рисунок 1040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56994" y="448280164"/>
          <a:ext cx="514350" cy="520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125787</xdr:colOff>
      <xdr:row>1385</xdr:row>
      <xdr:rowOff>47916</xdr:rowOff>
    </xdr:from>
    <xdr:to>
      <xdr:col>0</xdr:col>
      <xdr:colOff>2092817</xdr:colOff>
      <xdr:row>1389</xdr:row>
      <xdr:rowOff>392476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5787" y="536734712"/>
          <a:ext cx="1967030" cy="2973997"/>
        </a:xfrm>
        <a:prstGeom prst="rect">
          <a:avLst/>
        </a:prstGeom>
      </xdr:spPr>
    </xdr:pic>
    <xdr:clientData/>
  </xdr:twoCellAnchor>
  <xdr:twoCellAnchor editAs="oneCell">
    <xdr:from>
      <xdr:col>0</xdr:col>
      <xdr:colOff>2320604</xdr:colOff>
      <xdr:row>1385</xdr:row>
      <xdr:rowOff>193881</xdr:rowOff>
    </xdr:from>
    <xdr:to>
      <xdr:col>1</xdr:col>
      <xdr:colOff>1146980</xdr:colOff>
      <xdr:row>1389</xdr:row>
      <xdr:rowOff>496374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320604" y="536880677"/>
          <a:ext cx="1938770" cy="2931930"/>
        </a:xfrm>
        <a:prstGeom prst="rect">
          <a:avLst/>
        </a:prstGeom>
      </xdr:spPr>
    </xdr:pic>
    <xdr:clientData/>
  </xdr:twoCellAnchor>
  <xdr:twoCellAnchor editAs="oneCell">
    <xdr:from>
      <xdr:col>0</xdr:col>
      <xdr:colOff>91337</xdr:colOff>
      <xdr:row>1390</xdr:row>
      <xdr:rowOff>78287</xdr:rowOff>
    </xdr:from>
    <xdr:to>
      <xdr:col>0</xdr:col>
      <xdr:colOff>2428204</xdr:colOff>
      <xdr:row>1396</xdr:row>
      <xdr:rowOff>296617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91337" y="474154977"/>
          <a:ext cx="2336867" cy="3518541"/>
        </a:xfrm>
        <a:prstGeom prst="rect">
          <a:avLst/>
        </a:prstGeom>
      </xdr:spPr>
    </xdr:pic>
    <xdr:clientData/>
  </xdr:twoCellAnchor>
  <xdr:twoCellAnchor editAs="oneCell">
    <xdr:from>
      <xdr:col>0</xdr:col>
      <xdr:colOff>39144</xdr:colOff>
      <xdr:row>1355</xdr:row>
      <xdr:rowOff>149679</xdr:rowOff>
    </xdr:from>
    <xdr:to>
      <xdr:col>0</xdr:col>
      <xdr:colOff>2623834</xdr:colOff>
      <xdr:row>1360</xdr:row>
      <xdr:rowOff>283910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9144" y="445239322"/>
          <a:ext cx="2584690" cy="3876193"/>
        </a:xfrm>
        <a:prstGeom prst="rect">
          <a:avLst/>
        </a:prstGeom>
      </xdr:spPr>
    </xdr:pic>
    <xdr:clientData/>
  </xdr:twoCellAnchor>
  <xdr:twoCellAnchor editAs="oneCell">
    <xdr:from>
      <xdr:col>1</xdr:col>
      <xdr:colOff>794722</xdr:colOff>
      <xdr:row>1355</xdr:row>
      <xdr:rowOff>52191</xdr:rowOff>
    </xdr:from>
    <xdr:to>
      <xdr:col>1</xdr:col>
      <xdr:colOff>2003308</xdr:colOff>
      <xdr:row>1357</xdr:row>
      <xdr:rowOff>367771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907116" y="505105254"/>
          <a:ext cx="1208586" cy="1818116"/>
        </a:xfrm>
        <a:prstGeom prst="rect">
          <a:avLst/>
        </a:prstGeom>
      </xdr:spPr>
    </xdr:pic>
    <xdr:clientData/>
  </xdr:twoCellAnchor>
  <xdr:twoCellAnchor editAs="oneCell">
    <xdr:from>
      <xdr:col>1</xdr:col>
      <xdr:colOff>729582</xdr:colOff>
      <xdr:row>1361</xdr:row>
      <xdr:rowOff>130847</xdr:rowOff>
    </xdr:from>
    <xdr:to>
      <xdr:col>1</xdr:col>
      <xdr:colOff>1997471</xdr:colOff>
      <xdr:row>1365</xdr:row>
      <xdr:rowOff>214662</xdr:rowOff>
    </xdr:to>
    <xdr:pic>
      <xdr:nvPicPr>
        <xdr:cNvPr id="471" name="Рисунок 11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841976" y="509691516"/>
          <a:ext cx="1267889" cy="1640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307724</xdr:colOff>
      <xdr:row>1375</xdr:row>
      <xdr:rowOff>45719</xdr:rowOff>
    </xdr:from>
    <xdr:to>
      <xdr:col>0</xdr:col>
      <xdr:colOff>2875625</xdr:colOff>
      <xdr:row>1384</xdr:row>
      <xdr:rowOff>143530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7724" y="465492020"/>
          <a:ext cx="2567901" cy="3855617"/>
        </a:xfrm>
        <a:prstGeom prst="rect">
          <a:avLst/>
        </a:prstGeom>
      </xdr:spPr>
    </xdr:pic>
    <xdr:clientData/>
  </xdr:twoCellAnchor>
  <xdr:twoCellAnchor editAs="oneCell">
    <xdr:from>
      <xdr:col>0</xdr:col>
      <xdr:colOff>3103897</xdr:colOff>
      <xdr:row>1376</xdr:row>
      <xdr:rowOff>301205</xdr:rowOff>
    </xdr:from>
    <xdr:to>
      <xdr:col>1</xdr:col>
      <xdr:colOff>2001868</xdr:colOff>
      <xdr:row>1383</xdr:row>
      <xdr:rowOff>392538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03897" y="514168247"/>
          <a:ext cx="2010365" cy="3002497"/>
        </a:xfrm>
        <a:prstGeom prst="rect">
          <a:avLst/>
        </a:prstGeom>
      </xdr:spPr>
    </xdr:pic>
    <xdr:clientData/>
  </xdr:twoCellAnchor>
  <xdr:twoCellAnchor editAs="oneCell">
    <xdr:from>
      <xdr:col>1</xdr:col>
      <xdr:colOff>1454324</xdr:colOff>
      <xdr:row>1375</xdr:row>
      <xdr:rowOff>222206</xdr:rowOff>
    </xdr:from>
    <xdr:to>
      <xdr:col>1</xdr:col>
      <xdr:colOff>1968674</xdr:colOff>
      <xdr:row>1376</xdr:row>
      <xdr:rowOff>334682</xdr:rowOff>
    </xdr:to>
    <xdr:pic>
      <xdr:nvPicPr>
        <xdr:cNvPr id="511" name="Рисунок 57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77166" y="465668507"/>
          <a:ext cx="514350" cy="530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260958</xdr:colOff>
      <xdr:row>1397</xdr:row>
      <xdr:rowOff>34521</xdr:rowOff>
    </xdr:from>
    <xdr:to>
      <xdr:col>0</xdr:col>
      <xdr:colOff>2857499</xdr:colOff>
      <xdr:row>1402</xdr:row>
      <xdr:rowOff>404491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0958" y="486709829"/>
          <a:ext cx="2596541" cy="3892911"/>
        </a:xfrm>
        <a:prstGeom prst="rect">
          <a:avLst/>
        </a:prstGeom>
      </xdr:spPr>
    </xdr:pic>
    <xdr:clientData/>
  </xdr:twoCellAnchor>
  <xdr:twoCellAnchor editAs="oneCell">
    <xdr:from>
      <xdr:col>0</xdr:col>
      <xdr:colOff>2694452</xdr:colOff>
      <xdr:row>1403</xdr:row>
      <xdr:rowOff>58767</xdr:rowOff>
    </xdr:from>
    <xdr:to>
      <xdr:col>1</xdr:col>
      <xdr:colOff>1982925</xdr:colOff>
      <xdr:row>1408</xdr:row>
      <xdr:rowOff>401010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94452" y="490961609"/>
          <a:ext cx="2403991" cy="3604228"/>
        </a:xfrm>
        <a:prstGeom prst="rect">
          <a:avLst/>
        </a:prstGeom>
      </xdr:spPr>
    </xdr:pic>
    <xdr:clientData/>
  </xdr:twoCellAnchor>
  <xdr:twoCellAnchor editAs="oneCell">
    <xdr:from>
      <xdr:col>0</xdr:col>
      <xdr:colOff>208767</xdr:colOff>
      <xdr:row>1403</xdr:row>
      <xdr:rowOff>65240</xdr:rowOff>
    </xdr:from>
    <xdr:to>
      <xdr:col>0</xdr:col>
      <xdr:colOff>2612758</xdr:colOff>
      <xdr:row>1408</xdr:row>
      <xdr:rowOff>407483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8767" y="490968082"/>
          <a:ext cx="2403991" cy="36042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1409</xdr:row>
      <xdr:rowOff>142159</xdr:rowOff>
    </xdr:from>
    <xdr:to>
      <xdr:col>0</xdr:col>
      <xdr:colOff>2361680</xdr:colOff>
      <xdr:row>1417</xdr:row>
      <xdr:rowOff>134253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0" y="552176279"/>
          <a:ext cx="2361680" cy="3533787"/>
        </a:xfrm>
        <a:prstGeom prst="rect">
          <a:avLst/>
        </a:prstGeom>
      </xdr:spPr>
    </xdr:pic>
    <xdr:clientData/>
  </xdr:twoCellAnchor>
  <xdr:twoCellAnchor editAs="oneCell">
    <xdr:from>
      <xdr:col>1</xdr:col>
      <xdr:colOff>660026</xdr:colOff>
      <xdr:row>1413</xdr:row>
      <xdr:rowOff>158880</xdr:rowOff>
    </xdr:from>
    <xdr:to>
      <xdr:col>1</xdr:col>
      <xdr:colOff>1949137</xdr:colOff>
      <xdr:row>1417</xdr:row>
      <xdr:rowOff>331098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72420" y="553963845"/>
          <a:ext cx="1289111" cy="1943066"/>
        </a:xfrm>
        <a:prstGeom prst="rect">
          <a:avLst/>
        </a:prstGeom>
      </xdr:spPr>
    </xdr:pic>
    <xdr:clientData/>
  </xdr:twoCellAnchor>
  <xdr:twoCellAnchor editAs="oneCell">
    <xdr:from>
      <xdr:col>0</xdr:col>
      <xdr:colOff>430583</xdr:colOff>
      <xdr:row>1418</xdr:row>
      <xdr:rowOff>71870</xdr:rowOff>
    </xdr:from>
    <xdr:to>
      <xdr:col>0</xdr:col>
      <xdr:colOff>2713973</xdr:colOff>
      <xdr:row>1422</xdr:row>
      <xdr:rowOff>413992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30583" y="499325397"/>
          <a:ext cx="2283390" cy="3423414"/>
        </a:xfrm>
        <a:prstGeom prst="rect">
          <a:avLst/>
        </a:prstGeom>
      </xdr:spPr>
    </xdr:pic>
    <xdr:clientData/>
  </xdr:twoCellAnchor>
  <xdr:twoCellAnchor editAs="oneCell">
    <xdr:from>
      <xdr:col>0</xdr:col>
      <xdr:colOff>3084093</xdr:colOff>
      <xdr:row>1418</xdr:row>
      <xdr:rowOff>563880</xdr:rowOff>
    </xdr:from>
    <xdr:to>
      <xdr:col>1</xdr:col>
      <xdr:colOff>1974508</xdr:colOff>
      <xdr:row>1422</xdr:row>
      <xdr:rowOff>485336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84093" y="543099831"/>
          <a:ext cx="2002809" cy="3033849"/>
        </a:xfrm>
        <a:prstGeom prst="rect">
          <a:avLst/>
        </a:prstGeom>
      </xdr:spPr>
    </xdr:pic>
    <xdr:clientData/>
  </xdr:twoCellAnchor>
  <xdr:twoCellAnchor editAs="oneCell">
    <xdr:from>
      <xdr:col>1</xdr:col>
      <xdr:colOff>1460457</xdr:colOff>
      <xdr:row>1418</xdr:row>
      <xdr:rowOff>224295</xdr:rowOff>
    </xdr:from>
    <xdr:to>
      <xdr:col>1</xdr:col>
      <xdr:colOff>1974807</xdr:colOff>
      <xdr:row>1418</xdr:row>
      <xdr:rowOff>744734</xdr:rowOff>
    </xdr:to>
    <xdr:pic>
      <xdr:nvPicPr>
        <xdr:cNvPr id="515" name="Рисунок 61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83299" y="499477822"/>
          <a:ext cx="514350" cy="524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221815</xdr:colOff>
      <xdr:row>362</xdr:row>
      <xdr:rowOff>110043</xdr:rowOff>
    </xdr:from>
    <xdr:to>
      <xdr:col>0</xdr:col>
      <xdr:colOff>3053219</xdr:colOff>
      <xdr:row>366</xdr:row>
      <xdr:rowOff>269831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21815" y="21715918"/>
          <a:ext cx="2831404" cy="2445787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367</xdr:row>
      <xdr:rowOff>143526</xdr:rowOff>
    </xdr:from>
    <xdr:to>
      <xdr:col>0</xdr:col>
      <xdr:colOff>3038885</xdr:colOff>
      <xdr:row>371</xdr:row>
      <xdr:rowOff>74108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5720" y="45224177"/>
          <a:ext cx="2843165" cy="2227022"/>
        </a:xfrm>
        <a:prstGeom prst="rect">
          <a:avLst/>
        </a:prstGeom>
      </xdr:spPr>
    </xdr:pic>
    <xdr:clientData/>
  </xdr:twoCellAnchor>
  <xdr:twoCellAnchor editAs="oneCell">
    <xdr:from>
      <xdr:col>12</xdr:col>
      <xdr:colOff>3530009</xdr:colOff>
      <xdr:row>362</xdr:row>
      <xdr:rowOff>214471</xdr:rowOff>
    </xdr:from>
    <xdr:to>
      <xdr:col>12</xdr:col>
      <xdr:colOff>4830492</xdr:colOff>
      <xdr:row>365</xdr:row>
      <xdr:rowOff>534969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664598" y="42424574"/>
          <a:ext cx="1300483" cy="2042825"/>
        </a:xfrm>
        <a:prstGeom prst="rect">
          <a:avLst/>
        </a:prstGeom>
      </xdr:spPr>
    </xdr:pic>
    <xdr:clientData/>
  </xdr:twoCellAnchor>
  <xdr:twoCellAnchor>
    <xdr:from>
      <xdr:col>12</xdr:col>
      <xdr:colOff>156575</xdr:colOff>
      <xdr:row>362</xdr:row>
      <xdr:rowOff>456678</xdr:rowOff>
    </xdr:from>
    <xdr:to>
      <xdr:col>12</xdr:col>
      <xdr:colOff>2059895</xdr:colOff>
      <xdr:row>367</xdr:row>
      <xdr:rowOff>78288</xdr:rowOff>
    </xdr:to>
    <xdr:pic>
      <xdr:nvPicPr>
        <xdr:cNvPr id="556" name="图片 25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12459700" y="22062553"/>
          <a:ext cx="1903320" cy="247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1970241</xdr:colOff>
      <xdr:row>366</xdr:row>
      <xdr:rowOff>195719</xdr:rowOff>
    </xdr:from>
    <xdr:to>
      <xdr:col>12</xdr:col>
      <xdr:colOff>3860523</xdr:colOff>
      <xdr:row>370</xdr:row>
      <xdr:rowOff>495822</xdr:rowOff>
    </xdr:to>
    <xdr:pic>
      <xdr:nvPicPr>
        <xdr:cNvPr id="557" name="图片 28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14104830" y="44702260"/>
          <a:ext cx="1890282" cy="25965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206314</xdr:colOff>
      <xdr:row>312</xdr:row>
      <xdr:rowOff>43236</xdr:rowOff>
    </xdr:from>
    <xdr:to>
      <xdr:col>0</xdr:col>
      <xdr:colOff>2978240</xdr:colOff>
      <xdr:row>320</xdr:row>
      <xdr:rowOff>469543</xdr:rowOff>
    </xdr:to>
    <xdr:pic>
      <xdr:nvPicPr>
        <xdr:cNvPr id="436" name="Рисунок 435" descr="F:\Оля\Chantemely\Lingerie\17\-1\IMG_4757.jpg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/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6314" y="150927285"/>
          <a:ext cx="2771926" cy="42363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1182079</xdr:colOff>
      <xdr:row>312</xdr:row>
      <xdr:rowOff>93838</xdr:rowOff>
    </xdr:from>
    <xdr:to>
      <xdr:col>12</xdr:col>
      <xdr:colOff>4038064</xdr:colOff>
      <xdr:row>320</xdr:row>
      <xdr:rowOff>617113</xdr:rowOff>
    </xdr:to>
    <xdr:pic>
      <xdr:nvPicPr>
        <xdr:cNvPr id="440" name="Рисунок 439" descr="F:\Оля\Chantemely\Lingerie\17\-1\IMG_4762.jpg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/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873135" y="190513345"/>
          <a:ext cx="2855985" cy="43332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781956</xdr:colOff>
      <xdr:row>1086</xdr:row>
      <xdr:rowOff>17673</xdr:rowOff>
    </xdr:from>
    <xdr:ext cx="1579171" cy="1234765"/>
    <xdr:pic>
      <xdr:nvPicPr>
        <xdr:cNvPr id="423" name="Рисунок 169" descr="20130523_150458.jpg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781956" y="440327567"/>
          <a:ext cx="1579171" cy="1234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45542</xdr:colOff>
      <xdr:row>168</xdr:row>
      <xdr:rowOff>28866</xdr:rowOff>
    </xdr:from>
    <xdr:to>
      <xdr:col>3</xdr:col>
      <xdr:colOff>134155</xdr:colOff>
      <xdr:row>168</xdr:row>
      <xdr:rowOff>454348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65260" y="3208338"/>
          <a:ext cx="2825374" cy="425482"/>
        </a:xfrm>
        <a:prstGeom prst="rect">
          <a:avLst/>
        </a:prstGeom>
      </xdr:spPr>
    </xdr:pic>
    <xdr:clientData/>
  </xdr:twoCellAnchor>
  <xdr:oneCellAnchor>
    <xdr:from>
      <xdr:col>1</xdr:col>
      <xdr:colOff>18710</xdr:colOff>
      <xdr:row>171</xdr:row>
      <xdr:rowOff>53661</xdr:rowOff>
    </xdr:from>
    <xdr:ext cx="2868265" cy="437021"/>
    <xdr:pic>
      <xdr:nvPicPr>
        <xdr:cNvPr id="482" name="Рисунок 481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38428" y="5232041"/>
          <a:ext cx="2868265" cy="437021"/>
        </a:xfrm>
        <a:prstGeom prst="rect">
          <a:avLst/>
        </a:prstGeom>
      </xdr:spPr>
    </xdr:pic>
    <xdr:clientData/>
  </xdr:oneCellAnchor>
  <xdr:oneCellAnchor>
    <xdr:from>
      <xdr:col>1</xdr:col>
      <xdr:colOff>45542</xdr:colOff>
      <xdr:row>174</xdr:row>
      <xdr:rowOff>64285</xdr:rowOff>
    </xdr:from>
    <xdr:ext cx="2798543" cy="426398"/>
    <xdr:pic>
      <xdr:nvPicPr>
        <xdr:cNvPr id="483" name="Рисунок 482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65260" y="7268405"/>
          <a:ext cx="2798543" cy="426398"/>
        </a:xfrm>
        <a:prstGeom prst="rect">
          <a:avLst/>
        </a:prstGeom>
      </xdr:spPr>
    </xdr:pic>
    <xdr:clientData/>
  </xdr:oneCellAnchor>
  <xdr:oneCellAnchor>
    <xdr:from>
      <xdr:col>1</xdr:col>
      <xdr:colOff>45541</xdr:colOff>
      <xdr:row>177</xdr:row>
      <xdr:rowOff>62241</xdr:rowOff>
    </xdr:from>
    <xdr:ext cx="2811959" cy="428442"/>
    <xdr:pic>
      <xdr:nvPicPr>
        <xdr:cNvPr id="484" name="Рисунок 483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65259" y="9332347"/>
          <a:ext cx="2811959" cy="428442"/>
        </a:xfrm>
        <a:prstGeom prst="rect">
          <a:avLst/>
        </a:prstGeom>
      </xdr:spPr>
    </xdr:pic>
    <xdr:clientData/>
  </xdr:oneCellAnchor>
  <xdr:oneCellAnchor>
    <xdr:from>
      <xdr:col>1</xdr:col>
      <xdr:colOff>45542</xdr:colOff>
      <xdr:row>183</xdr:row>
      <xdr:rowOff>49977</xdr:rowOff>
    </xdr:from>
    <xdr:ext cx="2798543" cy="426398"/>
    <xdr:pic>
      <xdr:nvPicPr>
        <xdr:cNvPr id="487" name="Рисунок 48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65260" y="13398392"/>
          <a:ext cx="2798543" cy="426398"/>
        </a:xfrm>
        <a:prstGeom prst="rect">
          <a:avLst/>
        </a:prstGeom>
      </xdr:spPr>
    </xdr:pic>
    <xdr:clientData/>
  </xdr:oneCellAnchor>
  <xdr:oneCellAnchor>
    <xdr:from>
      <xdr:col>1</xdr:col>
      <xdr:colOff>45542</xdr:colOff>
      <xdr:row>186</xdr:row>
      <xdr:rowOff>49977</xdr:rowOff>
    </xdr:from>
    <xdr:ext cx="2892452" cy="440706"/>
    <xdr:pic>
      <xdr:nvPicPr>
        <xdr:cNvPr id="489" name="Рисунок 488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65260" y="15464378"/>
          <a:ext cx="2892452" cy="440706"/>
        </a:xfrm>
        <a:prstGeom prst="rect">
          <a:avLst/>
        </a:prstGeom>
      </xdr:spPr>
    </xdr:pic>
    <xdr:clientData/>
  </xdr:oneCellAnchor>
  <xdr:twoCellAnchor editAs="oneCell">
    <xdr:from>
      <xdr:col>12</xdr:col>
      <xdr:colOff>2618798</xdr:colOff>
      <xdr:row>166</xdr:row>
      <xdr:rowOff>164918</xdr:rowOff>
    </xdr:from>
    <xdr:to>
      <xdr:col>13</xdr:col>
      <xdr:colOff>25842</xdr:colOff>
      <xdr:row>168</xdr:row>
      <xdr:rowOff>346362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943571" y="1997759"/>
          <a:ext cx="2545178" cy="1696786"/>
        </a:xfrm>
        <a:prstGeom prst="rect">
          <a:avLst/>
        </a:prstGeom>
      </xdr:spPr>
    </xdr:pic>
    <xdr:clientData/>
  </xdr:twoCellAnchor>
  <xdr:twoCellAnchor editAs="oneCell">
    <xdr:from>
      <xdr:col>0</xdr:col>
      <xdr:colOff>331930</xdr:colOff>
      <xdr:row>166</xdr:row>
      <xdr:rowOff>43295</xdr:rowOff>
    </xdr:from>
    <xdr:to>
      <xdr:col>0</xdr:col>
      <xdr:colOff>2944089</xdr:colOff>
      <xdr:row>168</xdr:row>
      <xdr:rowOff>221354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31930" y="1876136"/>
          <a:ext cx="2612159" cy="1693401"/>
        </a:xfrm>
        <a:prstGeom prst="rect">
          <a:avLst/>
        </a:prstGeom>
      </xdr:spPr>
    </xdr:pic>
    <xdr:clientData/>
  </xdr:twoCellAnchor>
  <xdr:twoCellAnchor editAs="oneCell">
    <xdr:from>
      <xdr:col>6</xdr:col>
      <xdr:colOff>62535</xdr:colOff>
      <xdr:row>166</xdr:row>
      <xdr:rowOff>28861</xdr:rowOff>
    </xdr:from>
    <xdr:to>
      <xdr:col>8</xdr:col>
      <xdr:colOff>319329</xdr:colOff>
      <xdr:row>167</xdr:row>
      <xdr:rowOff>533976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7797990" y="1861702"/>
          <a:ext cx="1683714" cy="1443184"/>
        </a:xfrm>
        <a:prstGeom prst="rect">
          <a:avLst/>
        </a:prstGeom>
      </xdr:spPr>
    </xdr:pic>
    <xdr:clientData/>
  </xdr:twoCellAnchor>
  <xdr:twoCellAnchor editAs="oneCell">
    <xdr:from>
      <xdr:col>12</xdr:col>
      <xdr:colOff>31476</xdr:colOff>
      <xdr:row>166</xdr:row>
      <xdr:rowOff>37645</xdr:rowOff>
    </xdr:from>
    <xdr:to>
      <xdr:col>12</xdr:col>
      <xdr:colOff>2875804</xdr:colOff>
      <xdr:row>168</xdr:row>
      <xdr:rowOff>418522</xdr:rowOff>
    </xdr:to>
    <xdr:pic>
      <xdr:nvPicPr>
        <xdr:cNvPr id="479" name="Рисунок 478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356249" y="1870486"/>
          <a:ext cx="2844328" cy="1896219"/>
        </a:xfrm>
        <a:prstGeom prst="rect">
          <a:avLst/>
        </a:prstGeom>
      </xdr:spPr>
    </xdr:pic>
    <xdr:clientData/>
  </xdr:twoCellAnchor>
  <xdr:twoCellAnchor editAs="oneCell">
    <xdr:from>
      <xdr:col>6</xdr:col>
      <xdr:colOff>72160</xdr:colOff>
      <xdr:row>169</xdr:row>
      <xdr:rowOff>43295</xdr:rowOff>
    </xdr:from>
    <xdr:to>
      <xdr:col>8</xdr:col>
      <xdr:colOff>298886</xdr:colOff>
      <xdr:row>170</xdr:row>
      <xdr:rowOff>533978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7807615" y="3882159"/>
          <a:ext cx="1653646" cy="1428751"/>
        </a:xfrm>
        <a:prstGeom prst="rect">
          <a:avLst/>
        </a:prstGeom>
      </xdr:spPr>
    </xdr:pic>
    <xdr:clientData/>
  </xdr:twoCellAnchor>
  <xdr:twoCellAnchor editAs="oneCell">
    <xdr:from>
      <xdr:col>12</xdr:col>
      <xdr:colOff>2387660</xdr:colOff>
      <xdr:row>169</xdr:row>
      <xdr:rowOff>31091</xdr:rowOff>
    </xdr:from>
    <xdr:to>
      <xdr:col>13</xdr:col>
      <xdr:colOff>60390</xdr:colOff>
      <xdr:row>171</xdr:row>
      <xdr:rowOff>389662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712433" y="3869955"/>
          <a:ext cx="2810864" cy="1873909"/>
        </a:xfrm>
        <a:prstGeom prst="rect">
          <a:avLst/>
        </a:prstGeom>
      </xdr:spPr>
    </xdr:pic>
    <xdr:clientData/>
  </xdr:twoCellAnchor>
  <xdr:twoCellAnchor editAs="oneCell">
    <xdr:from>
      <xdr:col>12</xdr:col>
      <xdr:colOff>25796</xdr:colOff>
      <xdr:row>169</xdr:row>
      <xdr:rowOff>137796</xdr:rowOff>
    </xdr:from>
    <xdr:to>
      <xdr:col>12</xdr:col>
      <xdr:colOff>2611658</xdr:colOff>
      <xdr:row>171</xdr:row>
      <xdr:rowOff>346365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350569" y="3976660"/>
          <a:ext cx="2585862" cy="1723907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169</xdr:row>
      <xdr:rowOff>28863</xdr:rowOff>
    </xdr:from>
    <xdr:to>
      <xdr:col>0</xdr:col>
      <xdr:colOff>2928819</xdr:colOff>
      <xdr:row>171</xdr:row>
      <xdr:rowOff>202048</xdr:rowOff>
    </xdr:to>
    <xdr:pic>
      <xdr:nvPicPr>
        <xdr:cNvPr id="495" name="Рисунок 494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17500" y="3867727"/>
          <a:ext cx="2611319" cy="1688523"/>
        </a:xfrm>
        <a:prstGeom prst="rect">
          <a:avLst/>
        </a:prstGeom>
      </xdr:spPr>
    </xdr:pic>
    <xdr:clientData/>
  </xdr:twoCellAnchor>
  <xdr:twoCellAnchor editAs="oneCell">
    <xdr:from>
      <xdr:col>6</xdr:col>
      <xdr:colOff>57727</xdr:colOff>
      <xdr:row>172</xdr:row>
      <xdr:rowOff>57729</xdr:rowOff>
    </xdr:from>
    <xdr:to>
      <xdr:col>8</xdr:col>
      <xdr:colOff>269621</xdr:colOff>
      <xdr:row>173</xdr:row>
      <xdr:rowOff>533975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7793182" y="5902615"/>
          <a:ext cx="1638814" cy="1414318"/>
        </a:xfrm>
        <a:prstGeom prst="rect">
          <a:avLst/>
        </a:prstGeom>
      </xdr:spPr>
    </xdr:pic>
    <xdr:clientData/>
  </xdr:twoCellAnchor>
  <xdr:twoCellAnchor editAs="oneCell">
    <xdr:from>
      <xdr:col>12</xdr:col>
      <xdr:colOff>34547</xdr:colOff>
      <xdr:row>172</xdr:row>
      <xdr:rowOff>136926</xdr:rowOff>
    </xdr:from>
    <xdr:to>
      <xdr:col>12</xdr:col>
      <xdr:colOff>2669886</xdr:colOff>
      <xdr:row>174</xdr:row>
      <xdr:rowOff>378477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359320" y="5981812"/>
          <a:ext cx="2635339" cy="1756892"/>
        </a:xfrm>
        <a:prstGeom prst="rect">
          <a:avLst/>
        </a:prstGeom>
      </xdr:spPr>
    </xdr:pic>
    <xdr:clientData/>
  </xdr:twoCellAnchor>
  <xdr:twoCellAnchor editAs="oneCell">
    <xdr:from>
      <xdr:col>12</xdr:col>
      <xdr:colOff>2511137</xdr:colOff>
      <xdr:row>172</xdr:row>
      <xdr:rowOff>128176</xdr:rowOff>
    </xdr:from>
    <xdr:to>
      <xdr:col>13</xdr:col>
      <xdr:colOff>22777</xdr:colOff>
      <xdr:row>174</xdr:row>
      <xdr:rowOff>379351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835910" y="5973062"/>
          <a:ext cx="2649774" cy="1766516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172</xdr:row>
      <xdr:rowOff>43298</xdr:rowOff>
    </xdr:from>
    <xdr:to>
      <xdr:col>0</xdr:col>
      <xdr:colOff>2866462</xdr:colOff>
      <xdr:row>174</xdr:row>
      <xdr:rowOff>245341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17500" y="5888184"/>
          <a:ext cx="2548962" cy="1717384"/>
        </a:xfrm>
        <a:prstGeom prst="rect">
          <a:avLst/>
        </a:prstGeom>
      </xdr:spPr>
    </xdr:pic>
    <xdr:clientData/>
  </xdr:twoCellAnchor>
  <xdr:twoCellAnchor editAs="oneCell">
    <xdr:from>
      <xdr:col>6</xdr:col>
      <xdr:colOff>57726</xdr:colOff>
      <xdr:row>175</xdr:row>
      <xdr:rowOff>43296</xdr:rowOff>
    </xdr:from>
    <xdr:to>
      <xdr:col>8</xdr:col>
      <xdr:colOff>232739</xdr:colOff>
      <xdr:row>176</xdr:row>
      <xdr:rowOff>544528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7793181" y="7894205"/>
          <a:ext cx="1601933" cy="1439300"/>
        </a:xfrm>
        <a:prstGeom prst="rect">
          <a:avLst/>
        </a:prstGeom>
      </xdr:spPr>
    </xdr:pic>
    <xdr:clientData/>
  </xdr:twoCellAnchor>
  <xdr:twoCellAnchor editAs="oneCell">
    <xdr:from>
      <xdr:col>12</xdr:col>
      <xdr:colOff>2366014</xdr:colOff>
      <xdr:row>175</xdr:row>
      <xdr:rowOff>64767</xdr:rowOff>
    </xdr:from>
    <xdr:to>
      <xdr:col>13</xdr:col>
      <xdr:colOff>74820</xdr:colOff>
      <xdr:row>177</xdr:row>
      <xdr:rowOff>447385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690787" y="7915676"/>
          <a:ext cx="2846940" cy="1897960"/>
        </a:xfrm>
        <a:prstGeom prst="rect">
          <a:avLst/>
        </a:prstGeom>
      </xdr:spPr>
    </xdr:pic>
    <xdr:clientData/>
  </xdr:twoCellAnchor>
  <xdr:twoCellAnchor editAs="oneCell">
    <xdr:from>
      <xdr:col>12</xdr:col>
      <xdr:colOff>25796</xdr:colOff>
      <xdr:row>175</xdr:row>
      <xdr:rowOff>142609</xdr:rowOff>
    </xdr:from>
    <xdr:to>
      <xdr:col>12</xdr:col>
      <xdr:colOff>2647735</xdr:colOff>
      <xdr:row>177</xdr:row>
      <xdr:rowOff>375226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350569" y="7993518"/>
          <a:ext cx="2621939" cy="1747959"/>
        </a:xfrm>
        <a:prstGeom prst="rect">
          <a:avLst/>
        </a:prstGeom>
      </xdr:spPr>
    </xdr:pic>
    <xdr:clientData/>
  </xdr:twoCellAnchor>
  <xdr:twoCellAnchor editAs="oneCell">
    <xdr:from>
      <xdr:col>0</xdr:col>
      <xdr:colOff>303068</xdr:colOff>
      <xdr:row>175</xdr:row>
      <xdr:rowOff>28864</xdr:rowOff>
    </xdr:from>
    <xdr:to>
      <xdr:col>0</xdr:col>
      <xdr:colOff>2935639</xdr:colOff>
      <xdr:row>177</xdr:row>
      <xdr:rowOff>230908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03068" y="7879773"/>
          <a:ext cx="2632571" cy="1717386"/>
        </a:xfrm>
        <a:prstGeom prst="rect">
          <a:avLst/>
        </a:prstGeom>
      </xdr:spPr>
    </xdr:pic>
    <xdr:clientData/>
  </xdr:twoCellAnchor>
  <xdr:twoCellAnchor editAs="oneCell">
    <xdr:from>
      <xdr:col>12</xdr:col>
      <xdr:colOff>2366818</xdr:colOff>
      <xdr:row>181</xdr:row>
      <xdr:rowOff>65637</xdr:rowOff>
    </xdr:from>
    <xdr:to>
      <xdr:col>13</xdr:col>
      <xdr:colOff>51639</xdr:colOff>
      <xdr:row>183</xdr:row>
      <xdr:rowOff>432264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691591" y="9922569"/>
          <a:ext cx="2822955" cy="1881970"/>
        </a:xfrm>
        <a:prstGeom prst="rect">
          <a:avLst/>
        </a:prstGeom>
      </xdr:spPr>
    </xdr:pic>
    <xdr:clientData/>
  </xdr:twoCellAnchor>
  <xdr:twoCellAnchor editAs="oneCell">
    <xdr:from>
      <xdr:col>0</xdr:col>
      <xdr:colOff>274206</xdr:colOff>
      <xdr:row>181</xdr:row>
      <xdr:rowOff>28863</xdr:rowOff>
    </xdr:from>
    <xdr:to>
      <xdr:col>0</xdr:col>
      <xdr:colOff>2944091</xdr:colOff>
      <xdr:row>183</xdr:row>
      <xdr:rowOff>187179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74206" y="9885795"/>
          <a:ext cx="2669885" cy="1673659"/>
        </a:xfrm>
        <a:prstGeom prst="rect">
          <a:avLst/>
        </a:prstGeom>
      </xdr:spPr>
    </xdr:pic>
    <xdr:clientData/>
  </xdr:twoCellAnchor>
  <xdr:twoCellAnchor editAs="oneCell">
    <xdr:from>
      <xdr:col>12</xdr:col>
      <xdr:colOff>43295</xdr:colOff>
      <xdr:row>181</xdr:row>
      <xdr:rowOff>77065</xdr:rowOff>
    </xdr:from>
    <xdr:to>
      <xdr:col>12</xdr:col>
      <xdr:colOff>2770909</xdr:colOff>
      <xdr:row>183</xdr:row>
      <xdr:rowOff>389656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368068" y="9933997"/>
          <a:ext cx="2727614" cy="1827934"/>
        </a:xfrm>
        <a:prstGeom prst="rect">
          <a:avLst/>
        </a:prstGeom>
      </xdr:spPr>
    </xdr:pic>
    <xdr:clientData/>
  </xdr:twoCellAnchor>
  <xdr:twoCellAnchor editAs="oneCell">
    <xdr:from>
      <xdr:col>6</xdr:col>
      <xdr:colOff>72157</xdr:colOff>
      <xdr:row>181</xdr:row>
      <xdr:rowOff>43295</xdr:rowOff>
    </xdr:from>
    <xdr:to>
      <xdr:col>8</xdr:col>
      <xdr:colOff>369488</xdr:colOff>
      <xdr:row>182</xdr:row>
      <xdr:rowOff>562840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7807612" y="9900227"/>
          <a:ext cx="1724251" cy="1457614"/>
        </a:xfrm>
        <a:prstGeom prst="rect">
          <a:avLst/>
        </a:prstGeom>
      </xdr:spPr>
    </xdr:pic>
    <xdr:clientData/>
  </xdr:twoCellAnchor>
  <xdr:twoCellAnchor editAs="oneCell">
    <xdr:from>
      <xdr:col>12</xdr:col>
      <xdr:colOff>48977</xdr:colOff>
      <xdr:row>184</xdr:row>
      <xdr:rowOff>64767</xdr:rowOff>
    </xdr:from>
    <xdr:to>
      <xdr:col>12</xdr:col>
      <xdr:colOff>2799772</xdr:colOff>
      <xdr:row>186</xdr:row>
      <xdr:rowOff>383290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373750" y="11927722"/>
          <a:ext cx="2750795" cy="1833863"/>
        </a:xfrm>
        <a:prstGeom prst="rect">
          <a:avLst/>
        </a:prstGeom>
      </xdr:spPr>
    </xdr:pic>
    <xdr:clientData/>
  </xdr:twoCellAnchor>
  <xdr:twoCellAnchor editAs="oneCell">
    <xdr:from>
      <xdr:col>12</xdr:col>
      <xdr:colOff>2488456</xdr:colOff>
      <xdr:row>184</xdr:row>
      <xdr:rowOff>70449</xdr:rowOff>
    </xdr:from>
    <xdr:to>
      <xdr:col>13</xdr:col>
      <xdr:colOff>37205</xdr:colOff>
      <xdr:row>186</xdr:row>
      <xdr:rowOff>346364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813229" y="11933404"/>
          <a:ext cx="2686883" cy="1791255"/>
        </a:xfrm>
        <a:prstGeom prst="rect">
          <a:avLst/>
        </a:prstGeom>
      </xdr:spPr>
    </xdr:pic>
    <xdr:clientData/>
  </xdr:twoCellAnchor>
  <xdr:twoCellAnchor editAs="oneCell">
    <xdr:from>
      <xdr:col>0</xdr:col>
      <xdr:colOff>375227</xdr:colOff>
      <xdr:row>184</xdr:row>
      <xdr:rowOff>43296</xdr:rowOff>
    </xdr:from>
    <xdr:to>
      <xdr:col>0</xdr:col>
      <xdr:colOff>2900796</xdr:colOff>
      <xdr:row>186</xdr:row>
      <xdr:rowOff>245343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75227" y="11906251"/>
          <a:ext cx="2525569" cy="1717387"/>
        </a:xfrm>
        <a:prstGeom prst="rect">
          <a:avLst/>
        </a:prstGeom>
      </xdr:spPr>
    </xdr:pic>
    <xdr:clientData/>
  </xdr:twoCellAnchor>
  <xdr:twoCellAnchor editAs="oneCell">
    <xdr:from>
      <xdr:col>6</xdr:col>
      <xdr:colOff>57727</xdr:colOff>
      <xdr:row>184</xdr:row>
      <xdr:rowOff>28864</xdr:rowOff>
    </xdr:from>
    <xdr:to>
      <xdr:col>8</xdr:col>
      <xdr:colOff>372468</xdr:colOff>
      <xdr:row>185</xdr:row>
      <xdr:rowOff>548410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7793182" y="11891819"/>
          <a:ext cx="1741661" cy="1457613"/>
        </a:xfrm>
        <a:prstGeom prst="rect">
          <a:avLst/>
        </a:prstGeom>
      </xdr:spPr>
    </xdr:pic>
    <xdr:clientData/>
  </xdr:twoCellAnchor>
  <xdr:twoCellAnchor editAs="oneCell">
    <xdr:from>
      <xdr:col>0</xdr:col>
      <xdr:colOff>228065</xdr:colOff>
      <xdr:row>178</xdr:row>
      <xdr:rowOff>58931</xdr:rowOff>
    </xdr:from>
    <xdr:to>
      <xdr:col>0</xdr:col>
      <xdr:colOff>2991657</xdr:colOff>
      <xdr:row>180</xdr:row>
      <xdr:rowOff>215631</xdr:rowOff>
    </xdr:to>
    <xdr:pic>
      <xdr:nvPicPr>
        <xdr:cNvPr id="486" name="Picture 14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28065" y="10107135"/>
          <a:ext cx="2763592" cy="16726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1</xdr:col>
      <xdr:colOff>45542</xdr:colOff>
      <xdr:row>180</xdr:row>
      <xdr:rowOff>49977</xdr:rowOff>
    </xdr:from>
    <xdr:ext cx="2841751" cy="432981"/>
    <xdr:pic>
      <xdr:nvPicPr>
        <xdr:cNvPr id="506" name="Рисунок 505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65260" y="11372653"/>
          <a:ext cx="2841751" cy="432981"/>
        </a:xfrm>
        <a:prstGeom prst="rect">
          <a:avLst/>
        </a:prstGeom>
      </xdr:spPr>
    </xdr:pic>
    <xdr:clientData/>
  </xdr:oneCellAnchor>
  <xdr:twoCellAnchor editAs="oneCell">
    <xdr:from>
      <xdr:col>0</xdr:col>
      <xdr:colOff>160989</xdr:colOff>
      <xdr:row>246</xdr:row>
      <xdr:rowOff>134154</xdr:rowOff>
    </xdr:from>
    <xdr:to>
      <xdr:col>0</xdr:col>
      <xdr:colOff>3085564</xdr:colOff>
      <xdr:row>250</xdr:row>
      <xdr:rowOff>214648</xdr:rowOff>
    </xdr:to>
    <xdr:pic>
      <xdr:nvPicPr>
        <xdr:cNvPr id="523" name="Рисунок 522" descr="F:\Оля\Chantemely\Lingerie\18\фото белья\прайс\IMG_7775.JPG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0989" y="27300527"/>
          <a:ext cx="2924575" cy="45478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1918424</xdr:colOff>
      <xdr:row>247</xdr:row>
      <xdr:rowOff>845170</xdr:rowOff>
    </xdr:from>
    <xdr:to>
      <xdr:col>12</xdr:col>
      <xdr:colOff>3716100</xdr:colOff>
      <xdr:row>249</xdr:row>
      <xdr:rowOff>885419</xdr:rowOff>
    </xdr:to>
    <xdr:pic>
      <xdr:nvPicPr>
        <xdr:cNvPr id="524" name="Рисунок 523" descr="F:\Оля\Chantemely\Lingerie\18\фото белья\прайс\IMG_7770.JPG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220431" y="28494501"/>
          <a:ext cx="1797676" cy="26965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40246</xdr:colOff>
      <xdr:row>246</xdr:row>
      <xdr:rowOff>40246</xdr:rowOff>
    </xdr:from>
    <xdr:to>
      <xdr:col>12</xdr:col>
      <xdr:colOff>2065985</xdr:colOff>
      <xdr:row>249</xdr:row>
      <xdr:rowOff>429298</xdr:rowOff>
    </xdr:to>
    <xdr:pic>
      <xdr:nvPicPr>
        <xdr:cNvPr id="525" name="Рисунок 524" descr="F:\Оля\Chantemely\Lingerie\18\фото белья\прайс\IMG_7772.JPG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342253" y="27206619"/>
          <a:ext cx="2025739" cy="3528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56930</xdr:colOff>
      <xdr:row>251</xdr:row>
      <xdr:rowOff>59789</xdr:rowOff>
    </xdr:from>
    <xdr:to>
      <xdr:col>12</xdr:col>
      <xdr:colOff>1637808</xdr:colOff>
      <xdr:row>255</xdr:row>
      <xdr:rowOff>295143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358937" y="32283803"/>
          <a:ext cx="1580878" cy="2529403"/>
        </a:xfrm>
        <a:prstGeom prst="rect">
          <a:avLst/>
        </a:prstGeom>
      </xdr:spPr>
    </xdr:pic>
    <xdr:clientData/>
  </xdr:twoCellAnchor>
  <xdr:twoCellAnchor editAs="oneCell">
    <xdr:from>
      <xdr:col>12</xdr:col>
      <xdr:colOff>3274151</xdr:colOff>
      <xdr:row>252</xdr:row>
      <xdr:rowOff>40250</xdr:rowOff>
    </xdr:from>
    <xdr:to>
      <xdr:col>13</xdr:col>
      <xdr:colOff>59284</xdr:colOff>
      <xdr:row>257</xdr:row>
      <xdr:rowOff>444294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576158" y="32747222"/>
          <a:ext cx="1923267" cy="3422529"/>
        </a:xfrm>
        <a:prstGeom prst="rect">
          <a:avLst/>
        </a:prstGeom>
      </xdr:spPr>
    </xdr:pic>
    <xdr:clientData/>
  </xdr:twoCellAnchor>
  <xdr:twoCellAnchor editAs="oneCell">
    <xdr:from>
      <xdr:col>0</xdr:col>
      <xdr:colOff>392498</xdr:colOff>
      <xdr:row>251</xdr:row>
      <xdr:rowOff>85352</xdr:rowOff>
    </xdr:from>
    <xdr:to>
      <xdr:col>0</xdr:col>
      <xdr:colOff>2748642</xdr:colOff>
      <xdr:row>257</xdr:row>
      <xdr:rowOff>297944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92498" y="145164709"/>
          <a:ext cx="2356144" cy="3764056"/>
        </a:xfrm>
        <a:prstGeom prst="rect">
          <a:avLst/>
        </a:prstGeom>
      </xdr:spPr>
    </xdr:pic>
    <xdr:clientData/>
  </xdr:twoCellAnchor>
  <xdr:twoCellAnchor editAs="oneCell">
    <xdr:from>
      <xdr:col>12</xdr:col>
      <xdr:colOff>465073</xdr:colOff>
      <xdr:row>254</xdr:row>
      <xdr:rowOff>321973</xdr:rowOff>
    </xdr:from>
    <xdr:to>
      <xdr:col>12</xdr:col>
      <xdr:colOff>2668790</xdr:colOff>
      <xdr:row>257</xdr:row>
      <xdr:rowOff>576867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767080" y="34840036"/>
          <a:ext cx="2203717" cy="2065985"/>
        </a:xfrm>
        <a:prstGeom prst="rect">
          <a:avLst/>
        </a:prstGeom>
      </xdr:spPr>
    </xdr:pic>
    <xdr:clientData/>
  </xdr:twoCellAnchor>
  <xdr:twoCellAnchor editAs="oneCell">
    <xdr:from>
      <xdr:col>0</xdr:col>
      <xdr:colOff>136578</xdr:colOff>
      <xdr:row>258</xdr:row>
      <xdr:rowOff>150001</xdr:rowOff>
    </xdr:from>
    <xdr:to>
      <xdr:col>0</xdr:col>
      <xdr:colOff>2906935</xdr:colOff>
      <xdr:row>265</xdr:row>
      <xdr:rowOff>258537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6578" y="155012894"/>
          <a:ext cx="2770357" cy="4490035"/>
        </a:xfrm>
        <a:prstGeom prst="rect">
          <a:avLst/>
        </a:prstGeom>
      </xdr:spPr>
    </xdr:pic>
    <xdr:clientData/>
  </xdr:twoCellAnchor>
  <xdr:twoCellAnchor editAs="oneCell">
    <xdr:from>
      <xdr:col>12</xdr:col>
      <xdr:colOff>2932124</xdr:colOff>
      <xdr:row>259</xdr:row>
      <xdr:rowOff>102711</xdr:rowOff>
    </xdr:from>
    <xdr:to>
      <xdr:col>12</xdr:col>
      <xdr:colOff>5088045</xdr:colOff>
      <xdr:row>265</xdr:row>
      <xdr:rowOff>53284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656929" y="158247477"/>
          <a:ext cx="2155921" cy="3790337"/>
        </a:xfrm>
        <a:prstGeom prst="rect">
          <a:avLst/>
        </a:prstGeom>
      </xdr:spPr>
    </xdr:pic>
    <xdr:clientData/>
  </xdr:twoCellAnchor>
  <xdr:twoCellAnchor editAs="oneCell">
    <xdr:from>
      <xdr:col>12</xdr:col>
      <xdr:colOff>1700068</xdr:colOff>
      <xdr:row>258</xdr:row>
      <xdr:rowOff>54651</xdr:rowOff>
    </xdr:from>
    <xdr:to>
      <xdr:col>12</xdr:col>
      <xdr:colOff>3273378</xdr:colOff>
      <xdr:row>262</xdr:row>
      <xdr:rowOff>89313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002075" y="48390672"/>
          <a:ext cx="1573310" cy="2529946"/>
        </a:xfrm>
        <a:prstGeom prst="rect">
          <a:avLst/>
        </a:prstGeom>
      </xdr:spPr>
    </xdr:pic>
    <xdr:clientData/>
  </xdr:twoCellAnchor>
  <xdr:twoCellAnchor editAs="oneCell">
    <xdr:from>
      <xdr:col>12</xdr:col>
      <xdr:colOff>85351</xdr:colOff>
      <xdr:row>258</xdr:row>
      <xdr:rowOff>49794</xdr:rowOff>
    </xdr:from>
    <xdr:to>
      <xdr:col>12</xdr:col>
      <xdr:colOff>1658661</xdr:colOff>
      <xdr:row>262</xdr:row>
      <xdr:rowOff>84456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387358" y="48385815"/>
          <a:ext cx="1573310" cy="2529946"/>
        </a:xfrm>
        <a:prstGeom prst="rect">
          <a:avLst/>
        </a:prstGeom>
      </xdr:spPr>
    </xdr:pic>
    <xdr:clientData/>
  </xdr:twoCellAnchor>
  <xdr:twoCellAnchor editAs="oneCell">
    <xdr:from>
      <xdr:col>12</xdr:col>
      <xdr:colOff>241472</xdr:colOff>
      <xdr:row>266</xdr:row>
      <xdr:rowOff>73207</xdr:rowOff>
    </xdr:from>
    <xdr:to>
      <xdr:col>12</xdr:col>
      <xdr:colOff>1560038</xdr:colOff>
      <xdr:row>268</xdr:row>
      <xdr:rowOff>280832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543479" y="53990073"/>
          <a:ext cx="1318566" cy="2099209"/>
        </a:xfrm>
        <a:prstGeom prst="rect">
          <a:avLst/>
        </a:prstGeom>
      </xdr:spPr>
    </xdr:pic>
    <xdr:clientData/>
  </xdr:twoCellAnchor>
  <xdr:twoCellAnchor editAs="oneCell">
    <xdr:from>
      <xdr:col>0</xdr:col>
      <xdr:colOff>123169</xdr:colOff>
      <xdr:row>266</xdr:row>
      <xdr:rowOff>69507</xdr:rowOff>
    </xdr:from>
    <xdr:to>
      <xdr:col>0</xdr:col>
      <xdr:colOff>3098979</xdr:colOff>
      <xdr:row>270</xdr:row>
      <xdr:rowOff>259265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3169" y="53986373"/>
          <a:ext cx="2975810" cy="4737608"/>
        </a:xfrm>
        <a:prstGeom prst="rect">
          <a:avLst/>
        </a:prstGeom>
      </xdr:spPr>
    </xdr:pic>
    <xdr:clientData/>
  </xdr:twoCellAnchor>
  <xdr:twoCellAnchor editAs="oneCell">
    <xdr:from>
      <xdr:col>12</xdr:col>
      <xdr:colOff>3031896</xdr:colOff>
      <xdr:row>267</xdr:row>
      <xdr:rowOff>39861</xdr:rowOff>
    </xdr:from>
    <xdr:to>
      <xdr:col>12</xdr:col>
      <xdr:colOff>4995804</xdr:colOff>
      <xdr:row>269</xdr:row>
      <xdr:rowOff>974738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333903" y="54520178"/>
          <a:ext cx="1963908" cy="3591146"/>
        </a:xfrm>
        <a:prstGeom prst="rect">
          <a:avLst/>
        </a:prstGeom>
      </xdr:spPr>
    </xdr:pic>
    <xdr:clientData/>
  </xdr:twoCellAnchor>
  <xdr:twoCellAnchor editAs="oneCell">
    <xdr:from>
      <xdr:col>0</xdr:col>
      <xdr:colOff>268310</xdr:colOff>
      <xdr:row>201</xdr:row>
      <xdr:rowOff>120740</xdr:rowOff>
    </xdr:from>
    <xdr:to>
      <xdr:col>0</xdr:col>
      <xdr:colOff>2870915</xdr:colOff>
      <xdr:row>205</xdr:row>
      <xdr:rowOff>303006</xdr:rowOff>
    </xdr:to>
    <xdr:pic>
      <xdr:nvPicPr>
        <xdr:cNvPr id="535" name="Рисунок 534" descr="F:\Оля\Chantemely\Lingerie\18\Новая папка (3)\прайс\IMG_8256.JPG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68310" y="16648627"/>
          <a:ext cx="2602605" cy="47301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13417</xdr:colOff>
      <xdr:row>201</xdr:row>
      <xdr:rowOff>26832</xdr:rowOff>
    </xdr:from>
    <xdr:to>
      <xdr:col>12</xdr:col>
      <xdr:colOff>1547383</xdr:colOff>
      <xdr:row>203</xdr:row>
      <xdr:rowOff>469545</xdr:rowOff>
    </xdr:to>
    <xdr:pic>
      <xdr:nvPicPr>
        <xdr:cNvPr id="536" name="Рисунок 535" descr="F:\Оля\Chantemely\Lingerie\18\Новая папка (3)\прайс\IMG_8263.JPG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315424" y="16554719"/>
          <a:ext cx="1533966" cy="23342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684192</xdr:colOff>
      <xdr:row>202</xdr:row>
      <xdr:rowOff>1301303</xdr:rowOff>
    </xdr:from>
    <xdr:to>
      <xdr:col>12</xdr:col>
      <xdr:colOff>2288319</xdr:colOff>
      <xdr:row>204</xdr:row>
      <xdr:rowOff>1193979</xdr:rowOff>
    </xdr:to>
    <xdr:pic>
      <xdr:nvPicPr>
        <xdr:cNvPr id="537" name="Рисунок 536" descr="F:\Оля\Chantemely\Lingerie\18\Новая папка (3)\прайс\IMG_8262.JPG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986199" y="18392641"/>
          <a:ext cx="1604127" cy="25489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2065985</xdr:colOff>
      <xdr:row>201</xdr:row>
      <xdr:rowOff>13418</xdr:rowOff>
    </xdr:from>
    <xdr:to>
      <xdr:col>12</xdr:col>
      <xdr:colOff>3949834</xdr:colOff>
      <xdr:row>204</xdr:row>
      <xdr:rowOff>268314</xdr:rowOff>
    </xdr:to>
    <xdr:pic>
      <xdr:nvPicPr>
        <xdr:cNvPr id="538" name="Рисунок 537" descr="F:\Оля\Chantemely\Lingerie\18\Новая папка (3)\прайс\IMG_8269.JPG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367992" y="16541305"/>
          <a:ext cx="1883849" cy="34746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3675845</xdr:colOff>
      <xdr:row>203</xdr:row>
      <xdr:rowOff>53661</xdr:rowOff>
    </xdr:from>
    <xdr:to>
      <xdr:col>12</xdr:col>
      <xdr:colOff>5091097</xdr:colOff>
      <xdr:row>204</xdr:row>
      <xdr:rowOff>1180564</xdr:rowOff>
    </xdr:to>
    <xdr:pic>
      <xdr:nvPicPr>
        <xdr:cNvPr id="539" name="Рисунок 538" descr="F:\Оля\Chantemely\Lingerie\18\Новая папка (3)\прайс\IMG_8278.JPG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977852" y="18473133"/>
          <a:ext cx="1415252" cy="2455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337583</xdr:colOff>
      <xdr:row>206</xdr:row>
      <xdr:rowOff>80493</xdr:rowOff>
    </xdr:from>
    <xdr:to>
      <xdr:col>0</xdr:col>
      <xdr:colOff>2753591</xdr:colOff>
      <xdr:row>209</xdr:row>
      <xdr:rowOff>381000</xdr:rowOff>
    </xdr:to>
    <xdr:pic>
      <xdr:nvPicPr>
        <xdr:cNvPr id="540" name="Рисунок 539" descr="F:\Оля\Chantemely\Lingerie\18\Новая папка (3)\прайс\IMG_8193.JPG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37583" y="126485902"/>
          <a:ext cx="2416008" cy="4318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13415</xdr:colOff>
      <xdr:row>206</xdr:row>
      <xdr:rowOff>40245</xdr:rowOff>
    </xdr:from>
    <xdr:to>
      <xdr:col>12</xdr:col>
      <xdr:colOff>1814747</xdr:colOff>
      <xdr:row>208</xdr:row>
      <xdr:rowOff>809075</xdr:rowOff>
    </xdr:to>
    <xdr:pic>
      <xdr:nvPicPr>
        <xdr:cNvPr id="541" name="Рисунок 540" descr="F:\Оля\Chantemely\Lingerie\18\Новая папка (3)\прайс\IMG_8196.JPG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315422" y="21706266"/>
          <a:ext cx="1801332" cy="3058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3192887</xdr:colOff>
      <xdr:row>206</xdr:row>
      <xdr:rowOff>93909</xdr:rowOff>
    </xdr:from>
    <xdr:to>
      <xdr:col>13</xdr:col>
      <xdr:colOff>13415</xdr:colOff>
      <xdr:row>208</xdr:row>
      <xdr:rowOff>1117708</xdr:rowOff>
    </xdr:to>
    <xdr:pic>
      <xdr:nvPicPr>
        <xdr:cNvPr id="543" name="Рисунок 542" descr="F:\Оля\Chantemely\Lingerie\18\Новая папка (3)\прайс\IMG_8203.JPG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494894" y="21759930"/>
          <a:ext cx="1958662" cy="33083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1502569</xdr:colOff>
      <xdr:row>207</xdr:row>
      <xdr:rowOff>901762</xdr:rowOff>
    </xdr:from>
    <xdr:to>
      <xdr:col>12</xdr:col>
      <xdr:colOff>3407534</xdr:colOff>
      <xdr:row>209</xdr:row>
      <xdr:rowOff>563695</xdr:rowOff>
    </xdr:to>
    <xdr:pic>
      <xdr:nvPicPr>
        <xdr:cNvPr id="542" name="Рисунок 541" descr="F:\Оля\Chantemely\Lingerie\18\Новая папка (3)\прайс\IMG_8179.JPG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3804576" y="23131234"/>
          <a:ext cx="1904965" cy="3109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3662120</xdr:colOff>
      <xdr:row>111</xdr:row>
      <xdr:rowOff>270948</xdr:rowOff>
    </xdr:from>
    <xdr:to>
      <xdr:col>12</xdr:col>
      <xdr:colOff>4966372</xdr:colOff>
      <xdr:row>114</xdr:row>
      <xdr:rowOff>51025</xdr:rowOff>
    </xdr:to>
    <xdr:pic>
      <xdr:nvPicPr>
        <xdr:cNvPr id="445" name="Рисунок 444" descr="F:\Общие фото\Фотографии\RL\белье\Прайс\1801 (5).jpg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/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964127" y="1344187"/>
          <a:ext cx="1304252" cy="20607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308554</xdr:colOff>
      <xdr:row>111</xdr:row>
      <xdr:rowOff>82098</xdr:rowOff>
    </xdr:from>
    <xdr:to>
      <xdr:col>0</xdr:col>
      <xdr:colOff>2830670</xdr:colOff>
      <xdr:row>116</xdr:row>
      <xdr:rowOff>335394</xdr:rowOff>
    </xdr:to>
    <xdr:pic>
      <xdr:nvPicPr>
        <xdr:cNvPr id="458" name="Рисунок 457" descr="F:\Общие фото\Фотографии\RL\белье\Прайс\1801 (3).jpg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/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08554" y="15174528"/>
          <a:ext cx="2522116" cy="4479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134153</xdr:colOff>
      <xdr:row>111</xdr:row>
      <xdr:rowOff>86974</xdr:rowOff>
    </xdr:from>
    <xdr:to>
      <xdr:col>12</xdr:col>
      <xdr:colOff>1864755</xdr:colOff>
      <xdr:row>115</xdr:row>
      <xdr:rowOff>160987</xdr:rowOff>
    </xdr:to>
    <xdr:pic>
      <xdr:nvPicPr>
        <xdr:cNvPr id="459" name="Рисунок 458" descr="F:\Общие фото\Фотографии\RL\белье\Прайс\1801 (4).jpg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/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436160" y="1160213"/>
          <a:ext cx="1730602" cy="31998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1918419</xdr:colOff>
      <xdr:row>111</xdr:row>
      <xdr:rowOff>101620</xdr:rowOff>
    </xdr:from>
    <xdr:to>
      <xdr:col>12</xdr:col>
      <xdr:colOff>3313627</xdr:colOff>
      <xdr:row>114</xdr:row>
      <xdr:rowOff>228065</xdr:rowOff>
    </xdr:to>
    <xdr:pic>
      <xdr:nvPicPr>
        <xdr:cNvPr id="461" name="Рисунок 460" descr="F:\Общие фото\Фотографии\RL\белье\Прайс\1801 (1).jpg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/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220426" y="1174859"/>
          <a:ext cx="1395208" cy="24070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3041944</xdr:colOff>
      <xdr:row>113</xdr:row>
      <xdr:rowOff>469545</xdr:rowOff>
    </xdr:from>
    <xdr:to>
      <xdr:col>12</xdr:col>
      <xdr:colOff>4279542</xdr:colOff>
      <xdr:row>115</xdr:row>
      <xdr:rowOff>751267</xdr:rowOff>
    </xdr:to>
    <xdr:pic>
      <xdr:nvPicPr>
        <xdr:cNvPr id="462" name="Рисунок 461" descr="F:\Общие фото\Фотографии\RL\белье\Прайс\1801 (6).jpg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/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343951" y="3233137"/>
          <a:ext cx="1237598" cy="1972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146</xdr:row>
      <xdr:rowOff>53662</xdr:rowOff>
    </xdr:from>
    <xdr:to>
      <xdr:col>0</xdr:col>
      <xdr:colOff>2763592</xdr:colOff>
      <xdr:row>153</xdr:row>
      <xdr:rowOff>429011</xdr:rowOff>
    </xdr:to>
    <xdr:pic>
      <xdr:nvPicPr>
        <xdr:cNvPr id="532" name="Рисунок 531" descr="F:\Общие фото\Фотографии\RL\белье\Прайс\1720 (3).jpg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0" y="51193521"/>
          <a:ext cx="2763592" cy="4695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1837924</xdr:colOff>
      <xdr:row>150</xdr:row>
      <xdr:rowOff>174402</xdr:rowOff>
    </xdr:from>
    <xdr:to>
      <xdr:col>0</xdr:col>
      <xdr:colOff>3085565</xdr:colOff>
      <xdr:row>153</xdr:row>
      <xdr:rowOff>602706</xdr:rowOff>
    </xdr:to>
    <xdr:pic>
      <xdr:nvPicPr>
        <xdr:cNvPr id="533" name="Рисунок 532" descr="F:\Общие фото\Фотографии\RL\белье\Прайс\1720 (5).jpg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37924" y="53782712"/>
          <a:ext cx="1247641" cy="2279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3461198</xdr:colOff>
      <xdr:row>146</xdr:row>
      <xdr:rowOff>93908</xdr:rowOff>
    </xdr:from>
    <xdr:to>
      <xdr:col>13</xdr:col>
      <xdr:colOff>5006</xdr:colOff>
      <xdr:row>151</xdr:row>
      <xdr:rowOff>228062</xdr:rowOff>
    </xdr:to>
    <xdr:pic>
      <xdr:nvPicPr>
        <xdr:cNvPr id="544" name="Рисунок 543" descr="F:\Общие фото\Фотографии\RL\белье\Прайс\1720 (1).jpg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763205" y="17198662"/>
          <a:ext cx="1681942" cy="3219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53663</xdr:colOff>
      <xdr:row>146</xdr:row>
      <xdr:rowOff>134156</xdr:rowOff>
    </xdr:from>
    <xdr:to>
      <xdr:col>12</xdr:col>
      <xdr:colOff>1985494</xdr:colOff>
      <xdr:row>151</xdr:row>
      <xdr:rowOff>615050</xdr:rowOff>
    </xdr:to>
    <xdr:pic>
      <xdr:nvPicPr>
        <xdr:cNvPr id="549" name="Рисунок 548" descr="F:\Общие фото\Фотографии\RL\белье\Прайс\1720 (2).jpg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355670" y="17238910"/>
          <a:ext cx="1931831" cy="35664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1918414</xdr:colOff>
      <xdr:row>148</xdr:row>
      <xdr:rowOff>415881</xdr:rowOff>
    </xdr:from>
    <xdr:to>
      <xdr:col>12</xdr:col>
      <xdr:colOff>3836831</xdr:colOff>
      <xdr:row>153</xdr:row>
      <xdr:rowOff>523207</xdr:rowOff>
    </xdr:to>
    <xdr:pic>
      <xdr:nvPicPr>
        <xdr:cNvPr id="534" name="Рисунок 533" descr="F:\Общие фото\Фотографии\RL\белье\Прайс\1720 (4).jpg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220421" y="18754860"/>
          <a:ext cx="1918417" cy="31928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228063</xdr:colOff>
      <xdr:row>155</xdr:row>
      <xdr:rowOff>187817</xdr:rowOff>
    </xdr:from>
    <xdr:to>
      <xdr:col>0</xdr:col>
      <xdr:colOff>2857500</xdr:colOff>
      <xdr:row>158</xdr:row>
      <xdr:rowOff>231984</xdr:rowOff>
    </xdr:to>
    <xdr:pic>
      <xdr:nvPicPr>
        <xdr:cNvPr id="550" name="Рисунок 549" descr="F:\Общие фото\Фотографии\RL\белье\Прайс\1718 (4).jpg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28063" y="22819754"/>
          <a:ext cx="2629437" cy="45473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3434364</xdr:colOff>
      <xdr:row>155</xdr:row>
      <xdr:rowOff>93911</xdr:rowOff>
    </xdr:from>
    <xdr:to>
      <xdr:col>13</xdr:col>
      <xdr:colOff>62723</xdr:colOff>
      <xdr:row>157</xdr:row>
      <xdr:rowOff>968356</xdr:rowOff>
    </xdr:to>
    <xdr:pic>
      <xdr:nvPicPr>
        <xdr:cNvPr id="552" name="Рисунок 551" descr="F:\Общие фото\Фотографии\RL\белье\Прайс\1718 (1).jpg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736371" y="22725848"/>
          <a:ext cx="1766493" cy="3501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26832</xdr:colOff>
      <xdr:row>155</xdr:row>
      <xdr:rowOff>53664</xdr:rowOff>
    </xdr:from>
    <xdr:to>
      <xdr:col>12</xdr:col>
      <xdr:colOff>2186726</xdr:colOff>
      <xdr:row>157</xdr:row>
      <xdr:rowOff>1276915</xdr:rowOff>
    </xdr:to>
    <xdr:pic>
      <xdr:nvPicPr>
        <xdr:cNvPr id="553" name="Рисунок 552" descr="F:\Общие фото\Фотографии\RL\белье\Прайс\1718 (5).jpg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328839" y="22685601"/>
          <a:ext cx="2159894" cy="38502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2133064</xdr:colOff>
      <xdr:row>157</xdr:row>
      <xdr:rowOff>0</xdr:rowOff>
    </xdr:from>
    <xdr:to>
      <xdr:col>12</xdr:col>
      <xdr:colOff>3670860</xdr:colOff>
      <xdr:row>159</xdr:row>
      <xdr:rowOff>150984</xdr:rowOff>
    </xdr:to>
    <xdr:pic>
      <xdr:nvPicPr>
        <xdr:cNvPr id="551" name="Рисунок 550" descr="F:\Общие фото\Фотографии\RL\белье\Прайс\1718 (3).jpg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435071" y="24590599"/>
          <a:ext cx="1537796" cy="2616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3179472</xdr:colOff>
      <xdr:row>159</xdr:row>
      <xdr:rowOff>80492</xdr:rowOff>
    </xdr:from>
    <xdr:to>
      <xdr:col>13</xdr:col>
      <xdr:colOff>0</xdr:colOff>
      <xdr:row>163</xdr:row>
      <xdr:rowOff>702423</xdr:rowOff>
    </xdr:to>
    <xdr:pic>
      <xdr:nvPicPr>
        <xdr:cNvPr id="554" name="Рисунок 553" descr="F:\Общие фото\Фотографии\RL\белье\Прайс\147217 副本.jpg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481479" y="27944471"/>
          <a:ext cx="1958662" cy="35286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392499</xdr:colOff>
      <xdr:row>159</xdr:row>
      <xdr:rowOff>94292</xdr:rowOff>
    </xdr:from>
    <xdr:to>
      <xdr:col>0</xdr:col>
      <xdr:colOff>2598964</xdr:colOff>
      <xdr:row>164</xdr:row>
      <xdr:rowOff>285749</xdr:rowOff>
    </xdr:to>
    <xdr:pic>
      <xdr:nvPicPr>
        <xdr:cNvPr id="558" name="Рисунок 557" descr="F:\Общие фото\Фотографии\RL\белье\Прайс\147196 副本.jpg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92499" y="87697078"/>
          <a:ext cx="2206465" cy="38789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80493</xdr:colOff>
      <xdr:row>159</xdr:row>
      <xdr:rowOff>53661</xdr:rowOff>
    </xdr:from>
    <xdr:to>
      <xdr:col>12</xdr:col>
      <xdr:colOff>1918417</xdr:colOff>
      <xdr:row>163</xdr:row>
      <xdr:rowOff>387458</xdr:rowOff>
    </xdr:to>
    <xdr:pic>
      <xdr:nvPicPr>
        <xdr:cNvPr id="559" name="Рисунок 558" descr="F:\Общие фото\Фотографии\RL\белье\Прайс\147219 副本.jpg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382500" y="27917640"/>
          <a:ext cx="1837924" cy="324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1717184</xdr:colOff>
      <xdr:row>161</xdr:row>
      <xdr:rowOff>0</xdr:rowOff>
    </xdr:from>
    <xdr:to>
      <xdr:col>12</xdr:col>
      <xdr:colOff>3353874</xdr:colOff>
      <xdr:row>164</xdr:row>
      <xdr:rowOff>552525</xdr:rowOff>
    </xdr:to>
    <xdr:pic>
      <xdr:nvPicPr>
        <xdr:cNvPr id="560" name="Рисунок 559" descr="F:\Общие фото\Фотографии\RL\белье\Прайс\147262 副本.jpg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019191" y="30077536"/>
          <a:ext cx="1636690" cy="28153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335387</xdr:colOff>
      <xdr:row>133</xdr:row>
      <xdr:rowOff>80493</xdr:rowOff>
    </xdr:from>
    <xdr:to>
      <xdr:col>0</xdr:col>
      <xdr:colOff>2941418</xdr:colOff>
      <xdr:row>136</xdr:row>
      <xdr:rowOff>394941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5387" y="11604401"/>
          <a:ext cx="2606031" cy="4151662"/>
        </a:xfrm>
        <a:prstGeom prst="rect">
          <a:avLst/>
        </a:prstGeom>
      </xdr:spPr>
    </xdr:pic>
    <xdr:clientData/>
  </xdr:twoCellAnchor>
  <xdr:twoCellAnchor editAs="oneCell">
    <xdr:from>
      <xdr:col>12</xdr:col>
      <xdr:colOff>3296407</xdr:colOff>
      <xdr:row>133</xdr:row>
      <xdr:rowOff>147570</xdr:rowOff>
    </xdr:from>
    <xdr:to>
      <xdr:col>13</xdr:col>
      <xdr:colOff>56897</xdr:colOff>
      <xdr:row>135</xdr:row>
      <xdr:rowOff>917276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598414" y="11671478"/>
          <a:ext cx="1898624" cy="3043249"/>
        </a:xfrm>
        <a:prstGeom prst="rect">
          <a:avLst/>
        </a:prstGeom>
      </xdr:spPr>
    </xdr:pic>
    <xdr:clientData/>
  </xdr:twoCellAnchor>
  <xdr:twoCellAnchor editAs="oneCell">
    <xdr:from>
      <xdr:col>12</xdr:col>
      <xdr:colOff>93907</xdr:colOff>
      <xdr:row>133</xdr:row>
      <xdr:rowOff>80493</xdr:rowOff>
    </xdr:from>
    <xdr:to>
      <xdr:col>12</xdr:col>
      <xdr:colOff>2152616</xdr:colOff>
      <xdr:row>135</xdr:row>
      <xdr:rowOff>1107162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395914" y="11604401"/>
          <a:ext cx="2058709" cy="3300212"/>
        </a:xfrm>
        <a:prstGeom prst="rect">
          <a:avLst/>
        </a:prstGeom>
      </xdr:spPr>
    </xdr:pic>
    <xdr:clientData/>
  </xdr:twoCellAnchor>
  <xdr:twoCellAnchor editAs="oneCell">
    <xdr:from>
      <xdr:col>12</xdr:col>
      <xdr:colOff>1787666</xdr:colOff>
      <xdr:row>134</xdr:row>
      <xdr:rowOff>107326</xdr:rowOff>
    </xdr:from>
    <xdr:to>
      <xdr:col>12</xdr:col>
      <xdr:colOff>3627564</xdr:colOff>
      <xdr:row>135</xdr:row>
      <xdr:rowOff>1488107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089673" y="12342256"/>
          <a:ext cx="1839898" cy="2943302"/>
        </a:xfrm>
        <a:prstGeom prst="rect">
          <a:avLst/>
        </a:prstGeom>
      </xdr:spPr>
    </xdr:pic>
    <xdr:clientData/>
  </xdr:twoCellAnchor>
  <xdr:twoCellAnchor editAs="oneCell">
    <xdr:from>
      <xdr:col>0</xdr:col>
      <xdr:colOff>308558</xdr:colOff>
      <xdr:row>117</xdr:row>
      <xdr:rowOff>132739</xdr:rowOff>
    </xdr:from>
    <xdr:to>
      <xdr:col>0</xdr:col>
      <xdr:colOff>2696514</xdr:colOff>
      <xdr:row>118</xdr:row>
      <xdr:rowOff>3319952</xdr:rowOff>
    </xdr:to>
    <xdr:pic>
      <xdr:nvPicPr>
        <xdr:cNvPr id="568" name="Рисунок 567" descr="F:\Общие фото\Фотографии\RL\белье\Прайс\HY 036 (2).jpg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08558" y="25823408"/>
          <a:ext cx="2387956" cy="42809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2978242</xdr:colOff>
      <xdr:row>117</xdr:row>
      <xdr:rowOff>26831</xdr:rowOff>
    </xdr:from>
    <xdr:to>
      <xdr:col>12</xdr:col>
      <xdr:colOff>4882550</xdr:colOff>
      <xdr:row>118</xdr:row>
      <xdr:rowOff>2286188</xdr:rowOff>
    </xdr:to>
    <xdr:pic>
      <xdr:nvPicPr>
        <xdr:cNvPr id="570" name="Рисунок 569" descr="F:\Общие фото\Фотографии\RL\белье\Прайс\HY 036 (1).jpg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669298" y="25717500"/>
          <a:ext cx="1904308" cy="33552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26832</xdr:colOff>
      <xdr:row>117</xdr:row>
      <xdr:rowOff>26832</xdr:rowOff>
    </xdr:from>
    <xdr:to>
      <xdr:col>12</xdr:col>
      <xdr:colOff>1481677</xdr:colOff>
      <xdr:row>118</xdr:row>
      <xdr:rowOff>1665952</xdr:rowOff>
    </xdr:to>
    <xdr:pic>
      <xdr:nvPicPr>
        <xdr:cNvPr id="571" name="Рисунок 570" descr="F:\Общие фото\Фотографии\RL\белье\Прайс\HY 036 (3).jpg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717888" y="25717501"/>
          <a:ext cx="1454845" cy="2737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1448876</xdr:colOff>
      <xdr:row>118</xdr:row>
      <xdr:rowOff>375636</xdr:rowOff>
    </xdr:from>
    <xdr:to>
      <xdr:col>12</xdr:col>
      <xdr:colOff>2939203</xdr:colOff>
      <xdr:row>118</xdr:row>
      <xdr:rowOff>3183688</xdr:rowOff>
    </xdr:to>
    <xdr:pic>
      <xdr:nvPicPr>
        <xdr:cNvPr id="569" name="Рисунок 568" descr="F:\Общие фото\Фотографии\RL\белье\Прайс\HY 036 (4).jpg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139932" y="27166375"/>
          <a:ext cx="1490327" cy="28038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348802</xdr:colOff>
      <xdr:row>120</xdr:row>
      <xdr:rowOff>147571</xdr:rowOff>
    </xdr:from>
    <xdr:to>
      <xdr:col>0</xdr:col>
      <xdr:colOff>2616020</xdr:colOff>
      <xdr:row>124</xdr:row>
      <xdr:rowOff>48296</xdr:rowOff>
    </xdr:to>
    <xdr:pic>
      <xdr:nvPicPr>
        <xdr:cNvPr id="577" name="Рисунок 576" descr="Z:\Фотографии\RL\белье\Прайс\147356 副本.jpg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48802" y="12288592"/>
          <a:ext cx="2267218" cy="38717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3246550</xdr:colOff>
      <xdr:row>120</xdr:row>
      <xdr:rowOff>120741</xdr:rowOff>
    </xdr:from>
    <xdr:to>
      <xdr:col>12</xdr:col>
      <xdr:colOff>5111303</xdr:colOff>
      <xdr:row>123</xdr:row>
      <xdr:rowOff>428018</xdr:rowOff>
    </xdr:to>
    <xdr:pic>
      <xdr:nvPicPr>
        <xdr:cNvPr id="578" name="Рисунок 577" descr="Z:\Фотографии\RL\белье\Прайс\147324 副本.jpg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548557" y="12261762"/>
          <a:ext cx="1864753" cy="32855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40247</xdr:colOff>
      <xdr:row>120</xdr:row>
      <xdr:rowOff>67077</xdr:rowOff>
    </xdr:from>
    <xdr:to>
      <xdr:col>12</xdr:col>
      <xdr:colOff>2092817</xdr:colOff>
      <xdr:row>123</xdr:row>
      <xdr:rowOff>705270</xdr:rowOff>
    </xdr:to>
    <xdr:pic>
      <xdr:nvPicPr>
        <xdr:cNvPr id="579" name="Рисунок 578" descr="Z:\Фотографии\RL\белье\Прайс\147290 副本.jpg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342254" y="12208098"/>
          <a:ext cx="2052570" cy="36164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1770844</xdr:colOff>
      <xdr:row>121</xdr:row>
      <xdr:rowOff>174401</xdr:rowOff>
    </xdr:from>
    <xdr:to>
      <xdr:col>12</xdr:col>
      <xdr:colOff>3233133</xdr:colOff>
      <xdr:row>124</xdr:row>
      <xdr:rowOff>290</xdr:rowOff>
    </xdr:to>
    <xdr:pic>
      <xdr:nvPicPr>
        <xdr:cNvPr id="580" name="Рисунок 579" descr="Z:\Фотографии\RL\белье\Прайс\147297 副本.jpg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072851" y="13308169"/>
          <a:ext cx="1462289" cy="27985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1730599</xdr:colOff>
      <xdr:row>125</xdr:row>
      <xdr:rowOff>107324</xdr:rowOff>
    </xdr:from>
    <xdr:to>
      <xdr:col>12</xdr:col>
      <xdr:colOff>3131853</xdr:colOff>
      <xdr:row>127</xdr:row>
      <xdr:rowOff>737851</xdr:rowOff>
    </xdr:to>
    <xdr:pic>
      <xdr:nvPicPr>
        <xdr:cNvPr id="581" name="Рисунок 580" descr="Z:\Фотографии\RL\белье\Прайс\1715 (3).jpg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032606" y="16809613"/>
          <a:ext cx="1401254" cy="25086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402464</xdr:colOff>
      <xdr:row>125</xdr:row>
      <xdr:rowOff>25783</xdr:rowOff>
    </xdr:from>
    <xdr:to>
      <xdr:col>0</xdr:col>
      <xdr:colOff>2803838</xdr:colOff>
      <xdr:row>129</xdr:row>
      <xdr:rowOff>64148</xdr:rowOff>
    </xdr:to>
    <xdr:pic>
      <xdr:nvPicPr>
        <xdr:cNvPr id="582" name="Рисунок 581" descr="Z:\Фотографии\RL\белье\Прайс\1715 (1).jpg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02464" y="38997790"/>
          <a:ext cx="2401374" cy="39825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80493</xdr:colOff>
      <xdr:row>125</xdr:row>
      <xdr:rowOff>40246</xdr:rowOff>
    </xdr:from>
    <xdr:to>
      <xdr:col>12</xdr:col>
      <xdr:colOff>1629680</xdr:colOff>
      <xdr:row>128</xdr:row>
      <xdr:rowOff>93907</xdr:rowOff>
    </xdr:to>
    <xdr:pic>
      <xdr:nvPicPr>
        <xdr:cNvPr id="583" name="Рисунок 582" descr="Z:\Фотографии\RL\белье\Прайс\1715 (2).jpg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382500" y="16742535"/>
          <a:ext cx="1549187" cy="2964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3474612</xdr:colOff>
      <xdr:row>125</xdr:row>
      <xdr:rowOff>93908</xdr:rowOff>
    </xdr:from>
    <xdr:to>
      <xdr:col>12</xdr:col>
      <xdr:colOff>5005066</xdr:colOff>
      <xdr:row>127</xdr:row>
      <xdr:rowOff>912252</xdr:rowOff>
    </xdr:to>
    <xdr:pic>
      <xdr:nvPicPr>
        <xdr:cNvPr id="584" name="Рисунок 583" descr="Z:\Фотографии\RL\белье\Прайс\1715 (4).jpg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776619" y="16796197"/>
          <a:ext cx="1530454" cy="26965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2696513</xdr:colOff>
      <xdr:row>127</xdr:row>
      <xdr:rowOff>0</xdr:rowOff>
    </xdr:from>
    <xdr:to>
      <xdr:col>12</xdr:col>
      <xdr:colOff>3984400</xdr:colOff>
      <xdr:row>129</xdr:row>
      <xdr:rowOff>277548</xdr:rowOff>
    </xdr:to>
    <xdr:pic>
      <xdr:nvPicPr>
        <xdr:cNvPr id="585" name="Рисунок 584" descr="Z:\Фотографии\RL\белье\Прайс\1715 (5).jpg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998520" y="18406058"/>
          <a:ext cx="1287887" cy="23435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214647</xdr:colOff>
      <xdr:row>1371</xdr:row>
      <xdr:rowOff>67076</xdr:rowOff>
    </xdr:from>
    <xdr:to>
      <xdr:col>0</xdr:col>
      <xdr:colOff>2215360</xdr:colOff>
      <xdr:row>1374</xdr:row>
      <xdr:rowOff>422469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14647" y="526504435"/>
          <a:ext cx="2000713" cy="2964826"/>
        </a:xfrm>
        <a:prstGeom prst="rect">
          <a:avLst/>
        </a:prstGeom>
      </xdr:spPr>
    </xdr:pic>
    <xdr:clientData/>
  </xdr:twoCellAnchor>
  <xdr:twoCellAnchor editAs="oneCell">
    <xdr:from>
      <xdr:col>0</xdr:col>
      <xdr:colOff>2357515</xdr:colOff>
      <xdr:row>1371</xdr:row>
      <xdr:rowOff>107324</xdr:rowOff>
    </xdr:from>
    <xdr:to>
      <xdr:col>1</xdr:col>
      <xdr:colOff>1350460</xdr:colOff>
      <xdr:row>1374</xdr:row>
      <xdr:rowOff>462714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357515" y="526544683"/>
          <a:ext cx="2105339" cy="2964823"/>
        </a:xfrm>
        <a:prstGeom prst="rect">
          <a:avLst/>
        </a:prstGeom>
      </xdr:spPr>
    </xdr:pic>
    <xdr:clientData/>
  </xdr:twoCellAnchor>
  <xdr:twoCellAnchor editAs="oneCell">
    <xdr:from>
      <xdr:col>0</xdr:col>
      <xdr:colOff>120740</xdr:colOff>
      <xdr:row>130</xdr:row>
      <xdr:rowOff>147570</xdr:rowOff>
    </xdr:from>
    <xdr:to>
      <xdr:col>0</xdr:col>
      <xdr:colOff>2897746</xdr:colOff>
      <xdr:row>132</xdr:row>
      <xdr:rowOff>683706</xdr:rowOff>
    </xdr:to>
    <xdr:pic>
      <xdr:nvPicPr>
        <xdr:cNvPr id="564" name="Рисунок 563" descr="F:\Общие фото\Фотографии\RL\белье\Прайс\147083 副本.jpg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0740" y="43654014"/>
          <a:ext cx="2777006" cy="29777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53662</xdr:colOff>
      <xdr:row>130</xdr:row>
      <xdr:rowOff>120739</xdr:rowOff>
    </xdr:from>
    <xdr:to>
      <xdr:col>12</xdr:col>
      <xdr:colOff>2857500</xdr:colOff>
      <xdr:row>132</xdr:row>
      <xdr:rowOff>989677</xdr:rowOff>
    </xdr:to>
    <xdr:pic>
      <xdr:nvPicPr>
        <xdr:cNvPr id="574" name="Рисунок 573" descr="F:\Общие фото\Фотографии\RL\белье\Прайс\147086 副本.jpg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744718" y="43627183"/>
          <a:ext cx="2803838" cy="331055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13</xdr:col>
      <xdr:colOff>275748</xdr:colOff>
      <xdr:row>1125</xdr:row>
      <xdr:rowOff>287930</xdr:rowOff>
    </xdr:from>
    <xdr:ext cx="7490352" cy="3302271"/>
    <xdr:pic>
      <xdr:nvPicPr>
        <xdr:cNvPr id="527" name="Рисунок 526" descr="PSDC734FBEECAC7E007F4CB6B1F3400ED9FF489A8629124FDA80^pimgpsh_fullsize_distr.jpg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104938" y="515067226"/>
          <a:ext cx="7490352" cy="3302271"/>
        </a:xfrm>
        <a:prstGeom prst="rect">
          <a:avLst/>
        </a:prstGeom>
      </xdr:spPr>
    </xdr:pic>
    <xdr:clientData/>
  </xdr:oneCellAnchor>
  <xdr:oneCellAnchor>
    <xdr:from>
      <xdr:col>13</xdr:col>
      <xdr:colOff>275748</xdr:colOff>
      <xdr:row>1145</xdr:row>
      <xdr:rowOff>287930</xdr:rowOff>
    </xdr:from>
    <xdr:ext cx="7490352" cy="3302271"/>
    <xdr:pic>
      <xdr:nvPicPr>
        <xdr:cNvPr id="588" name="Рисунок 587" descr="PSDC734FBEECAC7E007F4CB6B1F3400ED9FF489A8629124FDA80^pimgpsh_fullsize_distr.jpg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104938" y="520795641"/>
          <a:ext cx="7490352" cy="3302271"/>
        </a:xfrm>
        <a:prstGeom prst="rect">
          <a:avLst/>
        </a:prstGeom>
      </xdr:spPr>
    </xdr:pic>
    <xdr:clientData/>
  </xdr:oneCellAnchor>
  <xdr:oneCellAnchor>
    <xdr:from>
      <xdr:col>13</xdr:col>
      <xdr:colOff>275748</xdr:colOff>
      <xdr:row>1153</xdr:row>
      <xdr:rowOff>287930</xdr:rowOff>
    </xdr:from>
    <xdr:ext cx="7490352" cy="3302271"/>
    <xdr:pic>
      <xdr:nvPicPr>
        <xdr:cNvPr id="594" name="Рисунок 593" descr="PSDC734FBEECAC7E007F4CB6B1F3400ED9FF489A8629124FDA80^pimgpsh_fullsize_distr.jpg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104938" y="520795641"/>
          <a:ext cx="7490352" cy="3302271"/>
        </a:xfrm>
        <a:prstGeom prst="rect">
          <a:avLst/>
        </a:prstGeom>
      </xdr:spPr>
    </xdr:pic>
    <xdr:clientData/>
  </xdr:oneCellAnchor>
  <xdr:oneCellAnchor>
    <xdr:from>
      <xdr:col>13</xdr:col>
      <xdr:colOff>275748</xdr:colOff>
      <xdr:row>1166</xdr:row>
      <xdr:rowOff>287930</xdr:rowOff>
    </xdr:from>
    <xdr:ext cx="7490352" cy="3302271"/>
    <xdr:pic>
      <xdr:nvPicPr>
        <xdr:cNvPr id="596" name="Рисунок 595" descr="PSDC734FBEECAC7E007F4CB6B1F3400ED9FF489A8629124FDA80^pimgpsh_fullsize_distr.jpg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104938" y="530843845"/>
          <a:ext cx="7490352" cy="3302271"/>
        </a:xfrm>
        <a:prstGeom prst="rect">
          <a:avLst/>
        </a:prstGeom>
      </xdr:spPr>
    </xdr:pic>
    <xdr:clientData/>
  </xdr:oneCellAnchor>
  <xdr:oneCellAnchor>
    <xdr:from>
      <xdr:col>13</xdr:col>
      <xdr:colOff>275748</xdr:colOff>
      <xdr:row>1177</xdr:row>
      <xdr:rowOff>287930</xdr:rowOff>
    </xdr:from>
    <xdr:ext cx="7490352" cy="3302271"/>
    <xdr:pic>
      <xdr:nvPicPr>
        <xdr:cNvPr id="598" name="Рисунок 597" descr="PSDC734FBEECAC7E007F4CB6B1F3400ED9FF489A8629124FDA80^pimgpsh_fullsize_distr.jpg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104938" y="520795641"/>
          <a:ext cx="7490352" cy="3302271"/>
        </a:xfrm>
        <a:prstGeom prst="rect">
          <a:avLst/>
        </a:prstGeom>
      </xdr:spPr>
    </xdr:pic>
    <xdr:clientData/>
  </xdr:oneCellAnchor>
  <xdr:twoCellAnchor editAs="oneCell">
    <xdr:from>
      <xdr:col>13</xdr:col>
      <xdr:colOff>275748</xdr:colOff>
      <xdr:row>1106</xdr:row>
      <xdr:rowOff>287930</xdr:rowOff>
    </xdr:from>
    <xdr:to>
      <xdr:col>25</xdr:col>
      <xdr:colOff>521734</xdr:colOff>
      <xdr:row>1124</xdr:row>
      <xdr:rowOff>70510</xdr:rowOff>
    </xdr:to>
    <xdr:pic>
      <xdr:nvPicPr>
        <xdr:cNvPr id="563" name="Рисунок 562" descr="PSDC734FBEECAC7E007F4CB6B1F3400ED9FF489A8629124FDA80^pimgpsh_fullsize_distr.jpg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125598" y="287930"/>
          <a:ext cx="7561186" cy="5221358"/>
        </a:xfrm>
        <a:prstGeom prst="rect">
          <a:avLst/>
        </a:prstGeom>
      </xdr:spPr>
    </xdr:pic>
    <xdr:clientData/>
  </xdr:twoCellAnchor>
  <xdr:twoCellAnchor editAs="oneCell">
    <xdr:from>
      <xdr:col>0</xdr:col>
      <xdr:colOff>66887</xdr:colOff>
      <xdr:row>1107</xdr:row>
      <xdr:rowOff>81642</xdr:rowOff>
    </xdr:from>
    <xdr:to>
      <xdr:col>0</xdr:col>
      <xdr:colOff>2272393</xdr:colOff>
      <xdr:row>1120</xdr:row>
      <xdr:rowOff>139233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6887" y="500742"/>
          <a:ext cx="2205506" cy="3896166"/>
        </a:xfrm>
        <a:prstGeom prst="rect">
          <a:avLst/>
        </a:prstGeom>
      </xdr:spPr>
    </xdr:pic>
    <xdr:clientData/>
  </xdr:twoCellAnchor>
  <xdr:oneCellAnchor>
    <xdr:from>
      <xdr:col>13</xdr:col>
      <xdr:colOff>275748</xdr:colOff>
      <xdr:row>1125</xdr:row>
      <xdr:rowOff>287930</xdr:rowOff>
    </xdr:from>
    <xdr:ext cx="7490352" cy="3302271"/>
    <xdr:pic>
      <xdr:nvPicPr>
        <xdr:cNvPr id="567" name="Рисунок 566" descr="PSDC734FBEECAC7E007F4CB6B1F3400ED9FF489A8629124FDA80^pimgpsh_fullsize_distr.jpg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125598" y="6021980"/>
          <a:ext cx="7490352" cy="3302271"/>
        </a:xfrm>
        <a:prstGeom prst="rect">
          <a:avLst/>
        </a:prstGeom>
      </xdr:spPr>
    </xdr:pic>
    <xdr:clientData/>
  </xdr:oneCellAnchor>
  <xdr:oneCellAnchor>
    <xdr:from>
      <xdr:col>13</xdr:col>
      <xdr:colOff>275748</xdr:colOff>
      <xdr:row>1145</xdr:row>
      <xdr:rowOff>287930</xdr:rowOff>
    </xdr:from>
    <xdr:ext cx="7490352" cy="3302271"/>
    <xdr:pic>
      <xdr:nvPicPr>
        <xdr:cNvPr id="572" name="Рисунок 571" descr="PSDC734FBEECAC7E007F4CB6B1F3400ED9FF489A8629124FDA80^pimgpsh_fullsize_distr.jpg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125598" y="11927480"/>
          <a:ext cx="7490352" cy="3302271"/>
        </a:xfrm>
        <a:prstGeom prst="rect">
          <a:avLst/>
        </a:prstGeom>
      </xdr:spPr>
    </xdr:pic>
    <xdr:clientData/>
  </xdr:oneCellAnchor>
  <xdr:twoCellAnchor editAs="oneCell">
    <xdr:from>
      <xdr:col>0</xdr:col>
      <xdr:colOff>36607</xdr:colOff>
      <xdr:row>1146</xdr:row>
      <xdr:rowOff>380999</xdr:rowOff>
    </xdr:from>
    <xdr:to>
      <xdr:col>0</xdr:col>
      <xdr:colOff>2572135</xdr:colOff>
      <xdr:row>1153</xdr:row>
      <xdr:rowOff>190498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607" y="12315824"/>
          <a:ext cx="2535528" cy="3676650"/>
        </a:xfrm>
        <a:prstGeom prst="rect">
          <a:avLst/>
        </a:prstGeom>
      </xdr:spPr>
    </xdr:pic>
    <xdr:clientData/>
  </xdr:twoCellAnchor>
  <xdr:oneCellAnchor>
    <xdr:from>
      <xdr:col>13</xdr:col>
      <xdr:colOff>275748</xdr:colOff>
      <xdr:row>1153</xdr:row>
      <xdr:rowOff>287930</xdr:rowOff>
    </xdr:from>
    <xdr:ext cx="7490352" cy="3302271"/>
    <xdr:pic>
      <xdr:nvPicPr>
        <xdr:cNvPr id="575" name="Рисунок 574" descr="PSDC734FBEECAC7E007F4CB6B1F3400ED9FF489A8629124FDA80^pimgpsh_fullsize_distr.jpg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125598" y="16089905"/>
          <a:ext cx="7490352" cy="3302271"/>
        </a:xfrm>
        <a:prstGeom prst="rect">
          <a:avLst/>
        </a:prstGeom>
      </xdr:spPr>
    </xdr:pic>
    <xdr:clientData/>
  </xdr:oneCellAnchor>
  <xdr:twoCellAnchor editAs="oneCell">
    <xdr:from>
      <xdr:col>0</xdr:col>
      <xdr:colOff>214460</xdr:colOff>
      <xdr:row>1154</xdr:row>
      <xdr:rowOff>176893</xdr:rowOff>
    </xdr:from>
    <xdr:to>
      <xdr:col>0</xdr:col>
      <xdr:colOff>2919561</xdr:colOff>
      <xdr:row>1166</xdr:row>
      <xdr:rowOff>20992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14460" y="16531318"/>
          <a:ext cx="2705101" cy="4301800"/>
        </a:xfrm>
        <a:prstGeom prst="rect">
          <a:avLst/>
        </a:prstGeom>
      </xdr:spPr>
    </xdr:pic>
    <xdr:clientData/>
  </xdr:twoCellAnchor>
  <xdr:oneCellAnchor>
    <xdr:from>
      <xdr:col>13</xdr:col>
      <xdr:colOff>275748</xdr:colOff>
      <xdr:row>1166</xdr:row>
      <xdr:rowOff>287930</xdr:rowOff>
    </xdr:from>
    <xdr:ext cx="7490352" cy="3302271"/>
    <xdr:pic>
      <xdr:nvPicPr>
        <xdr:cNvPr id="587" name="Рисунок 586" descr="PSDC734FBEECAC7E007F4CB6B1F3400ED9FF489A8629124FDA80^pimgpsh_fullsize_distr.jpg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125598" y="21100055"/>
          <a:ext cx="7490352" cy="3302271"/>
        </a:xfrm>
        <a:prstGeom prst="rect">
          <a:avLst/>
        </a:prstGeom>
      </xdr:spPr>
    </xdr:pic>
    <xdr:clientData/>
  </xdr:oneCellAnchor>
  <xdr:twoCellAnchor editAs="oneCell">
    <xdr:from>
      <xdr:col>0</xdr:col>
      <xdr:colOff>295334</xdr:colOff>
      <xdr:row>1167</xdr:row>
      <xdr:rowOff>108857</xdr:rowOff>
    </xdr:from>
    <xdr:to>
      <xdr:col>0</xdr:col>
      <xdr:colOff>2841544</xdr:colOff>
      <xdr:row>1177</xdr:row>
      <xdr:rowOff>62275</xdr:rowOff>
    </xdr:to>
    <xdr:pic>
      <xdr:nvPicPr>
        <xdr:cNvPr id="589" name="Рисунок 588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5334" y="21292457"/>
          <a:ext cx="2546210" cy="4022328"/>
        </a:xfrm>
        <a:prstGeom prst="rect">
          <a:avLst/>
        </a:prstGeom>
      </xdr:spPr>
    </xdr:pic>
    <xdr:clientData/>
  </xdr:twoCellAnchor>
  <xdr:oneCellAnchor>
    <xdr:from>
      <xdr:col>13</xdr:col>
      <xdr:colOff>275748</xdr:colOff>
      <xdr:row>1177</xdr:row>
      <xdr:rowOff>287930</xdr:rowOff>
    </xdr:from>
    <xdr:ext cx="7490352" cy="3302271"/>
    <xdr:pic>
      <xdr:nvPicPr>
        <xdr:cNvPr id="590" name="Рисунок 589" descr="PSDC734FBEECAC7E007F4CB6B1F3400ED9FF489A8629124FDA80^pimgpsh_fullsize_distr.jpg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125598" y="25557755"/>
          <a:ext cx="7490352" cy="3302271"/>
        </a:xfrm>
        <a:prstGeom prst="rect">
          <a:avLst/>
        </a:prstGeom>
      </xdr:spPr>
    </xdr:pic>
    <xdr:clientData/>
  </xdr:oneCellAnchor>
  <xdr:twoCellAnchor editAs="oneCell">
    <xdr:from>
      <xdr:col>0</xdr:col>
      <xdr:colOff>106173</xdr:colOff>
      <xdr:row>1178</xdr:row>
      <xdr:rowOff>40821</xdr:rowOff>
    </xdr:from>
    <xdr:to>
      <xdr:col>0</xdr:col>
      <xdr:colOff>2649456</xdr:colOff>
      <xdr:row>1192</xdr:row>
      <xdr:rowOff>95248</xdr:rowOff>
    </xdr:to>
    <xdr:pic>
      <xdr:nvPicPr>
        <xdr:cNvPr id="591" name="Рисунок 590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06173" y="25682121"/>
          <a:ext cx="2543283" cy="4188279"/>
        </a:xfrm>
        <a:prstGeom prst="rect">
          <a:avLst/>
        </a:prstGeom>
      </xdr:spPr>
    </xdr:pic>
    <xdr:clientData/>
  </xdr:twoCellAnchor>
  <xdr:twoCellAnchor editAs="oneCell">
    <xdr:from>
      <xdr:col>0</xdr:col>
      <xdr:colOff>356711</xdr:colOff>
      <xdr:row>1225</xdr:row>
      <xdr:rowOff>148720</xdr:rowOff>
    </xdr:from>
    <xdr:to>
      <xdr:col>0</xdr:col>
      <xdr:colOff>2249366</xdr:colOff>
      <xdr:row>1233</xdr:row>
      <xdr:rowOff>368672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6711" y="40353745"/>
          <a:ext cx="1892655" cy="3194555"/>
        </a:xfrm>
        <a:prstGeom prst="rect">
          <a:avLst/>
        </a:prstGeom>
      </xdr:spPr>
    </xdr:pic>
    <xdr:clientData/>
  </xdr:twoCellAnchor>
  <xdr:twoCellAnchor editAs="oneCell">
    <xdr:from>
      <xdr:col>0</xdr:col>
      <xdr:colOff>2796903</xdr:colOff>
      <xdr:row>1225</xdr:row>
      <xdr:rowOff>335771</xdr:rowOff>
    </xdr:from>
    <xdr:to>
      <xdr:col>1</xdr:col>
      <xdr:colOff>1605642</xdr:colOff>
      <xdr:row>1234</xdr:row>
      <xdr:rowOff>231320</xdr:rowOff>
    </xdr:to>
    <xdr:pic>
      <xdr:nvPicPr>
        <xdr:cNvPr id="593" name="Рисунок 592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96903" y="40540796"/>
          <a:ext cx="1923414" cy="3238825"/>
        </a:xfrm>
        <a:prstGeom prst="rect">
          <a:avLst/>
        </a:prstGeom>
      </xdr:spPr>
    </xdr:pic>
    <xdr:clientData/>
  </xdr:twoCellAnchor>
  <xdr:twoCellAnchor editAs="oneCell">
    <xdr:from>
      <xdr:col>0</xdr:col>
      <xdr:colOff>3044003</xdr:colOff>
      <xdr:row>1107</xdr:row>
      <xdr:rowOff>81642</xdr:rowOff>
    </xdr:from>
    <xdr:to>
      <xdr:col>1</xdr:col>
      <xdr:colOff>1964130</xdr:colOff>
      <xdr:row>1118</xdr:row>
      <xdr:rowOff>122464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44003" y="500742"/>
          <a:ext cx="2034802" cy="3288847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108859</xdr:colOff>
      <xdr:row>1128</xdr:row>
      <xdr:rowOff>13608</xdr:rowOff>
    </xdr:from>
    <xdr:to>
      <xdr:col>0</xdr:col>
      <xdr:colOff>2734587</xdr:colOff>
      <xdr:row>1142</xdr:row>
      <xdr:rowOff>89805</xdr:rowOff>
    </xdr:to>
    <xdr:pic>
      <xdr:nvPicPr>
        <xdr:cNvPr id="603" name="Рисунок 602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08859" y="6633483"/>
          <a:ext cx="2625728" cy="4229099"/>
        </a:xfrm>
        <a:prstGeom prst="rect">
          <a:avLst/>
        </a:prstGeom>
      </xdr:spPr>
    </xdr:pic>
    <xdr:clientData/>
  </xdr:twoCellAnchor>
  <xdr:twoCellAnchor editAs="oneCell">
    <xdr:from>
      <xdr:col>0</xdr:col>
      <xdr:colOff>2612573</xdr:colOff>
      <xdr:row>1146</xdr:row>
      <xdr:rowOff>376185</xdr:rowOff>
    </xdr:from>
    <xdr:to>
      <xdr:col>1</xdr:col>
      <xdr:colOff>1757431</xdr:colOff>
      <xdr:row>1153</xdr:row>
      <xdr:rowOff>187816</xdr:rowOff>
    </xdr:to>
    <xdr:pic>
      <xdr:nvPicPr>
        <xdr:cNvPr id="607" name="Рисунок 606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12573" y="537881326"/>
          <a:ext cx="2257252" cy="3661878"/>
        </a:xfrm>
        <a:prstGeom prst="rect">
          <a:avLst/>
        </a:prstGeom>
      </xdr:spPr>
    </xdr:pic>
    <xdr:clientData/>
  </xdr:twoCellAnchor>
  <xdr:twoCellAnchor editAs="oneCell">
    <xdr:from>
      <xdr:col>0</xdr:col>
      <xdr:colOff>2735035</xdr:colOff>
      <xdr:row>1179</xdr:row>
      <xdr:rowOff>122465</xdr:rowOff>
    </xdr:from>
    <xdr:to>
      <xdr:col>1</xdr:col>
      <xdr:colOff>1920664</xdr:colOff>
      <xdr:row>1191</xdr:row>
      <xdr:rowOff>285752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35035" y="26059040"/>
          <a:ext cx="2300304" cy="3706586"/>
        </a:xfrm>
        <a:prstGeom prst="rect">
          <a:avLst/>
        </a:prstGeom>
      </xdr:spPr>
    </xdr:pic>
    <xdr:clientData/>
  </xdr:twoCellAnchor>
  <xdr:twoCellAnchor editAs="oneCell">
    <xdr:from>
      <xdr:col>0</xdr:col>
      <xdr:colOff>2408467</xdr:colOff>
      <xdr:row>1204</xdr:row>
      <xdr:rowOff>272141</xdr:rowOff>
    </xdr:from>
    <xdr:to>
      <xdr:col>1</xdr:col>
      <xdr:colOff>1614695</xdr:colOff>
      <xdr:row>1217</xdr:row>
      <xdr:rowOff>119742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408467" y="33590591"/>
          <a:ext cx="2320903" cy="37623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1142999</xdr:colOff>
      <xdr:row>1214</xdr:row>
      <xdr:rowOff>50296</xdr:rowOff>
    </xdr:from>
    <xdr:to>
      <xdr:col>1</xdr:col>
      <xdr:colOff>122463</xdr:colOff>
      <xdr:row>1223</xdr:row>
      <xdr:rowOff>310240</xdr:rowOff>
    </xdr:to>
    <xdr:pic>
      <xdr:nvPicPr>
        <xdr:cNvPr id="613" name="Рисунок 612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142999" y="567056106"/>
          <a:ext cx="2091858" cy="3479664"/>
        </a:xfrm>
        <a:prstGeom prst="rect">
          <a:avLst/>
        </a:prstGeom>
      </xdr:spPr>
    </xdr:pic>
    <xdr:clientData/>
  </xdr:twoCellAnchor>
  <xdr:twoCellAnchor editAs="oneCell">
    <xdr:from>
      <xdr:col>0</xdr:col>
      <xdr:colOff>313129</xdr:colOff>
      <xdr:row>1192</xdr:row>
      <xdr:rowOff>204106</xdr:rowOff>
    </xdr:from>
    <xdr:to>
      <xdr:col>0</xdr:col>
      <xdr:colOff>2422071</xdr:colOff>
      <xdr:row>1204</xdr:row>
      <xdr:rowOff>81645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3129" y="29979256"/>
          <a:ext cx="2108942" cy="3420837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2571751</xdr:colOff>
      <xdr:row>1192</xdr:row>
      <xdr:rowOff>176893</xdr:rowOff>
    </xdr:from>
    <xdr:to>
      <xdr:col>1</xdr:col>
      <xdr:colOff>1660071</xdr:colOff>
      <xdr:row>1204</xdr:row>
      <xdr:rowOff>185934</xdr:rowOff>
    </xdr:to>
    <xdr:pic>
      <xdr:nvPicPr>
        <xdr:cNvPr id="615" name="Рисунок 614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571751" y="29952043"/>
          <a:ext cx="2202995" cy="35523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1204</xdr:row>
      <xdr:rowOff>48830</xdr:rowOff>
    </xdr:from>
    <xdr:to>
      <xdr:col>0</xdr:col>
      <xdr:colOff>2272857</xdr:colOff>
      <xdr:row>1216</xdr:row>
      <xdr:rowOff>163285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0" y="564103231"/>
          <a:ext cx="2272857" cy="3656145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1281</xdr:row>
      <xdr:rowOff>54429</xdr:rowOff>
    </xdr:from>
    <xdr:to>
      <xdr:col>0</xdr:col>
      <xdr:colOff>2741374</xdr:colOff>
      <xdr:row>1293</xdr:row>
      <xdr:rowOff>40823</xdr:rowOff>
    </xdr:to>
    <xdr:pic>
      <xdr:nvPicPr>
        <xdr:cNvPr id="617" name="Рисунок 61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4429" y="61443054"/>
          <a:ext cx="2686945" cy="4444094"/>
        </a:xfrm>
        <a:prstGeom prst="rect">
          <a:avLst/>
        </a:prstGeom>
      </xdr:spPr>
    </xdr:pic>
    <xdr:clientData/>
  </xdr:twoCellAnchor>
  <xdr:twoCellAnchor editAs="oneCell">
    <xdr:from>
      <xdr:col>0</xdr:col>
      <xdr:colOff>2408463</xdr:colOff>
      <xdr:row>1281</xdr:row>
      <xdr:rowOff>326571</xdr:rowOff>
    </xdr:from>
    <xdr:to>
      <xdr:col>1</xdr:col>
      <xdr:colOff>1961244</xdr:colOff>
      <xdr:row>1293</xdr:row>
      <xdr:rowOff>264354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408463" y="61715196"/>
          <a:ext cx="2667456" cy="4395483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149679</xdr:colOff>
      <xdr:row>1293</xdr:row>
      <xdr:rowOff>68036</xdr:rowOff>
    </xdr:from>
    <xdr:to>
      <xdr:col>0</xdr:col>
      <xdr:colOff>2641158</xdr:colOff>
      <xdr:row>1304</xdr:row>
      <xdr:rowOff>190500</xdr:rowOff>
    </xdr:to>
    <xdr:pic>
      <xdr:nvPicPr>
        <xdr:cNvPr id="619" name="Рисунок 618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9679" y="65914361"/>
          <a:ext cx="2491479" cy="4208688"/>
        </a:xfrm>
        <a:prstGeom prst="rect">
          <a:avLst/>
        </a:prstGeom>
      </xdr:spPr>
    </xdr:pic>
    <xdr:clientData/>
  </xdr:twoCellAnchor>
  <xdr:twoCellAnchor editAs="oneCell">
    <xdr:from>
      <xdr:col>0</xdr:col>
      <xdr:colOff>2707822</xdr:colOff>
      <xdr:row>1293</xdr:row>
      <xdr:rowOff>285750</xdr:rowOff>
    </xdr:from>
    <xdr:to>
      <xdr:col>1</xdr:col>
      <xdr:colOff>1919715</xdr:colOff>
      <xdr:row>1304</xdr:row>
      <xdr:rowOff>125707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07822" y="66132075"/>
          <a:ext cx="2326568" cy="3926181"/>
        </a:xfrm>
        <a:prstGeom prst="rect">
          <a:avLst/>
        </a:prstGeom>
      </xdr:spPr>
    </xdr:pic>
    <xdr:clientData/>
  </xdr:twoCellAnchor>
  <xdr:twoCellAnchor editAs="oneCell">
    <xdr:from>
      <xdr:col>0</xdr:col>
      <xdr:colOff>81644</xdr:colOff>
      <xdr:row>1235</xdr:row>
      <xdr:rowOff>95251</xdr:rowOff>
    </xdr:from>
    <xdr:to>
      <xdr:col>0</xdr:col>
      <xdr:colOff>2525034</xdr:colOff>
      <xdr:row>1246</xdr:row>
      <xdr:rowOff>54429</xdr:rowOff>
    </xdr:to>
    <xdr:pic>
      <xdr:nvPicPr>
        <xdr:cNvPr id="621" name="Рисунок 620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81644" y="44015026"/>
          <a:ext cx="2443390" cy="4045404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2476501</xdr:colOff>
      <xdr:row>1236</xdr:row>
      <xdr:rowOff>27216</xdr:rowOff>
    </xdr:from>
    <xdr:to>
      <xdr:col>1</xdr:col>
      <xdr:colOff>1935927</xdr:colOff>
      <xdr:row>1247</xdr:row>
      <xdr:rowOff>217713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476501" y="44318466"/>
          <a:ext cx="2574101" cy="4276723"/>
        </a:xfrm>
        <a:prstGeom prst="rect">
          <a:avLst/>
        </a:prstGeom>
      </xdr:spPr>
    </xdr:pic>
    <xdr:clientData/>
  </xdr:twoCellAnchor>
  <xdr:twoCellAnchor editAs="oneCell">
    <xdr:from>
      <xdr:col>0</xdr:col>
      <xdr:colOff>81644</xdr:colOff>
      <xdr:row>1246</xdr:row>
      <xdr:rowOff>95250</xdr:rowOff>
    </xdr:from>
    <xdr:to>
      <xdr:col>0</xdr:col>
      <xdr:colOff>2788438</xdr:colOff>
      <xdr:row>1258</xdr:row>
      <xdr:rowOff>100692</xdr:rowOff>
    </xdr:to>
    <xdr:pic>
      <xdr:nvPicPr>
        <xdr:cNvPr id="623" name="Рисунок 622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81644" y="48101250"/>
          <a:ext cx="2706794" cy="4463142"/>
        </a:xfrm>
        <a:prstGeom prst="rect">
          <a:avLst/>
        </a:prstGeom>
      </xdr:spPr>
    </xdr:pic>
    <xdr:clientData/>
  </xdr:twoCellAnchor>
  <xdr:twoCellAnchor editAs="oneCell">
    <xdr:from>
      <xdr:col>0</xdr:col>
      <xdr:colOff>2830287</xdr:colOff>
      <xdr:row>1247</xdr:row>
      <xdr:rowOff>244928</xdr:rowOff>
    </xdr:from>
    <xdr:to>
      <xdr:col>1</xdr:col>
      <xdr:colOff>1946873</xdr:colOff>
      <xdr:row>1257</xdr:row>
      <xdr:rowOff>216352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830287" y="48622403"/>
          <a:ext cx="2231261" cy="368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2748643</xdr:colOff>
      <xdr:row>1258</xdr:row>
      <xdr:rowOff>353785</xdr:rowOff>
    </xdr:from>
    <xdr:to>
      <xdr:col>1</xdr:col>
      <xdr:colOff>1986074</xdr:colOff>
      <xdr:row>1269</xdr:row>
      <xdr:rowOff>180976</xdr:rowOff>
    </xdr:to>
    <xdr:pic>
      <xdr:nvPicPr>
        <xdr:cNvPr id="625" name="Рисунок 624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48643" y="52817485"/>
          <a:ext cx="2352106" cy="3913415"/>
        </a:xfrm>
        <a:prstGeom prst="rect">
          <a:avLst/>
        </a:prstGeom>
      </xdr:spPr>
    </xdr:pic>
    <xdr:clientData/>
  </xdr:twoCellAnchor>
  <xdr:twoCellAnchor editAs="oneCell">
    <xdr:from>
      <xdr:col>0</xdr:col>
      <xdr:colOff>68035</xdr:colOff>
      <xdr:row>1258</xdr:row>
      <xdr:rowOff>119763</xdr:rowOff>
    </xdr:from>
    <xdr:to>
      <xdr:col>0</xdr:col>
      <xdr:colOff>2735035</xdr:colOff>
      <xdr:row>1269</xdr:row>
      <xdr:rowOff>353787</xdr:rowOff>
    </xdr:to>
    <xdr:pic>
      <xdr:nvPicPr>
        <xdr:cNvPr id="626" name="Рисунок 625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8035" y="52583463"/>
          <a:ext cx="2667000" cy="4320248"/>
        </a:xfrm>
        <a:prstGeom prst="rect">
          <a:avLst/>
        </a:prstGeom>
      </xdr:spPr>
    </xdr:pic>
    <xdr:clientData/>
  </xdr:twoCellAnchor>
  <xdr:twoCellAnchor editAs="oneCell">
    <xdr:from>
      <xdr:col>0</xdr:col>
      <xdr:colOff>528956</xdr:colOff>
      <xdr:row>1271</xdr:row>
      <xdr:rowOff>54429</xdr:rowOff>
    </xdr:from>
    <xdr:to>
      <xdr:col>0</xdr:col>
      <xdr:colOff>2595660</xdr:colOff>
      <xdr:row>1280</xdr:row>
      <xdr:rowOff>120740</xdr:rowOff>
    </xdr:to>
    <xdr:pic>
      <xdr:nvPicPr>
        <xdr:cNvPr id="627" name="Рисунок 626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28956" y="583225908"/>
          <a:ext cx="2066704" cy="3809233"/>
        </a:xfrm>
        <a:prstGeom prst="rect">
          <a:avLst/>
        </a:prstGeom>
      </xdr:spPr>
    </xdr:pic>
    <xdr:clientData/>
  </xdr:twoCellAnchor>
  <xdr:twoCellAnchor editAs="oneCell">
    <xdr:from>
      <xdr:col>0</xdr:col>
      <xdr:colOff>120740</xdr:colOff>
      <xdr:row>56</xdr:row>
      <xdr:rowOff>93909</xdr:rowOff>
    </xdr:from>
    <xdr:to>
      <xdr:col>0</xdr:col>
      <xdr:colOff>2991655</xdr:colOff>
      <xdr:row>68</xdr:row>
      <xdr:rowOff>414299</xdr:rowOff>
    </xdr:to>
    <xdr:pic>
      <xdr:nvPicPr>
        <xdr:cNvPr id="629" name="Рисунок 628" descr="F:\для бланка\для бланка\DSC_0266.jpg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0740" y="7338275"/>
          <a:ext cx="2870915" cy="51902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1891585</xdr:colOff>
      <xdr:row>1115</xdr:row>
      <xdr:rowOff>13416</xdr:rowOff>
    </xdr:from>
    <xdr:to>
      <xdr:col>1</xdr:col>
      <xdr:colOff>802347</xdr:colOff>
      <xdr:row>1124</xdr:row>
      <xdr:rowOff>238793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91585" y="533453662"/>
          <a:ext cx="2023156" cy="2881647"/>
        </a:xfrm>
        <a:prstGeom prst="rect">
          <a:avLst/>
        </a:prstGeom>
      </xdr:spPr>
    </xdr:pic>
    <xdr:clientData/>
  </xdr:twoCellAnchor>
  <xdr:twoCellAnchor editAs="oneCell">
    <xdr:from>
      <xdr:col>0</xdr:col>
      <xdr:colOff>2750177</xdr:colOff>
      <xdr:row>1130</xdr:row>
      <xdr:rowOff>120739</xdr:rowOff>
    </xdr:from>
    <xdr:to>
      <xdr:col>1</xdr:col>
      <xdr:colOff>1918423</xdr:colOff>
      <xdr:row>1142</xdr:row>
      <xdr:rowOff>2073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50177" y="537988098"/>
          <a:ext cx="2280640" cy="3431684"/>
        </a:xfrm>
        <a:prstGeom prst="rect">
          <a:avLst/>
        </a:prstGeom>
      </xdr:spPr>
    </xdr:pic>
    <xdr:clientData/>
  </xdr:twoCellAnchor>
  <xdr:twoCellAnchor editAs="oneCell">
    <xdr:from>
      <xdr:col>0</xdr:col>
      <xdr:colOff>2696513</xdr:colOff>
      <xdr:row>1271</xdr:row>
      <xdr:rowOff>389048</xdr:rowOff>
    </xdr:from>
    <xdr:to>
      <xdr:col>1</xdr:col>
      <xdr:colOff>1948560</xdr:colOff>
      <xdr:row>1279</xdr:row>
      <xdr:rowOff>332704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96513" y="588644999"/>
          <a:ext cx="2364441" cy="3270697"/>
        </a:xfrm>
        <a:prstGeom prst="rect">
          <a:avLst/>
        </a:prstGeom>
      </xdr:spPr>
    </xdr:pic>
    <xdr:clientData/>
  </xdr:twoCellAnchor>
  <xdr:twoCellAnchor editAs="oneCell">
    <xdr:from>
      <xdr:col>0</xdr:col>
      <xdr:colOff>67077</xdr:colOff>
      <xdr:row>1302</xdr:row>
      <xdr:rowOff>214647</xdr:rowOff>
    </xdr:from>
    <xdr:to>
      <xdr:col>0</xdr:col>
      <xdr:colOff>2247374</xdr:colOff>
      <xdr:row>1312</xdr:row>
      <xdr:rowOff>67075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7077" y="601268978"/>
          <a:ext cx="2180297" cy="360876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2857500</xdr:colOff>
      <xdr:row>1168</xdr:row>
      <xdr:rowOff>0</xdr:rowOff>
    </xdr:from>
    <xdr:to>
      <xdr:col>1</xdr:col>
      <xdr:colOff>1969981</xdr:colOff>
      <xdr:row>1176</xdr:row>
      <xdr:rowOff>207332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857500" y="552329260"/>
          <a:ext cx="2224875" cy="3501443"/>
        </a:xfrm>
        <a:prstGeom prst="rect">
          <a:avLst/>
        </a:prstGeom>
      </xdr:spPr>
    </xdr:pic>
    <xdr:clientData/>
  </xdr:twoCellAnchor>
  <xdr:twoCellAnchor editAs="oneCell">
    <xdr:from>
      <xdr:col>0</xdr:col>
      <xdr:colOff>2535529</xdr:colOff>
      <xdr:row>1303</xdr:row>
      <xdr:rowOff>147569</xdr:rowOff>
    </xdr:from>
    <xdr:to>
      <xdr:col>1</xdr:col>
      <xdr:colOff>1838326</xdr:colOff>
      <xdr:row>1312</xdr:row>
      <xdr:rowOff>50978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535529" y="601577534"/>
          <a:ext cx="2415191" cy="3284113"/>
        </a:xfrm>
        <a:prstGeom prst="rect">
          <a:avLst/>
        </a:prstGeom>
      </xdr:spPr>
    </xdr:pic>
    <xdr:clientData/>
  </xdr:twoCellAnchor>
  <xdr:twoCellAnchor editAs="oneCell">
    <xdr:from>
      <xdr:col>0</xdr:col>
      <xdr:colOff>201232</xdr:colOff>
      <xdr:row>69</xdr:row>
      <xdr:rowOff>268310</xdr:rowOff>
    </xdr:from>
    <xdr:to>
      <xdr:col>0</xdr:col>
      <xdr:colOff>2924576</xdr:colOff>
      <xdr:row>81</xdr:row>
      <xdr:rowOff>165253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01232" y="13066690"/>
          <a:ext cx="2723344" cy="5853424"/>
        </a:xfrm>
        <a:prstGeom prst="rect">
          <a:avLst/>
        </a:prstGeom>
      </xdr:spPr>
    </xdr:pic>
    <xdr:clientData/>
  </xdr:twoCellAnchor>
  <xdr:twoCellAnchor editAs="oneCell">
    <xdr:from>
      <xdr:col>12</xdr:col>
      <xdr:colOff>120739</xdr:colOff>
      <xdr:row>69</xdr:row>
      <xdr:rowOff>40247</xdr:rowOff>
    </xdr:from>
    <xdr:to>
      <xdr:col>12</xdr:col>
      <xdr:colOff>1966469</xdr:colOff>
      <xdr:row>77</xdr:row>
      <xdr:rowOff>93908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811795" y="12838627"/>
          <a:ext cx="1845730" cy="4024648"/>
        </a:xfrm>
        <a:prstGeom prst="rect">
          <a:avLst/>
        </a:prstGeom>
      </xdr:spPr>
    </xdr:pic>
    <xdr:clientData/>
  </xdr:twoCellAnchor>
  <xdr:twoCellAnchor editAs="oneCell">
    <xdr:from>
      <xdr:col>12</xdr:col>
      <xdr:colOff>3286796</xdr:colOff>
      <xdr:row>69</xdr:row>
      <xdr:rowOff>26831</xdr:rowOff>
    </xdr:from>
    <xdr:to>
      <xdr:col>13</xdr:col>
      <xdr:colOff>0</xdr:colOff>
      <xdr:row>76</xdr:row>
      <xdr:rowOff>328948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5977852" y="12825211"/>
          <a:ext cx="1851338" cy="3776729"/>
        </a:xfrm>
        <a:prstGeom prst="rect">
          <a:avLst/>
        </a:prstGeom>
      </xdr:spPr>
    </xdr:pic>
    <xdr:clientData/>
  </xdr:twoCellAnchor>
  <xdr:twoCellAnchor editAs="oneCell">
    <xdr:from>
      <xdr:col>12</xdr:col>
      <xdr:colOff>1717184</xdr:colOff>
      <xdr:row>75</xdr:row>
      <xdr:rowOff>26828</xdr:rowOff>
    </xdr:from>
    <xdr:to>
      <xdr:col>12</xdr:col>
      <xdr:colOff>3400835</xdr:colOff>
      <xdr:row>81</xdr:row>
      <xdr:rowOff>670773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408240" y="15803448"/>
          <a:ext cx="1683651" cy="3622185"/>
        </a:xfrm>
        <a:prstGeom prst="rect">
          <a:avLst/>
        </a:prstGeom>
      </xdr:spPr>
    </xdr:pic>
    <xdr:clientData/>
  </xdr:twoCellAnchor>
  <xdr:twoCellAnchor editAs="oneCell">
    <xdr:from>
      <xdr:col>12</xdr:col>
      <xdr:colOff>53662</xdr:colOff>
      <xdr:row>82</xdr:row>
      <xdr:rowOff>53662</xdr:rowOff>
    </xdr:from>
    <xdr:to>
      <xdr:col>12</xdr:col>
      <xdr:colOff>2025740</xdr:colOff>
      <xdr:row>91</xdr:row>
      <xdr:rowOff>241479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744718" y="19492711"/>
          <a:ext cx="1972078" cy="4091725"/>
        </a:xfrm>
        <a:prstGeom prst="rect">
          <a:avLst/>
        </a:prstGeom>
      </xdr:spPr>
    </xdr:pic>
    <xdr:clientData/>
  </xdr:twoCellAnchor>
  <xdr:twoCellAnchor editAs="oneCell">
    <xdr:from>
      <xdr:col>0</xdr:col>
      <xdr:colOff>348803</xdr:colOff>
      <xdr:row>82</xdr:row>
      <xdr:rowOff>67077</xdr:rowOff>
    </xdr:from>
    <xdr:to>
      <xdr:col>0</xdr:col>
      <xdr:colOff>2830669</xdr:colOff>
      <xdr:row>94</xdr:row>
      <xdr:rowOff>351164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48803" y="19506126"/>
          <a:ext cx="2481866" cy="5435637"/>
        </a:xfrm>
        <a:prstGeom prst="rect">
          <a:avLst/>
        </a:prstGeom>
      </xdr:spPr>
    </xdr:pic>
    <xdr:clientData/>
  </xdr:twoCellAnchor>
  <xdr:twoCellAnchor editAs="oneCell">
    <xdr:from>
      <xdr:col>12</xdr:col>
      <xdr:colOff>3756337</xdr:colOff>
      <xdr:row>82</xdr:row>
      <xdr:rowOff>67079</xdr:rowOff>
    </xdr:from>
    <xdr:to>
      <xdr:col>12</xdr:col>
      <xdr:colOff>5030810</xdr:colOff>
      <xdr:row>88</xdr:row>
      <xdr:rowOff>336791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6447393" y="19506128"/>
          <a:ext cx="1274473" cy="2872318"/>
        </a:xfrm>
        <a:prstGeom prst="rect">
          <a:avLst/>
        </a:prstGeom>
      </xdr:spPr>
    </xdr:pic>
    <xdr:clientData/>
  </xdr:twoCellAnchor>
  <xdr:twoCellAnchor editAs="oneCell">
    <xdr:from>
      <xdr:col>12</xdr:col>
      <xdr:colOff>2052572</xdr:colOff>
      <xdr:row>85</xdr:row>
      <xdr:rowOff>201232</xdr:rowOff>
    </xdr:from>
    <xdr:to>
      <xdr:col>12</xdr:col>
      <xdr:colOff>3756340</xdr:colOff>
      <xdr:row>93</xdr:row>
      <xdr:rowOff>405626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743628" y="20941584"/>
          <a:ext cx="1703768" cy="3638761"/>
        </a:xfrm>
        <a:prstGeom prst="rect">
          <a:avLst/>
        </a:prstGeom>
      </xdr:spPr>
    </xdr:pic>
    <xdr:clientData/>
  </xdr:twoCellAnchor>
  <xdr:twoCellAnchor editAs="oneCell">
    <xdr:from>
      <xdr:col>0</xdr:col>
      <xdr:colOff>684189</xdr:colOff>
      <xdr:row>95</xdr:row>
      <xdr:rowOff>53665</xdr:rowOff>
    </xdr:from>
    <xdr:to>
      <xdr:col>0</xdr:col>
      <xdr:colOff>2212635</xdr:colOff>
      <xdr:row>97</xdr:row>
      <xdr:rowOff>764685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684189" y="35940109"/>
          <a:ext cx="1528446" cy="3246549"/>
        </a:xfrm>
        <a:prstGeom prst="rect">
          <a:avLst/>
        </a:prstGeom>
      </xdr:spPr>
    </xdr:pic>
    <xdr:clientData/>
  </xdr:twoCellAnchor>
  <xdr:twoCellAnchor editAs="oneCell">
    <xdr:from>
      <xdr:col>12</xdr:col>
      <xdr:colOff>1368380</xdr:colOff>
      <xdr:row>95</xdr:row>
      <xdr:rowOff>34957</xdr:rowOff>
    </xdr:from>
    <xdr:to>
      <xdr:col>12</xdr:col>
      <xdr:colOff>3736028</xdr:colOff>
      <xdr:row>97</xdr:row>
      <xdr:rowOff>1073236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059436" y="35921401"/>
          <a:ext cx="2367648" cy="3573808"/>
        </a:xfrm>
        <a:prstGeom prst="rect">
          <a:avLst/>
        </a:prstGeom>
      </xdr:spPr>
    </xdr:pic>
    <xdr:clientData/>
  </xdr:twoCellAnchor>
  <xdr:twoCellAnchor editAs="oneCell">
    <xdr:from>
      <xdr:col>0</xdr:col>
      <xdr:colOff>107324</xdr:colOff>
      <xdr:row>98</xdr:row>
      <xdr:rowOff>442711</xdr:rowOff>
    </xdr:from>
    <xdr:to>
      <xdr:col>0</xdr:col>
      <xdr:colOff>3018486</xdr:colOff>
      <xdr:row>110</xdr:row>
      <xdr:rowOff>94640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07324" y="29326267"/>
          <a:ext cx="2911162" cy="5769392"/>
        </a:xfrm>
        <a:prstGeom prst="rect">
          <a:avLst/>
        </a:prstGeom>
      </xdr:spPr>
    </xdr:pic>
    <xdr:clientData/>
  </xdr:twoCellAnchor>
  <xdr:twoCellAnchor editAs="oneCell">
    <xdr:from>
      <xdr:col>12</xdr:col>
      <xdr:colOff>1515951</xdr:colOff>
      <xdr:row>101</xdr:row>
      <xdr:rowOff>415879</xdr:rowOff>
    </xdr:from>
    <xdr:to>
      <xdr:col>12</xdr:col>
      <xdr:colOff>3488029</xdr:colOff>
      <xdr:row>109</xdr:row>
      <xdr:rowOff>482962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207007" y="30828802"/>
          <a:ext cx="1972078" cy="4145389"/>
        </a:xfrm>
        <a:prstGeom prst="rect">
          <a:avLst/>
        </a:prstGeom>
      </xdr:spPr>
    </xdr:pic>
    <xdr:clientData/>
  </xdr:twoCellAnchor>
  <xdr:twoCellAnchor editAs="oneCell">
    <xdr:from>
      <xdr:col>12</xdr:col>
      <xdr:colOff>3286795</xdr:colOff>
      <xdr:row>98</xdr:row>
      <xdr:rowOff>26831</xdr:rowOff>
    </xdr:from>
    <xdr:to>
      <xdr:col>12</xdr:col>
      <xdr:colOff>5084472</xdr:colOff>
      <xdr:row>106</xdr:row>
      <xdr:rowOff>134156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5977851" y="28910387"/>
          <a:ext cx="1797677" cy="4185634"/>
        </a:xfrm>
        <a:prstGeom prst="rect">
          <a:avLst/>
        </a:prstGeom>
      </xdr:spPr>
    </xdr:pic>
    <xdr:clientData/>
  </xdr:twoCellAnchor>
  <xdr:twoCellAnchor editAs="oneCell">
    <xdr:from>
      <xdr:col>12</xdr:col>
      <xdr:colOff>40246</xdr:colOff>
      <xdr:row>98</xdr:row>
      <xdr:rowOff>60952</xdr:rowOff>
    </xdr:from>
    <xdr:to>
      <xdr:col>12</xdr:col>
      <xdr:colOff>1746593</xdr:colOff>
      <xdr:row>105</xdr:row>
      <xdr:rowOff>295144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731302" y="28944508"/>
          <a:ext cx="1706347" cy="3802712"/>
        </a:xfrm>
        <a:prstGeom prst="rect">
          <a:avLst/>
        </a:prstGeom>
      </xdr:spPr>
    </xdr:pic>
    <xdr:clientData/>
  </xdr:twoCellAnchor>
  <xdr:twoCellAnchor editAs="oneCell">
    <xdr:from>
      <xdr:col>0</xdr:col>
      <xdr:colOff>415879</xdr:colOff>
      <xdr:row>137</xdr:row>
      <xdr:rowOff>53660</xdr:rowOff>
    </xdr:from>
    <xdr:to>
      <xdr:col>0</xdr:col>
      <xdr:colOff>2750175</xdr:colOff>
      <xdr:row>145</xdr:row>
      <xdr:rowOff>37638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415879" y="71289928"/>
          <a:ext cx="2334296" cy="5189191"/>
        </a:xfrm>
        <a:prstGeom prst="rect">
          <a:avLst/>
        </a:prstGeom>
      </xdr:spPr>
    </xdr:pic>
    <xdr:clientData/>
  </xdr:twoCellAnchor>
  <xdr:twoCellAnchor editAs="oneCell">
    <xdr:from>
      <xdr:col>12</xdr:col>
      <xdr:colOff>3389242</xdr:colOff>
      <xdr:row>137</xdr:row>
      <xdr:rowOff>53661</xdr:rowOff>
    </xdr:from>
    <xdr:to>
      <xdr:col>12</xdr:col>
      <xdr:colOff>5084472</xdr:colOff>
      <xdr:row>142</xdr:row>
      <xdr:rowOff>630528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6080298" y="71289929"/>
          <a:ext cx="1695230" cy="3729508"/>
        </a:xfrm>
        <a:prstGeom prst="rect">
          <a:avLst/>
        </a:prstGeom>
      </xdr:spPr>
    </xdr:pic>
    <xdr:clientData/>
  </xdr:twoCellAnchor>
  <xdr:twoCellAnchor editAs="oneCell">
    <xdr:from>
      <xdr:col>12</xdr:col>
      <xdr:colOff>13415</xdr:colOff>
      <xdr:row>137</xdr:row>
      <xdr:rowOff>80492</xdr:rowOff>
    </xdr:from>
    <xdr:to>
      <xdr:col>12</xdr:col>
      <xdr:colOff>1878170</xdr:colOff>
      <xdr:row>143</xdr:row>
      <xdr:rowOff>228064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704471" y="71316760"/>
          <a:ext cx="1864755" cy="3984402"/>
        </a:xfrm>
        <a:prstGeom prst="rect">
          <a:avLst/>
        </a:prstGeom>
      </xdr:spPr>
    </xdr:pic>
    <xdr:clientData/>
  </xdr:twoCellAnchor>
  <xdr:twoCellAnchor editAs="oneCell">
    <xdr:from>
      <xdr:col>12</xdr:col>
      <xdr:colOff>1837922</xdr:colOff>
      <xdr:row>139</xdr:row>
      <xdr:rowOff>649917</xdr:rowOff>
    </xdr:from>
    <xdr:to>
      <xdr:col>12</xdr:col>
      <xdr:colOff>3394120</xdr:colOff>
      <xdr:row>144</xdr:row>
      <xdr:rowOff>670771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528978" y="72986255"/>
          <a:ext cx="1556198" cy="3441808"/>
        </a:xfrm>
        <a:prstGeom prst="rect">
          <a:avLst/>
        </a:prstGeom>
      </xdr:spPr>
    </xdr:pic>
    <xdr:clientData/>
  </xdr:twoCellAnchor>
  <xdr:twoCellAnchor editAs="oneCell">
    <xdr:from>
      <xdr:col>12</xdr:col>
      <xdr:colOff>1596445</xdr:colOff>
      <xdr:row>188</xdr:row>
      <xdr:rowOff>53663</xdr:rowOff>
    </xdr:from>
    <xdr:to>
      <xdr:col>12</xdr:col>
      <xdr:colOff>3179473</xdr:colOff>
      <xdr:row>193</xdr:row>
      <xdr:rowOff>164314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287501" y="109685071"/>
          <a:ext cx="1583028" cy="2190054"/>
        </a:xfrm>
        <a:prstGeom prst="rect">
          <a:avLst/>
        </a:prstGeom>
      </xdr:spPr>
    </xdr:pic>
    <xdr:clientData/>
  </xdr:twoCellAnchor>
  <xdr:twoCellAnchor editAs="oneCell">
    <xdr:from>
      <xdr:col>0</xdr:col>
      <xdr:colOff>415880</xdr:colOff>
      <xdr:row>188</xdr:row>
      <xdr:rowOff>40246</xdr:rowOff>
    </xdr:from>
    <xdr:to>
      <xdr:col>0</xdr:col>
      <xdr:colOff>2709928</xdr:colOff>
      <xdr:row>200</xdr:row>
      <xdr:rowOff>356812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415880" y="109671654"/>
          <a:ext cx="2294048" cy="5307130"/>
        </a:xfrm>
        <a:prstGeom prst="rect">
          <a:avLst/>
        </a:prstGeom>
      </xdr:spPr>
    </xdr:pic>
    <xdr:clientData/>
  </xdr:twoCellAnchor>
  <xdr:twoCellAnchor editAs="oneCell">
    <xdr:from>
      <xdr:col>12</xdr:col>
      <xdr:colOff>268310</xdr:colOff>
      <xdr:row>194</xdr:row>
      <xdr:rowOff>13416</xdr:rowOff>
    </xdr:from>
    <xdr:to>
      <xdr:col>12</xdr:col>
      <xdr:colOff>2052571</xdr:colOff>
      <xdr:row>199</xdr:row>
      <xdr:rowOff>389050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959366" y="112140106"/>
          <a:ext cx="1784261" cy="2455036"/>
        </a:xfrm>
        <a:prstGeom prst="rect">
          <a:avLst/>
        </a:prstGeom>
      </xdr:spPr>
    </xdr:pic>
    <xdr:clientData/>
  </xdr:twoCellAnchor>
  <xdr:twoCellAnchor editAs="oneCell">
    <xdr:from>
      <xdr:col>12</xdr:col>
      <xdr:colOff>26832</xdr:colOff>
      <xdr:row>188</xdr:row>
      <xdr:rowOff>40246</xdr:rowOff>
    </xdr:from>
    <xdr:to>
      <xdr:col>12</xdr:col>
      <xdr:colOff>1708561</xdr:colOff>
      <xdr:row>193</xdr:row>
      <xdr:rowOff>402464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717888" y="109671654"/>
          <a:ext cx="1681729" cy="244162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3179472</xdr:colOff>
      <xdr:row>188</xdr:row>
      <xdr:rowOff>268311</xdr:rowOff>
    </xdr:from>
    <xdr:to>
      <xdr:col>12</xdr:col>
      <xdr:colOff>5003980</xdr:colOff>
      <xdr:row>194</xdr:row>
      <xdr:rowOff>375634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5870528" y="109899719"/>
          <a:ext cx="1824508" cy="2602606"/>
        </a:xfrm>
        <a:prstGeom prst="rect">
          <a:avLst/>
        </a:prstGeom>
      </xdr:spPr>
    </xdr:pic>
    <xdr:clientData/>
  </xdr:twoCellAnchor>
  <xdr:twoCellAnchor editAs="oneCell">
    <xdr:from>
      <xdr:col>12</xdr:col>
      <xdr:colOff>2119648</xdr:colOff>
      <xdr:row>194</xdr:row>
      <xdr:rowOff>26831</xdr:rowOff>
    </xdr:from>
    <xdr:to>
      <xdr:col>12</xdr:col>
      <xdr:colOff>3458541</xdr:colOff>
      <xdr:row>200</xdr:row>
      <xdr:rowOff>348803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810704" y="112153521"/>
          <a:ext cx="1338893" cy="2817253"/>
        </a:xfrm>
        <a:prstGeom prst="rect">
          <a:avLst/>
        </a:prstGeom>
      </xdr:spPr>
    </xdr:pic>
    <xdr:clientData/>
  </xdr:twoCellAnchor>
  <xdr:twoCellAnchor editAs="oneCell">
    <xdr:from>
      <xdr:col>12</xdr:col>
      <xdr:colOff>13416</xdr:colOff>
      <xdr:row>210</xdr:row>
      <xdr:rowOff>26831</xdr:rowOff>
    </xdr:from>
    <xdr:to>
      <xdr:col>12</xdr:col>
      <xdr:colOff>1878170</xdr:colOff>
      <xdr:row>220</xdr:row>
      <xdr:rowOff>80493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704472" y="125662923"/>
          <a:ext cx="1864754" cy="4212464"/>
        </a:xfrm>
        <a:prstGeom prst="rect">
          <a:avLst/>
        </a:prstGeom>
      </xdr:spPr>
    </xdr:pic>
    <xdr:clientData/>
  </xdr:twoCellAnchor>
  <xdr:twoCellAnchor editAs="oneCell">
    <xdr:from>
      <xdr:col>12</xdr:col>
      <xdr:colOff>1792073</xdr:colOff>
      <xdr:row>215</xdr:row>
      <xdr:rowOff>0</xdr:rowOff>
    </xdr:from>
    <xdr:to>
      <xdr:col>12</xdr:col>
      <xdr:colOff>3581937</xdr:colOff>
      <xdr:row>223</xdr:row>
      <xdr:rowOff>1017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483129" y="127715493"/>
          <a:ext cx="1789864" cy="3649014"/>
        </a:xfrm>
        <a:prstGeom prst="rect">
          <a:avLst/>
        </a:prstGeom>
      </xdr:spPr>
    </xdr:pic>
    <xdr:clientData/>
  </xdr:twoCellAnchor>
  <xdr:twoCellAnchor editAs="oneCell">
    <xdr:from>
      <xdr:col>12</xdr:col>
      <xdr:colOff>3327042</xdr:colOff>
      <xdr:row>210</xdr:row>
      <xdr:rowOff>40245</xdr:rowOff>
    </xdr:from>
    <xdr:to>
      <xdr:col>13</xdr:col>
      <xdr:colOff>8240</xdr:colOff>
      <xdr:row>219</xdr:row>
      <xdr:rowOff>89677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6018098" y="125676337"/>
          <a:ext cx="1811091" cy="3792354"/>
        </a:xfrm>
        <a:prstGeom prst="rect">
          <a:avLst/>
        </a:prstGeom>
      </xdr:spPr>
    </xdr:pic>
    <xdr:clientData/>
  </xdr:twoCellAnchor>
  <xdr:twoCellAnchor editAs="oneCell">
    <xdr:from>
      <xdr:col>0</xdr:col>
      <xdr:colOff>389050</xdr:colOff>
      <xdr:row>210</xdr:row>
      <xdr:rowOff>93908</xdr:rowOff>
    </xdr:from>
    <xdr:to>
      <xdr:col>0</xdr:col>
      <xdr:colOff>2656268</xdr:colOff>
      <xdr:row>222</xdr:row>
      <xdr:rowOff>416081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89050" y="125730000"/>
          <a:ext cx="2267218" cy="5312735"/>
        </a:xfrm>
        <a:prstGeom prst="rect">
          <a:avLst/>
        </a:prstGeom>
      </xdr:spPr>
    </xdr:pic>
    <xdr:clientData/>
  </xdr:twoCellAnchor>
  <xdr:twoCellAnchor editAs="oneCell">
    <xdr:from>
      <xdr:col>0</xdr:col>
      <xdr:colOff>442712</xdr:colOff>
      <xdr:row>236</xdr:row>
      <xdr:rowOff>40245</xdr:rowOff>
    </xdr:from>
    <xdr:to>
      <xdr:col>0</xdr:col>
      <xdr:colOff>2535528</xdr:colOff>
      <xdr:row>245</xdr:row>
      <xdr:rowOff>408748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442712" y="137186830"/>
          <a:ext cx="2092816" cy="4594385"/>
        </a:xfrm>
        <a:prstGeom prst="rect">
          <a:avLst/>
        </a:prstGeom>
      </xdr:spPr>
    </xdr:pic>
    <xdr:clientData/>
  </xdr:twoCellAnchor>
  <xdr:twoCellAnchor editAs="oneCell">
    <xdr:from>
      <xdr:col>12</xdr:col>
      <xdr:colOff>3420952</xdr:colOff>
      <xdr:row>236</xdr:row>
      <xdr:rowOff>53662</xdr:rowOff>
    </xdr:from>
    <xdr:to>
      <xdr:col>13</xdr:col>
      <xdr:colOff>2</xdr:colOff>
      <xdr:row>244</xdr:row>
      <xdr:rowOff>214649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6112008" y="137200247"/>
          <a:ext cx="1717184" cy="3917324"/>
        </a:xfrm>
        <a:prstGeom prst="rect">
          <a:avLst/>
        </a:prstGeom>
      </xdr:spPr>
    </xdr:pic>
    <xdr:clientData/>
  </xdr:twoCellAnchor>
  <xdr:twoCellAnchor editAs="oneCell">
    <xdr:from>
      <xdr:col>12</xdr:col>
      <xdr:colOff>1784262</xdr:colOff>
      <xdr:row>236</xdr:row>
      <xdr:rowOff>281726</xdr:rowOff>
    </xdr:from>
    <xdr:to>
      <xdr:col>12</xdr:col>
      <xdr:colOff>3595354</xdr:colOff>
      <xdr:row>244</xdr:row>
      <xdr:rowOff>429297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475318" y="137428311"/>
          <a:ext cx="1811092" cy="3903908"/>
        </a:xfrm>
        <a:prstGeom prst="rect">
          <a:avLst/>
        </a:prstGeom>
      </xdr:spPr>
    </xdr:pic>
    <xdr:clientData/>
  </xdr:twoCellAnchor>
  <xdr:twoCellAnchor editAs="oneCell">
    <xdr:from>
      <xdr:col>12</xdr:col>
      <xdr:colOff>80493</xdr:colOff>
      <xdr:row>236</xdr:row>
      <xdr:rowOff>53663</xdr:rowOff>
    </xdr:from>
    <xdr:to>
      <xdr:col>12</xdr:col>
      <xdr:colOff>1785454</xdr:colOff>
      <xdr:row>244</xdr:row>
      <xdr:rowOff>40248</xdr:rowOff>
    </xdr:to>
    <xdr:pic>
      <xdr:nvPicPr>
        <xdr:cNvPr id="633" name="Рисунок 632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771549" y="137200248"/>
          <a:ext cx="1704961" cy="3742922"/>
        </a:xfrm>
        <a:prstGeom prst="rect">
          <a:avLst/>
        </a:prstGeom>
      </xdr:spPr>
    </xdr:pic>
    <xdr:clientData/>
  </xdr:twoCellAnchor>
  <xdr:twoCellAnchor editAs="oneCell">
    <xdr:from>
      <xdr:col>0</xdr:col>
      <xdr:colOff>362218</xdr:colOff>
      <xdr:row>294</xdr:row>
      <xdr:rowOff>53663</xdr:rowOff>
    </xdr:from>
    <xdr:to>
      <xdr:col>0</xdr:col>
      <xdr:colOff>2683098</xdr:colOff>
      <xdr:row>297</xdr:row>
      <xdr:rowOff>316846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62218" y="180331057"/>
          <a:ext cx="2320880" cy="4851283"/>
        </a:xfrm>
        <a:prstGeom prst="rect">
          <a:avLst/>
        </a:prstGeom>
      </xdr:spPr>
    </xdr:pic>
    <xdr:clientData/>
  </xdr:twoCellAnchor>
  <xdr:twoCellAnchor editAs="oneCell">
    <xdr:from>
      <xdr:col>12</xdr:col>
      <xdr:colOff>80494</xdr:colOff>
      <xdr:row>294</xdr:row>
      <xdr:rowOff>26830</xdr:rowOff>
    </xdr:from>
    <xdr:to>
      <xdr:col>12</xdr:col>
      <xdr:colOff>2186726</xdr:colOff>
      <xdr:row>296</xdr:row>
      <xdr:rowOff>1929430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771550" y="180304224"/>
          <a:ext cx="2106232" cy="4438129"/>
        </a:xfrm>
        <a:prstGeom prst="rect">
          <a:avLst/>
        </a:prstGeom>
      </xdr:spPr>
    </xdr:pic>
    <xdr:clientData/>
  </xdr:twoCellAnchor>
  <xdr:twoCellAnchor editAs="oneCell">
    <xdr:from>
      <xdr:col>12</xdr:col>
      <xdr:colOff>2656269</xdr:colOff>
      <xdr:row>294</xdr:row>
      <xdr:rowOff>254894</xdr:rowOff>
    </xdr:from>
    <xdr:to>
      <xdr:col>12</xdr:col>
      <xdr:colOff>4682008</xdr:colOff>
      <xdr:row>296</xdr:row>
      <xdr:rowOff>1945246</xdr:rowOff>
    </xdr:to>
    <xdr:pic>
      <xdr:nvPicPr>
        <xdr:cNvPr id="634" name="Рисунок 633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5347325" y="180532288"/>
          <a:ext cx="2025739" cy="4225881"/>
        </a:xfrm>
        <a:prstGeom prst="rect">
          <a:avLst/>
        </a:prstGeom>
      </xdr:spPr>
    </xdr:pic>
    <xdr:clientData/>
  </xdr:twoCellAnchor>
  <xdr:twoCellAnchor editAs="oneCell">
    <xdr:from>
      <xdr:col>0</xdr:col>
      <xdr:colOff>389049</xdr:colOff>
      <xdr:row>282</xdr:row>
      <xdr:rowOff>67076</xdr:rowOff>
    </xdr:from>
    <xdr:to>
      <xdr:col>0</xdr:col>
      <xdr:colOff>2750176</xdr:colOff>
      <xdr:row>293</xdr:row>
      <xdr:rowOff>336176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89049" y="181910532"/>
          <a:ext cx="2361127" cy="5353769"/>
        </a:xfrm>
        <a:prstGeom prst="rect">
          <a:avLst/>
        </a:prstGeom>
      </xdr:spPr>
    </xdr:pic>
    <xdr:clientData/>
  </xdr:twoCellAnchor>
  <xdr:twoCellAnchor editAs="oneCell">
    <xdr:from>
      <xdr:col>12</xdr:col>
      <xdr:colOff>2669684</xdr:colOff>
      <xdr:row>282</xdr:row>
      <xdr:rowOff>67077</xdr:rowOff>
    </xdr:from>
    <xdr:to>
      <xdr:col>12</xdr:col>
      <xdr:colOff>4830516</xdr:colOff>
      <xdr:row>292</xdr:row>
      <xdr:rowOff>308554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5360740" y="174589225"/>
          <a:ext cx="2160832" cy="4936901"/>
        </a:xfrm>
        <a:prstGeom prst="rect">
          <a:avLst/>
        </a:prstGeom>
      </xdr:spPr>
    </xdr:pic>
    <xdr:clientData/>
  </xdr:twoCellAnchor>
  <xdr:twoCellAnchor editAs="oneCell">
    <xdr:from>
      <xdr:col>12</xdr:col>
      <xdr:colOff>120738</xdr:colOff>
      <xdr:row>282</xdr:row>
      <xdr:rowOff>147570</xdr:rowOff>
    </xdr:from>
    <xdr:to>
      <xdr:col>12</xdr:col>
      <xdr:colOff>2468451</xdr:colOff>
      <xdr:row>292</xdr:row>
      <xdr:rowOff>273625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811794" y="174669718"/>
          <a:ext cx="2347713" cy="4821479"/>
        </a:xfrm>
        <a:prstGeom prst="rect">
          <a:avLst/>
        </a:prstGeom>
      </xdr:spPr>
    </xdr:pic>
    <xdr:clientData/>
  </xdr:twoCellAnchor>
  <xdr:twoCellAnchor editAs="oneCell">
    <xdr:from>
      <xdr:col>12</xdr:col>
      <xdr:colOff>3273381</xdr:colOff>
      <xdr:row>43</xdr:row>
      <xdr:rowOff>53663</xdr:rowOff>
    </xdr:from>
    <xdr:to>
      <xdr:col>13</xdr:col>
      <xdr:colOff>1</xdr:colOff>
      <xdr:row>53</xdr:row>
      <xdr:rowOff>174402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5964437" y="1744015"/>
          <a:ext cx="1864754" cy="4239295"/>
        </a:xfrm>
        <a:prstGeom prst="rect">
          <a:avLst/>
        </a:prstGeom>
      </xdr:spPr>
    </xdr:pic>
    <xdr:clientData/>
  </xdr:twoCellAnchor>
  <xdr:twoCellAnchor editAs="oneCell">
    <xdr:from>
      <xdr:col>12</xdr:col>
      <xdr:colOff>40247</xdr:colOff>
      <xdr:row>43</xdr:row>
      <xdr:rowOff>26832</xdr:rowOff>
    </xdr:from>
    <xdr:to>
      <xdr:col>12</xdr:col>
      <xdr:colOff>1985493</xdr:colOff>
      <xdr:row>53</xdr:row>
      <xdr:rowOff>187818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731303" y="1717184"/>
          <a:ext cx="1945246" cy="4279542"/>
        </a:xfrm>
        <a:prstGeom prst="rect">
          <a:avLst/>
        </a:prstGeom>
      </xdr:spPr>
    </xdr:pic>
    <xdr:clientData/>
  </xdr:twoCellAnchor>
  <xdr:twoCellAnchor editAs="oneCell">
    <xdr:from>
      <xdr:col>12</xdr:col>
      <xdr:colOff>1931832</xdr:colOff>
      <xdr:row>47</xdr:row>
      <xdr:rowOff>429296</xdr:rowOff>
    </xdr:from>
    <xdr:to>
      <xdr:col>12</xdr:col>
      <xdr:colOff>3399634</xdr:colOff>
      <xdr:row>55</xdr:row>
      <xdr:rowOff>632705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 t="-693"/>
        <a:stretch/>
      </xdr:blipFill>
      <xdr:spPr>
        <a:xfrm>
          <a:off x="14622888" y="3742923"/>
          <a:ext cx="1467802" cy="3449958"/>
        </a:xfrm>
        <a:prstGeom prst="rect">
          <a:avLst/>
        </a:prstGeom>
      </xdr:spPr>
    </xdr:pic>
    <xdr:clientData/>
  </xdr:twoCellAnchor>
  <xdr:twoCellAnchor editAs="oneCell">
    <xdr:from>
      <xdr:col>0</xdr:col>
      <xdr:colOff>348802</xdr:colOff>
      <xdr:row>43</xdr:row>
      <xdr:rowOff>120739</xdr:rowOff>
    </xdr:from>
    <xdr:to>
      <xdr:col>0</xdr:col>
      <xdr:colOff>2790422</xdr:colOff>
      <xdr:row>55</xdr:row>
      <xdr:rowOff>364498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48802" y="1811091"/>
          <a:ext cx="2441620" cy="5113583"/>
        </a:xfrm>
        <a:prstGeom prst="rect">
          <a:avLst/>
        </a:prstGeom>
      </xdr:spPr>
    </xdr:pic>
    <xdr:clientData/>
  </xdr:twoCellAnchor>
  <xdr:twoCellAnchor editAs="oneCell">
    <xdr:from>
      <xdr:col>12</xdr:col>
      <xdr:colOff>3273381</xdr:colOff>
      <xdr:row>56</xdr:row>
      <xdr:rowOff>93909</xdr:rowOff>
    </xdr:from>
    <xdr:to>
      <xdr:col>12</xdr:col>
      <xdr:colOff>5071057</xdr:colOff>
      <xdr:row>66</xdr:row>
      <xdr:rowOff>228064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5964437" y="7338275"/>
          <a:ext cx="1797676" cy="4252711"/>
        </a:xfrm>
        <a:prstGeom prst="rect">
          <a:avLst/>
        </a:prstGeom>
      </xdr:spPr>
    </xdr:pic>
    <xdr:clientData/>
  </xdr:twoCellAnchor>
  <xdr:twoCellAnchor editAs="oneCell">
    <xdr:from>
      <xdr:col>12</xdr:col>
      <xdr:colOff>13416</xdr:colOff>
      <xdr:row>56</xdr:row>
      <xdr:rowOff>26831</xdr:rowOff>
    </xdr:from>
    <xdr:to>
      <xdr:col>12</xdr:col>
      <xdr:colOff>1864754</xdr:colOff>
      <xdr:row>66</xdr:row>
      <xdr:rowOff>107325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704472" y="7271197"/>
          <a:ext cx="1851338" cy="4199050"/>
        </a:xfrm>
        <a:prstGeom prst="rect">
          <a:avLst/>
        </a:prstGeom>
      </xdr:spPr>
    </xdr:pic>
    <xdr:clientData/>
  </xdr:twoCellAnchor>
  <xdr:twoCellAnchor editAs="oneCell">
    <xdr:from>
      <xdr:col>12</xdr:col>
      <xdr:colOff>1864754</xdr:colOff>
      <xdr:row>60</xdr:row>
      <xdr:rowOff>442711</xdr:rowOff>
    </xdr:from>
    <xdr:to>
      <xdr:col>12</xdr:col>
      <xdr:colOff>3399574</xdr:colOff>
      <xdr:row>68</xdr:row>
      <xdr:rowOff>643944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555810" y="9310352"/>
          <a:ext cx="1534820" cy="3447782"/>
        </a:xfrm>
        <a:prstGeom prst="rect">
          <a:avLst/>
        </a:prstGeom>
      </xdr:spPr>
    </xdr:pic>
    <xdr:clientData/>
  </xdr:twoCellAnchor>
  <xdr:twoCellAnchor editAs="oneCell">
    <xdr:from>
      <xdr:col>12</xdr:col>
      <xdr:colOff>429293</xdr:colOff>
      <xdr:row>321</xdr:row>
      <xdr:rowOff>80490</xdr:rowOff>
    </xdr:from>
    <xdr:to>
      <xdr:col>12</xdr:col>
      <xdr:colOff>2307462</xdr:colOff>
      <xdr:row>331</xdr:row>
      <xdr:rowOff>763329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3120349" y="199931089"/>
          <a:ext cx="1878169" cy="4358684"/>
        </a:xfrm>
        <a:prstGeom prst="rect">
          <a:avLst/>
        </a:prstGeom>
      </xdr:spPr>
    </xdr:pic>
    <xdr:clientData/>
  </xdr:twoCellAnchor>
  <xdr:twoCellAnchor editAs="oneCell">
    <xdr:from>
      <xdr:col>12</xdr:col>
      <xdr:colOff>2683096</xdr:colOff>
      <xdr:row>321</xdr:row>
      <xdr:rowOff>67075</xdr:rowOff>
    </xdr:from>
    <xdr:to>
      <xdr:col>12</xdr:col>
      <xdr:colOff>4588097</xdr:colOff>
      <xdr:row>331</xdr:row>
      <xdr:rowOff>792366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5374152" y="199917674"/>
          <a:ext cx="1905001" cy="4401136"/>
        </a:xfrm>
        <a:prstGeom prst="rect">
          <a:avLst/>
        </a:prstGeom>
      </xdr:spPr>
    </xdr:pic>
    <xdr:clientData/>
  </xdr:twoCellAnchor>
  <xdr:twoCellAnchor editAs="oneCell">
    <xdr:from>
      <xdr:col>0</xdr:col>
      <xdr:colOff>603697</xdr:colOff>
      <xdr:row>321</xdr:row>
      <xdr:rowOff>40246</xdr:rowOff>
    </xdr:from>
    <xdr:to>
      <xdr:col>0</xdr:col>
      <xdr:colOff>2347713</xdr:colOff>
      <xdr:row>331</xdr:row>
      <xdr:rowOff>563452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603697" y="194994190"/>
          <a:ext cx="1744016" cy="4091726"/>
        </a:xfrm>
        <a:prstGeom prst="rect">
          <a:avLst/>
        </a:prstGeom>
      </xdr:spPr>
    </xdr:pic>
    <xdr:clientData/>
  </xdr:twoCellAnchor>
  <xdr:twoCellAnchor editAs="oneCell">
    <xdr:from>
      <xdr:col>12</xdr:col>
      <xdr:colOff>3514859</xdr:colOff>
      <xdr:row>333</xdr:row>
      <xdr:rowOff>26832</xdr:rowOff>
    </xdr:from>
    <xdr:to>
      <xdr:col>12</xdr:col>
      <xdr:colOff>5124719</xdr:colOff>
      <xdr:row>346</xdr:row>
      <xdr:rowOff>10845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6205915" y="199931093"/>
          <a:ext cx="1609860" cy="3856456"/>
        </a:xfrm>
        <a:prstGeom prst="rect">
          <a:avLst/>
        </a:prstGeom>
      </xdr:spPr>
    </xdr:pic>
    <xdr:clientData/>
  </xdr:twoCellAnchor>
  <xdr:twoCellAnchor editAs="oneCell">
    <xdr:from>
      <xdr:col>11</xdr:col>
      <xdr:colOff>1010065</xdr:colOff>
      <xdr:row>332</xdr:row>
      <xdr:rowOff>22929</xdr:rowOff>
    </xdr:from>
    <xdr:to>
      <xdr:col>12</xdr:col>
      <xdr:colOff>1088787</xdr:colOff>
      <xdr:row>341</xdr:row>
      <xdr:rowOff>90007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665201" y="199355202"/>
          <a:ext cx="1117813" cy="2751396"/>
        </a:xfrm>
        <a:prstGeom prst="rect">
          <a:avLst/>
        </a:prstGeom>
      </xdr:spPr>
    </xdr:pic>
    <xdr:clientData/>
  </xdr:twoCellAnchor>
  <xdr:twoCellAnchor editAs="oneCell">
    <xdr:from>
      <xdr:col>0</xdr:col>
      <xdr:colOff>630528</xdr:colOff>
      <xdr:row>332</xdr:row>
      <xdr:rowOff>57564</xdr:rowOff>
    </xdr:from>
    <xdr:to>
      <xdr:col>0</xdr:col>
      <xdr:colOff>2481866</xdr:colOff>
      <xdr:row>346</xdr:row>
      <xdr:rowOff>277321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630528" y="199389837"/>
          <a:ext cx="1851338" cy="4393439"/>
        </a:xfrm>
        <a:prstGeom prst="rect">
          <a:avLst/>
        </a:prstGeom>
      </xdr:spPr>
    </xdr:pic>
    <xdr:clientData/>
  </xdr:twoCellAnchor>
  <xdr:twoCellAnchor editAs="oneCell">
    <xdr:from>
      <xdr:col>12</xdr:col>
      <xdr:colOff>1146629</xdr:colOff>
      <xdr:row>337</xdr:row>
      <xdr:rowOff>174400</xdr:rowOff>
    </xdr:from>
    <xdr:to>
      <xdr:col>12</xdr:col>
      <xdr:colOff>2468450</xdr:colOff>
      <xdr:row>346</xdr:row>
      <xdr:rowOff>509789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3837685" y="200990914"/>
          <a:ext cx="1321821" cy="3018487"/>
        </a:xfrm>
        <a:prstGeom prst="rect">
          <a:avLst/>
        </a:prstGeom>
      </xdr:spPr>
    </xdr:pic>
    <xdr:clientData/>
  </xdr:twoCellAnchor>
  <xdr:twoCellAnchor editAs="oneCell">
    <xdr:from>
      <xdr:col>12</xdr:col>
      <xdr:colOff>2314152</xdr:colOff>
      <xdr:row>332</xdr:row>
      <xdr:rowOff>53662</xdr:rowOff>
    </xdr:from>
    <xdr:to>
      <xdr:col>12</xdr:col>
      <xdr:colOff>3635600</xdr:colOff>
      <xdr:row>341</xdr:row>
      <xdr:rowOff>265383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5005208" y="199381056"/>
          <a:ext cx="1321448" cy="2897746"/>
        </a:xfrm>
        <a:prstGeom prst="rect">
          <a:avLst/>
        </a:prstGeom>
      </xdr:spPr>
    </xdr:pic>
    <xdr:clientData/>
  </xdr:twoCellAnchor>
  <xdr:twoCellAnchor editAs="oneCell">
    <xdr:from>
      <xdr:col>12</xdr:col>
      <xdr:colOff>16382</xdr:colOff>
      <xdr:row>299</xdr:row>
      <xdr:rowOff>27214</xdr:rowOff>
    </xdr:from>
    <xdr:to>
      <xdr:col>12</xdr:col>
      <xdr:colOff>1768928</xdr:colOff>
      <xdr:row>305</xdr:row>
      <xdr:rowOff>36299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766275" y="185928000"/>
          <a:ext cx="1752546" cy="2621657"/>
        </a:xfrm>
        <a:prstGeom prst="rect">
          <a:avLst/>
        </a:prstGeom>
      </xdr:spPr>
    </xdr:pic>
    <xdr:clientData/>
  </xdr:twoCellAnchor>
  <xdr:twoCellAnchor editAs="oneCell">
    <xdr:from>
      <xdr:col>12</xdr:col>
      <xdr:colOff>2000250</xdr:colOff>
      <xdr:row>303</xdr:row>
      <xdr:rowOff>394959</xdr:rowOff>
    </xdr:from>
    <xdr:to>
      <xdr:col>12</xdr:col>
      <xdr:colOff>3579837</xdr:colOff>
      <xdr:row>309</xdr:row>
      <xdr:rowOff>74169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750143" y="188037459"/>
          <a:ext cx="1579587" cy="2285649"/>
        </a:xfrm>
        <a:prstGeom prst="rect">
          <a:avLst/>
        </a:prstGeom>
      </xdr:spPr>
    </xdr:pic>
    <xdr:clientData/>
  </xdr:twoCellAnchor>
  <xdr:twoCellAnchor editAs="oneCell">
    <xdr:from>
      <xdr:col>12</xdr:col>
      <xdr:colOff>3703389</xdr:colOff>
      <xdr:row>304</xdr:row>
      <xdr:rowOff>163285</xdr:rowOff>
    </xdr:from>
    <xdr:to>
      <xdr:col>12</xdr:col>
      <xdr:colOff>4940456</xdr:colOff>
      <xdr:row>309</xdr:row>
      <xdr:rowOff>74169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6453282" y="188241214"/>
          <a:ext cx="1237067" cy="2081893"/>
        </a:xfrm>
        <a:prstGeom prst="rect">
          <a:avLst/>
        </a:prstGeom>
      </xdr:spPr>
    </xdr:pic>
    <xdr:clientData/>
  </xdr:twoCellAnchor>
  <xdr:twoCellAnchor editAs="oneCell">
    <xdr:from>
      <xdr:col>12</xdr:col>
      <xdr:colOff>1823357</xdr:colOff>
      <xdr:row>299</xdr:row>
      <xdr:rowOff>58877</xdr:rowOff>
    </xdr:from>
    <xdr:to>
      <xdr:col>12</xdr:col>
      <xdr:colOff>3131442</xdr:colOff>
      <xdr:row>303</xdr:row>
      <xdr:rowOff>272143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573250" y="185959663"/>
          <a:ext cx="1308085" cy="1954980"/>
        </a:xfrm>
        <a:prstGeom prst="rect">
          <a:avLst/>
        </a:prstGeom>
      </xdr:spPr>
    </xdr:pic>
    <xdr:clientData/>
  </xdr:twoCellAnchor>
  <xdr:twoCellAnchor editAs="oneCell">
    <xdr:from>
      <xdr:col>12</xdr:col>
      <xdr:colOff>3292930</xdr:colOff>
      <xdr:row>299</xdr:row>
      <xdr:rowOff>13605</xdr:rowOff>
    </xdr:from>
    <xdr:to>
      <xdr:col>12</xdr:col>
      <xdr:colOff>4939394</xdr:colOff>
      <xdr:row>304</xdr:row>
      <xdr:rowOff>142362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6042823" y="185914391"/>
          <a:ext cx="1646464" cy="2305901"/>
        </a:xfrm>
        <a:prstGeom prst="rect">
          <a:avLst/>
        </a:prstGeom>
      </xdr:spPr>
    </xdr:pic>
    <xdr:clientData/>
  </xdr:twoCellAnchor>
  <xdr:twoCellAnchor editAs="oneCell">
    <xdr:from>
      <xdr:col>0</xdr:col>
      <xdr:colOff>228064</xdr:colOff>
      <xdr:row>300</xdr:row>
      <xdr:rowOff>93908</xdr:rowOff>
    </xdr:from>
    <xdr:to>
      <xdr:col>0</xdr:col>
      <xdr:colOff>2904007</xdr:colOff>
      <xdr:row>309</xdr:row>
      <xdr:rowOff>308555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28064" y="191465915"/>
          <a:ext cx="2675943" cy="4078309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</xdr:colOff>
      <xdr:row>305</xdr:row>
      <xdr:rowOff>194868</xdr:rowOff>
    </xdr:from>
    <xdr:to>
      <xdr:col>12</xdr:col>
      <xdr:colOff>1940249</xdr:colOff>
      <xdr:row>309</xdr:row>
      <xdr:rowOff>36248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845143" y="188708225"/>
          <a:ext cx="1844999" cy="1576961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408215</xdr:colOff>
      <xdr:row>347</xdr:row>
      <xdr:rowOff>68035</xdr:rowOff>
    </xdr:from>
    <xdr:to>
      <xdr:col>0</xdr:col>
      <xdr:colOff>2585357</xdr:colOff>
      <xdr:row>361</xdr:row>
      <xdr:rowOff>242456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408215" y="204052714"/>
          <a:ext cx="2177142" cy="4651171"/>
        </a:xfrm>
        <a:prstGeom prst="rect">
          <a:avLst/>
        </a:prstGeom>
      </xdr:spPr>
    </xdr:pic>
    <xdr:clientData/>
  </xdr:twoCellAnchor>
  <xdr:twoCellAnchor editAs="oneCell">
    <xdr:from>
      <xdr:col>12</xdr:col>
      <xdr:colOff>3428999</xdr:colOff>
      <xdr:row>347</xdr:row>
      <xdr:rowOff>108856</xdr:rowOff>
    </xdr:from>
    <xdr:to>
      <xdr:col>12</xdr:col>
      <xdr:colOff>5116286</xdr:colOff>
      <xdr:row>360</xdr:row>
      <xdr:rowOff>68035</xdr:rowOff>
    </xdr:to>
    <xdr:pic>
      <xdr:nvPicPr>
        <xdr:cNvPr id="595" name="Рисунок 594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6178892" y="204093535"/>
          <a:ext cx="1687287" cy="4122966"/>
        </a:xfrm>
        <a:prstGeom prst="rect">
          <a:avLst/>
        </a:prstGeom>
      </xdr:spPr>
    </xdr:pic>
    <xdr:clientData/>
  </xdr:twoCellAnchor>
  <xdr:twoCellAnchor editAs="oneCell">
    <xdr:from>
      <xdr:col>12</xdr:col>
      <xdr:colOff>1796144</xdr:colOff>
      <xdr:row>351</xdr:row>
      <xdr:rowOff>0</xdr:rowOff>
    </xdr:from>
    <xdr:to>
      <xdr:col>12</xdr:col>
      <xdr:colOff>3374572</xdr:colOff>
      <xdr:row>361</xdr:row>
      <xdr:rowOff>526492</xdr:rowOff>
    </xdr:to>
    <xdr:pic>
      <xdr:nvPicPr>
        <xdr:cNvPr id="597" name="Рисунок 596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546037" y="205308759"/>
          <a:ext cx="1578428" cy="3642527"/>
        </a:xfrm>
        <a:prstGeom prst="rect">
          <a:avLst/>
        </a:prstGeom>
      </xdr:spPr>
    </xdr:pic>
    <xdr:clientData/>
  </xdr:twoCellAnchor>
  <xdr:twoCellAnchor editAs="oneCell">
    <xdr:from>
      <xdr:col>12</xdr:col>
      <xdr:colOff>27213</xdr:colOff>
      <xdr:row>347</xdr:row>
      <xdr:rowOff>68035</xdr:rowOff>
    </xdr:from>
    <xdr:to>
      <xdr:col>12</xdr:col>
      <xdr:colOff>1768928</xdr:colOff>
      <xdr:row>359</xdr:row>
      <xdr:rowOff>244927</xdr:rowOff>
    </xdr:to>
    <xdr:pic>
      <xdr:nvPicPr>
        <xdr:cNvPr id="599" name="Рисунок 598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777106" y="204052714"/>
          <a:ext cx="1741715" cy="4027715"/>
        </a:xfrm>
        <a:prstGeom prst="rect">
          <a:avLst/>
        </a:prstGeom>
      </xdr:spPr>
    </xdr:pic>
    <xdr:clientData/>
  </xdr:twoCellAnchor>
  <xdr:twoCellAnchor editAs="oneCell">
    <xdr:from>
      <xdr:col>12</xdr:col>
      <xdr:colOff>203069</xdr:colOff>
      <xdr:row>753</xdr:row>
      <xdr:rowOff>13608</xdr:rowOff>
    </xdr:from>
    <xdr:to>
      <xdr:col>12</xdr:col>
      <xdr:colOff>1713848</xdr:colOff>
      <xdr:row>765</xdr:row>
      <xdr:rowOff>84043</xdr:rowOff>
    </xdr:to>
    <xdr:pic>
      <xdr:nvPicPr>
        <xdr:cNvPr id="601" name="Рисунок 600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907738" y="409210409"/>
          <a:ext cx="1510779" cy="3558267"/>
        </a:xfrm>
        <a:prstGeom prst="rect">
          <a:avLst/>
        </a:prstGeom>
      </xdr:spPr>
    </xdr:pic>
    <xdr:clientData/>
  </xdr:twoCellAnchor>
  <xdr:twoCellAnchor editAs="oneCell">
    <xdr:from>
      <xdr:col>12</xdr:col>
      <xdr:colOff>3611421</xdr:colOff>
      <xdr:row>753</xdr:row>
      <xdr:rowOff>13608</xdr:rowOff>
    </xdr:from>
    <xdr:to>
      <xdr:col>12</xdr:col>
      <xdr:colOff>5061119</xdr:colOff>
      <xdr:row>765</xdr:row>
      <xdr:rowOff>42021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6316090" y="409210409"/>
          <a:ext cx="1449698" cy="3516245"/>
        </a:xfrm>
        <a:prstGeom prst="rect">
          <a:avLst/>
        </a:prstGeom>
      </xdr:spPr>
    </xdr:pic>
    <xdr:clientData/>
  </xdr:twoCellAnchor>
  <xdr:twoCellAnchor editAs="oneCell">
    <xdr:from>
      <xdr:col>12</xdr:col>
      <xdr:colOff>1848170</xdr:colOff>
      <xdr:row>753</xdr:row>
      <xdr:rowOff>198104</xdr:rowOff>
    </xdr:from>
    <xdr:to>
      <xdr:col>12</xdr:col>
      <xdr:colOff>3344956</xdr:colOff>
      <xdr:row>765</xdr:row>
      <xdr:rowOff>55227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552839" y="409394905"/>
          <a:ext cx="1496786" cy="3344955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761998</xdr:colOff>
      <xdr:row>753</xdr:row>
      <xdr:rowOff>81643</xdr:rowOff>
    </xdr:from>
    <xdr:to>
      <xdr:col>0</xdr:col>
      <xdr:colOff>2329401</xdr:colOff>
      <xdr:row>765</xdr:row>
      <xdr:rowOff>40820</xdr:rowOff>
    </xdr:to>
    <xdr:pic>
      <xdr:nvPicPr>
        <xdr:cNvPr id="605" name="Рисунок 604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761998" y="403887214"/>
          <a:ext cx="1567403" cy="346982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666749</xdr:colOff>
      <xdr:row>782</xdr:row>
      <xdr:rowOff>27213</xdr:rowOff>
    </xdr:from>
    <xdr:to>
      <xdr:col>0</xdr:col>
      <xdr:colOff>2530928</xdr:colOff>
      <xdr:row>792</xdr:row>
      <xdr:rowOff>155865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666749" y="411221463"/>
          <a:ext cx="1864179" cy="3897829"/>
        </a:xfrm>
        <a:prstGeom prst="rect">
          <a:avLst/>
        </a:prstGeom>
      </xdr:spPr>
    </xdr:pic>
    <xdr:clientData/>
  </xdr:twoCellAnchor>
  <xdr:twoCellAnchor editAs="oneCell">
    <xdr:from>
      <xdr:col>12</xdr:col>
      <xdr:colOff>2737795</xdr:colOff>
      <xdr:row>786</xdr:row>
      <xdr:rowOff>136072</xdr:rowOff>
    </xdr:from>
    <xdr:to>
      <xdr:col>12</xdr:col>
      <xdr:colOff>3837214</xdr:colOff>
      <xdr:row>792</xdr:row>
      <xdr:rowOff>326574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5487688" y="412895143"/>
          <a:ext cx="1099419" cy="2394858"/>
        </a:xfrm>
        <a:prstGeom prst="rect">
          <a:avLst/>
        </a:prstGeom>
      </xdr:spPr>
    </xdr:pic>
    <xdr:clientData/>
  </xdr:twoCellAnchor>
  <xdr:twoCellAnchor editAs="oneCell">
    <xdr:from>
      <xdr:col>12</xdr:col>
      <xdr:colOff>3809999</xdr:colOff>
      <xdr:row>782</xdr:row>
      <xdr:rowOff>108857</xdr:rowOff>
    </xdr:from>
    <xdr:to>
      <xdr:col>12</xdr:col>
      <xdr:colOff>5102678</xdr:colOff>
      <xdr:row>790</xdr:row>
      <xdr:rowOff>20568</xdr:rowOff>
    </xdr:to>
    <xdr:pic>
      <xdr:nvPicPr>
        <xdr:cNvPr id="609" name="Рисунок 608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6559892" y="411303107"/>
          <a:ext cx="1292679" cy="2946105"/>
        </a:xfrm>
        <a:prstGeom prst="rect">
          <a:avLst/>
        </a:prstGeom>
      </xdr:spPr>
    </xdr:pic>
    <xdr:clientData/>
  </xdr:twoCellAnchor>
  <xdr:twoCellAnchor editAs="oneCell">
    <xdr:from>
      <xdr:col>12</xdr:col>
      <xdr:colOff>42969</xdr:colOff>
      <xdr:row>784</xdr:row>
      <xdr:rowOff>122464</xdr:rowOff>
    </xdr:from>
    <xdr:to>
      <xdr:col>12</xdr:col>
      <xdr:colOff>1360714</xdr:colOff>
      <xdr:row>792</xdr:row>
      <xdr:rowOff>312967</xdr:rowOff>
    </xdr:to>
    <xdr:pic>
      <xdr:nvPicPr>
        <xdr:cNvPr id="611" name="Рисунок 610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792862" y="412146750"/>
          <a:ext cx="1317745" cy="3129644"/>
        </a:xfrm>
        <a:prstGeom prst="rect">
          <a:avLst/>
        </a:prstGeom>
      </xdr:spPr>
    </xdr:pic>
    <xdr:clientData/>
  </xdr:twoCellAnchor>
  <xdr:twoCellAnchor editAs="oneCell">
    <xdr:from>
      <xdr:col>12</xdr:col>
      <xdr:colOff>1552249</xdr:colOff>
      <xdr:row>782</xdr:row>
      <xdr:rowOff>81643</xdr:rowOff>
    </xdr:from>
    <xdr:to>
      <xdr:col>12</xdr:col>
      <xdr:colOff>2816678</xdr:colOff>
      <xdr:row>789</xdr:row>
      <xdr:rowOff>204105</xdr:rowOff>
    </xdr:to>
    <xdr:pic>
      <xdr:nvPicPr>
        <xdr:cNvPr id="628" name="Рисунок 627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302142" y="411275893"/>
          <a:ext cx="1264429" cy="2789463"/>
        </a:xfrm>
        <a:prstGeom prst="rect">
          <a:avLst/>
        </a:prstGeom>
      </xdr:spPr>
    </xdr:pic>
    <xdr:clientData/>
  </xdr:twoCellAnchor>
  <xdr:twoCellAnchor editAs="oneCell">
    <xdr:from>
      <xdr:col>0</xdr:col>
      <xdr:colOff>449034</xdr:colOff>
      <xdr:row>690</xdr:row>
      <xdr:rowOff>54427</xdr:rowOff>
    </xdr:from>
    <xdr:to>
      <xdr:col>0</xdr:col>
      <xdr:colOff>2503713</xdr:colOff>
      <xdr:row>697</xdr:row>
      <xdr:rowOff>58962</xdr:rowOff>
    </xdr:to>
    <xdr:pic>
      <xdr:nvPicPr>
        <xdr:cNvPr id="630" name="Рисунок 629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449034" y="380074713"/>
          <a:ext cx="2054679" cy="2739573"/>
        </a:xfrm>
        <a:prstGeom prst="rect">
          <a:avLst/>
        </a:prstGeom>
      </xdr:spPr>
    </xdr:pic>
    <xdr:clientData/>
  </xdr:twoCellAnchor>
  <xdr:twoCellAnchor editAs="oneCell">
    <xdr:from>
      <xdr:col>12</xdr:col>
      <xdr:colOff>548366</xdr:colOff>
      <xdr:row>690</xdr:row>
      <xdr:rowOff>149678</xdr:rowOff>
    </xdr:from>
    <xdr:to>
      <xdr:col>12</xdr:col>
      <xdr:colOff>1836963</xdr:colOff>
      <xdr:row>697</xdr:row>
      <xdr:rowOff>183606</xdr:rowOff>
    </xdr:to>
    <xdr:pic>
      <xdr:nvPicPr>
        <xdr:cNvPr id="631" name="Рисунок 630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3298259" y="380169964"/>
          <a:ext cx="1288597" cy="2768966"/>
        </a:xfrm>
        <a:prstGeom prst="rect">
          <a:avLst/>
        </a:prstGeom>
      </xdr:spPr>
    </xdr:pic>
    <xdr:clientData/>
  </xdr:twoCellAnchor>
  <xdr:twoCellAnchor editAs="oneCell">
    <xdr:from>
      <xdr:col>12</xdr:col>
      <xdr:colOff>244928</xdr:colOff>
      <xdr:row>699</xdr:row>
      <xdr:rowOff>176893</xdr:rowOff>
    </xdr:from>
    <xdr:to>
      <xdr:col>12</xdr:col>
      <xdr:colOff>2204357</xdr:colOff>
      <xdr:row>708</xdr:row>
      <xdr:rowOff>40821</xdr:rowOff>
    </xdr:to>
    <xdr:pic>
      <xdr:nvPicPr>
        <xdr:cNvPr id="632" name="Рисунок 631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994821" y="383721429"/>
          <a:ext cx="1959429" cy="3864430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217713</xdr:colOff>
      <xdr:row>698</xdr:row>
      <xdr:rowOff>190499</xdr:rowOff>
    </xdr:from>
    <xdr:to>
      <xdr:col>0</xdr:col>
      <xdr:colOff>3052804</xdr:colOff>
      <xdr:row>702</xdr:row>
      <xdr:rowOff>421821</xdr:rowOff>
    </xdr:to>
    <xdr:pic>
      <xdr:nvPicPr>
        <xdr:cNvPr id="635" name="Рисунок 634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17713" y="383245178"/>
          <a:ext cx="2835091" cy="2190750"/>
        </a:xfrm>
        <a:prstGeom prst="rect">
          <a:avLst/>
        </a:prstGeom>
      </xdr:spPr>
    </xdr:pic>
    <xdr:clientData/>
  </xdr:twoCellAnchor>
  <xdr:twoCellAnchor editAs="oneCell">
    <xdr:from>
      <xdr:col>12</xdr:col>
      <xdr:colOff>2639786</xdr:colOff>
      <xdr:row>690</xdr:row>
      <xdr:rowOff>81642</xdr:rowOff>
    </xdr:from>
    <xdr:to>
      <xdr:col>12</xdr:col>
      <xdr:colOff>3948243</xdr:colOff>
      <xdr:row>697</xdr:row>
      <xdr:rowOff>163283</xdr:rowOff>
    </xdr:to>
    <xdr:pic>
      <xdr:nvPicPr>
        <xdr:cNvPr id="636" name="Рисунок 635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5389679" y="380101928"/>
          <a:ext cx="1308457" cy="2816679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704</xdr:row>
      <xdr:rowOff>108858</xdr:rowOff>
    </xdr:from>
    <xdr:to>
      <xdr:col>0</xdr:col>
      <xdr:colOff>3016787</xdr:colOff>
      <xdr:row>709</xdr:row>
      <xdr:rowOff>40824</xdr:rowOff>
    </xdr:to>
    <xdr:pic>
      <xdr:nvPicPr>
        <xdr:cNvPr id="637" name="Рисунок 636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40179" y="385803322"/>
          <a:ext cx="2676608" cy="2068286"/>
        </a:xfrm>
        <a:prstGeom prst="rect">
          <a:avLst/>
        </a:prstGeom>
      </xdr:spPr>
    </xdr:pic>
    <xdr:clientData/>
  </xdr:twoCellAnchor>
  <xdr:twoCellAnchor editAs="oneCell">
    <xdr:from>
      <xdr:col>12</xdr:col>
      <xdr:colOff>2707821</xdr:colOff>
      <xdr:row>699</xdr:row>
      <xdr:rowOff>149678</xdr:rowOff>
    </xdr:from>
    <xdr:to>
      <xdr:col>12</xdr:col>
      <xdr:colOff>4544786</xdr:colOff>
      <xdr:row>708</xdr:row>
      <xdr:rowOff>103559</xdr:rowOff>
    </xdr:to>
    <xdr:pic>
      <xdr:nvPicPr>
        <xdr:cNvPr id="638" name="Рисунок 637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5457714" y="383694214"/>
          <a:ext cx="1836965" cy="3954383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244928</xdr:colOff>
      <xdr:row>629</xdr:row>
      <xdr:rowOff>285750</xdr:rowOff>
    </xdr:from>
    <xdr:to>
      <xdr:col>0</xdr:col>
      <xdr:colOff>2911928</xdr:colOff>
      <xdr:row>634</xdr:row>
      <xdr:rowOff>612539</xdr:rowOff>
    </xdr:to>
    <xdr:pic>
      <xdr:nvPicPr>
        <xdr:cNvPr id="639" name="Рисунок 638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44928" y="350356714"/>
          <a:ext cx="2667000" cy="3456431"/>
        </a:xfrm>
        <a:prstGeom prst="rect">
          <a:avLst/>
        </a:prstGeom>
      </xdr:spPr>
    </xdr:pic>
    <xdr:clientData/>
  </xdr:twoCellAnchor>
  <xdr:twoCellAnchor editAs="oneCell">
    <xdr:from>
      <xdr:col>12</xdr:col>
      <xdr:colOff>1564820</xdr:colOff>
      <xdr:row>629</xdr:row>
      <xdr:rowOff>163286</xdr:rowOff>
    </xdr:from>
    <xdr:to>
      <xdr:col>12</xdr:col>
      <xdr:colOff>3347357</xdr:colOff>
      <xdr:row>635</xdr:row>
      <xdr:rowOff>381000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314713" y="350234250"/>
          <a:ext cx="1782537" cy="3973286"/>
        </a:xfrm>
        <a:prstGeom prst="rect">
          <a:avLst/>
        </a:prstGeom>
      </xdr:spPr>
    </xdr:pic>
    <xdr:clientData/>
  </xdr:twoCellAnchor>
  <xdr:twoCellAnchor editAs="oneCell">
    <xdr:from>
      <xdr:col>12</xdr:col>
      <xdr:colOff>1660072</xdr:colOff>
      <xdr:row>636</xdr:row>
      <xdr:rowOff>68037</xdr:rowOff>
    </xdr:from>
    <xdr:to>
      <xdr:col>12</xdr:col>
      <xdr:colOff>3129643</xdr:colOff>
      <xdr:row>640</xdr:row>
      <xdr:rowOff>523976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409965" y="354520501"/>
          <a:ext cx="1469571" cy="313654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857250</xdr:colOff>
      <xdr:row>641</xdr:row>
      <xdr:rowOff>27214</xdr:rowOff>
    </xdr:from>
    <xdr:to>
      <xdr:col>0</xdr:col>
      <xdr:colOff>2242160</xdr:colOff>
      <xdr:row>648</xdr:row>
      <xdr:rowOff>176893</xdr:rowOff>
    </xdr:to>
    <xdr:pic>
      <xdr:nvPicPr>
        <xdr:cNvPr id="195" name="Рисунок 19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857250" y="357759000"/>
          <a:ext cx="1384910" cy="3197679"/>
        </a:xfrm>
        <a:prstGeom prst="rect">
          <a:avLst/>
        </a:prstGeom>
      </xdr:spPr>
    </xdr:pic>
    <xdr:clientData/>
  </xdr:twoCellAnchor>
  <xdr:twoCellAnchor editAs="oneCell">
    <xdr:from>
      <xdr:col>12</xdr:col>
      <xdr:colOff>3165552</xdr:colOff>
      <xdr:row>641</xdr:row>
      <xdr:rowOff>40821</xdr:rowOff>
    </xdr:from>
    <xdr:to>
      <xdr:col>12</xdr:col>
      <xdr:colOff>4612821</xdr:colOff>
      <xdr:row>648</xdr:row>
      <xdr:rowOff>381000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5915445" y="357772607"/>
          <a:ext cx="1447269" cy="3388179"/>
        </a:xfrm>
        <a:prstGeom prst="rect">
          <a:avLst/>
        </a:prstGeom>
      </xdr:spPr>
    </xdr:pic>
    <xdr:clientData/>
  </xdr:twoCellAnchor>
  <xdr:twoCellAnchor editAs="oneCell">
    <xdr:from>
      <xdr:col>12</xdr:col>
      <xdr:colOff>625929</xdr:colOff>
      <xdr:row>641</xdr:row>
      <xdr:rowOff>13607</xdr:rowOff>
    </xdr:from>
    <xdr:to>
      <xdr:col>12</xdr:col>
      <xdr:colOff>2177143</xdr:colOff>
      <xdr:row>648</xdr:row>
      <xdr:rowOff>376695</xdr:rowOff>
    </xdr:to>
    <xdr:pic>
      <xdr:nvPicPr>
        <xdr:cNvPr id="640" name="Рисунок 639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3375822" y="357745393"/>
          <a:ext cx="1551214" cy="3411088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636</xdr:row>
      <xdr:rowOff>557892</xdr:rowOff>
    </xdr:from>
    <xdr:to>
      <xdr:col>0</xdr:col>
      <xdr:colOff>3067178</xdr:colOff>
      <xdr:row>639</xdr:row>
      <xdr:rowOff>544289</xdr:rowOff>
    </xdr:to>
    <xdr:pic>
      <xdr:nvPicPr>
        <xdr:cNvPr id="641" name="Рисунок 640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95249" y="355010356"/>
          <a:ext cx="2971929" cy="1973037"/>
        </a:xfrm>
        <a:prstGeom prst="rect">
          <a:avLst/>
        </a:prstGeom>
      </xdr:spPr>
    </xdr:pic>
    <xdr:clientData/>
  </xdr:twoCellAnchor>
  <xdr:twoCellAnchor editAs="oneCell">
    <xdr:from>
      <xdr:col>12</xdr:col>
      <xdr:colOff>68036</xdr:colOff>
      <xdr:row>435</xdr:row>
      <xdr:rowOff>27215</xdr:rowOff>
    </xdr:from>
    <xdr:to>
      <xdr:col>12</xdr:col>
      <xdr:colOff>1415144</xdr:colOff>
      <xdr:row>437</xdr:row>
      <xdr:rowOff>372838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817929" y="250425858"/>
          <a:ext cx="1347108" cy="1992087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408216</xdr:colOff>
      <xdr:row>435</xdr:row>
      <xdr:rowOff>45486</xdr:rowOff>
    </xdr:from>
    <xdr:to>
      <xdr:col>0</xdr:col>
      <xdr:colOff>2721430</xdr:colOff>
      <xdr:row>438</xdr:row>
      <xdr:rowOff>843645</xdr:rowOff>
    </xdr:to>
    <xdr:pic>
      <xdr:nvPicPr>
        <xdr:cNvPr id="207" name="Рисунок 20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408216" y="250444129"/>
          <a:ext cx="2313214" cy="3220228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2857499</xdr:colOff>
      <xdr:row>435</xdr:row>
      <xdr:rowOff>51340</xdr:rowOff>
    </xdr:from>
    <xdr:to>
      <xdr:col>12</xdr:col>
      <xdr:colOff>4000500</xdr:colOff>
      <xdr:row>437</xdr:row>
      <xdr:rowOff>108858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5607392" y="250449983"/>
          <a:ext cx="1143001" cy="1703982"/>
        </a:xfrm>
        <a:prstGeom prst="rect">
          <a:avLst/>
        </a:prstGeom>
      </xdr:spPr>
    </xdr:pic>
    <xdr:clientData/>
  </xdr:twoCellAnchor>
  <xdr:twoCellAnchor editAs="oneCell">
    <xdr:from>
      <xdr:col>12</xdr:col>
      <xdr:colOff>1442356</xdr:colOff>
      <xdr:row>436</xdr:row>
      <xdr:rowOff>567773</xdr:rowOff>
    </xdr:from>
    <xdr:to>
      <xdr:col>12</xdr:col>
      <xdr:colOff>2830285</xdr:colOff>
      <xdr:row>438</xdr:row>
      <xdr:rowOff>1034145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192249" y="251742023"/>
          <a:ext cx="1387929" cy="2112835"/>
        </a:xfrm>
        <a:prstGeom prst="rect">
          <a:avLst/>
        </a:prstGeom>
      </xdr:spPr>
    </xdr:pic>
    <xdr:clientData/>
  </xdr:twoCellAnchor>
  <xdr:twoCellAnchor editAs="oneCell">
    <xdr:from>
      <xdr:col>12</xdr:col>
      <xdr:colOff>3796393</xdr:colOff>
      <xdr:row>437</xdr:row>
      <xdr:rowOff>106120</xdr:rowOff>
    </xdr:from>
    <xdr:to>
      <xdr:col>12</xdr:col>
      <xdr:colOff>5021036</xdr:colOff>
      <xdr:row>438</xdr:row>
      <xdr:rowOff>1047752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6546286" y="252151227"/>
          <a:ext cx="1224643" cy="1717237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544287</xdr:colOff>
      <xdr:row>439</xdr:row>
      <xdr:rowOff>80946</xdr:rowOff>
    </xdr:from>
    <xdr:to>
      <xdr:col>0</xdr:col>
      <xdr:colOff>2449287</xdr:colOff>
      <xdr:row>442</xdr:row>
      <xdr:rowOff>585109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544287" y="253963017"/>
          <a:ext cx="1905000" cy="2912626"/>
        </a:xfrm>
        <a:prstGeom prst="rect">
          <a:avLst/>
        </a:prstGeom>
      </xdr:spPr>
    </xdr:pic>
    <xdr:clientData/>
  </xdr:twoCellAnchor>
  <xdr:twoCellAnchor editAs="oneCell">
    <xdr:from>
      <xdr:col>12</xdr:col>
      <xdr:colOff>2340429</xdr:colOff>
      <xdr:row>439</xdr:row>
      <xdr:rowOff>544286</xdr:rowOff>
    </xdr:from>
    <xdr:to>
      <xdr:col>12</xdr:col>
      <xdr:colOff>4898572</xdr:colOff>
      <xdr:row>442</xdr:row>
      <xdr:rowOff>530681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5090322" y="254426357"/>
          <a:ext cx="2558143" cy="2394858"/>
        </a:xfrm>
        <a:prstGeom prst="rect">
          <a:avLst/>
        </a:prstGeom>
      </xdr:spPr>
    </xdr:pic>
    <xdr:clientData/>
  </xdr:twoCellAnchor>
  <xdr:twoCellAnchor editAs="oneCell">
    <xdr:from>
      <xdr:col>12</xdr:col>
      <xdr:colOff>231321</xdr:colOff>
      <xdr:row>439</xdr:row>
      <xdr:rowOff>131562</xdr:rowOff>
    </xdr:from>
    <xdr:to>
      <xdr:col>12</xdr:col>
      <xdr:colOff>2272393</xdr:colOff>
      <xdr:row>442</xdr:row>
      <xdr:rowOff>802821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981214" y="254013633"/>
          <a:ext cx="2041072" cy="3079722"/>
        </a:xfrm>
        <a:prstGeom prst="rect">
          <a:avLst/>
        </a:prstGeom>
      </xdr:spPr>
    </xdr:pic>
    <xdr:clientData/>
  </xdr:twoCellAnchor>
  <xdr:twoCellAnchor editAs="oneCell">
    <xdr:from>
      <xdr:col>12</xdr:col>
      <xdr:colOff>27214</xdr:colOff>
      <xdr:row>446</xdr:row>
      <xdr:rowOff>27214</xdr:rowOff>
    </xdr:from>
    <xdr:to>
      <xdr:col>12</xdr:col>
      <xdr:colOff>1675380</xdr:colOff>
      <xdr:row>453</xdr:row>
      <xdr:rowOff>12807</xdr:rowOff>
    </xdr:to>
    <xdr:pic>
      <xdr:nvPicPr>
        <xdr:cNvPr id="223" name="Рисунок 222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777107" y="259773964"/>
          <a:ext cx="1648166" cy="2585358"/>
        </a:xfrm>
        <a:prstGeom prst="rect">
          <a:avLst/>
        </a:prstGeom>
      </xdr:spPr>
    </xdr:pic>
    <xdr:clientData/>
  </xdr:twoCellAnchor>
  <xdr:twoCellAnchor editAs="oneCell">
    <xdr:from>
      <xdr:col>12</xdr:col>
      <xdr:colOff>2288577</xdr:colOff>
      <xdr:row>446</xdr:row>
      <xdr:rowOff>70038</xdr:rowOff>
    </xdr:from>
    <xdr:to>
      <xdr:col>12</xdr:col>
      <xdr:colOff>3739445</xdr:colOff>
      <xdr:row>452</xdr:row>
      <xdr:rowOff>35220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993246" y="267218273"/>
          <a:ext cx="1450868" cy="2262388"/>
        </a:xfrm>
        <a:prstGeom prst="rect">
          <a:avLst/>
        </a:prstGeom>
      </xdr:spPr>
    </xdr:pic>
    <xdr:clientData/>
  </xdr:twoCellAnchor>
  <xdr:twoCellAnchor editAs="oneCell">
    <xdr:from>
      <xdr:col>0</xdr:col>
      <xdr:colOff>188501</xdr:colOff>
      <xdr:row>446</xdr:row>
      <xdr:rowOff>67636</xdr:rowOff>
    </xdr:from>
    <xdr:to>
      <xdr:col>0</xdr:col>
      <xdr:colOff>2913531</xdr:colOff>
      <xdr:row>456</xdr:row>
      <xdr:rowOff>164565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88501" y="267215871"/>
          <a:ext cx="2725030" cy="3906930"/>
        </a:xfrm>
        <a:prstGeom prst="rect">
          <a:avLst/>
        </a:prstGeom>
      </xdr:spPr>
    </xdr:pic>
    <xdr:clientData/>
  </xdr:twoCellAnchor>
  <xdr:twoCellAnchor editAs="oneCell">
    <xdr:from>
      <xdr:col>13</xdr:col>
      <xdr:colOff>65745</xdr:colOff>
      <xdr:row>23</xdr:row>
      <xdr:rowOff>76037</xdr:rowOff>
    </xdr:from>
    <xdr:to>
      <xdr:col>19</xdr:col>
      <xdr:colOff>467846</xdr:colOff>
      <xdr:row>30</xdr:row>
      <xdr:rowOff>67775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911113" y="2261184"/>
          <a:ext cx="4100042" cy="3493577"/>
        </a:xfrm>
        <a:prstGeom prst="rect">
          <a:avLst/>
        </a:prstGeom>
      </xdr:spPr>
    </xdr:pic>
    <xdr:clientData/>
  </xdr:twoCellAnchor>
  <xdr:twoCellAnchor editAs="oneCell">
    <xdr:from>
      <xdr:col>0</xdr:col>
      <xdr:colOff>84044</xdr:colOff>
      <xdr:row>271</xdr:row>
      <xdr:rowOff>156598</xdr:rowOff>
    </xdr:from>
    <xdr:to>
      <xdr:col>0</xdr:col>
      <xdr:colOff>3011580</xdr:colOff>
      <xdr:row>280</xdr:row>
      <xdr:rowOff>478767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84044" y="175836819"/>
          <a:ext cx="2927536" cy="5322793"/>
        </a:xfrm>
        <a:prstGeom prst="rect">
          <a:avLst/>
        </a:prstGeom>
      </xdr:spPr>
    </xdr:pic>
    <xdr:clientData/>
  </xdr:twoCellAnchor>
  <xdr:twoCellAnchor editAs="oneCell">
    <xdr:from>
      <xdr:col>12</xdr:col>
      <xdr:colOff>3501837</xdr:colOff>
      <xdr:row>275</xdr:row>
      <xdr:rowOff>203951</xdr:rowOff>
    </xdr:from>
    <xdr:to>
      <xdr:col>12</xdr:col>
      <xdr:colOff>5070661</xdr:colOff>
      <xdr:row>280</xdr:row>
      <xdr:rowOff>502701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206506" y="178097333"/>
          <a:ext cx="1568824" cy="3086212"/>
        </a:xfrm>
        <a:prstGeom prst="rect">
          <a:avLst/>
        </a:prstGeom>
      </xdr:spPr>
    </xdr:pic>
    <xdr:clientData/>
  </xdr:twoCellAnchor>
  <xdr:twoCellAnchor editAs="oneCell">
    <xdr:from>
      <xdr:col>12</xdr:col>
      <xdr:colOff>2339228</xdr:colOff>
      <xdr:row>271</xdr:row>
      <xdr:rowOff>53376</xdr:rowOff>
    </xdr:from>
    <xdr:to>
      <xdr:col>12</xdr:col>
      <xdr:colOff>3954812</xdr:colOff>
      <xdr:row>277</xdr:row>
      <xdr:rowOff>540122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043897" y="175733597"/>
          <a:ext cx="1615584" cy="3764468"/>
        </a:xfrm>
        <a:prstGeom prst="rect">
          <a:avLst/>
        </a:prstGeom>
      </xdr:spPr>
    </xdr:pic>
    <xdr:clientData/>
  </xdr:twoCellAnchor>
  <xdr:twoCellAnchor editAs="oneCell">
    <xdr:from>
      <xdr:col>12</xdr:col>
      <xdr:colOff>42023</xdr:colOff>
      <xdr:row>426</xdr:row>
      <xdr:rowOff>23807</xdr:rowOff>
    </xdr:from>
    <xdr:to>
      <xdr:col>12</xdr:col>
      <xdr:colOff>2265510</xdr:colOff>
      <xdr:row>432</xdr:row>
      <xdr:rowOff>242212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746692" y="253248733"/>
          <a:ext cx="2223487" cy="3243993"/>
        </a:xfrm>
        <a:prstGeom prst="rect">
          <a:avLst/>
        </a:prstGeom>
      </xdr:spPr>
    </xdr:pic>
    <xdr:clientData/>
  </xdr:twoCellAnchor>
  <xdr:twoCellAnchor editAs="oneCell">
    <xdr:from>
      <xdr:col>0</xdr:col>
      <xdr:colOff>187938</xdr:colOff>
      <xdr:row>426</xdr:row>
      <xdr:rowOff>56031</xdr:rowOff>
    </xdr:from>
    <xdr:to>
      <xdr:col>0</xdr:col>
      <xdr:colOff>2945427</xdr:colOff>
      <xdr:row>434</xdr:row>
      <xdr:rowOff>223803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7938" y="253280957"/>
          <a:ext cx="2757489" cy="4201888"/>
        </a:xfrm>
        <a:prstGeom prst="rect">
          <a:avLst/>
        </a:prstGeom>
      </xdr:spPr>
    </xdr:pic>
    <xdr:clientData/>
  </xdr:twoCellAnchor>
  <xdr:twoCellAnchor editAs="oneCell">
    <xdr:from>
      <xdr:col>12</xdr:col>
      <xdr:colOff>3656583</xdr:colOff>
      <xdr:row>426</xdr:row>
      <xdr:rowOff>36662</xdr:rowOff>
    </xdr:from>
    <xdr:to>
      <xdr:col>12</xdr:col>
      <xdr:colOff>5112682</xdr:colOff>
      <xdr:row>430</xdr:row>
      <xdr:rowOff>28014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361252" y="253261588"/>
          <a:ext cx="1456099" cy="2008412"/>
        </a:xfrm>
        <a:prstGeom prst="rect">
          <a:avLst/>
        </a:prstGeom>
      </xdr:spPr>
    </xdr:pic>
    <xdr:clientData/>
  </xdr:twoCellAnchor>
  <xdr:twoCellAnchor editAs="oneCell">
    <xdr:from>
      <xdr:col>0</xdr:col>
      <xdr:colOff>584226</xdr:colOff>
      <xdr:row>511</xdr:row>
      <xdr:rowOff>70037</xdr:rowOff>
    </xdr:from>
    <xdr:to>
      <xdr:col>0</xdr:col>
      <xdr:colOff>2591359</xdr:colOff>
      <xdr:row>515</xdr:row>
      <xdr:rowOff>397309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84226" y="298776838"/>
          <a:ext cx="2007133" cy="3254811"/>
        </a:xfrm>
        <a:prstGeom prst="rect">
          <a:avLst/>
        </a:prstGeom>
      </xdr:spPr>
    </xdr:pic>
    <xdr:clientData/>
  </xdr:twoCellAnchor>
  <xdr:twoCellAnchor editAs="oneCell">
    <xdr:from>
      <xdr:col>12</xdr:col>
      <xdr:colOff>3193676</xdr:colOff>
      <xdr:row>514</xdr:row>
      <xdr:rowOff>33812</xdr:rowOff>
    </xdr:from>
    <xdr:to>
      <xdr:col>12</xdr:col>
      <xdr:colOff>5084670</xdr:colOff>
      <xdr:row>520</xdr:row>
      <xdr:rowOff>503945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898345" y="300911753"/>
          <a:ext cx="1890994" cy="4406200"/>
        </a:xfrm>
        <a:prstGeom prst="rect">
          <a:avLst/>
        </a:prstGeom>
      </xdr:spPr>
    </xdr:pic>
    <xdr:clientData/>
  </xdr:twoCellAnchor>
  <xdr:twoCellAnchor editAs="oneCell">
    <xdr:from>
      <xdr:col>12</xdr:col>
      <xdr:colOff>51950</xdr:colOff>
      <xdr:row>512</xdr:row>
      <xdr:rowOff>206285</xdr:rowOff>
    </xdr:from>
    <xdr:to>
      <xdr:col>12</xdr:col>
      <xdr:colOff>2279433</xdr:colOff>
      <xdr:row>519</xdr:row>
      <xdr:rowOff>297927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756619" y="299571432"/>
          <a:ext cx="2227483" cy="4882155"/>
        </a:xfrm>
        <a:prstGeom prst="rect">
          <a:avLst/>
        </a:prstGeom>
      </xdr:spPr>
    </xdr:pic>
    <xdr:clientData/>
  </xdr:twoCellAnchor>
  <xdr:twoCellAnchor editAs="oneCell">
    <xdr:from>
      <xdr:col>12</xdr:col>
      <xdr:colOff>1834963</xdr:colOff>
      <xdr:row>511</xdr:row>
      <xdr:rowOff>58054</xdr:rowOff>
    </xdr:from>
    <xdr:to>
      <xdr:col>12</xdr:col>
      <xdr:colOff>3852022</xdr:colOff>
      <xdr:row>515</xdr:row>
      <xdr:rowOff>273984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539632" y="298764855"/>
          <a:ext cx="2017059" cy="3143469"/>
        </a:xfrm>
        <a:prstGeom prst="rect">
          <a:avLst/>
        </a:prstGeom>
      </xdr:spPr>
    </xdr:pic>
    <xdr:clientData/>
  </xdr:twoCellAnchor>
  <xdr:twoCellAnchor editAs="oneCell">
    <xdr:from>
      <xdr:col>0</xdr:col>
      <xdr:colOff>1288676</xdr:colOff>
      <xdr:row>516</xdr:row>
      <xdr:rowOff>56032</xdr:rowOff>
    </xdr:from>
    <xdr:to>
      <xdr:col>0</xdr:col>
      <xdr:colOff>3063946</xdr:colOff>
      <xdr:row>518</xdr:row>
      <xdr:rowOff>519958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88676" y="302348716"/>
          <a:ext cx="1775270" cy="1668560"/>
        </a:xfrm>
        <a:prstGeom prst="rect">
          <a:avLst/>
        </a:prstGeom>
      </xdr:spPr>
    </xdr:pic>
    <xdr:clientData/>
  </xdr:twoCellAnchor>
  <xdr:twoCellAnchor editAs="oneCell">
    <xdr:from>
      <xdr:col>0</xdr:col>
      <xdr:colOff>42022</xdr:colOff>
      <xdr:row>518</xdr:row>
      <xdr:rowOff>110963</xdr:rowOff>
    </xdr:from>
    <xdr:to>
      <xdr:col>0</xdr:col>
      <xdr:colOff>2132200</xdr:colOff>
      <xdr:row>520</xdr:row>
      <xdr:rowOff>280146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2022" y="303608279"/>
          <a:ext cx="2090178" cy="14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550</xdr:row>
      <xdr:rowOff>70038</xdr:rowOff>
    </xdr:from>
    <xdr:to>
      <xdr:col>0</xdr:col>
      <xdr:colOff>2582833</xdr:colOff>
      <xdr:row>552</xdr:row>
      <xdr:rowOff>378200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6029" y="322029045"/>
          <a:ext cx="2526804" cy="1512794"/>
        </a:xfrm>
        <a:prstGeom prst="rect">
          <a:avLst/>
        </a:prstGeom>
      </xdr:spPr>
    </xdr:pic>
    <xdr:clientData/>
  </xdr:twoCellAnchor>
  <xdr:twoCellAnchor editAs="oneCell">
    <xdr:from>
      <xdr:col>0</xdr:col>
      <xdr:colOff>70036</xdr:colOff>
      <xdr:row>541</xdr:row>
      <xdr:rowOff>106202</xdr:rowOff>
    </xdr:from>
    <xdr:to>
      <xdr:col>0</xdr:col>
      <xdr:colOff>3053602</xdr:colOff>
      <xdr:row>549</xdr:row>
      <xdr:rowOff>268960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0036" y="317316717"/>
          <a:ext cx="2983566" cy="4392980"/>
        </a:xfrm>
        <a:prstGeom prst="rect">
          <a:avLst/>
        </a:prstGeom>
      </xdr:spPr>
    </xdr:pic>
    <xdr:clientData/>
  </xdr:twoCellAnchor>
  <xdr:twoCellAnchor editAs="oneCell">
    <xdr:from>
      <xdr:col>12</xdr:col>
      <xdr:colOff>714380</xdr:colOff>
      <xdr:row>546</xdr:row>
      <xdr:rowOff>371493</xdr:rowOff>
    </xdr:from>
    <xdr:to>
      <xdr:col>12</xdr:col>
      <xdr:colOff>2884222</xdr:colOff>
      <xdr:row>554</xdr:row>
      <xdr:rowOff>545965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419049" y="320131346"/>
          <a:ext cx="2169842" cy="4866936"/>
        </a:xfrm>
        <a:prstGeom prst="rect">
          <a:avLst/>
        </a:prstGeom>
      </xdr:spPr>
    </xdr:pic>
    <xdr:clientData/>
  </xdr:twoCellAnchor>
  <xdr:twoCellAnchor editAs="oneCell">
    <xdr:from>
      <xdr:col>12</xdr:col>
      <xdr:colOff>2703420</xdr:colOff>
      <xdr:row>541</xdr:row>
      <xdr:rowOff>50179</xdr:rowOff>
    </xdr:from>
    <xdr:to>
      <xdr:col>12</xdr:col>
      <xdr:colOff>5088023</xdr:colOff>
      <xdr:row>550</xdr:row>
      <xdr:rowOff>259976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408089" y="317260694"/>
          <a:ext cx="2384603" cy="5042333"/>
        </a:xfrm>
        <a:prstGeom prst="rect">
          <a:avLst/>
        </a:prstGeom>
      </xdr:spPr>
    </xdr:pic>
    <xdr:clientData/>
  </xdr:twoCellAnchor>
  <xdr:twoCellAnchor editAs="oneCell">
    <xdr:from>
      <xdr:col>12</xdr:col>
      <xdr:colOff>51947</xdr:colOff>
      <xdr:row>541</xdr:row>
      <xdr:rowOff>39848</xdr:rowOff>
    </xdr:from>
    <xdr:to>
      <xdr:col>12</xdr:col>
      <xdr:colOff>2059080</xdr:colOff>
      <xdr:row>546</xdr:row>
      <xdr:rowOff>409976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756616" y="317250363"/>
          <a:ext cx="2007133" cy="2919466"/>
        </a:xfrm>
        <a:prstGeom prst="rect">
          <a:avLst/>
        </a:prstGeom>
      </xdr:spPr>
    </xdr:pic>
    <xdr:clientData/>
  </xdr:twoCellAnchor>
  <xdr:twoCellAnchor editAs="oneCell">
    <xdr:from>
      <xdr:col>0</xdr:col>
      <xdr:colOff>378197</xdr:colOff>
      <xdr:row>568</xdr:row>
      <xdr:rowOff>42021</xdr:rowOff>
    </xdr:from>
    <xdr:to>
      <xdr:col>0</xdr:col>
      <xdr:colOff>2731432</xdr:colOff>
      <xdr:row>576</xdr:row>
      <xdr:rowOff>39971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8197" y="331694117"/>
          <a:ext cx="2353235" cy="3443759"/>
        </a:xfrm>
        <a:prstGeom prst="rect">
          <a:avLst/>
        </a:prstGeom>
      </xdr:spPr>
    </xdr:pic>
    <xdr:clientData/>
  </xdr:twoCellAnchor>
  <xdr:twoCellAnchor editAs="oneCell">
    <xdr:from>
      <xdr:col>0</xdr:col>
      <xdr:colOff>51947</xdr:colOff>
      <xdr:row>577</xdr:row>
      <xdr:rowOff>51950</xdr:rowOff>
    </xdr:from>
    <xdr:to>
      <xdr:col>0</xdr:col>
      <xdr:colOff>2209034</xdr:colOff>
      <xdr:row>580</xdr:row>
      <xdr:rowOff>42026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1947" y="335584082"/>
          <a:ext cx="2157087" cy="1628934"/>
        </a:xfrm>
        <a:prstGeom prst="rect">
          <a:avLst/>
        </a:prstGeom>
      </xdr:spPr>
    </xdr:pic>
    <xdr:clientData/>
  </xdr:twoCellAnchor>
  <xdr:twoCellAnchor editAs="oneCell">
    <xdr:from>
      <xdr:col>0</xdr:col>
      <xdr:colOff>1406580</xdr:colOff>
      <xdr:row>579</xdr:row>
      <xdr:rowOff>140073</xdr:rowOff>
    </xdr:from>
    <xdr:to>
      <xdr:col>0</xdr:col>
      <xdr:colOff>3054810</xdr:colOff>
      <xdr:row>581</xdr:row>
      <xdr:rowOff>275346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06580" y="336764779"/>
          <a:ext cx="1648230" cy="1227848"/>
        </a:xfrm>
        <a:prstGeom prst="rect">
          <a:avLst/>
        </a:prstGeom>
      </xdr:spPr>
    </xdr:pic>
    <xdr:clientData/>
  </xdr:twoCellAnchor>
  <xdr:twoCellAnchor editAs="oneCell">
    <xdr:from>
      <xdr:col>12</xdr:col>
      <xdr:colOff>56030</xdr:colOff>
      <xdr:row>568</xdr:row>
      <xdr:rowOff>44911</xdr:rowOff>
    </xdr:from>
    <xdr:to>
      <xdr:col>12</xdr:col>
      <xdr:colOff>1951312</xdr:colOff>
      <xdr:row>577</xdr:row>
      <xdr:rowOff>456078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760699" y="331697007"/>
          <a:ext cx="1895282" cy="4291205"/>
        </a:xfrm>
        <a:prstGeom prst="rect">
          <a:avLst/>
        </a:prstGeom>
      </xdr:spPr>
    </xdr:pic>
    <xdr:clientData/>
  </xdr:twoCellAnchor>
  <xdr:twoCellAnchor editAs="oneCell">
    <xdr:from>
      <xdr:col>12</xdr:col>
      <xdr:colOff>3203601</xdr:colOff>
      <xdr:row>568</xdr:row>
      <xdr:rowOff>40829</xdr:rowOff>
    </xdr:from>
    <xdr:to>
      <xdr:col>12</xdr:col>
      <xdr:colOff>5098883</xdr:colOff>
      <xdr:row>577</xdr:row>
      <xdr:rowOff>451996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908270" y="331692925"/>
          <a:ext cx="1895282" cy="4291205"/>
        </a:xfrm>
        <a:prstGeom prst="rect">
          <a:avLst/>
        </a:prstGeom>
      </xdr:spPr>
    </xdr:pic>
    <xdr:clientData/>
  </xdr:twoCellAnchor>
  <xdr:twoCellAnchor editAs="oneCell">
    <xdr:from>
      <xdr:col>0</xdr:col>
      <xdr:colOff>98052</xdr:colOff>
      <xdr:row>670</xdr:row>
      <xdr:rowOff>249026</xdr:rowOff>
    </xdr:from>
    <xdr:to>
      <xdr:col>0</xdr:col>
      <xdr:colOff>3039596</xdr:colOff>
      <xdr:row>676</xdr:row>
      <xdr:rowOff>118616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98052" y="377677151"/>
          <a:ext cx="2941544" cy="2474956"/>
        </a:xfrm>
        <a:prstGeom prst="rect">
          <a:avLst/>
        </a:prstGeom>
      </xdr:spPr>
    </xdr:pic>
    <xdr:clientData/>
  </xdr:twoCellAnchor>
  <xdr:twoCellAnchor editAs="oneCell">
    <xdr:from>
      <xdr:col>0</xdr:col>
      <xdr:colOff>426063</xdr:colOff>
      <xdr:row>655</xdr:row>
      <xdr:rowOff>31498</xdr:rowOff>
    </xdr:from>
    <xdr:to>
      <xdr:col>0</xdr:col>
      <xdr:colOff>2605366</xdr:colOff>
      <xdr:row>661</xdr:row>
      <xdr:rowOff>281418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26063" y="370792123"/>
          <a:ext cx="2179303" cy="3289514"/>
        </a:xfrm>
        <a:prstGeom prst="rect">
          <a:avLst/>
        </a:prstGeom>
      </xdr:spPr>
    </xdr:pic>
    <xdr:clientData/>
  </xdr:twoCellAnchor>
  <xdr:twoCellAnchor editAs="oneCell">
    <xdr:from>
      <xdr:col>0</xdr:col>
      <xdr:colOff>156627</xdr:colOff>
      <xdr:row>663</xdr:row>
      <xdr:rowOff>112057</xdr:rowOff>
    </xdr:from>
    <xdr:to>
      <xdr:col>0</xdr:col>
      <xdr:colOff>2978726</xdr:colOff>
      <xdr:row>668</xdr:row>
      <xdr:rowOff>193964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6627" y="367690466"/>
          <a:ext cx="2822099" cy="2246680"/>
        </a:xfrm>
        <a:prstGeom prst="rect">
          <a:avLst/>
        </a:prstGeom>
      </xdr:spPr>
    </xdr:pic>
    <xdr:clientData/>
  </xdr:twoCellAnchor>
  <xdr:twoCellAnchor editAs="oneCell">
    <xdr:from>
      <xdr:col>12</xdr:col>
      <xdr:colOff>3095625</xdr:colOff>
      <xdr:row>656</xdr:row>
      <xdr:rowOff>294154</xdr:rowOff>
    </xdr:from>
    <xdr:to>
      <xdr:col>12</xdr:col>
      <xdr:colOff>5078016</xdr:colOff>
      <xdr:row>667</xdr:row>
      <xdr:rowOff>140076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800294" y="371573051"/>
          <a:ext cx="1982391" cy="4664450"/>
        </a:xfrm>
        <a:prstGeom prst="rect">
          <a:avLst/>
        </a:prstGeom>
      </xdr:spPr>
    </xdr:pic>
    <xdr:clientData/>
  </xdr:twoCellAnchor>
  <xdr:twoCellAnchor editAs="oneCell">
    <xdr:from>
      <xdr:col>12</xdr:col>
      <xdr:colOff>206029</xdr:colOff>
      <xdr:row>666</xdr:row>
      <xdr:rowOff>65956</xdr:rowOff>
    </xdr:from>
    <xdr:to>
      <xdr:col>12</xdr:col>
      <xdr:colOff>2402208</xdr:colOff>
      <xdr:row>678</xdr:row>
      <xdr:rowOff>333114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910698" y="375729155"/>
          <a:ext cx="2196179" cy="4664450"/>
        </a:xfrm>
        <a:prstGeom prst="rect">
          <a:avLst/>
        </a:prstGeom>
      </xdr:spPr>
    </xdr:pic>
    <xdr:clientData/>
  </xdr:twoCellAnchor>
  <xdr:twoCellAnchor editAs="oneCell">
    <xdr:from>
      <xdr:col>12</xdr:col>
      <xdr:colOff>159928</xdr:colOff>
      <xdr:row>655</xdr:row>
      <xdr:rowOff>61878</xdr:rowOff>
    </xdr:from>
    <xdr:to>
      <xdr:col>12</xdr:col>
      <xdr:colOff>2229778</xdr:colOff>
      <xdr:row>665</xdr:row>
      <xdr:rowOff>257984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864597" y="370822503"/>
          <a:ext cx="2069850" cy="4664450"/>
        </a:xfrm>
        <a:prstGeom prst="rect">
          <a:avLst/>
        </a:prstGeom>
      </xdr:spPr>
    </xdr:pic>
    <xdr:clientData/>
  </xdr:twoCellAnchor>
  <xdr:twoCellAnchor editAs="oneCell">
    <xdr:from>
      <xdr:col>12</xdr:col>
      <xdr:colOff>2924420</xdr:colOff>
      <xdr:row>668</xdr:row>
      <xdr:rowOff>0</xdr:rowOff>
    </xdr:from>
    <xdr:to>
      <xdr:col>12</xdr:col>
      <xdr:colOff>4790515</xdr:colOff>
      <xdr:row>678</xdr:row>
      <xdr:rowOff>218970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629089" y="376629706"/>
          <a:ext cx="1866095" cy="37478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462242</xdr:colOff>
      <xdr:row>766</xdr:row>
      <xdr:rowOff>56028</xdr:rowOff>
    </xdr:from>
    <xdr:to>
      <xdr:col>0</xdr:col>
      <xdr:colOff>2633382</xdr:colOff>
      <xdr:row>781</xdr:row>
      <xdr:rowOff>24177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62242" y="413034815"/>
          <a:ext cx="2171140" cy="4758663"/>
        </a:xfrm>
        <a:prstGeom prst="rect">
          <a:avLst/>
        </a:prstGeom>
      </xdr:spPr>
    </xdr:pic>
    <xdr:clientData/>
  </xdr:twoCellAnchor>
  <xdr:twoCellAnchor editAs="oneCell">
    <xdr:from>
      <xdr:col>12</xdr:col>
      <xdr:colOff>56029</xdr:colOff>
      <xdr:row>771</xdr:row>
      <xdr:rowOff>126066</xdr:rowOff>
    </xdr:from>
    <xdr:to>
      <xdr:col>12</xdr:col>
      <xdr:colOff>1598659</xdr:colOff>
      <xdr:row>781</xdr:row>
      <xdr:rowOff>320406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760698" y="414827757"/>
          <a:ext cx="1542630" cy="3261949"/>
        </a:xfrm>
        <a:prstGeom prst="rect">
          <a:avLst/>
        </a:prstGeom>
      </xdr:spPr>
    </xdr:pic>
    <xdr:clientData/>
  </xdr:twoCellAnchor>
  <xdr:twoCellAnchor editAs="oneCell">
    <xdr:from>
      <xdr:col>12</xdr:col>
      <xdr:colOff>3679853</xdr:colOff>
      <xdr:row>766</xdr:row>
      <xdr:rowOff>51950</xdr:rowOff>
    </xdr:from>
    <xdr:to>
      <xdr:col>12</xdr:col>
      <xdr:colOff>5106956</xdr:colOff>
      <xdr:row>775</xdr:row>
      <xdr:rowOff>288311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384522" y="413030737"/>
          <a:ext cx="1427103" cy="3261949"/>
        </a:xfrm>
        <a:prstGeom prst="rect">
          <a:avLst/>
        </a:prstGeom>
      </xdr:spPr>
    </xdr:pic>
    <xdr:clientData/>
  </xdr:twoCellAnchor>
  <xdr:twoCellAnchor editAs="oneCell">
    <xdr:from>
      <xdr:col>12</xdr:col>
      <xdr:colOff>2485149</xdr:colOff>
      <xdr:row>771</xdr:row>
      <xdr:rowOff>131909</xdr:rowOff>
    </xdr:from>
    <xdr:to>
      <xdr:col>12</xdr:col>
      <xdr:colOff>3925843</xdr:colOff>
      <xdr:row>781</xdr:row>
      <xdr:rowOff>326249</xdr:rowOff>
    </xdr:to>
    <xdr:pic>
      <xdr:nvPicPr>
        <xdr:cNvPr id="339" name="Рисунок 338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189818" y="414833600"/>
          <a:ext cx="1440694" cy="3261949"/>
        </a:xfrm>
        <a:prstGeom prst="rect">
          <a:avLst/>
        </a:prstGeom>
      </xdr:spPr>
    </xdr:pic>
    <xdr:clientData/>
  </xdr:twoCellAnchor>
  <xdr:twoCellAnchor editAs="oneCell">
    <xdr:from>
      <xdr:col>12</xdr:col>
      <xdr:colOff>28014</xdr:colOff>
      <xdr:row>22</xdr:row>
      <xdr:rowOff>29388</xdr:rowOff>
    </xdr:from>
    <xdr:to>
      <xdr:col>12</xdr:col>
      <xdr:colOff>1989044</xdr:colOff>
      <xdr:row>30</xdr:row>
      <xdr:rowOff>399947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732683" y="1808322"/>
          <a:ext cx="1961030" cy="4278611"/>
        </a:xfrm>
        <a:prstGeom prst="rect">
          <a:avLst/>
        </a:prstGeom>
      </xdr:spPr>
    </xdr:pic>
    <xdr:clientData/>
  </xdr:twoCellAnchor>
  <xdr:twoCellAnchor editAs="oneCell">
    <xdr:from>
      <xdr:col>0</xdr:col>
      <xdr:colOff>570219</xdr:colOff>
      <xdr:row>22</xdr:row>
      <xdr:rowOff>11812</xdr:rowOff>
    </xdr:from>
    <xdr:to>
      <xdr:col>0</xdr:col>
      <xdr:colOff>2745440</xdr:colOff>
      <xdr:row>30</xdr:row>
      <xdr:rowOff>844203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0219" y="1790746"/>
          <a:ext cx="2175221" cy="4740443"/>
        </a:xfrm>
        <a:prstGeom prst="rect">
          <a:avLst/>
        </a:prstGeom>
      </xdr:spPr>
    </xdr:pic>
    <xdr:clientData/>
  </xdr:twoCellAnchor>
  <xdr:twoCellAnchor editAs="oneCell">
    <xdr:from>
      <xdr:col>12</xdr:col>
      <xdr:colOff>3349521</xdr:colOff>
      <xdr:row>22</xdr:row>
      <xdr:rowOff>31152</xdr:rowOff>
    </xdr:from>
    <xdr:to>
      <xdr:col>13</xdr:col>
      <xdr:colOff>6093</xdr:colOff>
      <xdr:row>30</xdr:row>
      <xdr:rowOff>401710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054190" y="1810086"/>
          <a:ext cx="1782754" cy="4278610"/>
        </a:xfrm>
        <a:prstGeom prst="rect">
          <a:avLst/>
        </a:prstGeom>
      </xdr:spPr>
    </xdr:pic>
    <xdr:clientData/>
  </xdr:twoCellAnchor>
  <xdr:twoCellAnchor editAs="oneCell">
    <xdr:from>
      <xdr:col>0</xdr:col>
      <xdr:colOff>588306</xdr:colOff>
      <xdr:row>31</xdr:row>
      <xdr:rowOff>43096</xdr:rowOff>
    </xdr:from>
    <xdr:to>
      <xdr:col>0</xdr:col>
      <xdr:colOff>2619372</xdr:colOff>
      <xdr:row>41</xdr:row>
      <xdr:rowOff>839524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88306" y="6850670"/>
          <a:ext cx="2031066" cy="4620435"/>
        </a:xfrm>
        <a:prstGeom prst="rect">
          <a:avLst/>
        </a:prstGeom>
      </xdr:spPr>
    </xdr:pic>
    <xdr:clientData/>
  </xdr:twoCellAnchor>
  <xdr:twoCellAnchor editAs="oneCell">
    <xdr:from>
      <xdr:col>12</xdr:col>
      <xdr:colOff>3399704</xdr:colOff>
      <xdr:row>31</xdr:row>
      <xdr:rowOff>7430</xdr:rowOff>
    </xdr:from>
    <xdr:to>
      <xdr:col>13</xdr:col>
      <xdr:colOff>4990</xdr:colOff>
      <xdr:row>40</xdr:row>
      <xdr:rowOff>325931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104373" y="6815004"/>
          <a:ext cx="1731468" cy="3764309"/>
        </a:xfrm>
        <a:prstGeom prst="rect">
          <a:avLst/>
        </a:prstGeom>
      </xdr:spPr>
    </xdr:pic>
    <xdr:clientData/>
  </xdr:twoCellAnchor>
  <xdr:twoCellAnchor editAs="oneCell">
    <xdr:from>
      <xdr:col>12</xdr:col>
      <xdr:colOff>29782</xdr:colOff>
      <xdr:row>33</xdr:row>
      <xdr:rowOff>363461</xdr:rowOff>
    </xdr:from>
    <xdr:to>
      <xdr:col>12</xdr:col>
      <xdr:colOff>1692352</xdr:colOff>
      <xdr:row>41</xdr:row>
      <xdr:rowOff>1088175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734451" y="7955446"/>
          <a:ext cx="1662570" cy="3764309"/>
        </a:xfrm>
        <a:prstGeom prst="rect">
          <a:avLst/>
        </a:prstGeom>
      </xdr:spPr>
    </xdr:pic>
    <xdr:clientData/>
  </xdr:twoCellAnchor>
  <xdr:twoCellAnchor editAs="oneCell">
    <xdr:from>
      <xdr:col>12</xdr:col>
      <xdr:colOff>2583197</xdr:colOff>
      <xdr:row>37</xdr:row>
      <xdr:rowOff>8928</xdr:rowOff>
    </xdr:from>
    <xdr:to>
      <xdr:col>12</xdr:col>
      <xdr:colOff>3769754</xdr:colOff>
      <xdr:row>41</xdr:row>
      <xdr:rowOff>1106264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274253" y="9131463"/>
          <a:ext cx="1186557" cy="2599871"/>
        </a:xfrm>
        <a:prstGeom prst="rect">
          <a:avLst/>
        </a:prstGeom>
      </xdr:spPr>
    </xdr:pic>
    <xdr:clientData/>
  </xdr:twoCellAnchor>
  <xdr:twoCellAnchor editAs="oneCell">
    <xdr:from>
      <xdr:col>12</xdr:col>
      <xdr:colOff>3045315</xdr:colOff>
      <xdr:row>223</xdr:row>
      <xdr:rowOff>40245</xdr:rowOff>
    </xdr:from>
    <xdr:to>
      <xdr:col>12</xdr:col>
      <xdr:colOff>5065357</xdr:colOff>
      <xdr:row>233</xdr:row>
      <xdr:rowOff>359787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736371" y="137602710"/>
          <a:ext cx="2020042" cy="4639331"/>
        </a:xfrm>
        <a:prstGeom prst="rect">
          <a:avLst/>
        </a:prstGeom>
      </xdr:spPr>
    </xdr:pic>
    <xdr:clientData/>
  </xdr:twoCellAnchor>
  <xdr:twoCellAnchor editAs="oneCell">
    <xdr:from>
      <xdr:col>12</xdr:col>
      <xdr:colOff>56092</xdr:colOff>
      <xdr:row>223</xdr:row>
      <xdr:rowOff>123167</xdr:rowOff>
    </xdr:from>
    <xdr:to>
      <xdr:col>12</xdr:col>
      <xdr:colOff>2404753</xdr:colOff>
      <xdr:row>234</xdr:row>
      <xdr:rowOff>26828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747148" y="137685632"/>
          <a:ext cx="2348661" cy="4639331"/>
        </a:xfrm>
        <a:prstGeom prst="rect">
          <a:avLst/>
        </a:prstGeom>
      </xdr:spPr>
    </xdr:pic>
    <xdr:clientData/>
  </xdr:twoCellAnchor>
  <xdr:twoCellAnchor editAs="oneCell">
    <xdr:from>
      <xdr:col>0</xdr:col>
      <xdr:colOff>447569</xdr:colOff>
      <xdr:row>223</xdr:row>
      <xdr:rowOff>57240</xdr:rowOff>
    </xdr:from>
    <xdr:to>
      <xdr:col>0</xdr:col>
      <xdr:colOff>2924576</xdr:colOff>
      <xdr:row>235</xdr:row>
      <xdr:rowOff>384785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47569" y="137619705"/>
          <a:ext cx="2477007" cy="5479095"/>
        </a:xfrm>
        <a:prstGeom prst="rect">
          <a:avLst/>
        </a:prstGeom>
      </xdr:spPr>
    </xdr:pic>
    <xdr:clientData/>
  </xdr:twoCellAnchor>
  <xdr:twoCellAnchor editAs="oneCell">
    <xdr:from>
      <xdr:col>12</xdr:col>
      <xdr:colOff>1979363</xdr:colOff>
      <xdr:row>229</xdr:row>
      <xdr:rowOff>176434</xdr:rowOff>
    </xdr:from>
    <xdr:to>
      <xdr:col>12</xdr:col>
      <xdr:colOff>3501441</xdr:colOff>
      <xdr:row>235</xdr:row>
      <xdr:rowOff>561616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670419" y="140341504"/>
          <a:ext cx="1522078" cy="2934126"/>
        </a:xfrm>
        <a:prstGeom prst="rect">
          <a:avLst/>
        </a:prstGeom>
      </xdr:spPr>
    </xdr:pic>
    <xdr:clientData/>
  </xdr:twoCellAnchor>
  <xdr:twoCellAnchor editAs="oneCell">
    <xdr:from>
      <xdr:col>0</xdr:col>
      <xdr:colOff>42023</xdr:colOff>
      <xdr:row>15</xdr:row>
      <xdr:rowOff>82279</xdr:rowOff>
    </xdr:from>
    <xdr:to>
      <xdr:col>0</xdr:col>
      <xdr:colOff>3074925</xdr:colOff>
      <xdr:row>20</xdr:row>
      <xdr:rowOff>280147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2023" y="2785698"/>
          <a:ext cx="3032902" cy="2663162"/>
        </a:xfrm>
        <a:prstGeom prst="rect">
          <a:avLst/>
        </a:prstGeom>
      </xdr:spPr>
    </xdr:pic>
    <xdr:clientData/>
  </xdr:twoCellAnchor>
  <xdr:twoCellAnchor editAs="oneCell">
    <xdr:from>
      <xdr:col>12</xdr:col>
      <xdr:colOff>51949</xdr:colOff>
      <xdr:row>13</xdr:row>
      <xdr:rowOff>106212</xdr:rowOff>
    </xdr:from>
    <xdr:to>
      <xdr:col>12</xdr:col>
      <xdr:colOff>2591361</xdr:colOff>
      <xdr:row>17</xdr:row>
      <xdr:rowOff>285212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756618" y="1885146"/>
          <a:ext cx="2539412" cy="2140029"/>
        </a:xfrm>
        <a:prstGeom prst="rect">
          <a:avLst/>
        </a:prstGeom>
      </xdr:spPr>
    </xdr:pic>
    <xdr:clientData/>
  </xdr:twoCellAnchor>
  <xdr:twoCellAnchor editAs="oneCell">
    <xdr:from>
      <xdr:col>12</xdr:col>
      <xdr:colOff>980515</xdr:colOff>
      <xdr:row>17</xdr:row>
      <xdr:rowOff>383862</xdr:rowOff>
    </xdr:from>
    <xdr:to>
      <xdr:col>12</xdr:col>
      <xdr:colOff>3767087</xdr:colOff>
      <xdr:row>21</xdr:row>
      <xdr:rowOff>774568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685184" y="4123825"/>
          <a:ext cx="2786572" cy="2337728"/>
        </a:xfrm>
        <a:prstGeom prst="rect">
          <a:avLst/>
        </a:prstGeom>
      </xdr:spPr>
    </xdr:pic>
    <xdr:clientData/>
  </xdr:twoCellAnchor>
  <xdr:twoCellAnchor editAs="oneCell">
    <xdr:from>
      <xdr:col>12</xdr:col>
      <xdr:colOff>2815478</xdr:colOff>
      <xdr:row>13</xdr:row>
      <xdr:rowOff>182094</xdr:rowOff>
    </xdr:from>
    <xdr:to>
      <xdr:col>12</xdr:col>
      <xdr:colOff>5074303</xdr:colOff>
      <xdr:row>17</xdr:row>
      <xdr:rowOff>252132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520147" y="1961028"/>
          <a:ext cx="2258825" cy="2031067"/>
        </a:xfrm>
        <a:prstGeom prst="rect">
          <a:avLst/>
        </a:prstGeom>
      </xdr:spPr>
    </xdr:pic>
    <xdr:clientData/>
  </xdr:twoCellAnchor>
  <xdr:twoCellAnchor editAs="oneCell">
    <xdr:from>
      <xdr:col>12</xdr:col>
      <xdr:colOff>2535331</xdr:colOff>
      <xdr:row>9</xdr:row>
      <xdr:rowOff>282463</xdr:rowOff>
    </xdr:from>
    <xdr:to>
      <xdr:col>12</xdr:col>
      <xdr:colOff>4692840</xdr:colOff>
      <xdr:row>12</xdr:row>
      <xdr:rowOff>672353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240000" y="4414632"/>
          <a:ext cx="2157509" cy="1944706"/>
        </a:xfrm>
        <a:prstGeom prst="rect">
          <a:avLst/>
        </a:prstGeom>
      </xdr:spPr>
    </xdr:pic>
    <xdr:clientData/>
  </xdr:twoCellAnchor>
  <xdr:twoCellAnchor editAs="oneCell">
    <xdr:from>
      <xdr:col>0</xdr:col>
      <xdr:colOff>206029</xdr:colOff>
      <xdr:row>4</xdr:row>
      <xdr:rowOff>134343</xdr:rowOff>
    </xdr:from>
    <xdr:to>
      <xdr:col>0</xdr:col>
      <xdr:colOff>2952135</xdr:colOff>
      <xdr:row>12</xdr:row>
      <xdr:rowOff>476251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6029" y="1913277"/>
          <a:ext cx="2746106" cy="4249959"/>
        </a:xfrm>
        <a:prstGeom prst="rect">
          <a:avLst/>
        </a:prstGeom>
      </xdr:spPr>
    </xdr:pic>
    <xdr:clientData/>
  </xdr:twoCellAnchor>
  <xdr:twoCellAnchor editAs="oneCell">
    <xdr:from>
      <xdr:col>12</xdr:col>
      <xdr:colOff>384042</xdr:colOff>
      <xdr:row>7</xdr:row>
      <xdr:rowOff>472444</xdr:rowOff>
    </xdr:from>
    <xdr:to>
      <xdr:col>12</xdr:col>
      <xdr:colOff>2013497</xdr:colOff>
      <xdr:row>12</xdr:row>
      <xdr:rowOff>668854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088711" y="3694135"/>
          <a:ext cx="1629455" cy="2661704"/>
        </a:xfrm>
        <a:prstGeom prst="rect">
          <a:avLst/>
        </a:prstGeom>
      </xdr:spPr>
    </xdr:pic>
    <xdr:clientData/>
  </xdr:twoCellAnchor>
  <xdr:twoCellAnchor editAs="oneCell">
    <xdr:from>
      <xdr:col>12</xdr:col>
      <xdr:colOff>113822</xdr:colOff>
      <xdr:row>4</xdr:row>
      <xdr:rowOff>60112</xdr:rowOff>
    </xdr:from>
    <xdr:to>
      <xdr:col>12</xdr:col>
      <xdr:colOff>1957581</xdr:colOff>
      <xdr:row>7</xdr:row>
      <xdr:rowOff>326251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18491" y="1839046"/>
          <a:ext cx="1843759" cy="1708896"/>
        </a:xfrm>
        <a:prstGeom prst="rect">
          <a:avLst/>
        </a:prstGeom>
      </xdr:spPr>
    </xdr:pic>
    <xdr:clientData/>
  </xdr:twoCellAnchor>
  <xdr:twoCellAnchor editAs="oneCell">
    <xdr:from>
      <xdr:col>12</xdr:col>
      <xdr:colOff>2196837</xdr:colOff>
      <xdr:row>4</xdr:row>
      <xdr:rowOff>28015</xdr:rowOff>
    </xdr:from>
    <xdr:to>
      <xdr:col>12</xdr:col>
      <xdr:colOff>4986374</xdr:colOff>
      <xdr:row>9</xdr:row>
      <xdr:rowOff>210110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901506" y="1806949"/>
          <a:ext cx="2789537" cy="25353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342</xdr:row>
      <xdr:rowOff>66675</xdr:rowOff>
    </xdr:from>
    <xdr:to>
      <xdr:col>1</xdr:col>
      <xdr:colOff>1457325</xdr:colOff>
      <xdr:row>343</xdr:row>
      <xdr:rowOff>371479</xdr:rowOff>
    </xdr:to>
    <xdr:pic>
      <xdr:nvPicPr>
        <xdr:cNvPr id="373" name="Рисунок 190" descr="962.jpg">
          <a:extLst>
            <a:ext uri="{FF2B5EF4-FFF2-40B4-BE49-F238E27FC236}">
              <a16:creationId xmlns:a16="http://schemas.microsoft.com/office/drawing/2014/main" xmlns="" id="{00000000-0008-0000-01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85975" y="330060300"/>
          <a:ext cx="1362075" cy="174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1362075</xdr:colOff>
      <xdr:row>342</xdr:row>
      <xdr:rowOff>1162050</xdr:rowOff>
    </xdr:from>
    <xdr:to>
      <xdr:col>1</xdr:col>
      <xdr:colOff>2609850</xdr:colOff>
      <xdr:row>344</xdr:row>
      <xdr:rowOff>3</xdr:rowOff>
    </xdr:to>
    <xdr:pic>
      <xdr:nvPicPr>
        <xdr:cNvPr id="374" name="Рисунок 191" descr="962 2.jpg">
          <a:extLst>
            <a:ext uri="{FF2B5EF4-FFF2-40B4-BE49-F238E27FC236}">
              <a16:creationId xmlns:a16="http://schemas.microsoft.com/office/drawing/2014/main" xmlns="" id="{00000000-0008-0000-01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352800" y="331155675"/>
          <a:ext cx="1247775" cy="1714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344</xdr:row>
      <xdr:rowOff>28575</xdr:rowOff>
    </xdr:from>
    <xdr:to>
      <xdr:col>1</xdr:col>
      <xdr:colOff>1504950</xdr:colOff>
      <xdr:row>345</xdr:row>
      <xdr:rowOff>485775</xdr:rowOff>
    </xdr:to>
    <xdr:pic>
      <xdr:nvPicPr>
        <xdr:cNvPr id="377" name="Рисунок 196" descr="966.jpg">
          <a:extLst>
            <a:ext uri="{FF2B5EF4-FFF2-40B4-BE49-F238E27FC236}">
              <a16:creationId xmlns:a16="http://schemas.microsoft.com/office/drawing/2014/main" xmlns="" id="{00000000-0008-0000-01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 l="-592"/>
        <a:stretch>
          <a:fillRect/>
        </a:stretch>
      </xdr:blipFill>
      <xdr:spPr bwMode="auto">
        <a:xfrm>
          <a:off x="2019300" y="335775300"/>
          <a:ext cx="1476375" cy="1895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1333500</xdr:colOff>
      <xdr:row>344</xdr:row>
      <xdr:rowOff>933450</xdr:rowOff>
    </xdr:from>
    <xdr:to>
      <xdr:col>1</xdr:col>
      <xdr:colOff>2600325</xdr:colOff>
      <xdr:row>345</xdr:row>
      <xdr:rowOff>1266825</xdr:rowOff>
    </xdr:to>
    <xdr:pic>
      <xdr:nvPicPr>
        <xdr:cNvPr id="378" name="Рисунок 197" descr="966 2.jpg">
          <a:extLst>
            <a:ext uri="{FF2B5EF4-FFF2-40B4-BE49-F238E27FC236}">
              <a16:creationId xmlns:a16="http://schemas.microsoft.com/office/drawing/2014/main" xmlns="" id="{00000000-0008-0000-01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324225" y="336680175"/>
          <a:ext cx="1266825" cy="1771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346</xdr:row>
      <xdr:rowOff>47625</xdr:rowOff>
    </xdr:from>
    <xdr:to>
      <xdr:col>1</xdr:col>
      <xdr:colOff>1704975</xdr:colOff>
      <xdr:row>347</xdr:row>
      <xdr:rowOff>400050</xdr:rowOff>
    </xdr:to>
    <xdr:pic>
      <xdr:nvPicPr>
        <xdr:cNvPr id="379" name="Рисунок 199" descr="967.jpg">
          <a:extLst>
            <a:ext uri="{FF2B5EF4-FFF2-40B4-BE49-F238E27FC236}">
              <a16:creationId xmlns:a16="http://schemas.microsoft.com/office/drawing/2014/main" xmlns="" id="{00000000-0008-0000-01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28825" y="338670900"/>
          <a:ext cx="1666875" cy="1790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1276350</xdr:colOff>
      <xdr:row>346</xdr:row>
      <xdr:rowOff>1190625</xdr:rowOff>
    </xdr:from>
    <xdr:to>
      <xdr:col>1</xdr:col>
      <xdr:colOff>2619375</xdr:colOff>
      <xdr:row>347</xdr:row>
      <xdr:rowOff>1266825</xdr:rowOff>
    </xdr:to>
    <xdr:pic>
      <xdr:nvPicPr>
        <xdr:cNvPr id="380" name="Рисунок 200" descr="967 2.jpg">
          <a:extLst>
            <a:ext uri="{FF2B5EF4-FFF2-40B4-BE49-F238E27FC236}">
              <a16:creationId xmlns:a16="http://schemas.microsoft.com/office/drawing/2014/main" xmlns="" id="{00000000-0008-0000-01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267075" y="339813900"/>
          <a:ext cx="1343025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350</xdr:row>
      <xdr:rowOff>28575</xdr:rowOff>
    </xdr:from>
    <xdr:to>
      <xdr:col>1</xdr:col>
      <xdr:colOff>1476375</xdr:colOff>
      <xdr:row>351</xdr:row>
      <xdr:rowOff>38101</xdr:rowOff>
    </xdr:to>
    <xdr:pic>
      <xdr:nvPicPr>
        <xdr:cNvPr id="381" name="Рисунок 202" descr="971.jpg">
          <a:extLst>
            <a:ext uri="{FF2B5EF4-FFF2-40B4-BE49-F238E27FC236}">
              <a16:creationId xmlns:a16="http://schemas.microsoft.com/office/drawing/2014/main" xmlns="" id="{00000000-0008-0000-01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00250" y="341528400"/>
          <a:ext cx="146685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1285875</xdr:colOff>
      <xdr:row>350</xdr:row>
      <xdr:rowOff>1028700</xdr:rowOff>
    </xdr:from>
    <xdr:to>
      <xdr:col>1</xdr:col>
      <xdr:colOff>2590800</xdr:colOff>
      <xdr:row>351</xdr:row>
      <xdr:rowOff>876301</xdr:rowOff>
    </xdr:to>
    <xdr:pic>
      <xdr:nvPicPr>
        <xdr:cNvPr id="382" name="Рисунок 203" descr="971 1.jpg">
          <a:extLst>
            <a:ext uri="{FF2B5EF4-FFF2-40B4-BE49-F238E27FC236}">
              <a16:creationId xmlns:a16="http://schemas.microsoft.com/office/drawing/2014/main" xmlns="" id="{00000000-0008-0000-01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276600" y="342528525"/>
          <a:ext cx="13049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1314450</xdr:colOff>
      <xdr:row>352</xdr:row>
      <xdr:rowOff>638175</xdr:rowOff>
    </xdr:from>
    <xdr:to>
      <xdr:col>1</xdr:col>
      <xdr:colOff>2628900</xdr:colOff>
      <xdr:row>353</xdr:row>
      <xdr:rowOff>1038225</xdr:rowOff>
    </xdr:to>
    <xdr:pic>
      <xdr:nvPicPr>
        <xdr:cNvPr id="387" name="Рисунок 211" descr="975 2.jpg">
          <a:extLst>
            <a:ext uri="{FF2B5EF4-FFF2-40B4-BE49-F238E27FC236}">
              <a16:creationId xmlns:a16="http://schemas.microsoft.com/office/drawing/2014/main" xmlns="" id="{00000000-0008-0000-01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305175" y="351491550"/>
          <a:ext cx="1314450" cy="1971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352</xdr:row>
      <xdr:rowOff>47625</xdr:rowOff>
    </xdr:from>
    <xdr:to>
      <xdr:col>1</xdr:col>
      <xdr:colOff>1409700</xdr:colOff>
      <xdr:row>353</xdr:row>
      <xdr:rowOff>561975</xdr:rowOff>
    </xdr:to>
    <xdr:pic>
      <xdr:nvPicPr>
        <xdr:cNvPr id="388" name="Рисунок 212" descr="975.jpg">
          <a:extLst>
            <a:ext uri="{FF2B5EF4-FFF2-40B4-BE49-F238E27FC236}">
              <a16:creationId xmlns:a16="http://schemas.microsoft.com/office/drawing/2014/main" xmlns="" id="{00000000-0008-0000-01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19300" y="350901000"/>
          <a:ext cx="1381125" cy="2085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354</xdr:row>
      <xdr:rowOff>38100</xdr:rowOff>
    </xdr:from>
    <xdr:to>
      <xdr:col>1</xdr:col>
      <xdr:colOff>1609725</xdr:colOff>
      <xdr:row>355</xdr:row>
      <xdr:rowOff>47623</xdr:rowOff>
    </xdr:to>
    <xdr:pic>
      <xdr:nvPicPr>
        <xdr:cNvPr id="389" name="Рисунок 214" descr="978.jpg">
          <a:extLst>
            <a:ext uri="{FF2B5EF4-FFF2-40B4-BE49-F238E27FC236}">
              <a16:creationId xmlns:a16="http://schemas.microsoft.com/office/drawing/2014/main" xmlns="" id="{00000000-0008-0000-01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38350" y="354034725"/>
          <a:ext cx="1562100" cy="1981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354</xdr:row>
      <xdr:rowOff>1028700</xdr:rowOff>
    </xdr:from>
    <xdr:to>
      <xdr:col>1</xdr:col>
      <xdr:colOff>2647950</xdr:colOff>
      <xdr:row>355</xdr:row>
      <xdr:rowOff>1047748</xdr:rowOff>
    </xdr:to>
    <xdr:pic>
      <xdr:nvPicPr>
        <xdr:cNvPr id="390" name="Рисунок 215" descr="978 2.jpg">
          <a:extLst>
            <a:ext uri="{FF2B5EF4-FFF2-40B4-BE49-F238E27FC236}">
              <a16:creationId xmlns:a16="http://schemas.microsoft.com/office/drawing/2014/main" xmlns="" id="{00000000-0008-0000-01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 t="-576"/>
        <a:stretch>
          <a:fillRect/>
        </a:stretch>
      </xdr:blipFill>
      <xdr:spPr bwMode="auto">
        <a:xfrm>
          <a:off x="3209925" y="355025325"/>
          <a:ext cx="1428750" cy="1990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356</xdr:row>
      <xdr:rowOff>28575</xdr:rowOff>
    </xdr:from>
    <xdr:to>
      <xdr:col>1</xdr:col>
      <xdr:colOff>1400175</xdr:colOff>
      <xdr:row>357</xdr:row>
      <xdr:rowOff>771526</xdr:rowOff>
    </xdr:to>
    <xdr:pic>
      <xdr:nvPicPr>
        <xdr:cNvPr id="391" name="Рисунок 216" descr="968 1.jpg">
          <a:extLst>
            <a:ext uri="{FF2B5EF4-FFF2-40B4-BE49-F238E27FC236}">
              <a16:creationId xmlns:a16="http://schemas.microsoft.com/office/drawing/2014/main" xmlns="" id="{00000000-0008-0000-01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28825" y="357968550"/>
          <a:ext cx="1362075" cy="252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1400175</xdr:colOff>
      <xdr:row>356</xdr:row>
      <xdr:rowOff>790575</xdr:rowOff>
    </xdr:from>
    <xdr:to>
      <xdr:col>1</xdr:col>
      <xdr:colOff>2647950</xdr:colOff>
      <xdr:row>357</xdr:row>
      <xdr:rowOff>1428751</xdr:rowOff>
    </xdr:to>
    <xdr:pic>
      <xdr:nvPicPr>
        <xdr:cNvPr id="392" name="Рисунок 218" descr="968.jpg">
          <a:extLst>
            <a:ext uri="{FF2B5EF4-FFF2-40B4-BE49-F238E27FC236}">
              <a16:creationId xmlns:a16="http://schemas.microsoft.com/office/drawing/2014/main" xmlns="" id="{00000000-0008-0000-01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390900" y="358730550"/>
          <a:ext cx="1247775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358</xdr:row>
      <xdr:rowOff>28575</xdr:rowOff>
    </xdr:from>
    <xdr:to>
      <xdr:col>1</xdr:col>
      <xdr:colOff>1381125</xdr:colOff>
      <xdr:row>359</xdr:row>
      <xdr:rowOff>447674</xdr:rowOff>
    </xdr:to>
    <xdr:pic>
      <xdr:nvPicPr>
        <xdr:cNvPr id="393" name="Рисунок 220" descr="980.jpg">
          <a:extLst>
            <a:ext uri="{FF2B5EF4-FFF2-40B4-BE49-F238E27FC236}">
              <a16:creationId xmlns:a16="http://schemas.microsoft.com/office/drawing/2014/main" xmlns="" id="{00000000-0008-0000-01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00250" y="361530900"/>
          <a:ext cx="1371600" cy="2343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1247775</xdr:colOff>
      <xdr:row>358</xdr:row>
      <xdr:rowOff>866775</xdr:rowOff>
    </xdr:from>
    <xdr:to>
      <xdr:col>1</xdr:col>
      <xdr:colOff>2609850</xdr:colOff>
      <xdr:row>359</xdr:row>
      <xdr:rowOff>1390649</xdr:rowOff>
    </xdr:to>
    <xdr:pic>
      <xdr:nvPicPr>
        <xdr:cNvPr id="394" name="Рисунок 221" descr="980 2.jpg">
          <a:extLst>
            <a:ext uri="{FF2B5EF4-FFF2-40B4-BE49-F238E27FC236}">
              <a16:creationId xmlns:a16="http://schemas.microsoft.com/office/drawing/2014/main" xmlns="" id="{00000000-0008-0000-01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238500" y="362369100"/>
          <a:ext cx="1362075" cy="2447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286</xdr:row>
      <xdr:rowOff>352425</xdr:rowOff>
    </xdr:from>
    <xdr:to>
      <xdr:col>1</xdr:col>
      <xdr:colOff>2428875</xdr:colOff>
      <xdr:row>289</xdr:row>
      <xdr:rowOff>190497</xdr:rowOff>
    </xdr:to>
    <xdr:pic>
      <xdr:nvPicPr>
        <xdr:cNvPr id="395" name="Рисунок 144" descr="T9901 2 copy.jpg">
          <a:extLst>
            <a:ext uri="{FF2B5EF4-FFF2-40B4-BE49-F238E27FC236}">
              <a16:creationId xmlns:a16="http://schemas.microsoft.com/office/drawing/2014/main" xmlns="" id="{00000000-0008-0000-01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24075" y="285664275"/>
          <a:ext cx="2295525" cy="1266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290</xdr:row>
      <xdr:rowOff>85725</xdr:rowOff>
    </xdr:from>
    <xdr:to>
      <xdr:col>1</xdr:col>
      <xdr:colOff>2486025</xdr:colOff>
      <xdr:row>293</xdr:row>
      <xdr:rowOff>104778</xdr:rowOff>
    </xdr:to>
    <xdr:pic>
      <xdr:nvPicPr>
        <xdr:cNvPr id="396" name="Рисунок 145" descr="T9901 3 copy.jpg">
          <a:extLst>
            <a:ext uri="{FF2B5EF4-FFF2-40B4-BE49-F238E27FC236}">
              <a16:creationId xmlns:a16="http://schemas.microsoft.com/office/drawing/2014/main" xmlns="" id="{00000000-0008-0000-01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05025" y="287302575"/>
          <a:ext cx="2371725" cy="1447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297</xdr:row>
      <xdr:rowOff>257175</xdr:rowOff>
    </xdr:from>
    <xdr:to>
      <xdr:col>1</xdr:col>
      <xdr:colOff>2543175</xdr:colOff>
      <xdr:row>300</xdr:row>
      <xdr:rowOff>390524</xdr:rowOff>
    </xdr:to>
    <xdr:pic>
      <xdr:nvPicPr>
        <xdr:cNvPr id="397" name="Рисунок 146" descr="T9903 1 copy.jpg">
          <a:extLst>
            <a:ext uri="{FF2B5EF4-FFF2-40B4-BE49-F238E27FC236}">
              <a16:creationId xmlns:a16="http://schemas.microsoft.com/office/drawing/2014/main" xmlns="" id="{00000000-0008-0000-01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33600" y="290807775"/>
          <a:ext cx="2400300" cy="1562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294</xdr:row>
      <xdr:rowOff>85725</xdr:rowOff>
    </xdr:from>
    <xdr:to>
      <xdr:col>1</xdr:col>
      <xdr:colOff>2524125</xdr:colOff>
      <xdr:row>297</xdr:row>
      <xdr:rowOff>161925</xdr:rowOff>
    </xdr:to>
    <xdr:pic>
      <xdr:nvPicPr>
        <xdr:cNvPr id="398" name="Рисунок 147" descr="T9903 copy.jpg">
          <a:extLst>
            <a:ext uri="{FF2B5EF4-FFF2-40B4-BE49-F238E27FC236}">
              <a16:creationId xmlns:a16="http://schemas.microsoft.com/office/drawing/2014/main" xmlns="" id="{00000000-0008-0000-01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33600" y="289207575"/>
          <a:ext cx="23812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302</xdr:row>
      <xdr:rowOff>0</xdr:rowOff>
    </xdr:from>
    <xdr:to>
      <xdr:col>1</xdr:col>
      <xdr:colOff>2533650</xdr:colOff>
      <xdr:row>302</xdr:row>
      <xdr:rowOff>1516401</xdr:rowOff>
    </xdr:to>
    <xdr:pic>
      <xdr:nvPicPr>
        <xdr:cNvPr id="403" name="Рисунок 152" descr="T9907 1 copy.jpg">
          <a:extLst>
            <a:ext uri="{FF2B5EF4-FFF2-40B4-BE49-F238E27FC236}">
              <a16:creationId xmlns:a16="http://schemas.microsoft.com/office/drawing/2014/main" xmlns="" id="{00000000-0008-0000-01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47875" y="300180375"/>
          <a:ext cx="2476500" cy="151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301</xdr:row>
      <xdr:rowOff>47625</xdr:rowOff>
    </xdr:from>
    <xdr:to>
      <xdr:col>1</xdr:col>
      <xdr:colOff>2543175</xdr:colOff>
      <xdr:row>301</xdr:row>
      <xdr:rowOff>1462088</xdr:rowOff>
    </xdr:to>
    <xdr:pic>
      <xdr:nvPicPr>
        <xdr:cNvPr id="404" name="Рисунок 153" descr="T9907 copy.jpg">
          <a:extLst>
            <a:ext uri="{FF2B5EF4-FFF2-40B4-BE49-F238E27FC236}">
              <a16:creationId xmlns:a16="http://schemas.microsoft.com/office/drawing/2014/main" xmlns="" id="{00000000-0008-0000-01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66925" y="298694475"/>
          <a:ext cx="2466975" cy="1419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306</xdr:row>
      <xdr:rowOff>190500</xdr:rowOff>
    </xdr:from>
    <xdr:to>
      <xdr:col>1</xdr:col>
      <xdr:colOff>2609850</xdr:colOff>
      <xdr:row>309</xdr:row>
      <xdr:rowOff>352426</xdr:rowOff>
    </xdr:to>
    <xdr:pic>
      <xdr:nvPicPr>
        <xdr:cNvPr id="405" name="Рисунок 154" descr="T9908 1 copy.jpg">
          <a:extLst>
            <a:ext uri="{FF2B5EF4-FFF2-40B4-BE49-F238E27FC236}">
              <a16:creationId xmlns:a16="http://schemas.microsoft.com/office/drawing/2014/main" xmlns="" id="{00000000-0008-0000-01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47875" y="303314100"/>
          <a:ext cx="2552700" cy="1590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303</xdr:row>
      <xdr:rowOff>95250</xdr:rowOff>
    </xdr:from>
    <xdr:to>
      <xdr:col>1</xdr:col>
      <xdr:colOff>2609850</xdr:colOff>
      <xdr:row>306</xdr:row>
      <xdr:rowOff>19051</xdr:rowOff>
    </xdr:to>
    <xdr:pic>
      <xdr:nvPicPr>
        <xdr:cNvPr id="406" name="Рисунок 155" descr="T9908 copy.jpg">
          <a:extLst>
            <a:ext uri="{FF2B5EF4-FFF2-40B4-BE49-F238E27FC236}">
              <a16:creationId xmlns:a16="http://schemas.microsoft.com/office/drawing/2014/main" xmlns="" id="{00000000-0008-0000-01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76450" y="301790100"/>
          <a:ext cx="2524125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311</xdr:row>
      <xdr:rowOff>104775</xdr:rowOff>
    </xdr:from>
    <xdr:to>
      <xdr:col>1</xdr:col>
      <xdr:colOff>2628900</xdr:colOff>
      <xdr:row>315</xdr:row>
      <xdr:rowOff>247653</xdr:rowOff>
    </xdr:to>
    <xdr:pic>
      <xdr:nvPicPr>
        <xdr:cNvPr id="407" name="Рисунок 156" descr="VP304 copy.jpg">
          <a:extLst>
            <a:ext uri="{FF2B5EF4-FFF2-40B4-BE49-F238E27FC236}">
              <a16:creationId xmlns:a16="http://schemas.microsoft.com/office/drawing/2014/main" xmlns="" id="{00000000-0008-0000-01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38350" y="305571525"/>
          <a:ext cx="2581275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317</xdr:row>
      <xdr:rowOff>76200</xdr:rowOff>
    </xdr:from>
    <xdr:to>
      <xdr:col>1</xdr:col>
      <xdr:colOff>2447925</xdr:colOff>
      <xdr:row>320</xdr:row>
      <xdr:rowOff>114304</xdr:rowOff>
    </xdr:to>
    <xdr:pic>
      <xdr:nvPicPr>
        <xdr:cNvPr id="408" name="Рисунок 157" descr="VP305 2 copy.jpg">
          <a:extLst>
            <a:ext uri="{FF2B5EF4-FFF2-40B4-BE49-F238E27FC236}">
              <a16:creationId xmlns:a16="http://schemas.microsoft.com/office/drawing/2014/main" xmlns="" id="{00000000-0008-0000-01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43125" y="308171850"/>
          <a:ext cx="2295525" cy="1352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320</xdr:row>
      <xdr:rowOff>209550</xdr:rowOff>
    </xdr:from>
    <xdr:to>
      <xdr:col>1</xdr:col>
      <xdr:colOff>2447925</xdr:colOff>
      <xdr:row>323</xdr:row>
      <xdr:rowOff>361947</xdr:rowOff>
    </xdr:to>
    <xdr:pic>
      <xdr:nvPicPr>
        <xdr:cNvPr id="409" name="Рисунок 158" descr="VP305 3 copy.jpg">
          <a:extLst>
            <a:ext uri="{FF2B5EF4-FFF2-40B4-BE49-F238E27FC236}">
              <a16:creationId xmlns:a16="http://schemas.microsoft.com/office/drawing/2014/main" xmlns="" id="{00000000-0008-0000-01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24075" y="309619650"/>
          <a:ext cx="2314575" cy="1466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278</xdr:row>
      <xdr:rowOff>66675</xdr:rowOff>
    </xdr:from>
    <xdr:to>
      <xdr:col>1</xdr:col>
      <xdr:colOff>2524125</xdr:colOff>
      <xdr:row>281</xdr:row>
      <xdr:rowOff>247651</xdr:rowOff>
    </xdr:to>
    <xdr:pic>
      <xdr:nvPicPr>
        <xdr:cNvPr id="416" name="Рисунок 171" descr="C:\Users\Менеджер\Desktop\Новая папка\_С‚СЂСѓСЃС‹_BL\IMG_1176-Edit.jpg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24075" y="281568525"/>
          <a:ext cx="2390775" cy="1609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282</xdr:row>
      <xdr:rowOff>152400</xdr:rowOff>
    </xdr:from>
    <xdr:to>
      <xdr:col>1</xdr:col>
      <xdr:colOff>2524125</xdr:colOff>
      <xdr:row>285</xdr:row>
      <xdr:rowOff>371475</xdr:rowOff>
    </xdr:to>
    <xdr:pic>
      <xdr:nvPicPr>
        <xdr:cNvPr id="417" name="Рисунок 172" descr="C:\Users\Менеджер\Desktop\Новая папка\_С‚СЂСѓСЃС‹_BL\IMG_1177-Edit.jpg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33600" y="283559250"/>
          <a:ext cx="2381250" cy="1647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270</xdr:row>
      <xdr:rowOff>133350</xdr:rowOff>
    </xdr:from>
    <xdr:to>
      <xdr:col>1</xdr:col>
      <xdr:colOff>2514600</xdr:colOff>
      <xdr:row>273</xdr:row>
      <xdr:rowOff>390521</xdr:rowOff>
    </xdr:to>
    <xdr:pic>
      <xdr:nvPicPr>
        <xdr:cNvPr id="418" name="Рисунок 173" descr="C:\Users\Менеджер\Desktop\Новая папка\_С‚СЂСѓСЃС‹_BL\IMG_1170-Edit.jpg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05025" y="277825200"/>
          <a:ext cx="2400300" cy="168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274</xdr:row>
      <xdr:rowOff>161925</xdr:rowOff>
    </xdr:from>
    <xdr:to>
      <xdr:col>1</xdr:col>
      <xdr:colOff>2514600</xdr:colOff>
      <xdr:row>277</xdr:row>
      <xdr:rowOff>304802</xdr:rowOff>
    </xdr:to>
    <xdr:pic>
      <xdr:nvPicPr>
        <xdr:cNvPr id="419" name="Рисунок 174" descr="C:\Users\Менеджер\Desktop\Новая папка\_С‚СЂСѓСЃС‹_BL\IMG_1171-Edit.jpg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95500" y="279758775"/>
          <a:ext cx="2409825" cy="1571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265</xdr:row>
      <xdr:rowOff>142875</xdr:rowOff>
    </xdr:from>
    <xdr:to>
      <xdr:col>1</xdr:col>
      <xdr:colOff>2619375</xdr:colOff>
      <xdr:row>268</xdr:row>
      <xdr:rowOff>171450</xdr:rowOff>
    </xdr:to>
    <xdr:pic>
      <xdr:nvPicPr>
        <xdr:cNvPr id="420" name="Рисунок 175" descr="C:\Users\Менеджер\Desktop\^384FD96C81B2EA32FAFC87D7C0ACE3FABDB09DB3F191166A1E^pimgpsh_thumbnail_win_distr.jpg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76450" y="275453475"/>
          <a:ext cx="2533650" cy="1457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260</xdr:row>
      <xdr:rowOff>161925</xdr:rowOff>
    </xdr:from>
    <xdr:to>
      <xdr:col>1</xdr:col>
      <xdr:colOff>2552700</xdr:colOff>
      <xdr:row>263</xdr:row>
      <xdr:rowOff>85725</xdr:rowOff>
    </xdr:to>
    <xdr:pic>
      <xdr:nvPicPr>
        <xdr:cNvPr id="421" name="Рисунок 176" descr="C:\Users\Менеджер\Desktop\Новая папка\_С‚СЂСѓСЃС‹_BL\IMG_1169-Edit.jpg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85975" y="273091275"/>
          <a:ext cx="24574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248</xdr:row>
      <xdr:rowOff>466725</xdr:rowOff>
    </xdr:from>
    <xdr:to>
      <xdr:col>1</xdr:col>
      <xdr:colOff>2628900</xdr:colOff>
      <xdr:row>253</xdr:row>
      <xdr:rowOff>47626</xdr:rowOff>
    </xdr:to>
    <xdr:pic>
      <xdr:nvPicPr>
        <xdr:cNvPr id="422" name="Рисунок 177" descr="C:\Users\Менеджер\Desktop\Новая папка\_С‚СЂСѓСЃС‹_BL\IMG_1156-Edit.jpg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38350" y="267681075"/>
          <a:ext cx="258127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253</xdr:row>
      <xdr:rowOff>409575</xdr:rowOff>
    </xdr:from>
    <xdr:to>
      <xdr:col>1</xdr:col>
      <xdr:colOff>2600325</xdr:colOff>
      <xdr:row>258</xdr:row>
      <xdr:rowOff>104773</xdr:rowOff>
    </xdr:to>
    <xdr:pic>
      <xdr:nvPicPr>
        <xdr:cNvPr id="423" name="Рисунок 178" descr="C:\Users\Менеджер\Desktop\Новая папка\_С‚СЂСѓСЃС‹_BL\IMG_1157-Edit.jpg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19300" y="270005175"/>
          <a:ext cx="2571750" cy="2076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244</xdr:row>
      <xdr:rowOff>0</xdr:rowOff>
    </xdr:from>
    <xdr:to>
      <xdr:col>1</xdr:col>
      <xdr:colOff>2571750</xdr:colOff>
      <xdr:row>247</xdr:row>
      <xdr:rowOff>180976</xdr:rowOff>
    </xdr:to>
    <xdr:pic>
      <xdr:nvPicPr>
        <xdr:cNvPr id="424" name="Рисунок 179" descr="C:\Users\Менеджер\Desktop\Новая папка\_С‚СЂСѓСЃС‹_BL\IMG_1183-Edit.jpg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66925" y="265309350"/>
          <a:ext cx="2495550" cy="1609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240</xdr:row>
      <xdr:rowOff>180975</xdr:rowOff>
    </xdr:from>
    <xdr:to>
      <xdr:col>1</xdr:col>
      <xdr:colOff>2590800</xdr:colOff>
      <xdr:row>243</xdr:row>
      <xdr:rowOff>295277</xdr:rowOff>
    </xdr:to>
    <xdr:pic>
      <xdr:nvPicPr>
        <xdr:cNvPr id="425" name="Рисунок 180" descr="C:\Users\Менеджер\Desktop\Новая папка\_С‚СЂСѓСЃС‹_BL\IMG_1182-Edit.jpg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95500" y="263585325"/>
          <a:ext cx="2486025" cy="1543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235</xdr:row>
      <xdr:rowOff>447675</xdr:rowOff>
    </xdr:from>
    <xdr:to>
      <xdr:col>1</xdr:col>
      <xdr:colOff>2495550</xdr:colOff>
      <xdr:row>239</xdr:row>
      <xdr:rowOff>142871</xdr:rowOff>
    </xdr:to>
    <xdr:pic>
      <xdr:nvPicPr>
        <xdr:cNvPr id="426" name="Рисунок 181" descr="C:\Users\Менеджер\Desktop\Новая папка\_С‚СЂСѓСЃС‹_BL\IMG_1225-Edit.jpg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05025" y="261470775"/>
          <a:ext cx="2381250" cy="160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232</xdr:row>
      <xdr:rowOff>180975</xdr:rowOff>
    </xdr:from>
    <xdr:to>
      <xdr:col>1</xdr:col>
      <xdr:colOff>2562225</xdr:colOff>
      <xdr:row>235</xdr:row>
      <xdr:rowOff>238127</xdr:rowOff>
    </xdr:to>
    <xdr:pic>
      <xdr:nvPicPr>
        <xdr:cNvPr id="427" name="Рисунок 182" descr="C:\Users\Менеджер\Desktop\Новая папка\_С‚СЂСѓСЃС‹_BL\IMG_1224-Edit.jpg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14550" y="259775325"/>
          <a:ext cx="2438400" cy="148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229</xdr:row>
      <xdr:rowOff>685800</xdr:rowOff>
    </xdr:from>
    <xdr:to>
      <xdr:col>1</xdr:col>
      <xdr:colOff>2609850</xdr:colOff>
      <xdr:row>231</xdr:row>
      <xdr:rowOff>161924</xdr:rowOff>
    </xdr:to>
    <xdr:pic>
      <xdr:nvPicPr>
        <xdr:cNvPr id="428" name="Рисунок 183" descr="C:\Users\Менеджер\Desktop\Новая папка\_С‚СЂСѓСЃС‹_BL\IMG_1208-Edit.jpg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66925" y="257051175"/>
          <a:ext cx="2533650" cy="1628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226</xdr:row>
      <xdr:rowOff>695325</xdr:rowOff>
    </xdr:from>
    <xdr:to>
      <xdr:col>1</xdr:col>
      <xdr:colOff>2609850</xdr:colOff>
      <xdr:row>228</xdr:row>
      <xdr:rowOff>171450</xdr:rowOff>
    </xdr:to>
    <xdr:pic>
      <xdr:nvPicPr>
        <xdr:cNvPr id="429" name="Рисунок 184" descr="C:\Users\Менеджер\Desktop\Новая папка\_С‚СЂСѓСЃС‹_BL\IMG_1206-Edit.jpg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66925" y="253831725"/>
          <a:ext cx="25336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227</xdr:row>
      <xdr:rowOff>28575</xdr:rowOff>
    </xdr:from>
    <xdr:to>
      <xdr:col>3</xdr:col>
      <xdr:colOff>0</xdr:colOff>
      <xdr:row>227</xdr:row>
      <xdr:rowOff>904875</xdr:rowOff>
    </xdr:to>
    <xdr:pic>
      <xdr:nvPicPr>
        <xdr:cNvPr id="430" name="Рисунок 185" descr="C:\Users\Менеджер\Desktop\Новая папка\_С‚СЂСѓСЃС‹_BL\IMG_1206-Edit.jpg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43500" y="254241300"/>
          <a:ext cx="14668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226</xdr:row>
      <xdr:rowOff>19050</xdr:rowOff>
    </xdr:from>
    <xdr:to>
      <xdr:col>3</xdr:col>
      <xdr:colOff>0</xdr:colOff>
      <xdr:row>226</xdr:row>
      <xdr:rowOff>809625</xdr:rowOff>
    </xdr:to>
    <xdr:pic>
      <xdr:nvPicPr>
        <xdr:cNvPr id="431" name="Рисунок 186" descr="C:\Users\Менеджер\Desktop\Новая папка\_С‚СЂСѓСЃС‹_BL\IMG_1218-Edit.jpg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53025" y="253155450"/>
          <a:ext cx="1409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228</xdr:row>
      <xdr:rowOff>28575</xdr:rowOff>
    </xdr:from>
    <xdr:to>
      <xdr:col>3</xdr:col>
      <xdr:colOff>0</xdr:colOff>
      <xdr:row>228</xdr:row>
      <xdr:rowOff>866775</xdr:rowOff>
    </xdr:to>
    <xdr:pic>
      <xdr:nvPicPr>
        <xdr:cNvPr id="432" name="Рисунок 187" descr="C:\Users\Менеджер\Desktop\Новая папка\_С‚СЂСѓСЃС‹_BL\IMG_1217-Edit.jpg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43500" y="255317625"/>
          <a:ext cx="14573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229</xdr:row>
      <xdr:rowOff>38100</xdr:rowOff>
    </xdr:from>
    <xdr:to>
      <xdr:col>3</xdr:col>
      <xdr:colOff>0</xdr:colOff>
      <xdr:row>229</xdr:row>
      <xdr:rowOff>876300</xdr:rowOff>
    </xdr:to>
    <xdr:pic>
      <xdr:nvPicPr>
        <xdr:cNvPr id="433" name="Рисунок 188" descr="C:\Users\Менеджер\Desktop\Новая папка\_С‚СЂСѓСЃС‹_BL\IMG_1209-Edit.jpg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53025" y="256403475"/>
          <a:ext cx="14287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230</xdr:row>
      <xdr:rowOff>47625</xdr:rowOff>
    </xdr:from>
    <xdr:to>
      <xdr:col>3</xdr:col>
      <xdr:colOff>0</xdr:colOff>
      <xdr:row>230</xdr:row>
      <xdr:rowOff>866775</xdr:rowOff>
    </xdr:to>
    <xdr:pic>
      <xdr:nvPicPr>
        <xdr:cNvPr id="434" name="Рисунок 189" descr="C:\Users\Менеджер\Desktop\Новая папка\_С‚СЂСѓСЃС‹_BL\IMG_1216-Edit.jpg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62550" y="257489325"/>
          <a:ext cx="1400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231</xdr:row>
      <xdr:rowOff>57150</xdr:rowOff>
    </xdr:from>
    <xdr:to>
      <xdr:col>3</xdr:col>
      <xdr:colOff>0</xdr:colOff>
      <xdr:row>231</xdr:row>
      <xdr:rowOff>838200</xdr:rowOff>
    </xdr:to>
    <xdr:pic>
      <xdr:nvPicPr>
        <xdr:cNvPr id="435" name="Рисунок 190" descr="C:\Users\Менеджер\Desktop\Новая папка\_С‚СЂСѓСЃС‹_BL\IMG_1212-Edit.jpg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53025" y="258575175"/>
          <a:ext cx="14478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223</xdr:row>
      <xdr:rowOff>381000</xdr:rowOff>
    </xdr:from>
    <xdr:to>
      <xdr:col>1</xdr:col>
      <xdr:colOff>2628900</xdr:colOff>
      <xdr:row>224</xdr:row>
      <xdr:rowOff>1009649</xdr:rowOff>
    </xdr:to>
    <xdr:pic>
      <xdr:nvPicPr>
        <xdr:cNvPr id="436" name="Рисунок 191" descr="C:\Users\Менеджер\Desktop\Новая папка\_С‚СЂСѓСЃС‹_BL\IMG_1198-Edit.jpg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66925" y="250288425"/>
          <a:ext cx="2552700" cy="1704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220</xdr:row>
      <xdr:rowOff>838200</xdr:rowOff>
    </xdr:from>
    <xdr:to>
      <xdr:col>1</xdr:col>
      <xdr:colOff>2600325</xdr:colOff>
      <xdr:row>222</xdr:row>
      <xdr:rowOff>466725</xdr:rowOff>
    </xdr:to>
    <xdr:pic>
      <xdr:nvPicPr>
        <xdr:cNvPr id="437" name="Рисунок 192" descr="C:\Users\Менеджер\Desktop\Новая папка\_С‚СЂСѓСЃС‹_BL\IMG_1197-Edit.jpg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28825" y="247516650"/>
          <a:ext cx="2562225" cy="1781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222</xdr:row>
      <xdr:rowOff>76200</xdr:rowOff>
    </xdr:from>
    <xdr:to>
      <xdr:col>3</xdr:col>
      <xdr:colOff>0</xdr:colOff>
      <xdr:row>222</xdr:row>
      <xdr:rowOff>904875</xdr:rowOff>
    </xdr:to>
    <xdr:pic>
      <xdr:nvPicPr>
        <xdr:cNvPr id="438" name="Рисунок 193" descr="C:\Users\Менеджер\Desktop\Новая папка\_С‚СЂСѓСЃС‹_BL\IMG_1197-Edit.jpg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53025" y="248907300"/>
          <a:ext cx="14954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221</xdr:row>
      <xdr:rowOff>38100</xdr:rowOff>
    </xdr:from>
    <xdr:to>
      <xdr:col>3</xdr:col>
      <xdr:colOff>0</xdr:colOff>
      <xdr:row>221</xdr:row>
      <xdr:rowOff>857250</xdr:rowOff>
    </xdr:to>
    <xdr:pic>
      <xdr:nvPicPr>
        <xdr:cNvPr id="439" name="Рисунок 194" descr="C:\Users\Менеджер\Desktop\Новая папка\_С‚СЂСѓСЃС‹_BL\IMG_1199-Edit.jpg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33975" y="247792875"/>
          <a:ext cx="15144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53788</xdr:colOff>
      <xdr:row>223</xdr:row>
      <xdr:rowOff>101974</xdr:rowOff>
    </xdr:from>
    <xdr:to>
      <xdr:col>3</xdr:col>
      <xdr:colOff>3922</xdr:colOff>
      <xdr:row>223</xdr:row>
      <xdr:rowOff>930649</xdr:rowOff>
    </xdr:to>
    <xdr:pic>
      <xdr:nvPicPr>
        <xdr:cNvPr id="440" name="Рисунок 195" descr="C:\Users\Менеджер\Desktop\Новая папка\_С‚СЂСѓСЃС‹_BL\IMG_1200-Edit.jpg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18847" y="250486209"/>
          <a:ext cx="1559859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224</xdr:row>
      <xdr:rowOff>57150</xdr:rowOff>
    </xdr:from>
    <xdr:to>
      <xdr:col>3</xdr:col>
      <xdr:colOff>0</xdr:colOff>
      <xdr:row>224</xdr:row>
      <xdr:rowOff>866775</xdr:rowOff>
    </xdr:to>
    <xdr:pic>
      <xdr:nvPicPr>
        <xdr:cNvPr id="441" name="Рисунок 196" descr="C:\Users\Менеджер\Desktop\Новая папка\_С‚СЂСѓСЃС‹_BL\IMG_1201-Edit.jpg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33975" y="251040900"/>
          <a:ext cx="1524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220</xdr:row>
      <xdr:rowOff>66675</xdr:rowOff>
    </xdr:from>
    <xdr:to>
      <xdr:col>3</xdr:col>
      <xdr:colOff>0</xdr:colOff>
      <xdr:row>220</xdr:row>
      <xdr:rowOff>876300</xdr:rowOff>
    </xdr:to>
    <xdr:pic>
      <xdr:nvPicPr>
        <xdr:cNvPr id="442" name="Рисунок 197" descr="C:\Users\Менеджер\Desktop\Новая папка\_С‚СЂСѓСЃС‹_BL\IMG_1202-Edit.jpg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43500" y="246745125"/>
          <a:ext cx="15144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225</xdr:row>
      <xdr:rowOff>47625</xdr:rowOff>
    </xdr:from>
    <xdr:to>
      <xdr:col>3</xdr:col>
      <xdr:colOff>0</xdr:colOff>
      <xdr:row>225</xdr:row>
      <xdr:rowOff>866775</xdr:rowOff>
    </xdr:to>
    <xdr:pic>
      <xdr:nvPicPr>
        <xdr:cNvPr id="443" name="Рисунок 198" descr="C:\Users\Менеджер\Desktop\Новая папка\_С‚СЂСѓСЃС‹_BL\IMG_1216-Edit.jpg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33975" y="252107700"/>
          <a:ext cx="1466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216</xdr:row>
      <xdr:rowOff>180975</xdr:rowOff>
    </xdr:from>
    <xdr:to>
      <xdr:col>1</xdr:col>
      <xdr:colOff>2562225</xdr:colOff>
      <xdr:row>219</xdr:row>
      <xdr:rowOff>285746</xdr:rowOff>
    </xdr:to>
    <xdr:pic>
      <xdr:nvPicPr>
        <xdr:cNvPr id="444" name="Рисунок 199" descr="C:\Users\Менеджер\Desktop\Новая папка\_С‚СЂСѓСЃС‹_BL\IMG_1230-Edit.jpg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66925" y="244954425"/>
          <a:ext cx="2486025" cy="153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212</xdr:row>
      <xdr:rowOff>200025</xdr:rowOff>
    </xdr:from>
    <xdr:to>
      <xdr:col>1</xdr:col>
      <xdr:colOff>2590800</xdr:colOff>
      <xdr:row>215</xdr:row>
      <xdr:rowOff>314327</xdr:rowOff>
    </xdr:to>
    <xdr:pic>
      <xdr:nvPicPr>
        <xdr:cNvPr id="445" name="Рисунок 200" descr="C:\Users\Менеджер\Desktop\Новая папка\_С‚СЂСѓСЃС‹_BL\IMG_1229-Edit.jpg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14550" y="243068475"/>
          <a:ext cx="2466975" cy="154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208</xdr:row>
      <xdr:rowOff>76200</xdr:rowOff>
    </xdr:from>
    <xdr:to>
      <xdr:col>1</xdr:col>
      <xdr:colOff>2552700</xdr:colOff>
      <xdr:row>211</xdr:row>
      <xdr:rowOff>238124</xdr:rowOff>
    </xdr:to>
    <xdr:pic>
      <xdr:nvPicPr>
        <xdr:cNvPr id="446" name="Рисунок 201" descr="C:\Users\Менеджер\Desktop\Новая папка\_С‚СЂСѓСЃС‹_BL\IMG_1191-Edit.jpg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62175" y="241039650"/>
          <a:ext cx="2381250" cy="1590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204</xdr:row>
      <xdr:rowOff>161925</xdr:rowOff>
    </xdr:from>
    <xdr:to>
      <xdr:col>1</xdr:col>
      <xdr:colOff>2590800</xdr:colOff>
      <xdr:row>207</xdr:row>
      <xdr:rowOff>352426</xdr:rowOff>
    </xdr:to>
    <xdr:pic>
      <xdr:nvPicPr>
        <xdr:cNvPr id="447" name="Рисунок 202" descr="C:\Users\Менеджер\Desktop\Новая папка\_С‚СЂСѓСЃС‹_BL\IMG_1190-Edit.jpg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95500" y="239220375"/>
          <a:ext cx="2486025" cy="1619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199</xdr:row>
      <xdr:rowOff>47625</xdr:rowOff>
    </xdr:from>
    <xdr:to>
      <xdr:col>1</xdr:col>
      <xdr:colOff>1933575</xdr:colOff>
      <xdr:row>201</xdr:row>
      <xdr:rowOff>247647</xdr:rowOff>
    </xdr:to>
    <xdr:pic>
      <xdr:nvPicPr>
        <xdr:cNvPr id="448" name="Рисунок 203" descr="C:\Users\Менеджер\Desktop\Новая папка\_С‚СЂСѓСЃС‹_BL\IMG_1153-Edit.jpg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66925" y="236724825"/>
          <a:ext cx="1857375" cy="1152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201</xdr:row>
      <xdr:rowOff>333375</xdr:rowOff>
    </xdr:from>
    <xdr:to>
      <xdr:col>1</xdr:col>
      <xdr:colOff>2495550</xdr:colOff>
      <xdr:row>203</xdr:row>
      <xdr:rowOff>419100</xdr:rowOff>
    </xdr:to>
    <xdr:pic>
      <xdr:nvPicPr>
        <xdr:cNvPr id="449" name="Рисунок 204" descr="C:\Users\Менеджер\Desktop\Новая папка\_С‚СЂСѓСЃС‹_BL\IMG_1154-Edit.jpg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676525" y="237963075"/>
          <a:ext cx="18097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148</xdr:row>
      <xdr:rowOff>66675</xdr:rowOff>
    </xdr:from>
    <xdr:to>
      <xdr:col>2</xdr:col>
      <xdr:colOff>1371600</xdr:colOff>
      <xdr:row>149</xdr:row>
      <xdr:rowOff>0</xdr:rowOff>
    </xdr:to>
    <xdr:pic>
      <xdr:nvPicPr>
        <xdr:cNvPr id="476" name="Рисунок 258" descr="D:\Оля\Chantemely\недорогое осень  2015\_!!!\216 С (5).jpg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229225" y="81800700"/>
          <a:ext cx="12001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180975</xdr:colOff>
      <xdr:row>147</xdr:row>
      <xdr:rowOff>57150</xdr:rowOff>
    </xdr:from>
    <xdr:to>
      <xdr:col>2</xdr:col>
      <xdr:colOff>1381125</xdr:colOff>
      <xdr:row>147</xdr:row>
      <xdr:rowOff>847725</xdr:rowOff>
    </xdr:to>
    <xdr:pic>
      <xdr:nvPicPr>
        <xdr:cNvPr id="477" name="Рисунок 259" descr="D:\Оля\Chantemely\недорогое осень  2015\_!!!\216 С (4).jpg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238750" y="80933925"/>
          <a:ext cx="12001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147</xdr:row>
      <xdr:rowOff>66675</xdr:rowOff>
    </xdr:from>
    <xdr:to>
      <xdr:col>1</xdr:col>
      <xdr:colOff>2571750</xdr:colOff>
      <xdr:row>148</xdr:row>
      <xdr:rowOff>809625</xdr:rowOff>
    </xdr:to>
    <xdr:pic>
      <xdr:nvPicPr>
        <xdr:cNvPr id="483" name="Рисунок 14" descr="216 С (7)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33600" y="80943450"/>
          <a:ext cx="242887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195</xdr:row>
      <xdr:rowOff>47625</xdr:rowOff>
    </xdr:from>
    <xdr:to>
      <xdr:col>2</xdr:col>
      <xdr:colOff>1514475</xdr:colOff>
      <xdr:row>195</xdr:row>
      <xdr:rowOff>1038225</xdr:rowOff>
    </xdr:to>
    <xdr:pic>
      <xdr:nvPicPr>
        <xdr:cNvPr id="492" name="Рисунок 7" descr="PT 207 (7)">
          <a:extLst>
            <a:ext uri="{FF2B5EF4-FFF2-40B4-BE49-F238E27FC236}">
              <a16:creationId xmlns:a16="http://schemas.microsoft.com/office/drawing/2014/main" xmlns="" id="{00000000-0008-0000-01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095875" y="232876725"/>
          <a:ext cx="14763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196</xdr:row>
      <xdr:rowOff>85725</xdr:rowOff>
    </xdr:from>
    <xdr:to>
      <xdr:col>2</xdr:col>
      <xdr:colOff>1543050</xdr:colOff>
      <xdr:row>196</xdr:row>
      <xdr:rowOff>1085850</xdr:rowOff>
    </xdr:to>
    <xdr:pic>
      <xdr:nvPicPr>
        <xdr:cNvPr id="493" name="Рисунок 5" descr="PT 207 (5)">
          <a:extLst>
            <a:ext uri="{FF2B5EF4-FFF2-40B4-BE49-F238E27FC236}">
              <a16:creationId xmlns:a16="http://schemas.microsoft.com/office/drawing/2014/main" xmlns="" id="{00000000-0008-0000-01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05400" y="233876850"/>
          <a:ext cx="14954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197</xdr:row>
      <xdr:rowOff>57150</xdr:rowOff>
    </xdr:from>
    <xdr:to>
      <xdr:col>2</xdr:col>
      <xdr:colOff>1571625</xdr:colOff>
      <xdr:row>197</xdr:row>
      <xdr:rowOff>1057275</xdr:rowOff>
    </xdr:to>
    <xdr:pic>
      <xdr:nvPicPr>
        <xdr:cNvPr id="494" name="Рисунок 3" descr="PT 207 (3)">
          <a:extLst>
            <a:ext uri="{FF2B5EF4-FFF2-40B4-BE49-F238E27FC236}">
              <a16:creationId xmlns:a16="http://schemas.microsoft.com/office/drawing/2014/main" xmlns="" id="{00000000-0008-0000-01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33975" y="234810300"/>
          <a:ext cx="14954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197</xdr:row>
      <xdr:rowOff>95250</xdr:rowOff>
    </xdr:from>
    <xdr:to>
      <xdr:col>1</xdr:col>
      <xdr:colOff>2657475</xdr:colOff>
      <xdr:row>198</xdr:row>
      <xdr:rowOff>723900</xdr:rowOff>
    </xdr:to>
    <xdr:pic>
      <xdr:nvPicPr>
        <xdr:cNvPr id="495" name="Рисунок 2" descr="PT 207 (2)">
          <a:extLst>
            <a:ext uri="{FF2B5EF4-FFF2-40B4-BE49-F238E27FC236}">
              <a16:creationId xmlns:a16="http://schemas.microsoft.com/office/drawing/2014/main" xmlns="" id="{00000000-0008-0000-01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28825" y="234848400"/>
          <a:ext cx="26193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195</xdr:row>
      <xdr:rowOff>190500</xdr:rowOff>
    </xdr:from>
    <xdr:to>
      <xdr:col>1</xdr:col>
      <xdr:colOff>2657475</xdr:colOff>
      <xdr:row>196</xdr:row>
      <xdr:rowOff>942975</xdr:rowOff>
    </xdr:to>
    <xdr:pic>
      <xdr:nvPicPr>
        <xdr:cNvPr id="496" name="Рисунок 1" descr="PT 207 (1)">
          <a:extLst>
            <a:ext uri="{FF2B5EF4-FFF2-40B4-BE49-F238E27FC236}">
              <a16:creationId xmlns:a16="http://schemas.microsoft.com/office/drawing/2014/main" xmlns="" id="{00000000-0008-0000-01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28825" y="233019600"/>
          <a:ext cx="261937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198</xdr:row>
      <xdr:rowOff>19050</xdr:rowOff>
    </xdr:from>
    <xdr:to>
      <xdr:col>2</xdr:col>
      <xdr:colOff>1600200</xdr:colOff>
      <xdr:row>198</xdr:row>
      <xdr:rowOff>1066800</xdr:rowOff>
    </xdr:to>
    <xdr:pic>
      <xdr:nvPicPr>
        <xdr:cNvPr id="497" name="Рисунок 1" descr="PT 207 (1)">
          <a:extLst>
            <a:ext uri="{FF2B5EF4-FFF2-40B4-BE49-F238E27FC236}">
              <a16:creationId xmlns:a16="http://schemas.microsoft.com/office/drawing/2014/main" xmlns="" id="{00000000-0008-0000-01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095875" y="235734225"/>
          <a:ext cx="15621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145</xdr:row>
      <xdr:rowOff>133350</xdr:rowOff>
    </xdr:from>
    <xdr:to>
      <xdr:col>1</xdr:col>
      <xdr:colOff>2466975</xdr:colOff>
      <xdr:row>146</xdr:row>
      <xdr:rowOff>895352</xdr:rowOff>
    </xdr:to>
    <xdr:pic>
      <xdr:nvPicPr>
        <xdr:cNvPr id="513" name="Рисунок 289" descr="D:\Оля\Chantemely\Lingerie\недорогое\Би эль\1_1\1_1\7719 (2).jpg">
          <a:extLst>
            <a:ext uri="{FF2B5EF4-FFF2-40B4-BE49-F238E27FC236}">
              <a16:creationId xmlns:a16="http://schemas.microsoft.com/office/drawing/2014/main" xmlns="" id="{00000000-0008-0000-01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62175" y="53082825"/>
          <a:ext cx="2295525" cy="2066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145</xdr:row>
      <xdr:rowOff>114300</xdr:rowOff>
    </xdr:from>
    <xdr:to>
      <xdr:col>2</xdr:col>
      <xdr:colOff>1362075</xdr:colOff>
      <xdr:row>145</xdr:row>
      <xdr:rowOff>1104900</xdr:rowOff>
    </xdr:to>
    <xdr:pic>
      <xdr:nvPicPr>
        <xdr:cNvPr id="514" name="Рисунок 290" descr="D:\Оля\Chantemely\Lingerie\недорогое\Би эль\1_1\1_1\7719.jpg">
          <a:extLst>
            <a:ext uri="{FF2B5EF4-FFF2-40B4-BE49-F238E27FC236}">
              <a16:creationId xmlns:a16="http://schemas.microsoft.com/office/drawing/2014/main" xmlns="" id="{00000000-0008-0000-01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305425" y="53063775"/>
          <a:ext cx="11144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146</xdr:row>
      <xdr:rowOff>66675</xdr:rowOff>
    </xdr:from>
    <xdr:to>
      <xdr:col>2</xdr:col>
      <xdr:colOff>1362075</xdr:colOff>
      <xdr:row>146</xdr:row>
      <xdr:rowOff>1085850</xdr:rowOff>
    </xdr:to>
    <xdr:pic>
      <xdr:nvPicPr>
        <xdr:cNvPr id="515" name="Рисунок 291" descr="D:\Оля\Chantemely\Lingerie\недорогое\Би эль\1_1\1_1\7719 (2).jpg">
          <a:extLst>
            <a:ext uri="{FF2B5EF4-FFF2-40B4-BE49-F238E27FC236}">
              <a16:creationId xmlns:a16="http://schemas.microsoft.com/office/drawing/2014/main" xmlns="" id="{00000000-0008-0000-01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286375" y="54321075"/>
          <a:ext cx="11334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9526</xdr:colOff>
      <xdr:row>134</xdr:row>
      <xdr:rowOff>228601</xdr:rowOff>
    </xdr:from>
    <xdr:to>
      <xdr:col>2</xdr:col>
      <xdr:colOff>1459506</xdr:colOff>
      <xdr:row>135</xdr:row>
      <xdr:rowOff>481853</xdr:rowOff>
    </xdr:to>
    <xdr:pic>
      <xdr:nvPicPr>
        <xdr:cNvPr id="543" name="Рисунок 330" descr="D:\Оля\1\5805 (4).jpg">
          <a:extLst>
            <a:ext uri="{FF2B5EF4-FFF2-40B4-BE49-F238E27FC236}">
              <a16:creationId xmlns:a16="http://schemas.microsoft.com/office/drawing/2014/main" xmlns="" id="{00000000-0008-0000-01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447055" y="32860130"/>
          <a:ext cx="1449980" cy="1060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138</xdr:row>
      <xdr:rowOff>361950</xdr:rowOff>
    </xdr:from>
    <xdr:to>
      <xdr:col>3</xdr:col>
      <xdr:colOff>156882</xdr:colOff>
      <xdr:row>139</xdr:row>
      <xdr:rowOff>704847</xdr:rowOff>
    </xdr:to>
    <xdr:pic>
      <xdr:nvPicPr>
        <xdr:cNvPr id="544" name="Рисунок 331" descr="D:\Оля\1\5805 (3).jpg">
          <a:extLst>
            <a:ext uri="{FF2B5EF4-FFF2-40B4-BE49-F238E27FC236}">
              <a16:creationId xmlns:a16="http://schemas.microsoft.com/office/drawing/2014/main" xmlns="" id="{00000000-0008-0000-01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086350" y="47244000"/>
          <a:ext cx="1819275" cy="1152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136</xdr:row>
      <xdr:rowOff>266700</xdr:rowOff>
    </xdr:from>
    <xdr:to>
      <xdr:col>3</xdr:col>
      <xdr:colOff>0</xdr:colOff>
      <xdr:row>137</xdr:row>
      <xdr:rowOff>561975</xdr:rowOff>
    </xdr:to>
    <xdr:pic>
      <xdr:nvPicPr>
        <xdr:cNvPr id="545" name="Рисунок 332" descr="D:\Оля\1\5805 (1).jpg">
          <a:extLst>
            <a:ext uri="{FF2B5EF4-FFF2-40B4-BE49-F238E27FC236}">
              <a16:creationId xmlns:a16="http://schemas.microsoft.com/office/drawing/2014/main" xmlns="" id="{00000000-0008-0000-01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076825" y="45529500"/>
          <a:ext cx="1600200" cy="1104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918882</xdr:colOff>
      <xdr:row>137</xdr:row>
      <xdr:rowOff>313764</xdr:rowOff>
    </xdr:from>
    <xdr:to>
      <xdr:col>1</xdr:col>
      <xdr:colOff>1714500</xdr:colOff>
      <xdr:row>139</xdr:row>
      <xdr:rowOff>672350</xdr:rowOff>
    </xdr:to>
    <xdr:pic>
      <xdr:nvPicPr>
        <xdr:cNvPr id="546" name="Рисунок 333" descr="D:\Оля\1\5805 (2).jpg">
          <a:extLst>
            <a:ext uri="{FF2B5EF4-FFF2-40B4-BE49-F238E27FC236}">
              <a16:creationId xmlns:a16="http://schemas.microsoft.com/office/drawing/2014/main" xmlns="" id="{00000000-0008-0000-01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918882" y="46386189"/>
          <a:ext cx="2786343" cy="1977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1042147</xdr:colOff>
      <xdr:row>134</xdr:row>
      <xdr:rowOff>123264</xdr:rowOff>
    </xdr:from>
    <xdr:to>
      <xdr:col>1</xdr:col>
      <xdr:colOff>1748117</xdr:colOff>
      <xdr:row>136</xdr:row>
      <xdr:rowOff>537879</xdr:rowOff>
    </xdr:to>
    <xdr:pic>
      <xdr:nvPicPr>
        <xdr:cNvPr id="547" name="Рисунок 334" descr="D:\Оля\1\5805 (1).jpg">
          <a:extLst>
            <a:ext uri="{FF2B5EF4-FFF2-40B4-BE49-F238E27FC236}">
              <a16:creationId xmlns:a16="http://schemas.microsoft.com/office/drawing/2014/main" xmlns="" id="{00000000-0008-0000-01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042147" y="43766814"/>
          <a:ext cx="2696695" cy="2033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142</xdr:row>
      <xdr:rowOff>219075</xdr:rowOff>
    </xdr:from>
    <xdr:to>
      <xdr:col>3</xdr:col>
      <xdr:colOff>0</xdr:colOff>
      <xdr:row>143</xdr:row>
      <xdr:rowOff>638172</xdr:rowOff>
    </xdr:to>
    <xdr:pic>
      <xdr:nvPicPr>
        <xdr:cNvPr id="548" name="Рисунок 335" descr="D:\Оля\1\5807 (3).jpg">
          <a:extLst>
            <a:ext uri="{FF2B5EF4-FFF2-40B4-BE49-F238E27FC236}">
              <a16:creationId xmlns:a16="http://schemas.microsoft.com/office/drawing/2014/main" xmlns="" id="{00000000-0008-0000-01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067300" y="50739675"/>
          <a:ext cx="15811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140</xdr:row>
      <xdr:rowOff>323850</xdr:rowOff>
    </xdr:from>
    <xdr:to>
      <xdr:col>3</xdr:col>
      <xdr:colOff>0</xdr:colOff>
      <xdr:row>141</xdr:row>
      <xdr:rowOff>495298</xdr:rowOff>
    </xdr:to>
    <xdr:pic>
      <xdr:nvPicPr>
        <xdr:cNvPr id="549" name="Рисунок 336" descr="D:\Оля\1\5807 (1).jpg">
          <a:extLst>
            <a:ext uri="{FF2B5EF4-FFF2-40B4-BE49-F238E27FC236}">
              <a16:creationId xmlns:a16="http://schemas.microsoft.com/office/drawing/2014/main" xmlns="" id="{00000000-0008-0000-01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05400" y="48825150"/>
          <a:ext cx="1533525" cy="1181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1028700</xdr:colOff>
      <xdr:row>140</xdr:row>
      <xdr:rowOff>28575</xdr:rowOff>
    </xdr:from>
    <xdr:to>
      <xdr:col>1</xdr:col>
      <xdr:colOff>2657475</xdr:colOff>
      <xdr:row>142</xdr:row>
      <xdr:rowOff>333375</xdr:rowOff>
    </xdr:to>
    <xdr:pic>
      <xdr:nvPicPr>
        <xdr:cNvPr id="550" name="Рисунок 337" descr="D:\Оля\1\5807 (1).jpg">
          <a:extLst>
            <a:ext uri="{FF2B5EF4-FFF2-40B4-BE49-F238E27FC236}">
              <a16:creationId xmlns:a16="http://schemas.microsoft.com/office/drawing/2014/main" xmlns="" id="{00000000-0008-0000-01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028700" y="48529875"/>
          <a:ext cx="3619500" cy="2324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1200150</xdr:colOff>
      <xdr:row>142</xdr:row>
      <xdr:rowOff>390525</xdr:rowOff>
    </xdr:from>
    <xdr:to>
      <xdr:col>1</xdr:col>
      <xdr:colOff>2409825</xdr:colOff>
      <xdr:row>143</xdr:row>
      <xdr:rowOff>914397</xdr:rowOff>
    </xdr:to>
    <xdr:pic>
      <xdr:nvPicPr>
        <xdr:cNvPr id="551" name="Рисунок 338" descr="D:\Оля\1\5807 (2).jpg">
          <a:extLst>
            <a:ext uri="{FF2B5EF4-FFF2-40B4-BE49-F238E27FC236}">
              <a16:creationId xmlns:a16="http://schemas.microsoft.com/office/drawing/2014/main" xmlns="" id="{00000000-0008-0000-01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200150" y="50911125"/>
          <a:ext cx="32004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167</xdr:row>
      <xdr:rowOff>38100</xdr:rowOff>
    </xdr:from>
    <xdr:to>
      <xdr:col>2</xdr:col>
      <xdr:colOff>0</xdr:colOff>
      <xdr:row>170</xdr:row>
      <xdr:rowOff>542927</xdr:rowOff>
    </xdr:to>
    <xdr:pic>
      <xdr:nvPicPr>
        <xdr:cNvPr id="552" name="Рисунок 339" descr="D:\Оля\1\9931 (1).jpg">
          <a:extLst>
            <a:ext uri="{FF2B5EF4-FFF2-40B4-BE49-F238E27FC236}">
              <a16:creationId xmlns:a16="http://schemas.microsoft.com/office/drawing/2014/main" xmlns="" id="{00000000-0008-0000-01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00250" y="216331800"/>
          <a:ext cx="3057525" cy="2276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170</xdr:row>
      <xdr:rowOff>581025</xdr:rowOff>
    </xdr:from>
    <xdr:to>
      <xdr:col>1</xdr:col>
      <xdr:colOff>2628900</xdr:colOff>
      <xdr:row>173</xdr:row>
      <xdr:rowOff>438150</xdr:rowOff>
    </xdr:to>
    <xdr:pic>
      <xdr:nvPicPr>
        <xdr:cNvPr id="553" name="Рисунок 340" descr="D:\Оля\1\9931 (2).jpg">
          <a:extLst>
            <a:ext uri="{FF2B5EF4-FFF2-40B4-BE49-F238E27FC236}">
              <a16:creationId xmlns:a16="http://schemas.microsoft.com/office/drawing/2014/main" xmlns="" id="{00000000-0008-0000-01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218646375"/>
          <a:ext cx="256222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177</xdr:row>
      <xdr:rowOff>85725</xdr:rowOff>
    </xdr:from>
    <xdr:to>
      <xdr:col>1</xdr:col>
      <xdr:colOff>2609850</xdr:colOff>
      <xdr:row>180</xdr:row>
      <xdr:rowOff>276226</xdr:rowOff>
    </xdr:to>
    <xdr:pic>
      <xdr:nvPicPr>
        <xdr:cNvPr id="554" name="Рисунок 341" descr="D:\Оля\1\9935 (2).jpg">
          <a:extLst>
            <a:ext uri="{FF2B5EF4-FFF2-40B4-BE49-F238E27FC236}">
              <a16:creationId xmlns:a16="http://schemas.microsoft.com/office/drawing/2014/main" xmlns="" id="{00000000-0008-0000-01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05025" y="222284925"/>
          <a:ext cx="249555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174</xdr:row>
      <xdr:rowOff>28575</xdr:rowOff>
    </xdr:from>
    <xdr:to>
      <xdr:col>1</xdr:col>
      <xdr:colOff>2619375</xdr:colOff>
      <xdr:row>176</xdr:row>
      <xdr:rowOff>552451</xdr:rowOff>
    </xdr:to>
    <xdr:pic>
      <xdr:nvPicPr>
        <xdr:cNvPr id="555" name="Рисунок 342" descr="D:\Оля\1\9935 (1).jpg">
          <a:extLst>
            <a:ext uri="{FF2B5EF4-FFF2-40B4-BE49-F238E27FC236}">
              <a16:creationId xmlns:a16="http://schemas.microsoft.com/office/drawing/2014/main" xmlns="" id="{00000000-0008-0000-01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85975" y="220456125"/>
          <a:ext cx="2524125" cy="1704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188</xdr:row>
      <xdr:rowOff>247650</xdr:rowOff>
    </xdr:from>
    <xdr:to>
      <xdr:col>1</xdr:col>
      <xdr:colOff>2590800</xdr:colOff>
      <xdr:row>191</xdr:row>
      <xdr:rowOff>371478</xdr:rowOff>
    </xdr:to>
    <xdr:pic>
      <xdr:nvPicPr>
        <xdr:cNvPr id="556" name="Рисунок 343" descr="D:\Оля\1\9937 (1).jpg">
          <a:extLst>
            <a:ext uri="{FF2B5EF4-FFF2-40B4-BE49-F238E27FC236}">
              <a16:creationId xmlns:a16="http://schemas.microsoft.com/office/drawing/2014/main" xmlns="" id="{00000000-0008-0000-01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28825" y="228942900"/>
          <a:ext cx="2552700" cy="189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191</xdr:row>
      <xdr:rowOff>276225</xdr:rowOff>
    </xdr:from>
    <xdr:to>
      <xdr:col>1</xdr:col>
      <xdr:colOff>2647950</xdr:colOff>
      <xdr:row>194</xdr:row>
      <xdr:rowOff>295274</xdr:rowOff>
    </xdr:to>
    <xdr:pic>
      <xdr:nvPicPr>
        <xdr:cNvPr id="557" name="Рисунок 344" descr="D:\Оля\1\9937 (2).jpg">
          <a:extLst>
            <a:ext uri="{FF2B5EF4-FFF2-40B4-BE49-F238E27FC236}">
              <a16:creationId xmlns:a16="http://schemas.microsoft.com/office/drawing/2014/main" xmlns="" id="{00000000-0008-0000-01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38350" y="230743125"/>
          <a:ext cx="2600325" cy="1790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181</xdr:row>
      <xdr:rowOff>142875</xdr:rowOff>
    </xdr:from>
    <xdr:to>
      <xdr:col>1</xdr:col>
      <xdr:colOff>2647950</xdr:colOff>
      <xdr:row>184</xdr:row>
      <xdr:rowOff>457204</xdr:rowOff>
    </xdr:to>
    <xdr:pic>
      <xdr:nvPicPr>
        <xdr:cNvPr id="558" name="Рисунок 345" descr="D:\Оля\1\9936 (1).jpg">
          <a:extLst>
            <a:ext uri="{FF2B5EF4-FFF2-40B4-BE49-F238E27FC236}">
              <a16:creationId xmlns:a16="http://schemas.microsoft.com/office/drawing/2014/main" xmlns="" id="{00000000-0008-0000-01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00250" y="224704275"/>
          <a:ext cx="2638425" cy="2085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184</xdr:row>
      <xdr:rowOff>457200</xdr:rowOff>
    </xdr:from>
    <xdr:to>
      <xdr:col>1</xdr:col>
      <xdr:colOff>2667000</xdr:colOff>
      <xdr:row>187</xdr:row>
      <xdr:rowOff>390525</xdr:rowOff>
    </xdr:to>
    <xdr:pic>
      <xdr:nvPicPr>
        <xdr:cNvPr id="559" name="Рисунок 346" descr="D:\Оля\1\9936 (2).jpg">
          <a:extLst>
            <a:ext uri="{FF2B5EF4-FFF2-40B4-BE49-F238E27FC236}">
              <a16:creationId xmlns:a16="http://schemas.microsoft.com/office/drawing/2014/main" xmlns="" id="{00000000-0008-0000-01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226790250"/>
          <a:ext cx="2600325" cy="1704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149</xdr:row>
      <xdr:rowOff>28575</xdr:rowOff>
    </xdr:from>
    <xdr:to>
      <xdr:col>3</xdr:col>
      <xdr:colOff>156882</xdr:colOff>
      <xdr:row>149</xdr:row>
      <xdr:rowOff>1171575</xdr:rowOff>
    </xdr:to>
    <xdr:pic>
      <xdr:nvPicPr>
        <xdr:cNvPr id="573" name="Рисунок 30" descr="D:\Оля\Chantemely\недорогое осень  2015\хлопку\6655 (4).jpg">
          <a:extLst>
            <a:ext uri="{FF2B5EF4-FFF2-40B4-BE49-F238E27FC236}">
              <a16:creationId xmlns:a16="http://schemas.microsoft.com/office/drawing/2014/main" xmlns="" id="{00000000-0008-0000-01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076825" y="164268150"/>
          <a:ext cx="1828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149</xdr:row>
      <xdr:rowOff>304800</xdr:rowOff>
    </xdr:from>
    <xdr:to>
      <xdr:col>1</xdr:col>
      <xdr:colOff>2562225</xdr:colOff>
      <xdr:row>150</xdr:row>
      <xdr:rowOff>657225</xdr:rowOff>
    </xdr:to>
    <xdr:pic>
      <xdr:nvPicPr>
        <xdr:cNvPr id="574" name="Рисунок 31" descr="D:\Оля\Chantemely\недорогое осень  2015\хлопку\6655 (2).jpg">
          <a:extLst>
            <a:ext uri="{FF2B5EF4-FFF2-40B4-BE49-F238E27FC236}">
              <a16:creationId xmlns:a16="http://schemas.microsoft.com/office/drawing/2014/main" xmlns="" id="{00000000-0008-0000-01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38350" y="164544375"/>
          <a:ext cx="25146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150</xdr:row>
      <xdr:rowOff>771525</xdr:rowOff>
    </xdr:from>
    <xdr:to>
      <xdr:col>1</xdr:col>
      <xdr:colOff>2581275</xdr:colOff>
      <xdr:row>151</xdr:row>
      <xdr:rowOff>1228727</xdr:rowOff>
    </xdr:to>
    <xdr:pic>
      <xdr:nvPicPr>
        <xdr:cNvPr id="575" name="Рисунок 32" descr="D:\Оля\Chantemely\недорогое осень  2015\хлопку\6655 (3).jpg">
          <a:extLst>
            <a:ext uri="{FF2B5EF4-FFF2-40B4-BE49-F238E27FC236}">
              <a16:creationId xmlns:a16="http://schemas.microsoft.com/office/drawing/2014/main" xmlns="" id="{00000000-0008-0000-01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09775" y="166411275"/>
          <a:ext cx="2562225" cy="185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150</xdr:row>
      <xdr:rowOff>57150</xdr:rowOff>
    </xdr:from>
    <xdr:to>
      <xdr:col>3</xdr:col>
      <xdr:colOff>0</xdr:colOff>
      <xdr:row>150</xdr:row>
      <xdr:rowOff>1085850</xdr:rowOff>
    </xdr:to>
    <xdr:pic>
      <xdr:nvPicPr>
        <xdr:cNvPr id="576" name="Рисунок 33" descr="D:\Оля\Chantemely\недорогое осень  2015\хлопку\6655 (3).jpg">
          <a:extLst>
            <a:ext uri="{FF2B5EF4-FFF2-40B4-BE49-F238E27FC236}">
              <a16:creationId xmlns:a16="http://schemas.microsoft.com/office/drawing/2014/main" xmlns="" id="{00000000-0008-0000-01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095875" y="165696900"/>
          <a:ext cx="15716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151</xdr:row>
      <xdr:rowOff>133350</xdr:rowOff>
    </xdr:from>
    <xdr:to>
      <xdr:col>3</xdr:col>
      <xdr:colOff>0</xdr:colOff>
      <xdr:row>151</xdr:row>
      <xdr:rowOff>1219200</xdr:rowOff>
    </xdr:to>
    <xdr:pic>
      <xdr:nvPicPr>
        <xdr:cNvPr id="577" name="Рисунок 34" descr="D:\Оля\Chantemely\недорогое осень  2015\хлопку\6655 (5).jpg">
          <a:extLst>
            <a:ext uri="{FF2B5EF4-FFF2-40B4-BE49-F238E27FC236}">
              <a16:creationId xmlns:a16="http://schemas.microsoft.com/office/drawing/2014/main" xmlns="" id="{00000000-0008-0000-01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095875" y="167173275"/>
          <a:ext cx="15430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152</xdr:row>
      <xdr:rowOff>0</xdr:rowOff>
    </xdr:from>
    <xdr:to>
      <xdr:col>3</xdr:col>
      <xdr:colOff>0</xdr:colOff>
      <xdr:row>152</xdr:row>
      <xdr:rowOff>1181100</xdr:rowOff>
    </xdr:to>
    <xdr:pic>
      <xdr:nvPicPr>
        <xdr:cNvPr id="578" name="Рисунок 35" descr="D:\Оля\Chantemely\недорогое осень  2015\хлопку\6655 (2).jpg">
          <a:extLst>
            <a:ext uri="{FF2B5EF4-FFF2-40B4-BE49-F238E27FC236}">
              <a16:creationId xmlns:a16="http://schemas.microsoft.com/office/drawing/2014/main" xmlns="" id="{00000000-0008-0000-01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105400" y="168440100"/>
          <a:ext cx="1552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153</xdr:row>
      <xdr:rowOff>66675</xdr:rowOff>
    </xdr:from>
    <xdr:to>
      <xdr:col>3</xdr:col>
      <xdr:colOff>0</xdr:colOff>
      <xdr:row>153</xdr:row>
      <xdr:rowOff>1162050</xdr:rowOff>
    </xdr:to>
    <xdr:pic>
      <xdr:nvPicPr>
        <xdr:cNvPr id="579" name="Рисунок 36" descr="D:\Оля\Chantemely\недорогое осень  2015\хлопку\6655 (1).jpg">
          <a:extLst>
            <a:ext uri="{FF2B5EF4-FFF2-40B4-BE49-F238E27FC236}">
              <a16:creationId xmlns:a16="http://schemas.microsoft.com/office/drawing/2014/main" xmlns="" id="{00000000-0008-0000-01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076825" y="169906950"/>
          <a:ext cx="15621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152</xdr:row>
      <xdr:rowOff>819150</xdr:rowOff>
    </xdr:from>
    <xdr:to>
      <xdr:col>1</xdr:col>
      <xdr:colOff>2514600</xdr:colOff>
      <xdr:row>153</xdr:row>
      <xdr:rowOff>1057274</xdr:rowOff>
    </xdr:to>
    <xdr:pic>
      <xdr:nvPicPr>
        <xdr:cNvPr id="580" name="Рисунок 37" descr="D:\Оля\Chantemely\недорогое осень  2015\хлопку\6655 (4).jpg">
          <a:extLst>
            <a:ext uri="{FF2B5EF4-FFF2-40B4-BE49-F238E27FC236}">
              <a16:creationId xmlns:a16="http://schemas.microsoft.com/office/drawing/2014/main" xmlns="" id="{00000000-0008-0000-01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28825" y="169259250"/>
          <a:ext cx="2476500" cy="16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154</xdr:row>
      <xdr:rowOff>47625</xdr:rowOff>
    </xdr:from>
    <xdr:to>
      <xdr:col>1</xdr:col>
      <xdr:colOff>2524125</xdr:colOff>
      <xdr:row>155</xdr:row>
      <xdr:rowOff>495299</xdr:rowOff>
    </xdr:to>
    <xdr:pic>
      <xdr:nvPicPr>
        <xdr:cNvPr id="594" name="Рисунок 57" descr="D:\Оля\Chantemely\недорогое осень  2015\хлопку\505 (5).jpg">
          <a:extLst>
            <a:ext uri="{FF2B5EF4-FFF2-40B4-BE49-F238E27FC236}">
              <a16:creationId xmlns:a16="http://schemas.microsoft.com/office/drawing/2014/main" xmlns="" id="{00000000-0008-0000-01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92090675"/>
          <a:ext cx="2457450" cy="1685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155</xdr:row>
      <xdr:rowOff>857250</xdr:rowOff>
    </xdr:from>
    <xdr:to>
      <xdr:col>1</xdr:col>
      <xdr:colOff>2457450</xdr:colOff>
      <xdr:row>156</xdr:row>
      <xdr:rowOff>1057273</xdr:rowOff>
    </xdr:to>
    <xdr:pic>
      <xdr:nvPicPr>
        <xdr:cNvPr id="595" name="Рисунок 58" descr="D:\Оля\Chantemely\недорогое осень  2015\хлопку\505 (1).jpg">
          <a:extLst>
            <a:ext uri="{FF2B5EF4-FFF2-40B4-BE49-F238E27FC236}">
              <a16:creationId xmlns:a16="http://schemas.microsoft.com/office/drawing/2014/main" xmlns="" id="{00000000-0008-0000-01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85975" y="194138550"/>
          <a:ext cx="2362200" cy="1438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157</xdr:row>
      <xdr:rowOff>104775</xdr:rowOff>
    </xdr:from>
    <xdr:to>
      <xdr:col>1</xdr:col>
      <xdr:colOff>2581275</xdr:colOff>
      <xdr:row>159</xdr:row>
      <xdr:rowOff>66673</xdr:rowOff>
    </xdr:to>
    <xdr:pic>
      <xdr:nvPicPr>
        <xdr:cNvPr id="596" name="Рисунок 59" descr="D:\Оля\Chantemely\недорогое осень  2015\хлопку\901 (2).jpg">
          <a:extLst>
            <a:ext uri="{FF2B5EF4-FFF2-40B4-BE49-F238E27FC236}">
              <a16:creationId xmlns:a16="http://schemas.microsoft.com/office/drawing/2014/main" xmlns="" id="{00000000-0008-0000-01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47875" y="195862575"/>
          <a:ext cx="2524125" cy="1847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159</xdr:row>
      <xdr:rowOff>457200</xdr:rowOff>
    </xdr:from>
    <xdr:to>
      <xdr:col>3</xdr:col>
      <xdr:colOff>0</xdr:colOff>
      <xdr:row>160</xdr:row>
      <xdr:rowOff>447676</xdr:rowOff>
    </xdr:to>
    <xdr:pic>
      <xdr:nvPicPr>
        <xdr:cNvPr id="597" name="Рисунок 60" descr="D:\Оля\Chantemely\недорогое осень  2015\хлопку\901 (1).jpg">
          <a:extLst>
            <a:ext uri="{FF2B5EF4-FFF2-40B4-BE49-F238E27FC236}">
              <a16:creationId xmlns:a16="http://schemas.microsoft.com/office/drawing/2014/main" xmlns="" id="{00000000-0008-0000-01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086350" y="198100950"/>
          <a:ext cx="1571625" cy="1000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157</xdr:row>
      <xdr:rowOff>361950</xdr:rowOff>
    </xdr:from>
    <xdr:to>
      <xdr:col>3</xdr:col>
      <xdr:colOff>0</xdr:colOff>
      <xdr:row>158</xdr:row>
      <xdr:rowOff>485776</xdr:rowOff>
    </xdr:to>
    <xdr:pic>
      <xdr:nvPicPr>
        <xdr:cNvPr id="598" name="Рисунок 61" descr="D:\Оля\Chantemely\недорогое осень  2015\хлопку\901 (2).jpg">
          <a:extLst>
            <a:ext uri="{FF2B5EF4-FFF2-40B4-BE49-F238E27FC236}">
              <a16:creationId xmlns:a16="http://schemas.microsoft.com/office/drawing/2014/main" xmlns="" id="{00000000-0008-0000-01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086350" y="196119750"/>
          <a:ext cx="1581150" cy="1066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97630</xdr:colOff>
      <xdr:row>161</xdr:row>
      <xdr:rowOff>333375</xdr:rowOff>
    </xdr:from>
    <xdr:to>
      <xdr:col>2</xdr:col>
      <xdr:colOff>1421395</xdr:colOff>
      <xdr:row>162</xdr:row>
      <xdr:rowOff>321468</xdr:rowOff>
    </xdr:to>
    <xdr:pic>
      <xdr:nvPicPr>
        <xdr:cNvPr id="599" name="Рисунок 62" descr="D:\Оля\Chantemely\недорогое осень  2015\хлопку\909 (1).jpg">
          <a:extLst>
            <a:ext uri="{FF2B5EF4-FFF2-40B4-BE49-F238E27FC236}">
              <a16:creationId xmlns:a16="http://schemas.microsoft.com/office/drawing/2014/main" xmlns="" id="{00000000-0008-0000-01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26755" y="200108344"/>
          <a:ext cx="132376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207167</xdr:colOff>
      <xdr:row>163</xdr:row>
      <xdr:rowOff>95252</xdr:rowOff>
    </xdr:from>
    <xdr:to>
      <xdr:col>2</xdr:col>
      <xdr:colOff>1373014</xdr:colOff>
      <xdr:row>163</xdr:row>
      <xdr:rowOff>964408</xdr:rowOff>
    </xdr:to>
    <xdr:pic>
      <xdr:nvPicPr>
        <xdr:cNvPr id="600" name="Рисунок 63" descr="D:\Оля\Chantemely\недорогое осень  2015\хлопку\909 (2).jpg">
          <a:extLst>
            <a:ext uri="{FF2B5EF4-FFF2-40B4-BE49-F238E27FC236}">
              <a16:creationId xmlns:a16="http://schemas.microsoft.com/office/drawing/2014/main" xmlns="" id="{00000000-0008-0000-01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36292" y="201894283"/>
          <a:ext cx="1165847" cy="86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161</xdr:row>
      <xdr:rowOff>476250</xdr:rowOff>
    </xdr:from>
    <xdr:to>
      <xdr:col>1</xdr:col>
      <xdr:colOff>2457450</xdr:colOff>
      <xdr:row>163</xdr:row>
      <xdr:rowOff>209551</xdr:rowOff>
    </xdr:to>
    <xdr:pic>
      <xdr:nvPicPr>
        <xdr:cNvPr id="601" name="Рисунок 64" descr="D:\Оля\Chantemely\недорогое осень  2015\хлопку\909 (3).jpg">
          <a:extLst>
            <a:ext uri="{FF2B5EF4-FFF2-40B4-BE49-F238E27FC236}">
              <a16:creationId xmlns:a16="http://schemas.microsoft.com/office/drawing/2014/main" xmlns="" id="{00000000-0008-0000-01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19300" y="200139300"/>
          <a:ext cx="2428875" cy="1752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163</xdr:row>
      <xdr:rowOff>66675</xdr:rowOff>
    </xdr:from>
    <xdr:to>
      <xdr:col>1</xdr:col>
      <xdr:colOff>2505075</xdr:colOff>
      <xdr:row>164</xdr:row>
      <xdr:rowOff>792959</xdr:rowOff>
    </xdr:to>
    <xdr:pic>
      <xdr:nvPicPr>
        <xdr:cNvPr id="602" name="Рисунок 65" descr="D:\Оля\Chantemely\недорогое осень  2015\хлопку\909 (2).jpg">
          <a:extLst>
            <a:ext uri="{FF2B5EF4-FFF2-40B4-BE49-F238E27FC236}">
              <a16:creationId xmlns:a16="http://schemas.microsoft.com/office/drawing/2014/main" xmlns="" id="{00000000-0008-0000-01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202758675"/>
          <a:ext cx="2438400" cy="1866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28576</xdr:colOff>
      <xdr:row>164</xdr:row>
      <xdr:rowOff>361950</xdr:rowOff>
    </xdr:from>
    <xdr:to>
      <xdr:col>2</xdr:col>
      <xdr:colOff>1457326</xdr:colOff>
      <xdr:row>165</xdr:row>
      <xdr:rowOff>440243</xdr:rowOff>
    </xdr:to>
    <xdr:pic>
      <xdr:nvPicPr>
        <xdr:cNvPr id="603" name="Рисунок 66" descr="D:\Оля\Chantemely\недорогое осень  2015\хлопку\909 (3).jpg">
          <a:extLst>
            <a:ext uri="{FF2B5EF4-FFF2-40B4-BE49-F238E27FC236}">
              <a16:creationId xmlns:a16="http://schemas.microsoft.com/office/drawing/2014/main" xmlns="" id="{00000000-0008-0000-01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457701" y="134759700"/>
          <a:ext cx="1428750" cy="108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159</xdr:row>
      <xdr:rowOff>266700</xdr:rowOff>
    </xdr:from>
    <xdr:to>
      <xdr:col>1</xdr:col>
      <xdr:colOff>2409825</xdr:colOff>
      <xdr:row>160</xdr:row>
      <xdr:rowOff>771526</xdr:rowOff>
    </xdr:to>
    <xdr:pic>
      <xdr:nvPicPr>
        <xdr:cNvPr id="622" name="Рисунок 85" descr="D:\Оля\Chantemely\недорогое осень  2015\хлопку\IMG_0895-Edit.jpg">
          <a:extLst>
            <a:ext uri="{FF2B5EF4-FFF2-40B4-BE49-F238E27FC236}">
              <a16:creationId xmlns:a16="http://schemas.microsoft.com/office/drawing/2014/main" xmlns="" id="{00000000-0008-0000-01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33600" y="197910450"/>
          <a:ext cx="2266950" cy="151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224120</xdr:colOff>
      <xdr:row>115</xdr:row>
      <xdr:rowOff>33003</xdr:rowOff>
    </xdr:from>
    <xdr:to>
      <xdr:col>2</xdr:col>
      <xdr:colOff>1388324</xdr:colOff>
      <xdr:row>116</xdr:row>
      <xdr:rowOff>605118</xdr:rowOff>
    </xdr:to>
    <xdr:pic>
      <xdr:nvPicPr>
        <xdr:cNvPr id="660" name="Рисунок 659" descr="218D 1.jpg">
          <a:extLst>
            <a:ext uri="{FF2B5EF4-FFF2-40B4-BE49-F238E27FC236}">
              <a16:creationId xmlns:a16="http://schemas.microsoft.com/office/drawing/2014/main" xmlns="" id="{00000000-0008-0000-01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281895" y="1461753"/>
          <a:ext cx="1164204" cy="1210290"/>
        </a:xfrm>
        <a:prstGeom prst="rect">
          <a:avLst/>
        </a:prstGeom>
      </xdr:spPr>
    </xdr:pic>
    <xdr:clientData/>
  </xdr:twoCellAnchor>
  <xdr:twoCellAnchor editAs="oneCell">
    <xdr:from>
      <xdr:col>2</xdr:col>
      <xdr:colOff>217237</xdr:colOff>
      <xdr:row>117</xdr:row>
      <xdr:rowOff>67954</xdr:rowOff>
    </xdr:from>
    <xdr:to>
      <xdr:col>2</xdr:col>
      <xdr:colOff>1404608</xdr:colOff>
      <xdr:row>118</xdr:row>
      <xdr:rowOff>571497</xdr:rowOff>
    </xdr:to>
    <xdr:pic>
      <xdr:nvPicPr>
        <xdr:cNvPr id="661" name="Рисунок 660" descr="218D 2.jpg">
          <a:extLst>
            <a:ext uri="{FF2B5EF4-FFF2-40B4-BE49-F238E27FC236}">
              <a16:creationId xmlns:a16="http://schemas.microsoft.com/office/drawing/2014/main" xmlns="" id="{00000000-0008-0000-01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275012" y="2773054"/>
          <a:ext cx="1187371" cy="1141721"/>
        </a:xfrm>
        <a:prstGeom prst="rect">
          <a:avLst/>
        </a:prstGeom>
      </xdr:spPr>
    </xdr:pic>
    <xdr:clientData/>
  </xdr:twoCellAnchor>
  <xdr:twoCellAnchor editAs="oneCell">
    <xdr:from>
      <xdr:col>2</xdr:col>
      <xdr:colOff>221560</xdr:colOff>
      <xdr:row>119</xdr:row>
      <xdr:rowOff>38761</xdr:rowOff>
    </xdr:from>
    <xdr:to>
      <xdr:col>2</xdr:col>
      <xdr:colOff>1386961</xdr:colOff>
      <xdr:row>120</xdr:row>
      <xdr:rowOff>582706</xdr:rowOff>
    </xdr:to>
    <xdr:pic>
      <xdr:nvPicPr>
        <xdr:cNvPr id="662" name="Рисунок 661" descr="218D 3.jpg">
          <a:extLst>
            <a:ext uri="{FF2B5EF4-FFF2-40B4-BE49-F238E27FC236}">
              <a16:creationId xmlns:a16="http://schemas.microsoft.com/office/drawing/2014/main" xmlns="" id="{00000000-0008-0000-01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279335" y="4020211"/>
          <a:ext cx="1165401" cy="1182121"/>
        </a:xfrm>
        <a:prstGeom prst="rect">
          <a:avLst/>
        </a:prstGeom>
      </xdr:spPr>
    </xdr:pic>
    <xdr:clientData/>
  </xdr:twoCellAnchor>
  <xdr:twoCellAnchor editAs="oneCell">
    <xdr:from>
      <xdr:col>1</xdr:col>
      <xdr:colOff>225883</xdr:colOff>
      <xdr:row>119</xdr:row>
      <xdr:rowOff>60118</xdr:rowOff>
    </xdr:from>
    <xdr:to>
      <xdr:col>1</xdr:col>
      <xdr:colOff>2426757</xdr:colOff>
      <xdr:row>122</xdr:row>
      <xdr:rowOff>537314</xdr:rowOff>
    </xdr:to>
    <xdr:pic>
      <xdr:nvPicPr>
        <xdr:cNvPr id="663" name="Рисунок 662" descr="218D 4.jpg">
          <a:extLst>
            <a:ext uri="{FF2B5EF4-FFF2-40B4-BE49-F238E27FC236}">
              <a16:creationId xmlns:a16="http://schemas.microsoft.com/office/drawing/2014/main" xmlns="" id="{00000000-0008-0000-01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216608" y="4041568"/>
          <a:ext cx="2200874" cy="2391722"/>
        </a:xfrm>
        <a:prstGeom prst="rect">
          <a:avLst/>
        </a:prstGeom>
      </xdr:spPr>
    </xdr:pic>
    <xdr:clientData/>
  </xdr:twoCellAnchor>
  <xdr:twoCellAnchor editAs="oneCell">
    <xdr:from>
      <xdr:col>1</xdr:col>
      <xdr:colOff>174176</xdr:colOff>
      <xdr:row>115</xdr:row>
      <xdr:rowOff>55875</xdr:rowOff>
    </xdr:from>
    <xdr:to>
      <xdr:col>1</xdr:col>
      <xdr:colOff>2569893</xdr:colOff>
      <xdr:row>118</xdr:row>
      <xdr:rowOff>627527</xdr:rowOff>
    </xdr:to>
    <xdr:pic>
      <xdr:nvPicPr>
        <xdr:cNvPr id="664" name="Рисунок 663" descr="218D.jpg">
          <a:extLst>
            <a:ext uri="{FF2B5EF4-FFF2-40B4-BE49-F238E27FC236}">
              <a16:creationId xmlns:a16="http://schemas.microsoft.com/office/drawing/2014/main" xmlns="" id="{00000000-0008-0000-01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164901" y="1484625"/>
          <a:ext cx="2395717" cy="2486179"/>
        </a:xfrm>
        <a:prstGeom prst="rect">
          <a:avLst/>
        </a:prstGeom>
      </xdr:spPr>
    </xdr:pic>
    <xdr:clientData/>
  </xdr:twoCellAnchor>
  <xdr:twoCellAnchor editAs="oneCell">
    <xdr:from>
      <xdr:col>2</xdr:col>
      <xdr:colOff>246531</xdr:colOff>
      <xdr:row>121</xdr:row>
      <xdr:rowOff>89646</xdr:rowOff>
    </xdr:from>
    <xdr:to>
      <xdr:col>2</xdr:col>
      <xdr:colOff>1357988</xdr:colOff>
      <xdr:row>122</xdr:row>
      <xdr:rowOff>605116</xdr:rowOff>
    </xdr:to>
    <xdr:pic>
      <xdr:nvPicPr>
        <xdr:cNvPr id="665" name="Рисунок 664" descr="218D.jpg">
          <a:extLst>
            <a:ext uri="{FF2B5EF4-FFF2-40B4-BE49-F238E27FC236}">
              <a16:creationId xmlns:a16="http://schemas.microsoft.com/office/drawing/2014/main" xmlns="" id="{00000000-0008-0000-01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304306" y="5347446"/>
          <a:ext cx="1111457" cy="1153646"/>
        </a:xfrm>
        <a:prstGeom prst="rect">
          <a:avLst/>
        </a:prstGeom>
      </xdr:spPr>
    </xdr:pic>
    <xdr:clientData/>
  </xdr:twoCellAnchor>
  <xdr:twoCellAnchor editAs="oneCell">
    <xdr:from>
      <xdr:col>2</xdr:col>
      <xdr:colOff>67237</xdr:colOff>
      <xdr:row>123</xdr:row>
      <xdr:rowOff>74419</xdr:rowOff>
    </xdr:from>
    <xdr:to>
      <xdr:col>3</xdr:col>
      <xdr:colOff>1682</xdr:colOff>
      <xdr:row>123</xdr:row>
      <xdr:rowOff>1493882</xdr:rowOff>
    </xdr:to>
    <xdr:pic>
      <xdr:nvPicPr>
        <xdr:cNvPr id="666" name="Рисунок 665" descr="8915 1.jpg">
          <a:extLst>
            <a:ext uri="{FF2B5EF4-FFF2-40B4-BE49-F238E27FC236}">
              <a16:creationId xmlns:a16="http://schemas.microsoft.com/office/drawing/2014/main" xmlns="" id="{00000000-0008-0000-01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125012" y="6608569"/>
          <a:ext cx="1467970" cy="1419463"/>
        </a:xfrm>
        <a:prstGeom prst="rect">
          <a:avLst/>
        </a:prstGeom>
      </xdr:spPr>
    </xdr:pic>
    <xdr:clientData/>
  </xdr:twoCellAnchor>
  <xdr:twoCellAnchor editAs="oneCell">
    <xdr:from>
      <xdr:col>1</xdr:col>
      <xdr:colOff>1456765</xdr:colOff>
      <xdr:row>124</xdr:row>
      <xdr:rowOff>401716</xdr:rowOff>
    </xdr:from>
    <xdr:to>
      <xdr:col>1</xdr:col>
      <xdr:colOff>2571706</xdr:colOff>
      <xdr:row>124</xdr:row>
      <xdr:rowOff>1487622</xdr:rowOff>
    </xdr:to>
    <xdr:pic>
      <xdr:nvPicPr>
        <xdr:cNvPr id="667" name="Рисунок 666" descr="8915 2.jpg">
          <a:extLst>
            <a:ext uri="{FF2B5EF4-FFF2-40B4-BE49-F238E27FC236}">
              <a16:creationId xmlns:a16="http://schemas.microsoft.com/office/drawing/2014/main" xmlns="" id="{00000000-0008-0000-01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47490" y="8469391"/>
          <a:ext cx="1114941" cy="1085906"/>
        </a:xfrm>
        <a:prstGeom prst="rect">
          <a:avLst/>
        </a:prstGeom>
      </xdr:spPr>
    </xdr:pic>
    <xdr:clientData/>
  </xdr:twoCellAnchor>
  <xdr:twoCellAnchor editAs="oneCell">
    <xdr:from>
      <xdr:col>1</xdr:col>
      <xdr:colOff>31059</xdr:colOff>
      <xdr:row>123</xdr:row>
      <xdr:rowOff>33617</xdr:rowOff>
    </xdr:from>
    <xdr:to>
      <xdr:col>1</xdr:col>
      <xdr:colOff>2039470</xdr:colOff>
      <xdr:row>124</xdr:row>
      <xdr:rowOff>427588</xdr:rowOff>
    </xdr:to>
    <xdr:pic>
      <xdr:nvPicPr>
        <xdr:cNvPr id="668" name="Рисунок 667" descr="8915.jpg">
          <a:extLst>
            <a:ext uri="{FF2B5EF4-FFF2-40B4-BE49-F238E27FC236}">
              <a16:creationId xmlns:a16="http://schemas.microsoft.com/office/drawing/2014/main" xmlns="" id="{00000000-0008-0000-01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21784" y="6567767"/>
          <a:ext cx="2008411" cy="1927496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112059</xdr:colOff>
      <xdr:row>124</xdr:row>
      <xdr:rowOff>112060</xdr:rowOff>
    </xdr:from>
    <xdr:to>
      <xdr:col>3</xdr:col>
      <xdr:colOff>0</xdr:colOff>
      <xdr:row>124</xdr:row>
      <xdr:rowOff>1436008</xdr:rowOff>
    </xdr:to>
    <xdr:pic>
      <xdr:nvPicPr>
        <xdr:cNvPr id="669" name="Рисунок 668" descr="8915.jpg">
          <a:extLst>
            <a:ext uri="{FF2B5EF4-FFF2-40B4-BE49-F238E27FC236}">
              <a16:creationId xmlns:a16="http://schemas.microsoft.com/office/drawing/2014/main" xmlns="" id="{00000000-0008-0000-01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169834" y="8179735"/>
          <a:ext cx="1378324" cy="1323948"/>
        </a:xfrm>
        <a:prstGeom prst="rect">
          <a:avLst/>
        </a:prstGeom>
      </xdr:spPr>
    </xdr:pic>
    <xdr:clientData/>
  </xdr:twoCellAnchor>
  <xdr:twoCellAnchor editAs="oneCell">
    <xdr:from>
      <xdr:col>1</xdr:col>
      <xdr:colOff>773206</xdr:colOff>
      <xdr:row>126</xdr:row>
      <xdr:rowOff>666931</xdr:rowOff>
    </xdr:from>
    <xdr:to>
      <xdr:col>1</xdr:col>
      <xdr:colOff>2667970</xdr:colOff>
      <xdr:row>127</xdr:row>
      <xdr:rowOff>934703</xdr:rowOff>
    </xdr:to>
    <xdr:pic>
      <xdr:nvPicPr>
        <xdr:cNvPr id="692" name="Рисунок 691" descr="9932 3.jpg">
          <a:extLst>
            <a:ext uri="{FF2B5EF4-FFF2-40B4-BE49-F238E27FC236}">
              <a16:creationId xmlns:a16="http://schemas.microsoft.com/office/drawing/2014/main" xmlns="" id="{00000000-0008-0000-01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63931" y="29308606"/>
          <a:ext cx="1894764" cy="1248846"/>
        </a:xfrm>
        <a:prstGeom prst="rect">
          <a:avLst/>
        </a:prstGeom>
      </xdr:spPr>
    </xdr:pic>
    <xdr:clientData/>
  </xdr:twoCellAnchor>
  <xdr:twoCellAnchor editAs="oneCell">
    <xdr:from>
      <xdr:col>1</xdr:col>
      <xdr:colOff>12971</xdr:colOff>
      <xdr:row>125</xdr:row>
      <xdr:rowOff>22411</xdr:rowOff>
    </xdr:from>
    <xdr:to>
      <xdr:col>1</xdr:col>
      <xdr:colOff>2466317</xdr:colOff>
      <xdr:row>126</xdr:row>
      <xdr:rowOff>593907</xdr:rowOff>
    </xdr:to>
    <xdr:pic>
      <xdr:nvPicPr>
        <xdr:cNvPr id="693" name="Рисунок 692" descr="9932 4.jpg">
          <a:extLst>
            <a:ext uri="{FF2B5EF4-FFF2-40B4-BE49-F238E27FC236}">
              <a16:creationId xmlns:a16="http://schemas.microsoft.com/office/drawing/2014/main" xmlns="" id="{00000000-0008-0000-01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03696" y="27683011"/>
          <a:ext cx="2453346" cy="1552574"/>
        </a:xfrm>
        <a:prstGeom prst="rect">
          <a:avLst/>
        </a:prstGeom>
      </xdr:spPr>
    </xdr:pic>
    <xdr:clientData/>
  </xdr:twoCellAnchor>
  <xdr:twoCellAnchor editAs="oneCell">
    <xdr:from>
      <xdr:col>2</xdr:col>
      <xdr:colOff>89647</xdr:colOff>
      <xdr:row>125</xdr:row>
      <xdr:rowOff>34921</xdr:rowOff>
    </xdr:from>
    <xdr:to>
      <xdr:col>3</xdr:col>
      <xdr:colOff>3574</xdr:colOff>
      <xdr:row>125</xdr:row>
      <xdr:rowOff>930088</xdr:rowOff>
    </xdr:to>
    <xdr:pic>
      <xdr:nvPicPr>
        <xdr:cNvPr id="694" name="Рисунок 693" descr="9932 2.jpg">
          <a:extLst>
            <a:ext uri="{FF2B5EF4-FFF2-40B4-BE49-F238E27FC236}">
              <a16:creationId xmlns:a16="http://schemas.microsoft.com/office/drawing/2014/main" xmlns="" id="{00000000-0008-0000-01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147422" y="27695521"/>
          <a:ext cx="1456977" cy="895167"/>
        </a:xfrm>
        <a:prstGeom prst="rect">
          <a:avLst/>
        </a:prstGeom>
      </xdr:spPr>
    </xdr:pic>
    <xdr:clientData/>
  </xdr:twoCellAnchor>
  <xdr:twoCellAnchor editAs="oneCell">
    <xdr:from>
      <xdr:col>2</xdr:col>
      <xdr:colOff>93972</xdr:colOff>
      <xdr:row>127</xdr:row>
      <xdr:rowOff>28338</xdr:rowOff>
    </xdr:from>
    <xdr:to>
      <xdr:col>3</xdr:col>
      <xdr:colOff>396</xdr:colOff>
      <xdr:row>127</xdr:row>
      <xdr:rowOff>941294</xdr:rowOff>
    </xdr:to>
    <xdr:pic>
      <xdr:nvPicPr>
        <xdr:cNvPr id="695" name="Рисунок 694" descr="9932 5.jpg">
          <a:extLst>
            <a:ext uri="{FF2B5EF4-FFF2-40B4-BE49-F238E27FC236}">
              <a16:creationId xmlns:a16="http://schemas.microsoft.com/office/drawing/2014/main" xmlns="" id="{00000000-0008-0000-01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151747" y="29651088"/>
          <a:ext cx="1437228" cy="912956"/>
        </a:xfrm>
        <a:prstGeom prst="rect">
          <a:avLst/>
        </a:prstGeom>
      </xdr:spPr>
    </xdr:pic>
    <xdr:clientData/>
  </xdr:twoCellAnchor>
  <xdr:twoCellAnchor editAs="oneCell">
    <xdr:from>
      <xdr:col>2</xdr:col>
      <xdr:colOff>109499</xdr:colOff>
      <xdr:row>126</xdr:row>
      <xdr:rowOff>44822</xdr:rowOff>
    </xdr:from>
    <xdr:to>
      <xdr:col>3</xdr:col>
      <xdr:colOff>4225</xdr:colOff>
      <xdr:row>126</xdr:row>
      <xdr:rowOff>963706</xdr:rowOff>
    </xdr:to>
    <xdr:pic>
      <xdr:nvPicPr>
        <xdr:cNvPr id="696" name="Рисунок 695" descr="9932 4.jpg">
          <a:extLst>
            <a:ext uri="{FF2B5EF4-FFF2-40B4-BE49-F238E27FC236}">
              <a16:creationId xmlns:a16="http://schemas.microsoft.com/office/drawing/2014/main" xmlns="" id="{00000000-0008-0000-01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167274" y="28686497"/>
          <a:ext cx="1447301" cy="918884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100853</xdr:colOff>
      <xdr:row>132</xdr:row>
      <xdr:rowOff>36863</xdr:rowOff>
    </xdr:from>
    <xdr:to>
      <xdr:col>3</xdr:col>
      <xdr:colOff>3362</xdr:colOff>
      <xdr:row>132</xdr:row>
      <xdr:rowOff>929239</xdr:rowOff>
    </xdr:to>
    <xdr:pic>
      <xdr:nvPicPr>
        <xdr:cNvPr id="697" name="Рисунок 696" descr="9933 8.jpg">
          <a:extLst>
            <a:ext uri="{FF2B5EF4-FFF2-40B4-BE49-F238E27FC236}">
              <a16:creationId xmlns:a16="http://schemas.microsoft.com/office/drawing/2014/main" xmlns="" id="{00000000-0008-0000-01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158628" y="34526888"/>
          <a:ext cx="1445559" cy="892376"/>
        </a:xfrm>
        <a:prstGeom prst="rect">
          <a:avLst/>
        </a:prstGeom>
      </xdr:spPr>
    </xdr:pic>
    <xdr:clientData/>
  </xdr:twoCellAnchor>
  <xdr:twoCellAnchor editAs="oneCell">
    <xdr:from>
      <xdr:col>2</xdr:col>
      <xdr:colOff>71559</xdr:colOff>
      <xdr:row>129</xdr:row>
      <xdr:rowOff>62683</xdr:rowOff>
    </xdr:from>
    <xdr:to>
      <xdr:col>3</xdr:col>
      <xdr:colOff>4027</xdr:colOff>
      <xdr:row>129</xdr:row>
      <xdr:rowOff>941294</xdr:rowOff>
    </xdr:to>
    <xdr:pic>
      <xdr:nvPicPr>
        <xdr:cNvPr id="698" name="Рисунок 697" descr="9933 1.jpg">
          <a:extLst>
            <a:ext uri="{FF2B5EF4-FFF2-40B4-BE49-F238E27FC236}">
              <a16:creationId xmlns:a16="http://schemas.microsoft.com/office/drawing/2014/main" xmlns="" id="{00000000-0008-0000-01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129334" y="31638058"/>
          <a:ext cx="1494568" cy="878611"/>
        </a:xfrm>
        <a:prstGeom prst="rect">
          <a:avLst/>
        </a:prstGeom>
      </xdr:spPr>
    </xdr:pic>
    <xdr:clientData/>
  </xdr:twoCellAnchor>
  <xdr:twoCellAnchor editAs="oneCell">
    <xdr:from>
      <xdr:col>2</xdr:col>
      <xdr:colOff>85935</xdr:colOff>
      <xdr:row>131</xdr:row>
      <xdr:rowOff>56030</xdr:rowOff>
    </xdr:from>
    <xdr:to>
      <xdr:col>2</xdr:col>
      <xdr:colOff>1481419</xdr:colOff>
      <xdr:row>131</xdr:row>
      <xdr:rowOff>949222</xdr:rowOff>
    </xdr:to>
    <xdr:pic>
      <xdr:nvPicPr>
        <xdr:cNvPr id="699" name="Рисунок 698" descr="9933 6.jpg">
          <a:extLst>
            <a:ext uri="{FF2B5EF4-FFF2-40B4-BE49-F238E27FC236}">
              <a16:creationId xmlns:a16="http://schemas.microsoft.com/office/drawing/2014/main" xmlns="" id="{00000000-0008-0000-01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143710" y="33574505"/>
          <a:ext cx="1471684" cy="893192"/>
        </a:xfrm>
        <a:prstGeom prst="rect">
          <a:avLst/>
        </a:prstGeom>
      </xdr:spPr>
    </xdr:pic>
    <xdr:clientData/>
  </xdr:twoCellAnchor>
  <xdr:twoCellAnchor editAs="oneCell">
    <xdr:from>
      <xdr:col>2</xdr:col>
      <xdr:colOff>35383</xdr:colOff>
      <xdr:row>130</xdr:row>
      <xdr:rowOff>15759</xdr:rowOff>
    </xdr:from>
    <xdr:to>
      <xdr:col>3</xdr:col>
      <xdr:colOff>316</xdr:colOff>
      <xdr:row>130</xdr:row>
      <xdr:rowOff>941295</xdr:rowOff>
    </xdr:to>
    <xdr:pic>
      <xdr:nvPicPr>
        <xdr:cNvPr id="700" name="Рисунок 699" descr="9933 4.jpg">
          <a:extLst>
            <a:ext uri="{FF2B5EF4-FFF2-40B4-BE49-F238E27FC236}">
              <a16:creationId xmlns:a16="http://schemas.microsoft.com/office/drawing/2014/main" xmlns="" id="{00000000-0008-0000-01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093158" y="32562684"/>
          <a:ext cx="1543362" cy="925536"/>
        </a:xfrm>
        <a:prstGeom prst="rect">
          <a:avLst/>
        </a:prstGeom>
      </xdr:spPr>
    </xdr:pic>
    <xdr:clientData/>
  </xdr:twoCellAnchor>
  <xdr:twoCellAnchor editAs="oneCell">
    <xdr:from>
      <xdr:col>1</xdr:col>
      <xdr:colOff>50912</xdr:colOff>
      <xdr:row>130</xdr:row>
      <xdr:rowOff>873561</xdr:rowOff>
    </xdr:from>
    <xdr:to>
      <xdr:col>1</xdr:col>
      <xdr:colOff>2563203</xdr:colOff>
      <xdr:row>132</xdr:row>
      <xdr:rowOff>560296</xdr:rowOff>
    </xdr:to>
    <xdr:pic>
      <xdr:nvPicPr>
        <xdr:cNvPr id="701" name="Рисунок 700" descr="9933 3.jpg">
          <a:extLst>
            <a:ext uri="{FF2B5EF4-FFF2-40B4-BE49-F238E27FC236}">
              <a16:creationId xmlns:a16="http://schemas.microsoft.com/office/drawing/2014/main" xmlns="" id="{00000000-0008-0000-01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41637" y="33420486"/>
          <a:ext cx="2512291" cy="1629833"/>
        </a:xfrm>
        <a:prstGeom prst="rect">
          <a:avLst/>
        </a:prstGeom>
      </xdr:spPr>
    </xdr:pic>
    <xdr:clientData/>
  </xdr:twoCellAnchor>
  <xdr:twoCellAnchor editAs="oneCell">
    <xdr:from>
      <xdr:col>1</xdr:col>
      <xdr:colOff>77646</xdr:colOff>
      <xdr:row>128</xdr:row>
      <xdr:rowOff>526677</xdr:rowOff>
    </xdr:from>
    <xdr:to>
      <xdr:col>1</xdr:col>
      <xdr:colOff>2620256</xdr:colOff>
      <xdr:row>130</xdr:row>
      <xdr:rowOff>89646</xdr:rowOff>
    </xdr:to>
    <xdr:pic>
      <xdr:nvPicPr>
        <xdr:cNvPr id="702" name="Рисунок 701" descr="9933 2.jpg">
          <a:extLst>
            <a:ext uri="{FF2B5EF4-FFF2-40B4-BE49-F238E27FC236}">
              <a16:creationId xmlns:a16="http://schemas.microsoft.com/office/drawing/2014/main" xmlns="" id="{00000000-0008-0000-01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68371" y="31130502"/>
          <a:ext cx="2542610" cy="1506069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128</xdr:row>
      <xdr:rowOff>11207</xdr:rowOff>
    </xdr:from>
    <xdr:to>
      <xdr:col>3</xdr:col>
      <xdr:colOff>1270</xdr:colOff>
      <xdr:row>128</xdr:row>
      <xdr:rowOff>930089</xdr:rowOff>
    </xdr:to>
    <xdr:pic>
      <xdr:nvPicPr>
        <xdr:cNvPr id="703" name="Рисунок 702" descr="9933 2.jpg">
          <a:extLst>
            <a:ext uri="{FF2B5EF4-FFF2-40B4-BE49-F238E27FC236}">
              <a16:creationId xmlns:a16="http://schemas.microsoft.com/office/drawing/2014/main" xmlns="" id="{00000000-0008-0000-01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102598" y="30615032"/>
          <a:ext cx="1544401" cy="918882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340</xdr:row>
      <xdr:rowOff>76200</xdr:rowOff>
    </xdr:from>
    <xdr:to>
      <xdr:col>1</xdr:col>
      <xdr:colOff>1247775</xdr:colOff>
      <xdr:row>341</xdr:row>
      <xdr:rowOff>733425</xdr:rowOff>
    </xdr:to>
    <xdr:pic>
      <xdr:nvPicPr>
        <xdr:cNvPr id="722" name="Рисунок 33" descr="983 (5)">
          <a:extLst>
            <a:ext uri="{FF2B5EF4-FFF2-40B4-BE49-F238E27FC236}">
              <a16:creationId xmlns:a16="http://schemas.microsoft.com/office/drawing/2014/main" xmlns="" id="{00000000-0008-0000-01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71700" y="328355325"/>
          <a:ext cx="10668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</xdr:colOff>
      <xdr:row>340</xdr:row>
      <xdr:rowOff>85725</xdr:rowOff>
    </xdr:from>
    <xdr:to>
      <xdr:col>2</xdr:col>
      <xdr:colOff>1362075</xdr:colOff>
      <xdr:row>341</xdr:row>
      <xdr:rowOff>733425</xdr:rowOff>
    </xdr:to>
    <xdr:pic>
      <xdr:nvPicPr>
        <xdr:cNvPr id="723" name="Рисунок 32" descr="983 (4)">
          <a:extLst>
            <a:ext uri="{FF2B5EF4-FFF2-40B4-BE49-F238E27FC236}">
              <a16:creationId xmlns:a16="http://schemas.microsoft.com/office/drawing/2014/main" xmlns="" id="{00000000-0008-0000-01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353050" y="328364850"/>
          <a:ext cx="10668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338</xdr:row>
      <xdr:rowOff>85725</xdr:rowOff>
    </xdr:from>
    <xdr:to>
      <xdr:col>1</xdr:col>
      <xdr:colOff>1152525</xdr:colOff>
      <xdr:row>339</xdr:row>
      <xdr:rowOff>742950</xdr:rowOff>
    </xdr:to>
    <xdr:pic>
      <xdr:nvPicPr>
        <xdr:cNvPr id="724" name="Рисунок 31" descr="983 (3)">
          <a:extLst>
            <a:ext uri="{FF2B5EF4-FFF2-40B4-BE49-F238E27FC236}">
              <a16:creationId xmlns:a16="http://schemas.microsoft.com/office/drawing/2014/main" xmlns="" id="{00000000-0008-0000-01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76450" y="326650350"/>
          <a:ext cx="10668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1409700</xdr:colOff>
      <xdr:row>338</xdr:row>
      <xdr:rowOff>85725</xdr:rowOff>
    </xdr:from>
    <xdr:to>
      <xdr:col>1</xdr:col>
      <xdr:colOff>2476500</xdr:colOff>
      <xdr:row>339</xdr:row>
      <xdr:rowOff>733425</xdr:rowOff>
    </xdr:to>
    <xdr:pic>
      <xdr:nvPicPr>
        <xdr:cNvPr id="725" name="Рисунок 30" descr="983 (2)">
          <a:extLst>
            <a:ext uri="{FF2B5EF4-FFF2-40B4-BE49-F238E27FC236}">
              <a16:creationId xmlns:a16="http://schemas.microsoft.com/office/drawing/2014/main" xmlns="" id="{00000000-0008-0000-01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400425" y="326650350"/>
          <a:ext cx="10668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338</xdr:row>
      <xdr:rowOff>95250</xdr:rowOff>
    </xdr:from>
    <xdr:to>
      <xdr:col>2</xdr:col>
      <xdr:colOff>1371600</xdr:colOff>
      <xdr:row>339</xdr:row>
      <xdr:rowOff>752475</xdr:rowOff>
    </xdr:to>
    <xdr:pic>
      <xdr:nvPicPr>
        <xdr:cNvPr id="726" name="Рисунок 29" descr="983 (1)">
          <a:extLst>
            <a:ext uri="{FF2B5EF4-FFF2-40B4-BE49-F238E27FC236}">
              <a16:creationId xmlns:a16="http://schemas.microsoft.com/office/drawing/2014/main" xmlns="" id="{00000000-0008-0000-01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362575" y="326659875"/>
          <a:ext cx="10668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1438275</xdr:colOff>
      <xdr:row>340</xdr:row>
      <xdr:rowOff>76200</xdr:rowOff>
    </xdr:from>
    <xdr:to>
      <xdr:col>1</xdr:col>
      <xdr:colOff>2495550</xdr:colOff>
      <xdr:row>341</xdr:row>
      <xdr:rowOff>733425</xdr:rowOff>
    </xdr:to>
    <xdr:pic>
      <xdr:nvPicPr>
        <xdr:cNvPr id="727" name="Рисунок 28" descr="983 (6)">
          <a:extLst>
            <a:ext uri="{FF2B5EF4-FFF2-40B4-BE49-F238E27FC236}">
              <a16:creationId xmlns:a16="http://schemas.microsoft.com/office/drawing/2014/main" xmlns="" id="{00000000-0008-0000-01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429000" y="328355325"/>
          <a:ext cx="10572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67234</xdr:colOff>
      <xdr:row>109</xdr:row>
      <xdr:rowOff>56029</xdr:rowOff>
    </xdr:from>
    <xdr:to>
      <xdr:col>1</xdr:col>
      <xdr:colOff>2655794</xdr:colOff>
      <xdr:row>111</xdr:row>
      <xdr:rowOff>599428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815352" y="78766147"/>
          <a:ext cx="2588560" cy="2291517"/>
        </a:xfrm>
        <a:prstGeom prst="rect">
          <a:avLst/>
        </a:prstGeom>
      </xdr:spPr>
    </xdr:pic>
    <xdr:clientData/>
  </xdr:twoCellAnchor>
  <xdr:twoCellAnchor editAs="oneCell">
    <xdr:from>
      <xdr:col>1</xdr:col>
      <xdr:colOff>171613</xdr:colOff>
      <xdr:row>112</xdr:row>
      <xdr:rowOff>72817</xdr:rowOff>
    </xdr:from>
    <xdr:to>
      <xdr:col>1</xdr:col>
      <xdr:colOff>1826558</xdr:colOff>
      <xdr:row>113</xdr:row>
      <xdr:rowOff>411766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19731" y="81405111"/>
          <a:ext cx="1654945" cy="1257831"/>
        </a:xfrm>
        <a:prstGeom prst="rect">
          <a:avLst/>
        </a:prstGeom>
      </xdr:spPr>
    </xdr:pic>
    <xdr:clientData/>
  </xdr:twoCellAnchor>
  <xdr:twoCellAnchor editAs="oneCell">
    <xdr:from>
      <xdr:col>1</xdr:col>
      <xdr:colOff>1423146</xdr:colOff>
      <xdr:row>113</xdr:row>
      <xdr:rowOff>442376</xdr:rowOff>
    </xdr:from>
    <xdr:to>
      <xdr:col>1</xdr:col>
      <xdr:colOff>2622175</xdr:colOff>
      <xdr:row>114</xdr:row>
      <xdr:rowOff>755046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171264" y="82693552"/>
          <a:ext cx="1199029" cy="1186729"/>
        </a:xfrm>
        <a:prstGeom prst="rect">
          <a:avLst/>
        </a:prstGeom>
      </xdr:spPr>
    </xdr:pic>
    <xdr:clientData/>
  </xdr:twoCellAnchor>
  <xdr:twoCellAnchor editAs="oneCell">
    <xdr:from>
      <xdr:col>2</xdr:col>
      <xdr:colOff>291353</xdr:colOff>
      <xdr:row>114</xdr:row>
      <xdr:rowOff>22412</xdr:rowOff>
    </xdr:from>
    <xdr:to>
      <xdr:col>2</xdr:col>
      <xdr:colOff>1176618</xdr:colOff>
      <xdr:row>114</xdr:row>
      <xdr:rowOff>867438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xmlns="" id="{00000000-0008-0000-0100-00004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4728882" y="83147647"/>
          <a:ext cx="885265" cy="845026"/>
        </a:xfrm>
        <a:prstGeom prst="rect">
          <a:avLst/>
        </a:prstGeom>
      </xdr:spPr>
    </xdr:pic>
    <xdr:clientData/>
  </xdr:twoCellAnchor>
  <xdr:twoCellAnchor editAs="oneCell">
    <xdr:from>
      <xdr:col>2</xdr:col>
      <xdr:colOff>291353</xdr:colOff>
      <xdr:row>113</xdr:row>
      <xdr:rowOff>22413</xdr:rowOff>
    </xdr:from>
    <xdr:to>
      <xdr:col>2</xdr:col>
      <xdr:colOff>1234741</xdr:colOff>
      <xdr:row>114</xdr:row>
      <xdr:rowOff>23490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xmlns="" id="{00000000-0008-0000-0100-00004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4728882" y="82273589"/>
          <a:ext cx="943388" cy="875136"/>
        </a:xfrm>
        <a:prstGeom prst="rect">
          <a:avLst/>
        </a:prstGeom>
      </xdr:spPr>
    </xdr:pic>
    <xdr:clientData/>
  </xdr:twoCellAnchor>
  <xdr:twoCellAnchor editAs="oneCell">
    <xdr:from>
      <xdr:col>2</xdr:col>
      <xdr:colOff>291353</xdr:colOff>
      <xdr:row>112</xdr:row>
      <xdr:rowOff>22413</xdr:rowOff>
    </xdr:from>
    <xdr:to>
      <xdr:col>2</xdr:col>
      <xdr:colOff>1239213</xdr:colOff>
      <xdr:row>112</xdr:row>
      <xdr:rowOff>889795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xmlns="" id="{00000000-0008-0000-0100-00004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4728882" y="81354707"/>
          <a:ext cx="947860" cy="867382"/>
        </a:xfrm>
        <a:prstGeom prst="rect">
          <a:avLst/>
        </a:prstGeom>
      </xdr:spPr>
    </xdr:pic>
    <xdr:clientData/>
  </xdr:twoCellAnchor>
  <xdr:twoCellAnchor editAs="oneCell">
    <xdr:from>
      <xdr:col>2</xdr:col>
      <xdr:colOff>291353</xdr:colOff>
      <xdr:row>111</xdr:row>
      <xdr:rowOff>22413</xdr:rowOff>
    </xdr:from>
    <xdr:to>
      <xdr:col>2</xdr:col>
      <xdr:colOff>1198973</xdr:colOff>
      <xdr:row>112</xdr:row>
      <xdr:rowOff>247588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xmlns="" id="{00000000-0008-0000-0100-00004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4728882" y="80480648"/>
          <a:ext cx="907620" cy="1099234"/>
        </a:xfrm>
        <a:prstGeom prst="rect">
          <a:avLst/>
        </a:prstGeom>
      </xdr:spPr>
    </xdr:pic>
    <xdr:clientData/>
  </xdr:twoCellAnchor>
  <xdr:twoCellAnchor editAs="oneCell">
    <xdr:from>
      <xdr:col>2</xdr:col>
      <xdr:colOff>291353</xdr:colOff>
      <xdr:row>110</xdr:row>
      <xdr:rowOff>22413</xdr:rowOff>
    </xdr:from>
    <xdr:to>
      <xdr:col>2</xdr:col>
      <xdr:colOff>1299883</xdr:colOff>
      <xdr:row>110</xdr:row>
      <xdr:rowOff>869194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xmlns="" id="{00000000-0008-0000-0100-00004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4728882" y="79606589"/>
          <a:ext cx="1008530" cy="846781"/>
        </a:xfrm>
        <a:prstGeom prst="rect">
          <a:avLst/>
        </a:prstGeom>
      </xdr:spPr>
    </xdr:pic>
    <xdr:clientData/>
  </xdr:twoCellAnchor>
  <xdr:twoCellAnchor editAs="oneCell">
    <xdr:from>
      <xdr:col>2</xdr:col>
      <xdr:colOff>313765</xdr:colOff>
      <xdr:row>109</xdr:row>
      <xdr:rowOff>100854</xdr:rowOff>
    </xdr:from>
    <xdr:to>
      <xdr:col>2</xdr:col>
      <xdr:colOff>1232649</xdr:colOff>
      <xdr:row>110</xdr:row>
      <xdr:rowOff>7335</xdr:rowOff>
    </xdr:to>
    <xdr:pic>
      <xdr:nvPicPr>
        <xdr:cNvPr id="335" name="Рисунок 334">
          <a:extLst>
            <a:ext uri="{FF2B5EF4-FFF2-40B4-BE49-F238E27FC236}">
              <a16:creationId xmlns:a16="http://schemas.microsoft.com/office/drawing/2014/main" xmlns="" id="{00000000-0008-0000-0100-00004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4751294" y="78810972"/>
          <a:ext cx="918884" cy="780540"/>
        </a:xfrm>
        <a:prstGeom prst="rect">
          <a:avLst/>
        </a:prstGeom>
      </xdr:spPr>
    </xdr:pic>
    <xdr:clientData/>
  </xdr:twoCellAnchor>
  <xdr:twoCellAnchor editAs="oneCell">
    <xdr:from>
      <xdr:col>1</xdr:col>
      <xdr:colOff>1687605</xdr:colOff>
      <xdr:row>332</xdr:row>
      <xdr:rowOff>116541</xdr:rowOff>
    </xdr:from>
    <xdr:to>
      <xdr:col>1</xdr:col>
      <xdr:colOff>2667000</xdr:colOff>
      <xdr:row>332</xdr:row>
      <xdr:rowOff>1647825</xdr:rowOff>
    </xdr:to>
    <xdr:pic>
      <xdr:nvPicPr>
        <xdr:cNvPr id="237" name="Рисунок 236" descr="F:\Оля\BL\утяжка\IMG_0207-Edit.jpg">
          <a:extLst>
            <a:ext uri="{FF2B5EF4-FFF2-40B4-BE49-F238E27FC236}">
              <a16:creationId xmlns:a16="http://schemas.microsoft.com/office/drawing/2014/main" xmlns="" id="{00000000-0008-0000-0100-0000ED000000}"/>
            </a:ext>
          </a:extLst>
        </xdr:cNvPr>
        <xdr:cNvPicPr/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430680" y="225601866"/>
          <a:ext cx="979395" cy="15312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38101</xdr:colOff>
      <xdr:row>331</xdr:row>
      <xdr:rowOff>62193</xdr:rowOff>
    </xdr:from>
    <xdr:to>
      <xdr:col>1</xdr:col>
      <xdr:colOff>1752600</xdr:colOff>
      <xdr:row>332</xdr:row>
      <xdr:rowOff>902635</xdr:rowOff>
    </xdr:to>
    <xdr:pic>
      <xdr:nvPicPr>
        <xdr:cNvPr id="236" name="Рисунок 235" descr="F:\Оля\BL\утяжка\IMG_0206-Edit.jpg">
          <a:extLst>
            <a:ext uri="{FF2B5EF4-FFF2-40B4-BE49-F238E27FC236}">
              <a16:creationId xmlns:a16="http://schemas.microsoft.com/office/drawing/2014/main" xmlns="" id="{00000000-0008-0000-0100-0000EC000000}"/>
            </a:ext>
          </a:extLst>
        </xdr:cNvPr>
        <xdr:cNvPicPr/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81176" y="223747293"/>
          <a:ext cx="1714499" cy="2640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</xdr:colOff>
      <xdr:row>331</xdr:row>
      <xdr:rowOff>76200</xdr:rowOff>
    </xdr:from>
    <xdr:to>
      <xdr:col>2</xdr:col>
      <xdr:colOff>1295400</xdr:colOff>
      <xdr:row>331</xdr:row>
      <xdr:rowOff>1743075</xdr:rowOff>
    </xdr:to>
    <xdr:pic>
      <xdr:nvPicPr>
        <xdr:cNvPr id="238" name="Рисунок 237" descr="F:\Оля\BL\утяжка\IMG_0198-Edit.jpg">
          <a:extLst>
            <a:ext uri="{FF2B5EF4-FFF2-40B4-BE49-F238E27FC236}">
              <a16:creationId xmlns:a16="http://schemas.microsoft.com/office/drawing/2014/main" xmlns="" id="{00000000-0008-0000-0100-0000EE000000}"/>
            </a:ext>
          </a:extLst>
        </xdr:cNvPr>
        <xdr:cNvPicPr/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62475" y="223761300"/>
          <a:ext cx="1162050" cy="1666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123824</xdr:colOff>
      <xdr:row>332</xdr:row>
      <xdr:rowOff>57150</xdr:rowOff>
    </xdr:from>
    <xdr:to>
      <xdr:col>2</xdr:col>
      <xdr:colOff>1276349</xdr:colOff>
      <xdr:row>332</xdr:row>
      <xdr:rowOff>1695450</xdr:rowOff>
    </xdr:to>
    <xdr:pic>
      <xdr:nvPicPr>
        <xdr:cNvPr id="239" name="Рисунок 238" descr="F:\Оля\BL\утяжка\IMG_0206-Edit.jpg">
          <a:extLst>
            <a:ext uri="{FF2B5EF4-FFF2-40B4-BE49-F238E27FC236}">
              <a16:creationId xmlns:a16="http://schemas.microsoft.com/office/drawing/2014/main" xmlns="" id="{00000000-0008-0000-0100-0000EF000000}"/>
            </a:ext>
          </a:extLst>
        </xdr:cNvPr>
        <xdr:cNvPicPr/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52949" y="225542475"/>
          <a:ext cx="1152525" cy="1638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333</xdr:row>
      <xdr:rowOff>38099</xdr:rowOff>
    </xdr:from>
    <xdr:to>
      <xdr:col>1</xdr:col>
      <xdr:colOff>1619250</xdr:colOff>
      <xdr:row>334</xdr:row>
      <xdr:rowOff>952498</xdr:rowOff>
    </xdr:to>
    <xdr:pic>
      <xdr:nvPicPr>
        <xdr:cNvPr id="244" name="Рисунок 243" descr="F:\Оля\BL\утяжка\IMG_0215-Edit.jpg">
          <a:extLst>
            <a:ext uri="{FF2B5EF4-FFF2-40B4-BE49-F238E27FC236}">
              <a16:creationId xmlns:a16="http://schemas.microsoft.com/office/drawing/2014/main" xmlns="" id="{00000000-0008-0000-0100-0000F4000000}"/>
            </a:ext>
          </a:extLst>
        </xdr:cNvPr>
        <xdr:cNvPicPr/>
      </xdr:nvPicPr>
      <xdr:blipFill rotWithShape="1"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 bwMode="auto">
        <a:xfrm>
          <a:off x="1771649" y="227323649"/>
          <a:ext cx="1590676" cy="2571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1657350</xdr:colOff>
      <xdr:row>334</xdr:row>
      <xdr:rowOff>38101</xdr:rowOff>
    </xdr:from>
    <xdr:to>
      <xdr:col>1</xdr:col>
      <xdr:colOff>2581276</xdr:colOff>
      <xdr:row>334</xdr:row>
      <xdr:rowOff>1447801</xdr:rowOff>
    </xdr:to>
    <xdr:pic>
      <xdr:nvPicPr>
        <xdr:cNvPr id="245" name="Рисунок 244" descr="F:\Оля\BL\утяжка\IMG_0218-Edit.jpg">
          <a:extLst>
            <a:ext uri="{FF2B5EF4-FFF2-40B4-BE49-F238E27FC236}">
              <a16:creationId xmlns:a16="http://schemas.microsoft.com/office/drawing/2014/main" xmlns="" id="{00000000-0008-0000-0100-0000F5000000}"/>
            </a:ext>
          </a:extLst>
        </xdr:cNvPr>
        <xdr:cNvPicPr/>
      </xdr:nvPicPr>
      <xdr:blipFill rotWithShape="1"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 bwMode="auto">
        <a:xfrm>
          <a:off x="3400425" y="228981001"/>
          <a:ext cx="923926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47625</xdr:colOff>
      <xdr:row>335</xdr:row>
      <xdr:rowOff>28575</xdr:rowOff>
    </xdr:from>
    <xdr:to>
      <xdr:col>1</xdr:col>
      <xdr:colOff>1609725</xdr:colOff>
      <xdr:row>336</xdr:row>
      <xdr:rowOff>1057278</xdr:rowOff>
    </xdr:to>
    <xdr:pic>
      <xdr:nvPicPr>
        <xdr:cNvPr id="248" name="Рисунок 247" descr="F:\Оля\BL\утяжка\987 (3).jpg">
          <a:extLst>
            <a:ext uri="{FF2B5EF4-FFF2-40B4-BE49-F238E27FC236}">
              <a16:creationId xmlns:a16="http://schemas.microsoft.com/office/drawing/2014/main" xmlns="" id="{00000000-0008-0000-0100-0000F8000000}"/>
            </a:ext>
          </a:extLst>
        </xdr:cNvPr>
        <xdr:cNvPicPr/>
      </xdr:nvPicPr>
      <xdr:blipFill rotWithShape="1"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 bwMode="auto">
        <a:xfrm>
          <a:off x="1790700" y="233543475"/>
          <a:ext cx="1562100" cy="2600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1685925</xdr:colOff>
      <xdr:row>335</xdr:row>
      <xdr:rowOff>1257300</xdr:rowOff>
    </xdr:from>
    <xdr:to>
      <xdr:col>1</xdr:col>
      <xdr:colOff>2676526</xdr:colOff>
      <xdr:row>336</xdr:row>
      <xdr:rowOff>1409704</xdr:rowOff>
    </xdr:to>
    <xdr:pic>
      <xdr:nvPicPr>
        <xdr:cNvPr id="249" name="Рисунок 248" descr="F:\Оля\BL\утяжка\987 (4).jpg">
          <a:extLst>
            <a:ext uri="{FF2B5EF4-FFF2-40B4-BE49-F238E27FC236}">
              <a16:creationId xmlns:a16="http://schemas.microsoft.com/office/drawing/2014/main" xmlns="" id="{00000000-0008-0000-0100-0000F9000000}"/>
            </a:ext>
          </a:extLst>
        </xdr:cNvPr>
        <xdr:cNvPicPr/>
      </xdr:nvPicPr>
      <xdr:blipFill rotWithShape="1"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 bwMode="auto">
        <a:xfrm>
          <a:off x="3429000" y="234772200"/>
          <a:ext cx="990601" cy="17240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38099</xdr:colOff>
      <xdr:row>337</xdr:row>
      <xdr:rowOff>9525</xdr:rowOff>
    </xdr:from>
    <xdr:to>
      <xdr:col>1</xdr:col>
      <xdr:colOff>1666874</xdr:colOff>
      <xdr:row>337</xdr:row>
      <xdr:rowOff>2714625</xdr:rowOff>
    </xdr:to>
    <xdr:pic>
      <xdr:nvPicPr>
        <xdr:cNvPr id="250" name="Рисунок 249" descr="F:\Оля\BL\утяжка\989 (1).jpg">
          <a:extLst>
            <a:ext uri="{FF2B5EF4-FFF2-40B4-BE49-F238E27FC236}">
              <a16:creationId xmlns:a16="http://schemas.microsoft.com/office/drawing/2014/main" xmlns="" id="{00000000-0008-0000-0100-0000FA000000}"/>
            </a:ext>
          </a:extLst>
        </xdr:cNvPr>
        <xdr:cNvPicPr/>
      </xdr:nvPicPr>
      <xdr:blipFill rotWithShape="1"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 bwMode="auto">
        <a:xfrm>
          <a:off x="1781174" y="236667675"/>
          <a:ext cx="1628775" cy="2705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1733549</xdr:colOff>
      <xdr:row>337</xdr:row>
      <xdr:rowOff>1533525</xdr:rowOff>
    </xdr:from>
    <xdr:to>
      <xdr:col>1</xdr:col>
      <xdr:colOff>2647950</xdr:colOff>
      <xdr:row>337</xdr:row>
      <xdr:rowOff>3190875</xdr:rowOff>
    </xdr:to>
    <xdr:pic>
      <xdr:nvPicPr>
        <xdr:cNvPr id="251" name="Рисунок 250" descr="F:\Оля\BL\утяжка\989 (2).jpg">
          <a:extLst>
            <a:ext uri="{FF2B5EF4-FFF2-40B4-BE49-F238E27FC236}">
              <a16:creationId xmlns:a16="http://schemas.microsoft.com/office/drawing/2014/main" xmlns="" id="{00000000-0008-0000-0100-0000FB000000}"/>
            </a:ext>
          </a:extLst>
        </xdr:cNvPr>
        <xdr:cNvPicPr/>
      </xdr:nvPicPr>
      <xdr:blipFill rotWithShape="1"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 bwMode="auto">
        <a:xfrm>
          <a:off x="3476624" y="238191675"/>
          <a:ext cx="914401" cy="165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209551</xdr:colOff>
      <xdr:row>325</xdr:row>
      <xdr:rowOff>542926</xdr:rowOff>
    </xdr:from>
    <xdr:to>
      <xdr:col>1</xdr:col>
      <xdr:colOff>2409825</xdr:colOff>
      <xdr:row>326</xdr:row>
      <xdr:rowOff>1028700</xdr:rowOff>
    </xdr:to>
    <xdr:pic>
      <xdr:nvPicPr>
        <xdr:cNvPr id="275" name="Рисунок 274" descr="F:\Оля\BL\фото\966 (1).jpg">
          <a:extLst>
            <a:ext uri="{FF2B5EF4-FFF2-40B4-BE49-F238E27FC236}">
              <a16:creationId xmlns:a16="http://schemas.microsoft.com/office/drawing/2014/main" xmlns="" id="{00000000-0008-0000-0100-000013010000}"/>
            </a:ext>
          </a:extLst>
        </xdr:cNvPr>
        <xdr:cNvPicPr/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952626" y="229523926"/>
          <a:ext cx="2200274" cy="228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200025</xdr:colOff>
      <xdr:row>326</xdr:row>
      <xdr:rowOff>219075</xdr:rowOff>
    </xdr:from>
    <xdr:to>
      <xdr:col>2</xdr:col>
      <xdr:colOff>1314450</xdr:colOff>
      <xdr:row>326</xdr:row>
      <xdr:rowOff>1419225</xdr:rowOff>
    </xdr:to>
    <xdr:pic>
      <xdr:nvPicPr>
        <xdr:cNvPr id="276" name="Рисунок 275" descr="F:\Оля\BL\фото\966 (2).jpg">
          <a:extLst>
            <a:ext uri="{FF2B5EF4-FFF2-40B4-BE49-F238E27FC236}">
              <a16:creationId xmlns:a16="http://schemas.microsoft.com/office/drawing/2014/main" xmlns="" id="{00000000-0008-0000-0100-000014010000}"/>
            </a:ext>
          </a:extLst>
        </xdr:cNvPr>
        <xdr:cNvPicPr/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29150" y="231000300"/>
          <a:ext cx="1114425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47625</xdr:colOff>
      <xdr:row>327</xdr:row>
      <xdr:rowOff>723900</xdr:rowOff>
    </xdr:from>
    <xdr:to>
      <xdr:col>1</xdr:col>
      <xdr:colOff>2600325</xdr:colOff>
      <xdr:row>328</xdr:row>
      <xdr:rowOff>981075</xdr:rowOff>
    </xdr:to>
    <xdr:pic>
      <xdr:nvPicPr>
        <xdr:cNvPr id="277" name="Рисунок 276" descr="F:\Оля\BL\фото\997 (1).jpg">
          <a:extLst>
            <a:ext uri="{FF2B5EF4-FFF2-40B4-BE49-F238E27FC236}">
              <a16:creationId xmlns:a16="http://schemas.microsoft.com/office/drawing/2014/main" xmlns="" id="{00000000-0008-0000-0100-000015010000}"/>
            </a:ext>
          </a:extLst>
        </xdr:cNvPr>
        <xdr:cNvPicPr/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90700" y="233305350"/>
          <a:ext cx="2552700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28575</xdr:colOff>
      <xdr:row>328</xdr:row>
      <xdr:rowOff>447676</xdr:rowOff>
    </xdr:from>
    <xdr:to>
      <xdr:col>2</xdr:col>
      <xdr:colOff>1447800</xdr:colOff>
      <xdr:row>328</xdr:row>
      <xdr:rowOff>1609726</xdr:rowOff>
    </xdr:to>
    <xdr:pic>
      <xdr:nvPicPr>
        <xdr:cNvPr id="278" name="Рисунок 277" descr="F:\Оля\BL\фото\997 (3).jpg">
          <a:extLst>
            <a:ext uri="{FF2B5EF4-FFF2-40B4-BE49-F238E27FC236}">
              <a16:creationId xmlns:a16="http://schemas.microsoft.com/office/drawing/2014/main" xmlns="" id="{00000000-0008-0000-0100-000016010000}"/>
            </a:ext>
          </a:extLst>
        </xdr:cNvPr>
        <xdr:cNvPicPr/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457700" y="234829351"/>
          <a:ext cx="141922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38100</xdr:colOff>
      <xdr:row>330</xdr:row>
      <xdr:rowOff>409575</xdr:rowOff>
    </xdr:from>
    <xdr:to>
      <xdr:col>3</xdr:col>
      <xdr:colOff>0</xdr:colOff>
      <xdr:row>330</xdr:row>
      <xdr:rowOff>1524000</xdr:rowOff>
    </xdr:to>
    <xdr:pic>
      <xdr:nvPicPr>
        <xdr:cNvPr id="279" name="Рисунок 278" descr="F:\Оля\BL\фото\988 (3) — копия.jpg">
          <a:extLst>
            <a:ext uri="{FF2B5EF4-FFF2-40B4-BE49-F238E27FC236}">
              <a16:creationId xmlns:a16="http://schemas.microsoft.com/office/drawing/2014/main" xmlns="" id="{00000000-0008-0000-0100-000017010000}"/>
            </a:ext>
          </a:extLst>
        </xdr:cNvPr>
        <xdr:cNvPicPr/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467225" y="238391700"/>
          <a:ext cx="1447800" cy="1114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76201</xdr:colOff>
      <xdr:row>329</xdr:row>
      <xdr:rowOff>457201</xdr:rowOff>
    </xdr:from>
    <xdr:to>
      <xdr:col>2</xdr:col>
      <xdr:colOff>1428751</xdr:colOff>
      <xdr:row>329</xdr:row>
      <xdr:rowOff>1657351</xdr:rowOff>
    </xdr:to>
    <xdr:pic>
      <xdr:nvPicPr>
        <xdr:cNvPr id="280" name="Рисунок 279" descr="F:\Оля\BL\фото\988 (1) — копия.jpg">
          <a:extLst>
            <a:ext uri="{FF2B5EF4-FFF2-40B4-BE49-F238E27FC236}">
              <a16:creationId xmlns:a16="http://schemas.microsoft.com/office/drawing/2014/main" xmlns="" id="{00000000-0008-0000-0100-000018010000}"/>
            </a:ext>
          </a:extLst>
        </xdr:cNvPr>
        <xdr:cNvPicPr/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05326" y="236639101"/>
          <a:ext cx="1352550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57150</xdr:colOff>
      <xdr:row>329</xdr:row>
      <xdr:rowOff>133350</xdr:rowOff>
    </xdr:from>
    <xdr:to>
      <xdr:col>1</xdr:col>
      <xdr:colOff>2628900</xdr:colOff>
      <xdr:row>330</xdr:row>
      <xdr:rowOff>380997</xdr:rowOff>
    </xdr:to>
    <xdr:pic>
      <xdr:nvPicPr>
        <xdr:cNvPr id="281" name="Рисунок 280" descr="F:\Оля\BL\фото\988 (1) — копия.jpg">
          <a:extLst>
            <a:ext uri="{FF2B5EF4-FFF2-40B4-BE49-F238E27FC236}">
              <a16:creationId xmlns:a16="http://schemas.microsoft.com/office/drawing/2014/main" xmlns="" id="{00000000-0008-0000-0100-000019010000}"/>
            </a:ext>
          </a:extLst>
        </xdr:cNvPr>
        <xdr:cNvPicPr/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00225" y="236315250"/>
          <a:ext cx="2571750" cy="2047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1143000</xdr:colOff>
      <xdr:row>330</xdr:row>
      <xdr:rowOff>504825</xdr:rowOff>
    </xdr:from>
    <xdr:to>
      <xdr:col>1</xdr:col>
      <xdr:colOff>2667000</xdr:colOff>
      <xdr:row>330</xdr:row>
      <xdr:rowOff>1590675</xdr:rowOff>
    </xdr:to>
    <xdr:pic>
      <xdr:nvPicPr>
        <xdr:cNvPr id="282" name="Рисунок 281" descr="F:\Оля\BL\фото\988 (2) — копия.jpg">
          <a:extLst>
            <a:ext uri="{FF2B5EF4-FFF2-40B4-BE49-F238E27FC236}">
              <a16:creationId xmlns:a16="http://schemas.microsoft.com/office/drawing/2014/main" xmlns="" id="{00000000-0008-0000-0100-00001A010000}"/>
            </a:ext>
          </a:extLst>
        </xdr:cNvPr>
        <xdr:cNvPicPr/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886075" y="238486950"/>
          <a:ext cx="1524000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100541</xdr:colOff>
      <xdr:row>24</xdr:row>
      <xdr:rowOff>46301</xdr:rowOff>
    </xdr:from>
    <xdr:to>
      <xdr:col>2</xdr:col>
      <xdr:colOff>1418166</xdr:colOff>
      <xdr:row>25</xdr:row>
      <xdr:rowOff>443177</xdr:rowOff>
    </xdr:to>
    <xdr:pic>
      <xdr:nvPicPr>
        <xdr:cNvPr id="297" name="Рисунок 296" descr="C:\Users\Manager\Desktop\6630,.jpg">
          <a:extLst>
            <a:ext uri="{FF2B5EF4-FFF2-40B4-BE49-F238E27FC236}">
              <a16:creationId xmlns:a16="http://schemas.microsoft.com/office/drawing/2014/main" xmlns="" id="{00000000-0008-0000-0100-000029010000}"/>
            </a:ext>
          </a:extLst>
        </xdr:cNvPr>
        <xdr:cNvPicPr/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29666" y="11750145"/>
          <a:ext cx="1317625" cy="1039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</xdr:colOff>
      <xdr:row>28</xdr:row>
      <xdr:rowOff>79375</xdr:rowOff>
    </xdr:from>
    <xdr:to>
      <xdr:col>2</xdr:col>
      <xdr:colOff>1444625</xdr:colOff>
      <xdr:row>29</xdr:row>
      <xdr:rowOff>460375</xdr:rowOff>
    </xdr:to>
    <xdr:pic>
      <xdr:nvPicPr>
        <xdr:cNvPr id="298" name="Рисунок 297" descr="C:\Users\Manager\Desktop\6630.jpg">
          <a:extLst>
            <a:ext uri="{FF2B5EF4-FFF2-40B4-BE49-F238E27FC236}">
              <a16:creationId xmlns:a16="http://schemas.microsoft.com/office/drawing/2014/main" xmlns="" id="{00000000-0008-0000-0100-00002A010000}"/>
            </a:ext>
          </a:extLst>
        </xdr:cNvPr>
        <xdr:cNvPicPr/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24375" y="9271000"/>
          <a:ext cx="1349375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126053</xdr:colOff>
      <xdr:row>22</xdr:row>
      <xdr:rowOff>56886</xdr:rowOff>
    </xdr:from>
    <xdr:to>
      <xdr:col>2</xdr:col>
      <xdr:colOff>1427802</xdr:colOff>
      <xdr:row>23</xdr:row>
      <xdr:rowOff>469637</xdr:rowOff>
    </xdr:to>
    <xdr:pic>
      <xdr:nvPicPr>
        <xdr:cNvPr id="299" name="Рисунок 298" descr="C:\Users\Manager\Desktop\6630,,.jpg">
          <a:extLst>
            <a:ext uri="{FF2B5EF4-FFF2-40B4-BE49-F238E27FC236}">
              <a16:creationId xmlns:a16="http://schemas.microsoft.com/office/drawing/2014/main" xmlns="" id="{00000000-0008-0000-0100-00002B010000}"/>
            </a:ext>
          </a:extLst>
        </xdr:cNvPr>
        <xdr:cNvPicPr/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55178" y="10474855"/>
          <a:ext cx="1301749" cy="10556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119063</xdr:colOff>
      <xdr:row>30</xdr:row>
      <xdr:rowOff>90582</xdr:rowOff>
    </xdr:from>
    <xdr:to>
      <xdr:col>2</xdr:col>
      <xdr:colOff>1408907</xdr:colOff>
      <xdr:row>31</xdr:row>
      <xdr:rowOff>452438</xdr:rowOff>
    </xdr:to>
    <xdr:pic>
      <xdr:nvPicPr>
        <xdr:cNvPr id="300" name="Рисунок 299" descr="C:\Users\Manager\Desktop\6630..jpg">
          <a:extLst>
            <a:ext uri="{FF2B5EF4-FFF2-40B4-BE49-F238E27FC236}">
              <a16:creationId xmlns:a16="http://schemas.microsoft.com/office/drawing/2014/main" xmlns="" id="{00000000-0008-0000-0100-00002C010000}"/>
            </a:ext>
          </a:extLst>
        </xdr:cNvPr>
        <xdr:cNvPicPr/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48188" y="10389488"/>
          <a:ext cx="1289844" cy="10047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78619</xdr:colOff>
      <xdr:row>26</xdr:row>
      <xdr:rowOff>65768</xdr:rowOff>
    </xdr:from>
    <xdr:to>
      <xdr:col>2</xdr:col>
      <xdr:colOff>1433285</xdr:colOff>
      <xdr:row>27</xdr:row>
      <xdr:rowOff>462644</xdr:rowOff>
    </xdr:to>
    <xdr:pic>
      <xdr:nvPicPr>
        <xdr:cNvPr id="302" name="Рисунок 301" descr="C:\Users\Manager\Desktop\6630...jpg">
          <a:extLst>
            <a:ext uri="{FF2B5EF4-FFF2-40B4-BE49-F238E27FC236}">
              <a16:creationId xmlns:a16="http://schemas.microsoft.com/office/drawing/2014/main" xmlns="" id="{00000000-0008-0000-0100-00002E010000}"/>
            </a:ext>
          </a:extLst>
        </xdr:cNvPr>
        <xdr:cNvPicPr/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00940" y="7998732"/>
          <a:ext cx="1354666" cy="10364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26</xdr:row>
      <xdr:rowOff>0</xdr:rowOff>
    </xdr:from>
    <xdr:to>
      <xdr:col>1</xdr:col>
      <xdr:colOff>2619375</xdr:colOff>
      <xdr:row>29</xdr:row>
      <xdr:rowOff>301626</xdr:rowOff>
    </xdr:to>
    <xdr:pic>
      <xdr:nvPicPr>
        <xdr:cNvPr id="303" name="Рисунок 302" descr="C:\Users\Manager\Desktop\6630,,.jpg">
          <a:extLst>
            <a:ext uri="{FF2B5EF4-FFF2-40B4-BE49-F238E27FC236}">
              <a16:creationId xmlns:a16="http://schemas.microsoft.com/office/drawing/2014/main" xmlns="" id="{00000000-0008-0000-0100-00002F010000}"/>
            </a:ext>
          </a:extLst>
        </xdr:cNvPr>
        <xdr:cNvPicPr/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41500" y="7540624"/>
          <a:ext cx="2524125" cy="2206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37044</xdr:colOff>
      <xdr:row>40</xdr:row>
      <xdr:rowOff>60855</xdr:rowOff>
    </xdr:from>
    <xdr:to>
      <xdr:col>2</xdr:col>
      <xdr:colOff>1460502</xdr:colOff>
      <xdr:row>40</xdr:row>
      <xdr:rowOff>1047751</xdr:rowOff>
    </xdr:to>
    <xdr:pic>
      <xdr:nvPicPr>
        <xdr:cNvPr id="323" name="Рисунок 322" descr="C:\Users\Manager\Desktop\BL\6636,.jpg">
          <a:extLst>
            <a:ext uri="{FF2B5EF4-FFF2-40B4-BE49-F238E27FC236}">
              <a16:creationId xmlns:a16="http://schemas.microsoft.com/office/drawing/2014/main" xmlns="" id="{00000000-0008-0000-0100-000043010000}"/>
            </a:ext>
          </a:extLst>
        </xdr:cNvPr>
        <xdr:cNvPicPr/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466169" y="14669824"/>
          <a:ext cx="1423458" cy="9868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58209</xdr:colOff>
      <xdr:row>36</xdr:row>
      <xdr:rowOff>99219</xdr:rowOff>
    </xdr:from>
    <xdr:to>
      <xdr:col>2</xdr:col>
      <xdr:colOff>1455209</xdr:colOff>
      <xdr:row>37</xdr:row>
      <xdr:rowOff>428625</xdr:rowOff>
    </xdr:to>
    <xdr:pic>
      <xdr:nvPicPr>
        <xdr:cNvPr id="324" name="Рисунок 323" descr="C:\Users\Manager\Desktop\BL\6636.jpg">
          <a:extLst>
            <a:ext uri="{FF2B5EF4-FFF2-40B4-BE49-F238E27FC236}">
              <a16:creationId xmlns:a16="http://schemas.microsoft.com/office/drawing/2014/main" xmlns="" id="{00000000-0008-0000-0100-000044010000}"/>
            </a:ext>
          </a:extLst>
        </xdr:cNvPr>
        <xdr:cNvPicPr/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487334" y="12827000"/>
          <a:ext cx="1397000" cy="984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63498</xdr:colOff>
      <xdr:row>43</xdr:row>
      <xdr:rowOff>58965</xdr:rowOff>
    </xdr:from>
    <xdr:to>
      <xdr:col>2</xdr:col>
      <xdr:colOff>1444625</xdr:colOff>
      <xdr:row>44</xdr:row>
      <xdr:rowOff>396875</xdr:rowOff>
    </xdr:to>
    <xdr:pic>
      <xdr:nvPicPr>
        <xdr:cNvPr id="293" name="Рисунок 292" descr="C:\Users\Manager\Desktop\BL\6655..jpg">
          <a:extLst>
            <a:ext uri="{FF2B5EF4-FFF2-40B4-BE49-F238E27FC236}">
              <a16:creationId xmlns:a16="http://schemas.microsoft.com/office/drawing/2014/main" xmlns="" id="{00000000-0008-0000-0100-000025010000}"/>
            </a:ext>
          </a:extLst>
        </xdr:cNvPr>
        <xdr:cNvPicPr/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492623" y="17521465"/>
          <a:ext cx="1381127" cy="9729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97518</xdr:colOff>
      <xdr:row>45</xdr:row>
      <xdr:rowOff>26458</xdr:rowOff>
    </xdr:from>
    <xdr:to>
      <xdr:col>2</xdr:col>
      <xdr:colOff>1444626</xdr:colOff>
      <xdr:row>46</xdr:row>
      <xdr:rowOff>333375</xdr:rowOff>
    </xdr:to>
    <xdr:pic>
      <xdr:nvPicPr>
        <xdr:cNvPr id="294" name="Рисунок 293" descr="C:\Users\Manager\Desktop\BL\6655.jpg">
          <a:extLst>
            <a:ext uri="{FF2B5EF4-FFF2-40B4-BE49-F238E27FC236}">
              <a16:creationId xmlns:a16="http://schemas.microsoft.com/office/drawing/2014/main" xmlns="" id="{00000000-0008-0000-0100-000026010000}"/>
            </a:ext>
          </a:extLst>
        </xdr:cNvPr>
        <xdr:cNvPicPr/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26643" y="18758958"/>
          <a:ext cx="1347108" cy="9419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86178</xdr:colOff>
      <xdr:row>43</xdr:row>
      <xdr:rowOff>301625</xdr:rowOff>
    </xdr:from>
    <xdr:to>
      <xdr:col>1</xdr:col>
      <xdr:colOff>2630715</xdr:colOff>
      <xdr:row>46</xdr:row>
      <xdr:rowOff>349250</xdr:rowOff>
    </xdr:to>
    <xdr:pic>
      <xdr:nvPicPr>
        <xdr:cNvPr id="295" name="Рисунок 294" descr="C:\Users\Manager\Desktop\BL\6655..jpg">
          <a:extLst>
            <a:ext uri="{FF2B5EF4-FFF2-40B4-BE49-F238E27FC236}">
              <a16:creationId xmlns:a16="http://schemas.microsoft.com/office/drawing/2014/main" xmlns="" id="{00000000-0008-0000-0100-000027010000}"/>
            </a:ext>
          </a:extLst>
        </xdr:cNvPr>
        <xdr:cNvPicPr/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32428" y="17764125"/>
          <a:ext cx="2544537" cy="1952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269876</xdr:colOff>
      <xdr:row>48</xdr:row>
      <xdr:rowOff>63048</xdr:rowOff>
    </xdr:from>
    <xdr:to>
      <xdr:col>2</xdr:col>
      <xdr:colOff>1362076</xdr:colOff>
      <xdr:row>48</xdr:row>
      <xdr:rowOff>720725</xdr:rowOff>
    </xdr:to>
    <xdr:pic>
      <xdr:nvPicPr>
        <xdr:cNvPr id="313" name="Рисунок 312" descr="C:\Users\Manager\Desktop\BL\6660,.jpg">
          <a:extLst>
            <a:ext uri="{FF2B5EF4-FFF2-40B4-BE49-F238E27FC236}">
              <a16:creationId xmlns:a16="http://schemas.microsoft.com/office/drawing/2014/main" xmlns="" id="{00000000-0008-0000-0100-000039010000}"/>
            </a:ext>
          </a:extLst>
        </xdr:cNvPr>
        <xdr:cNvPicPr/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99001" y="20884698"/>
          <a:ext cx="1092200" cy="6576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1429205</xdr:colOff>
      <xdr:row>48</xdr:row>
      <xdr:rowOff>153894</xdr:rowOff>
    </xdr:from>
    <xdr:to>
      <xdr:col>1</xdr:col>
      <xdr:colOff>2667000</xdr:colOff>
      <xdr:row>48</xdr:row>
      <xdr:rowOff>840441</xdr:rowOff>
    </xdr:to>
    <xdr:pic>
      <xdr:nvPicPr>
        <xdr:cNvPr id="314" name="Рисунок 313" descr="C:\Users\Manager\Desktop\BL\6660.,.jpg">
          <a:extLst>
            <a:ext uri="{FF2B5EF4-FFF2-40B4-BE49-F238E27FC236}">
              <a16:creationId xmlns:a16="http://schemas.microsoft.com/office/drawing/2014/main" xmlns="" id="{00000000-0008-0000-0100-00003A010000}"/>
            </a:ext>
          </a:extLst>
        </xdr:cNvPr>
        <xdr:cNvPicPr/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177323" y="20963218"/>
          <a:ext cx="1237795" cy="6865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262618</xdr:colOff>
      <xdr:row>47</xdr:row>
      <xdr:rowOff>44904</xdr:rowOff>
    </xdr:from>
    <xdr:to>
      <xdr:col>2</xdr:col>
      <xdr:colOff>1362075</xdr:colOff>
      <xdr:row>47</xdr:row>
      <xdr:rowOff>720725</xdr:rowOff>
    </xdr:to>
    <xdr:pic>
      <xdr:nvPicPr>
        <xdr:cNvPr id="317" name="Рисунок 316" descr="C:\Users\Manager\Desktop\BL\6660..jpg">
          <a:extLst>
            <a:ext uri="{FF2B5EF4-FFF2-40B4-BE49-F238E27FC236}">
              <a16:creationId xmlns:a16="http://schemas.microsoft.com/office/drawing/2014/main" xmlns="" id="{00000000-0008-0000-0100-00003D010000}"/>
            </a:ext>
          </a:extLst>
        </xdr:cNvPr>
        <xdr:cNvPicPr/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91743" y="19990254"/>
          <a:ext cx="1099457" cy="675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77108</xdr:colOff>
      <xdr:row>47</xdr:row>
      <xdr:rowOff>49894</xdr:rowOff>
    </xdr:from>
    <xdr:to>
      <xdr:col>1</xdr:col>
      <xdr:colOff>1792941</xdr:colOff>
      <xdr:row>48</xdr:row>
      <xdr:rowOff>224116</xdr:rowOff>
    </xdr:to>
    <xdr:pic>
      <xdr:nvPicPr>
        <xdr:cNvPr id="318" name="Рисунок 317" descr="C:\Users\Manager\Desktop\BL\6660,.jpg">
          <a:extLst>
            <a:ext uri="{FF2B5EF4-FFF2-40B4-BE49-F238E27FC236}">
              <a16:creationId xmlns:a16="http://schemas.microsoft.com/office/drawing/2014/main" xmlns="" id="{00000000-0008-0000-0100-00003E010000}"/>
            </a:ext>
          </a:extLst>
        </xdr:cNvPr>
        <xdr:cNvPicPr/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25226" y="19985159"/>
          <a:ext cx="1715833" cy="10482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113393</xdr:colOff>
      <xdr:row>49</xdr:row>
      <xdr:rowOff>92982</xdr:rowOff>
    </xdr:from>
    <xdr:to>
      <xdr:col>1</xdr:col>
      <xdr:colOff>2540000</xdr:colOff>
      <xdr:row>49</xdr:row>
      <xdr:rowOff>1825625</xdr:rowOff>
    </xdr:to>
    <xdr:pic>
      <xdr:nvPicPr>
        <xdr:cNvPr id="336" name="Рисунок 335" descr="C:\Users\Manager\Desktop\BL\6665.jpg">
          <a:extLst>
            <a:ext uri="{FF2B5EF4-FFF2-40B4-BE49-F238E27FC236}">
              <a16:creationId xmlns:a16="http://schemas.microsoft.com/office/drawing/2014/main" xmlns="" id="{00000000-0008-0000-0100-000050010000}"/>
            </a:ext>
          </a:extLst>
        </xdr:cNvPr>
        <xdr:cNvPicPr/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59643" y="22540232"/>
          <a:ext cx="2426607" cy="17326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59720</xdr:colOff>
      <xdr:row>49</xdr:row>
      <xdr:rowOff>473981</xdr:rowOff>
    </xdr:from>
    <xdr:to>
      <xdr:col>2</xdr:col>
      <xdr:colOff>1460500</xdr:colOff>
      <xdr:row>49</xdr:row>
      <xdr:rowOff>1444624</xdr:rowOff>
    </xdr:to>
    <xdr:pic>
      <xdr:nvPicPr>
        <xdr:cNvPr id="337" name="Рисунок 336" descr="C:\Users\Manager\Desktop\BL\6665.jpg">
          <a:extLst>
            <a:ext uri="{FF2B5EF4-FFF2-40B4-BE49-F238E27FC236}">
              <a16:creationId xmlns:a16="http://schemas.microsoft.com/office/drawing/2014/main" xmlns="" id="{00000000-0008-0000-0100-000051010000}"/>
            </a:ext>
          </a:extLst>
        </xdr:cNvPr>
        <xdr:cNvPicPr/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488845" y="22921231"/>
          <a:ext cx="1400780" cy="9706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122464</xdr:colOff>
      <xdr:row>54</xdr:row>
      <xdr:rowOff>111125</xdr:rowOff>
    </xdr:from>
    <xdr:to>
      <xdr:col>2</xdr:col>
      <xdr:colOff>1412875</xdr:colOff>
      <xdr:row>55</xdr:row>
      <xdr:rowOff>396876</xdr:rowOff>
    </xdr:to>
    <xdr:pic>
      <xdr:nvPicPr>
        <xdr:cNvPr id="348" name="Рисунок 347" descr="C:\Users\Manager\Desktop\BL\6666,.jpg">
          <a:extLst>
            <a:ext uri="{FF2B5EF4-FFF2-40B4-BE49-F238E27FC236}">
              <a16:creationId xmlns:a16="http://schemas.microsoft.com/office/drawing/2014/main" xmlns="" id="{00000000-0008-0000-0100-00005C010000}"/>
            </a:ext>
          </a:extLst>
        </xdr:cNvPr>
        <xdr:cNvPicPr/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51589" y="26987500"/>
          <a:ext cx="1290411" cy="92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95249</xdr:colOff>
      <xdr:row>52</xdr:row>
      <xdr:rowOff>147410</xdr:rowOff>
    </xdr:from>
    <xdr:to>
      <xdr:col>2</xdr:col>
      <xdr:colOff>1412875</xdr:colOff>
      <xdr:row>53</xdr:row>
      <xdr:rowOff>412749</xdr:rowOff>
    </xdr:to>
    <xdr:pic>
      <xdr:nvPicPr>
        <xdr:cNvPr id="349" name="Рисунок 348" descr="C:\Users\Manager\Desktop\BL\6666..jpg">
          <a:extLst>
            <a:ext uri="{FF2B5EF4-FFF2-40B4-BE49-F238E27FC236}">
              <a16:creationId xmlns:a16="http://schemas.microsoft.com/office/drawing/2014/main" xmlns="" id="{00000000-0008-0000-0100-00005D010000}"/>
            </a:ext>
          </a:extLst>
        </xdr:cNvPr>
        <xdr:cNvPicPr/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24374" y="25753785"/>
          <a:ext cx="1317626" cy="9003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89204</xdr:colOff>
      <xdr:row>50</xdr:row>
      <xdr:rowOff>95248</xdr:rowOff>
    </xdr:from>
    <xdr:to>
      <xdr:col>2</xdr:col>
      <xdr:colOff>1397000</xdr:colOff>
      <xdr:row>51</xdr:row>
      <xdr:rowOff>381002</xdr:rowOff>
    </xdr:to>
    <xdr:pic>
      <xdr:nvPicPr>
        <xdr:cNvPr id="350" name="Рисунок 349" descr="C:\Users\Manager\Desktop\BL\6666.jpg">
          <a:extLst>
            <a:ext uri="{FF2B5EF4-FFF2-40B4-BE49-F238E27FC236}">
              <a16:creationId xmlns:a16="http://schemas.microsoft.com/office/drawing/2014/main" xmlns="" id="{00000000-0008-0000-0100-00005E010000}"/>
            </a:ext>
          </a:extLst>
        </xdr:cNvPr>
        <xdr:cNvPicPr/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18329" y="24431623"/>
          <a:ext cx="1307796" cy="9207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40820</xdr:colOff>
      <xdr:row>51</xdr:row>
      <xdr:rowOff>394606</xdr:rowOff>
    </xdr:from>
    <xdr:to>
      <xdr:col>1</xdr:col>
      <xdr:colOff>2653391</xdr:colOff>
      <xdr:row>54</xdr:row>
      <xdr:rowOff>380999</xdr:rowOff>
    </xdr:to>
    <xdr:pic>
      <xdr:nvPicPr>
        <xdr:cNvPr id="353" name="Рисунок 352" descr="C:\Users\Manager\Desktop\BL\6666..jpg">
          <a:extLst>
            <a:ext uri="{FF2B5EF4-FFF2-40B4-BE49-F238E27FC236}">
              <a16:creationId xmlns:a16="http://schemas.microsoft.com/office/drawing/2014/main" xmlns="" id="{00000000-0008-0000-0100-000061010000}"/>
            </a:ext>
          </a:extLst>
        </xdr:cNvPr>
        <xdr:cNvPicPr/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87070" y="25365981"/>
          <a:ext cx="2612571" cy="18913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219983</xdr:colOff>
      <xdr:row>56</xdr:row>
      <xdr:rowOff>0</xdr:rowOff>
    </xdr:from>
    <xdr:to>
      <xdr:col>2</xdr:col>
      <xdr:colOff>1335769</xdr:colOff>
      <xdr:row>56</xdr:row>
      <xdr:rowOff>748394</xdr:rowOff>
    </xdr:to>
    <xdr:pic>
      <xdr:nvPicPr>
        <xdr:cNvPr id="290" name="Рисунок 289" descr="C:\Users\Manager\Desktop\BL\6667..jpg">
          <a:extLst>
            <a:ext uri="{FF2B5EF4-FFF2-40B4-BE49-F238E27FC236}">
              <a16:creationId xmlns:a16="http://schemas.microsoft.com/office/drawing/2014/main" xmlns="" id="{00000000-0008-0000-0100-000022010000}"/>
            </a:ext>
          </a:extLst>
        </xdr:cNvPr>
        <xdr:cNvPicPr/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49108" y="29352875"/>
          <a:ext cx="1115786" cy="7483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205619</xdr:colOff>
      <xdr:row>57</xdr:row>
      <xdr:rowOff>10583</xdr:rowOff>
    </xdr:from>
    <xdr:to>
      <xdr:col>2</xdr:col>
      <xdr:colOff>1335012</xdr:colOff>
      <xdr:row>57</xdr:row>
      <xdr:rowOff>731762</xdr:rowOff>
    </xdr:to>
    <xdr:pic>
      <xdr:nvPicPr>
        <xdr:cNvPr id="291" name="Рисунок 290" descr="C:\Users\Manager\Desktop\BL\6667.jpg">
          <a:extLst>
            <a:ext uri="{FF2B5EF4-FFF2-40B4-BE49-F238E27FC236}">
              <a16:creationId xmlns:a16="http://schemas.microsoft.com/office/drawing/2014/main" xmlns="" id="{00000000-0008-0000-0100-000023010000}"/>
            </a:ext>
          </a:extLst>
        </xdr:cNvPr>
        <xdr:cNvPicPr/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40036" y="55678916"/>
          <a:ext cx="1129393" cy="7211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147411</xdr:colOff>
      <xdr:row>56</xdr:row>
      <xdr:rowOff>92982</xdr:rowOff>
    </xdr:from>
    <xdr:to>
      <xdr:col>1</xdr:col>
      <xdr:colOff>2555875</xdr:colOff>
      <xdr:row>57</xdr:row>
      <xdr:rowOff>730251</xdr:rowOff>
    </xdr:to>
    <xdr:pic>
      <xdr:nvPicPr>
        <xdr:cNvPr id="292" name="Рисунок 291" descr="C:\Users\Manager\Desktop\BL\6667.jpg">
          <a:extLst>
            <a:ext uri="{FF2B5EF4-FFF2-40B4-BE49-F238E27FC236}">
              <a16:creationId xmlns:a16="http://schemas.microsoft.com/office/drawing/2014/main" xmlns="" id="{00000000-0008-0000-0100-000024010000}"/>
            </a:ext>
          </a:extLst>
        </xdr:cNvPr>
        <xdr:cNvPicPr/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93661" y="29445857"/>
          <a:ext cx="2408464" cy="15103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52161</xdr:colOff>
      <xdr:row>58</xdr:row>
      <xdr:rowOff>63501</xdr:rowOff>
    </xdr:from>
    <xdr:to>
      <xdr:col>1</xdr:col>
      <xdr:colOff>1736911</xdr:colOff>
      <xdr:row>58</xdr:row>
      <xdr:rowOff>1064559</xdr:rowOff>
    </xdr:to>
    <xdr:pic>
      <xdr:nvPicPr>
        <xdr:cNvPr id="340" name="Рисунок 339" descr="C:\Users\Manager\Desktop\BL\6673..jpg">
          <a:extLst>
            <a:ext uri="{FF2B5EF4-FFF2-40B4-BE49-F238E27FC236}">
              <a16:creationId xmlns:a16="http://schemas.microsoft.com/office/drawing/2014/main" xmlns="" id="{00000000-0008-0000-0100-000054010000}"/>
            </a:ext>
          </a:extLst>
        </xdr:cNvPr>
        <xdr:cNvPicPr/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00279" y="31820972"/>
          <a:ext cx="1684750" cy="10010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1524533</xdr:colOff>
      <xdr:row>58</xdr:row>
      <xdr:rowOff>862852</xdr:rowOff>
    </xdr:from>
    <xdr:to>
      <xdr:col>1</xdr:col>
      <xdr:colOff>2653926</xdr:colOff>
      <xdr:row>58</xdr:row>
      <xdr:rowOff>1557751</xdr:rowOff>
    </xdr:to>
    <xdr:pic>
      <xdr:nvPicPr>
        <xdr:cNvPr id="341" name="Рисунок 340" descr="C:\Users\Manager\Desktop\BL\6673,,.jpg">
          <a:extLst>
            <a:ext uri="{FF2B5EF4-FFF2-40B4-BE49-F238E27FC236}">
              <a16:creationId xmlns:a16="http://schemas.microsoft.com/office/drawing/2014/main" xmlns="" id="{00000000-0008-0000-0100-000055010000}"/>
            </a:ext>
          </a:extLst>
        </xdr:cNvPr>
        <xdr:cNvPicPr/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272651" y="32620323"/>
          <a:ext cx="1129393" cy="694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124164</xdr:colOff>
      <xdr:row>59</xdr:row>
      <xdr:rowOff>510268</xdr:rowOff>
    </xdr:from>
    <xdr:to>
      <xdr:col>2</xdr:col>
      <xdr:colOff>1335200</xdr:colOff>
      <xdr:row>60</xdr:row>
      <xdr:rowOff>404812</xdr:rowOff>
    </xdr:to>
    <xdr:pic>
      <xdr:nvPicPr>
        <xdr:cNvPr id="361" name="Рисунок 360" descr="C:\Users\Manager\Desktop\BL\6679...jpg">
          <a:extLst>
            <a:ext uri="{FF2B5EF4-FFF2-40B4-BE49-F238E27FC236}">
              <a16:creationId xmlns:a16="http://schemas.microsoft.com/office/drawing/2014/main" xmlns="" id="{00000000-0008-0000-0100-000069010000}"/>
            </a:ext>
          </a:extLst>
        </xdr:cNvPr>
        <xdr:cNvPicPr/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53289" y="35407487"/>
          <a:ext cx="1211036" cy="8470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141741</xdr:colOff>
      <xdr:row>59</xdr:row>
      <xdr:rowOff>63500</xdr:rowOff>
    </xdr:from>
    <xdr:to>
      <xdr:col>1</xdr:col>
      <xdr:colOff>2591027</xdr:colOff>
      <xdr:row>60</xdr:row>
      <xdr:rowOff>903742</xdr:rowOff>
    </xdr:to>
    <xdr:pic>
      <xdr:nvPicPr>
        <xdr:cNvPr id="366" name="Рисунок 365" descr="C:\Users\Manager\Desktop\BL\6679..jpg">
          <a:extLst>
            <a:ext uri="{FF2B5EF4-FFF2-40B4-BE49-F238E27FC236}">
              <a16:creationId xmlns:a16="http://schemas.microsoft.com/office/drawing/2014/main" xmlns="" id="{00000000-0008-0000-0100-00006E010000}"/>
            </a:ext>
          </a:extLst>
        </xdr:cNvPr>
        <xdr:cNvPicPr/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80054" y="34960719"/>
          <a:ext cx="2449286" cy="17927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54428</xdr:colOff>
      <xdr:row>63</xdr:row>
      <xdr:rowOff>299357</xdr:rowOff>
    </xdr:from>
    <xdr:to>
      <xdr:col>1</xdr:col>
      <xdr:colOff>2667000</xdr:colOff>
      <xdr:row>65</xdr:row>
      <xdr:rowOff>381002</xdr:rowOff>
    </xdr:to>
    <xdr:pic>
      <xdr:nvPicPr>
        <xdr:cNvPr id="369" name="Рисунок 368" descr="C:\Users\Manager\Desktop\BL\6688...jpg">
          <a:extLst>
            <a:ext uri="{FF2B5EF4-FFF2-40B4-BE49-F238E27FC236}">
              <a16:creationId xmlns:a16="http://schemas.microsoft.com/office/drawing/2014/main" xmlns="" id="{00000000-0008-0000-0100-000071010000}"/>
            </a:ext>
          </a:extLst>
        </xdr:cNvPr>
        <xdr:cNvPicPr/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96142" y="65981036"/>
          <a:ext cx="2612572" cy="18777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231324</xdr:colOff>
      <xdr:row>62</xdr:row>
      <xdr:rowOff>40823</xdr:rowOff>
    </xdr:from>
    <xdr:to>
      <xdr:col>2</xdr:col>
      <xdr:colOff>1306288</xdr:colOff>
      <xdr:row>62</xdr:row>
      <xdr:rowOff>680359</xdr:rowOff>
    </xdr:to>
    <xdr:pic>
      <xdr:nvPicPr>
        <xdr:cNvPr id="370" name="Рисунок 369" descr="C:\Users\Manager\Desktop\BL\6688...jpg">
          <a:extLst>
            <a:ext uri="{FF2B5EF4-FFF2-40B4-BE49-F238E27FC236}">
              <a16:creationId xmlns:a16="http://schemas.microsoft.com/office/drawing/2014/main" xmlns="" id="{00000000-0008-0000-0100-000072010000}"/>
            </a:ext>
          </a:extLst>
        </xdr:cNvPr>
        <xdr:cNvPicPr/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53645" y="64851644"/>
          <a:ext cx="1074964" cy="6395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244928</xdr:colOff>
      <xdr:row>61</xdr:row>
      <xdr:rowOff>40823</xdr:rowOff>
    </xdr:from>
    <xdr:to>
      <xdr:col>2</xdr:col>
      <xdr:colOff>1292678</xdr:colOff>
      <xdr:row>61</xdr:row>
      <xdr:rowOff>707573</xdr:rowOff>
    </xdr:to>
    <xdr:pic>
      <xdr:nvPicPr>
        <xdr:cNvPr id="372" name="Рисунок 371" descr="C:\Users\Manager\Desktop\BL\6688.jpg">
          <a:extLst>
            <a:ext uri="{FF2B5EF4-FFF2-40B4-BE49-F238E27FC236}">
              <a16:creationId xmlns:a16="http://schemas.microsoft.com/office/drawing/2014/main" xmlns="" id="{00000000-0008-0000-0100-000074010000}"/>
            </a:ext>
          </a:extLst>
        </xdr:cNvPr>
        <xdr:cNvPicPr/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67249" y="63980787"/>
          <a:ext cx="1047750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272144</xdr:colOff>
      <xdr:row>65</xdr:row>
      <xdr:rowOff>81644</xdr:rowOff>
    </xdr:from>
    <xdr:to>
      <xdr:col>2</xdr:col>
      <xdr:colOff>1347108</xdr:colOff>
      <xdr:row>65</xdr:row>
      <xdr:rowOff>748394</xdr:rowOff>
    </xdr:to>
    <xdr:pic>
      <xdr:nvPicPr>
        <xdr:cNvPr id="376" name="Рисунок 375" descr="C:\Users\Manager\Desktop\BL\6688,.jpg">
          <a:extLst>
            <a:ext uri="{FF2B5EF4-FFF2-40B4-BE49-F238E27FC236}">
              <a16:creationId xmlns:a16="http://schemas.microsoft.com/office/drawing/2014/main" xmlns="" id="{00000000-0008-0000-0100-000078010000}"/>
            </a:ext>
          </a:extLst>
        </xdr:cNvPr>
        <xdr:cNvPicPr/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94465" y="67559465"/>
          <a:ext cx="107496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258536</xdr:colOff>
      <xdr:row>66</xdr:row>
      <xdr:rowOff>40822</xdr:rowOff>
    </xdr:from>
    <xdr:to>
      <xdr:col>2</xdr:col>
      <xdr:colOff>1360715</xdr:colOff>
      <xdr:row>66</xdr:row>
      <xdr:rowOff>698047</xdr:rowOff>
    </xdr:to>
    <xdr:pic>
      <xdr:nvPicPr>
        <xdr:cNvPr id="384" name="Рисунок 383" descr="C:\Users\Manager\Desktop\BL\6688,,.jpg">
          <a:extLst>
            <a:ext uri="{FF2B5EF4-FFF2-40B4-BE49-F238E27FC236}">
              <a16:creationId xmlns:a16="http://schemas.microsoft.com/office/drawing/2014/main" xmlns="" id="{00000000-0008-0000-0100-000080010000}"/>
            </a:ext>
          </a:extLst>
        </xdr:cNvPr>
        <xdr:cNvPicPr/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80857" y="68443929"/>
          <a:ext cx="1102179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249465</xdr:colOff>
      <xdr:row>63</xdr:row>
      <xdr:rowOff>81642</xdr:rowOff>
    </xdr:from>
    <xdr:to>
      <xdr:col>2</xdr:col>
      <xdr:colOff>1333500</xdr:colOff>
      <xdr:row>63</xdr:row>
      <xdr:rowOff>734786</xdr:rowOff>
    </xdr:to>
    <xdr:pic>
      <xdr:nvPicPr>
        <xdr:cNvPr id="385" name="Рисунок 384" descr="C:\Users\Manager\Desktop\BL\6688..jpg">
          <a:extLst>
            <a:ext uri="{FF2B5EF4-FFF2-40B4-BE49-F238E27FC236}">
              <a16:creationId xmlns:a16="http://schemas.microsoft.com/office/drawing/2014/main" xmlns="" id="{00000000-0008-0000-0100-000081010000}"/>
            </a:ext>
          </a:extLst>
        </xdr:cNvPr>
        <xdr:cNvPicPr/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83882" y="71275725"/>
          <a:ext cx="1084035" cy="653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83155</xdr:colOff>
      <xdr:row>69</xdr:row>
      <xdr:rowOff>81643</xdr:rowOff>
    </xdr:from>
    <xdr:to>
      <xdr:col>2</xdr:col>
      <xdr:colOff>1428749</xdr:colOff>
      <xdr:row>70</xdr:row>
      <xdr:rowOff>412753</xdr:rowOff>
    </xdr:to>
    <xdr:pic>
      <xdr:nvPicPr>
        <xdr:cNvPr id="344" name="Рисунок 343" descr="C:\Users\Manager\Desktop\BL_1\6691...jpg">
          <a:extLst>
            <a:ext uri="{FF2B5EF4-FFF2-40B4-BE49-F238E27FC236}">
              <a16:creationId xmlns:a16="http://schemas.microsoft.com/office/drawing/2014/main" xmlns="" id="{00000000-0008-0000-0100-000058010000}"/>
            </a:ext>
          </a:extLst>
        </xdr:cNvPr>
        <xdr:cNvPicPr/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17572" y="77414060"/>
          <a:ext cx="1345594" cy="9661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83157</xdr:colOff>
      <xdr:row>71</xdr:row>
      <xdr:rowOff>100541</xdr:rowOff>
    </xdr:from>
    <xdr:to>
      <xdr:col>2</xdr:col>
      <xdr:colOff>1428749</xdr:colOff>
      <xdr:row>72</xdr:row>
      <xdr:rowOff>405948</xdr:rowOff>
    </xdr:to>
    <xdr:pic>
      <xdr:nvPicPr>
        <xdr:cNvPr id="345" name="Рисунок 344" descr="C:\Users\Manager\Desktop\BL_1\6691.jpg">
          <a:extLst>
            <a:ext uri="{FF2B5EF4-FFF2-40B4-BE49-F238E27FC236}">
              <a16:creationId xmlns:a16="http://schemas.microsoft.com/office/drawing/2014/main" xmlns="" id="{00000000-0008-0000-0100-000059010000}"/>
            </a:ext>
          </a:extLst>
        </xdr:cNvPr>
        <xdr:cNvPicPr/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12282" y="78411916"/>
          <a:ext cx="1345592" cy="9404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81644</xdr:colOff>
      <xdr:row>67</xdr:row>
      <xdr:rowOff>163285</xdr:rowOff>
    </xdr:from>
    <xdr:to>
      <xdr:col>2</xdr:col>
      <xdr:colOff>1449916</xdr:colOff>
      <xdr:row>68</xdr:row>
      <xdr:rowOff>486834</xdr:rowOff>
    </xdr:to>
    <xdr:pic>
      <xdr:nvPicPr>
        <xdr:cNvPr id="346" name="Рисунок 345" descr="C:\Users\Manager\Desktop\BL_1\6691..jpg">
          <a:extLst>
            <a:ext uri="{FF2B5EF4-FFF2-40B4-BE49-F238E27FC236}">
              <a16:creationId xmlns:a16="http://schemas.microsoft.com/office/drawing/2014/main" xmlns="" id="{00000000-0008-0000-0100-00005A010000}"/>
            </a:ext>
          </a:extLst>
        </xdr:cNvPr>
        <xdr:cNvPicPr/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16061" y="74955702"/>
          <a:ext cx="1368272" cy="9585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97518</xdr:colOff>
      <xdr:row>67</xdr:row>
      <xdr:rowOff>619125</xdr:rowOff>
    </xdr:from>
    <xdr:to>
      <xdr:col>1</xdr:col>
      <xdr:colOff>2642054</xdr:colOff>
      <xdr:row>71</xdr:row>
      <xdr:rowOff>92983</xdr:rowOff>
    </xdr:to>
    <xdr:pic>
      <xdr:nvPicPr>
        <xdr:cNvPr id="347" name="Рисунок 346" descr="C:\Users\Manager\Desktop\BL_1\6691...jpg">
          <a:extLst>
            <a:ext uri="{FF2B5EF4-FFF2-40B4-BE49-F238E27FC236}">
              <a16:creationId xmlns:a16="http://schemas.microsoft.com/office/drawing/2014/main" xmlns="" id="{00000000-0008-0000-0100-00005B010000}"/>
            </a:ext>
          </a:extLst>
        </xdr:cNvPr>
        <xdr:cNvPicPr/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43768" y="45212000"/>
          <a:ext cx="2544536" cy="20138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272143</xdr:colOff>
      <xdr:row>73</xdr:row>
      <xdr:rowOff>40821</xdr:rowOff>
    </xdr:from>
    <xdr:to>
      <xdr:col>2</xdr:col>
      <xdr:colOff>1319893</xdr:colOff>
      <xdr:row>73</xdr:row>
      <xdr:rowOff>739321</xdr:rowOff>
    </xdr:to>
    <xdr:pic>
      <xdr:nvPicPr>
        <xdr:cNvPr id="312" name="Рисунок 311" descr="C:\Users\Manager\Desktop\BL_1\6693,.jpg">
          <a:extLst>
            <a:ext uri="{FF2B5EF4-FFF2-40B4-BE49-F238E27FC236}">
              <a16:creationId xmlns:a16="http://schemas.microsoft.com/office/drawing/2014/main" xmlns="" id="{00000000-0008-0000-0100-000038010000}"/>
            </a:ext>
          </a:extLst>
        </xdr:cNvPr>
        <xdr:cNvPicPr/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94464" y="74431071"/>
          <a:ext cx="1047750" cy="698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224519</xdr:colOff>
      <xdr:row>75</xdr:row>
      <xdr:rowOff>68037</xdr:rowOff>
    </xdr:from>
    <xdr:to>
      <xdr:col>2</xdr:col>
      <xdr:colOff>1347862</xdr:colOff>
      <xdr:row>75</xdr:row>
      <xdr:rowOff>775608</xdr:rowOff>
    </xdr:to>
    <xdr:pic>
      <xdr:nvPicPr>
        <xdr:cNvPr id="315" name="Рисунок 314" descr="C:\Users\Manager\Desktop\BL_1\6693..jpg">
          <a:extLst>
            <a:ext uri="{FF2B5EF4-FFF2-40B4-BE49-F238E27FC236}">
              <a16:creationId xmlns:a16="http://schemas.microsoft.com/office/drawing/2014/main" xmlns="" id="{00000000-0008-0000-0100-00003B010000}"/>
            </a:ext>
          </a:extLst>
        </xdr:cNvPr>
        <xdr:cNvPicPr/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46840" y="49135394"/>
          <a:ext cx="1123343" cy="7075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213180</xdr:colOff>
      <xdr:row>76</xdr:row>
      <xdr:rowOff>54429</xdr:rowOff>
    </xdr:from>
    <xdr:to>
      <xdr:col>2</xdr:col>
      <xdr:colOff>1322916</xdr:colOff>
      <xdr:row>76</xdr:row>
      <xdr:rowOff>709082</xdr:rowOff>
    </xdr:to>
    <xdr:pic>
      <xdr:nvPicPr>
        <xdr:cNvPr id="322" name="Рисунок 321" descr="C:\Users\Manager\Desktop\BL_1\6693...jpg">
          <a:extLst>
            <a:ext uri="{FF2B5EF4-FFF2-40B4-BE49-F238E27FC236}">
              <a16:creationId xmlns:a16="http://schemas.microsoft.com/office/drawing/2014/main" xmlns="" id="{00000000-0008-0000-0100-000042010000}"/>
            </a:ext>
          </a:extLst>
        </xdr:cNvPr>
        <xdr:cNvPicPr/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47597" y="83482846"/>
          <a:ext cx="1109736" cy="6546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254000</xdr:colOff>
      <xdr:row>74</xdr:row>
      <xdr:rowOff>27215</xdr:rowOff>
    </xdr:from>
    <xdr:to>
      <xdr:col>2</xdr:col>
      <xdr:colOff>1333500</xdr:colOff>
      <xdr:row>74</xdr:row>
      <xdr:rowOff>721179</xdr:rowOff>
    </xdr:to>
    <xdr:pic>
      <xdr:nvPicPr>
        <xdr:cNvPr id="325" name="Рисунок 324" descr="C:\Users\Manager\Desktop\BL_1\6693.jpg">
          <a:extLst>
            <a:ext uri="{FF2B5EF4-FFF2-40B4-BE49-F238E27FC236}">
              <a16:creationId xmlns:a16="http://schemas.microsoft.com/office/drawing/2014/main" xmlns="" id="{00000000-0008-0000-0100-000045010000}"/>
            </a:ext>
          </a:extLst>
        </xdr:cNvPr>
        <xdr:cNvPicPr/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88417" y="80778048"/>
          <a:ext cx="1079500" cy="6939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115660</xdr:colOff>
      <xdr:row>73</xdr:row>
      <xdr:rowOff>669016</xdr:rowOff>
    </xdr:from>
    <xdr:to>
      <xdr:col>1</xdr:col>
      <xdr:colOff>2632983</xdr:colOff>
      <xdr:row>75</xdr:row>
      <xdr:rowOff>750659</xdr:rowOff>
    </xdr:to>
    <xdr:pic>
      <xdr:nvPicPr>
        <xdr:cNvPr id="328" name="Рисунок 327" descr="C:\Users\Manager\Desktop\BL_1\6693.jpg">
          <a:extLst>
            <a:ext uri="{FF2B5EF4-FFF2-40B4-BE49-F238E27FC236}">
              <a16:creationId xmlns:a16="http://schemas.microsoft.com/office/drawing/2014/main" xmlns="" id="{00000000-0008-0000-0100-000048010000}"/>
            </a:ext>
          </a:extLst>
        </xdr:cNvPr>
        <xdr:cNvPicPr/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61910" y="49071891"/>
          <a:ext cx="2517323" cy="18278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89203</xdr:colOff>
      <xdr:row>77</xdr:row>
      <xdr:rowOff>192013</xdr:rowOff>
    </xdr:from>
    <xdr:to>
      <xdr:col>2</xdr:col>
      <xdr:colOff>1403653</xdr:colOff>
      <xdr:row>78</xdr:row>
      <xdr:rowOff>428779</xdr:rowOff>
    </xdr:to>
    <xdr:pic>
      <xdr:nvPicPr>
        <xdr:cNvPr id="355" name="Рисунок 354" descr="C:\Users\Manager\Desktop\BL\6703,.jpg">
          <a:extLst>
            <a:ext uri="{FF2B5EF4-FFF2-40B4-BE49-F238E27FC236}">
              <a16:creationId xmlns:a16="http://schemas.microsoft.com/office/drawing/2014/main" xmlns="" id="{00000000-0008-0000-0100-000063010000}"/>
            </a:ext>
          </a:extLst>
        </xdr:cNvPr>
        <xdr:cNvPicPr/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23620" y="84498846"/>
          <a:ext cx="1314450" cy="8717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81644</xdr:colOff>
      <xdr:row>81</xdr:row>
      <xdr:rowOff>176892</xdr:rowOff>
    </xdr:from>
    <xdr:to>
      <xdr:col>2</xdr:col>
      <xdr:colOff>1415144</xdr:colOff>
      <xdr:row>82</xdr:row>
      <xdr:rowOff>408216</xdr:rowOff>
    </xdr:to>
    <xdr:pic>
      <xdr:nvPicPr>
        <xdr:cNvPr id="356" name="Рисунок 355" descr="C:\Users\Manager\Desktop\BL\6703.jpg">
          <a:extLst>
            <a:ext uri="{FF2B5EF4-FFF2-40B4-BE49-F238E27FC236}">
              <a16:creationId xmlns:a16="http://schemas.microsoft.com/office/drawing/2014/main" xmlns="" id="{00000000-0008-0000-0100-000064010000}"/>
            </a:ext>
          </a:extLst>
        </xdr:cNvPr>
        <xdr:cNvPicPr/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03965" y="82813071"/>
          <a:ext cx="1333500" cy="8708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</xdr:colOff>
      <xdr:row>83</xdr:row>
      <xdr:rowOff>122464</xdr:rowOff>
    </xdr:from>
    <xdr:to>
      <xdr:col>2</xdr:col>
      <xdr:colOff>1374322</xdr:colOff>
      <xdr:row>84</xdr:row>
      <xdr:rowOff>394607</xdr:rowOff>
    </xdr:to>
    <xdr:pic>
      <xdr:nvPicPr>
        <xdr:cNvPr id="357" name="Рисунок 356" descr="C:\Users\Manager\Desktop\BL\6703..jpg">
          <a:extLst>
            <a:ext uri="{FF2B5EF4-FFF2-40B4-BE49-F238E27FC236}">
              <a16:creationId xmlns:a16="http://schemas.microsoft.com/office/drawing/2014/main" xmlns="" id="{00000000-0008-0000-0100-000065010000}"/>
            </a:ext>
          </a:extLst>
        </xdr:cNvPr>
        <xdr:cNvPicPr/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24375" y="90467089"/>
          <a:ext cx="1279072" cy="907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</xdr:colOff>
      <xdr:row>79</xdr:row>
      <xdr:rowOff>149678</xdr:rowOff>
    </xdr:from>
    <xdr:to>
      <xdr:col>2</xdr:col>
      <xdr:colOff>1419225</xdr:colOff>
      <xdr:row>80</xdr:row>
      <xdr:rowOff>392793</xdr:rowOff>
    </xdr:to>
    <xdr:pic>
      <xdr:nvPicPr>
        <xdr:cNvPr id="358" name="Рисунок 357" descr="C:\Users\Manager\Desktop\BL\6703...jpg">
          <a:extLst>
            <a:ext uri="{FF2B5EF4-FFF2-40B4-BE49-F238E27FC236}">
              <a16:creationId xmlns:a16="http://schemas.microsoft.com/office/drawing/2014/main" xmlns="" id="{00000000-0008-0000-0100-000066010000}"/>
            </a:ext>
          </a:extLst>
        </xdr:cNvPr>
        <xdr:cNvPicPr/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17571" y="81506785"/>
          <a:ext cx="1323975" cy="882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27214</xdr:colOff>
      <xdr:row>79</xdr:row>
      <xdr:rowOff>0</xdr:rowOff>
    </xdr:from>
    <xdr:to>
      <xdr:col>1</xdr:col>
      <xdr:colOff>2653392</xdr:colOff>
      <xdr:row>81</xdr:row>
      <xdr:rowOff>621393</xdr:rowOff>
    </xdr:to>
    <xdr:pic>
      <xdr:nvPicPr>
        <xdr:cNvPr id="359" name="Рисунок 358" descr="C:\Users\Manager\Desktop\BL\6703.jpg">
          <a:extLst>
            <a:ext uri="{FF2B5EF4-FFF2-40B4-BE49-F238E27FC236}">
              <a16:creationId xmlns:a16="http://schemas.microsoft.com/office/drawing/2014/main" xmlns="" id="{00000000-0008-0000-0100-000067010000}"/>
            </a:ext>
          </a:extLst>
        </xdr:cNvPr>
        <xdr:cNvPicPr/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68928" y="80581499"/>
          <a:ext cx="2626178" cy="1905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190501</xdr:colOff>
      <xdr:row>87</xdr:row>
      <xdr:rowOff>68037</xdr:rowOff>
    </xdr:from>
    <xdr:to>
      <xdr:col>2</xdr:col>
      <xdr:colOff>1341059</xdr:colOff>
      <xdr:row>87</xdr:row>
      <xdr:rowOff>775607</xdr:rowOff>
    </xdr:to>
    <xdr:pic>
      <xdr:nvPicPr>
        <xdr:cNvPr id="411" name="Рисунок 410" descr="C:\Users\Manager\Desktop\BL\6706.jpg">
          <a:extLst>
            <a:ext uri="{FF2B5EF4-FFF2-40B4-BE49-F238E27FC236}">
              <a16:creationId xmlns:a16="http://schemas.microsoft.com/office/drawing/2014/main" xmlns="" id="{00000000-0008-0000-0100-00009B010000}"/>
            </a:ext>
          </a:extLst>
        </xdr:cNvPr>
        <xdr:cNvPicPr/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12822" y="57843966"/>
          <a:ext cx="1150558" cy="707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190500</xdr:colOff>
      <xdr:row>85</xdr:row>
      <xdr:rowOff>54430</xdr:rowOff>
    </xdr:from>
    <xdr:to>
      <xdr:col>2</xdr:col>
      <xdr:colOff>1338035</xdr:colOff>
      <xdr:row>85</xdr:row>
      <xdr:rowOff>748394</xdr:rowOff>
    </xdr:to>
    <xdr:pic>
      <xdr:nvPicPr>
        <xdr:cNvPr id="412" name="Рисунок 411" descr="C:\Users\Manager\Desktop\BL\6706..jpg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PicPr/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12821" y="56034216"/>
          <a:ext cx="1147535" cy="6939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183697</xdr:colOff>
      <xdr:row>86</xdr:row>
      <xdr:rowOff>83910</xdr:rowOff>
    </xdr:from>
    <xdr:to>
      <xdr:col>2</xdr:col>
      <xdr:colOff>1326698</xdr:colOff>
      <xdr:row>86</xdr:row>
      <xdr:rowOff>737053</xdr:rowOff>
    </xdr:to>
    <xdr:pic>
      <xdr:nvPicPr>
        <xdr:cNvPr id="414" name="Рисунок 413" descr="C:\Users\Manager\Desktop\BL\6706,.jpg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PicPr/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06018" y="56934553"/>
          <a:ext cx="1143001" cy="653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97516</xdr:colOff>
      <xdr:row>85</xdr:row>
      <xdr:rowOff>381000</xdr:rowOff>
    </xdr:from>
    <xdr:to>
      <xdr:col>1</xdr:col>
      <xdr:colOff>2642053</xdr:colOff>
      <xdr:row>87</xdr:row>
      <xdr:rowOff>421821</xdr:rowOff>
    </xdr:to>
    <xdr:pic>
      <xdr:nvPicPr>
        <xdr:cNvPr id="450" name="Рисунок 449" descr="C:\Users\Manager\Desktop\BL\6706.jpg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PicPr/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43766" y="57404000"/>
          <a:ext cx="2544537" cy="18346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111880</xdr:colOff>
      <xdr:row>88</xdr:row>
      <xdr:rowOff>101298</xdr:rowOff>
    </xdr:from>
    <xdr:to>
      <xdr:col>2</xdr:col>
      <xdr:colOff>1442357</xdr:colOff>
      <xdr:row>89</xdr:row>
      <xdr:rowOff>423029</xdr:rowOff>
    </xdr:to>
    <xdr:pic>
      <xdr:nvPicPr>
        <xdr:cNvPr id="375" name="Рисунок 374" descr="C:\Users\Manager\Desktop\BL\6708,,.jpg">
          <a:extLst>
            <a:ext uri="{FF2B5EF4-FFF2-40B4-BE49-F238E27FC236}">
              <a16:creationId xmlns:a16="http://schemas.microsoft.com/office/drawing/2014/main" xmlns="" id="{00000000-0008-0000-0100-000077010000}"/>
            </a:ext>
          </a:extLst>
        </xdr:cNvPr>
        <xdr:cNvPicPr/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34201" y="58802512"/>
          <a:ext cx="1330477" cy="9612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81642</xdr:colOff>
      <xdr:row>92</xdr:row>
      <xdr:rowOff>163287</xdr:rowOff>
    </xdr:from>
    <xdr:to>
      <xdr:col>2</xdr:col>
      <xdr:colOff>1418166</xdr:colOff>
      <xdr:row>93</xdr:row>
      <xdr:rowOff>444501</xdr:rowOff>
    </xdr:to>
    <xdr:pic>
      <xdr:nvPicPr>
        <xdr:cNvPr id="383" name="Рисунок 382" descr="C:\Users\Manager\Desktop\BL\6708..jpg">
          <a:extLst>
            <a:ext uri="{FF2B5EF4-FFF2-40B4-BE49-F238E27FC236}">
              <a16:creationId xmlns:a16="http://schemas.microsoft.com/office/drawing/2014/main" xmlns="" id="{00000000-0008-0000-0100-00007F010000}"/>
            </a:ext>
          </a:extLst>
        </xdr:cNvPr>
        <xdr:cNvPicPr/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16059" y="99985287"/>
          <a:ext cx="1336524" cy="9162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102809</xdr:colOff>
      <xdr:row>90</xdr:row>
      <xdr:rowOff>169335</xdr:rowOff>
    </xdr:from>
    <xdr:to>
      <xdr:col>2</xdr:col>
      <xdr:colOff>1422702</xdr:colOff>
      <xdr:row>91</xdr:row>
      <xdr:rowOff>414262</xdr:rowOff>
    </xdr:to>
    <xdr:pic>
      <xdr:nvPicPr>
        <xdr:cNvPr id="386" name="Рисунок 385" descr="C:\Users\Manager\Desktop\BL\6708.jpg">
          <a:extLst>
            <a:ext uri="{FF2B5EF4-FFF2-40B4-BE49-F238E27FC236}">
              <a16:creationId xmlns:a16="http://schemas.microsoft.com/office/drawing/2014/main" xmlns="" id="{00000000-0008-0000-0100-000082010000}"/>
            </a:ext>
          </a:extLst>
        </xdr:cNvPr>
        <xdr:cNvPicPr/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37226" y="98721335"/>
          <a:ext cx="1319893" cy="8799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68037</xdr:colOff>
      <xdr:row>98</xdr:row>
      <xdr:rowOff>136071</xdr:rowOff>
    </xdr:from>
    <xdr:to>
      <xdr:col>2</xdr:col>
      <xdr:colOff>1401537</xdr:colOff>
      <xdr:row>99</xdr:row>
      <xdr:rowOff>394606</xdr:rowOff>
    </xdr:to>
    <xdr:pic>
      <xdr:nvPicPr>
        <xdr:cNvPr id="399" name="Рисунок 398" descr="C:\Users\Manager\Desktop\BL\6708...jpg">
          <a:extLst>
            <a:ext uri="{FF2B5EF4-FFF2-40B4-BE49-F238E27FC236}">
              <a16:creationId xmlns:a16="http://schemas.microsoft.com/office/drawing/2014/main" xmlns="" id="{00000000-0008-0000-0100-00008F010000}"/>
            </a:ext>
          </a:extLst>
        </xdr:cNvPr>
        <xdr:cNvPicPr/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490358" y="65232642"/>
          <a:ext cx="1333500" cy="8980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77108</xdr:colOff>
      <xdr:row>94</xdr:row>
      <xdr:rowOff>211667</xdr:rowOff>
    </xdr:from>
    <xdr:to>
      <xdr:col>2</xdr:col>
      <xdr:colOff>1428750</xdr:colOff>
      <xdr:row>95</xdr:row>
      <xdr:rowOff>455081</xdr:rowOff>
    </xdr:to>
    <xdr:pic>
      <xdr:nvPicPr>
        <xdr:cNvPr id="400" name="Рисунок 399" descr="C:\Users\Manager\Desktop\BL\6708,.jpg">
          <a:extLst>
            <a:ext uri="{FF2B5EF4-FFF2-40B4-BE49-F238E27FC236}">
              <a16:creationId xmlns:a16="http://schemas.microsoft.com/office/drawing/2014/main" xmlns="" id="{00000000-0008-0000-0100-000090010000}"/>
            </a:ext>
          </a:extLst>
        </xdr:cNvPr>
        <xdr:cNvPicPr/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11525" y="101303667"/>
          <a:ext cx="1351642" cy="878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108856</xdr:colOff>
      <xdr:row>90</xdr:row>
      <xdr:rowOff>503463</xdr:rowOff>
    </xdr:from>
    <xdr:to>
      <xdr:col>1</xdr:col>
      <xdr:colOff>2626178</xdr:colOff>
      <xdr:row>93</xdr:row>
      <xdr:rowOff>489857</xdr:rowOff>
    </xdr:to>
    <xdr:pic>
      <xdr:nvPicPr>
        <xdr:cNvPr id="401" name="Рисунок 400" descr="C:\Users\Manager\Desktop\BL\6708,.jpg">
          <a:extLst>
            <a:ext uri="{FF2B5EF4-FFF2-40B4-BE49-F238E27FC236}">
              <a16:creationId xmlns:a16="http://schemas.microsoft.com/office/drawing/2014/main" xmlns="" id="{00000000-0008-0000-0100-000091010000}"/>
            </a:ext>
          </a:extLst>
        </xdr:cNvPr>
        <xdr:cNvPicPr/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50570" y="60483749"/>
          <a:ext cx="2517322" cy="19050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67236</xdr:colOff>
      <xdr:row>100</xdr:row>
      <xdr:rowOff>228920</xdr:rowOff>
    </xdr:from>
    <xdr:to>
      <xdr:col>2</xdr:col>
      <xdr:colOff>1423147</xdr:colOff>
      <xdr:row>100</xdr:row>
      <xdr:rowOff>1131794</xdr:rowOff>
    </xdr:to>
    <xdr:pic>
      <xdr:nvPicPr>
        <xdr:cNvPr id="360" name="Рисунок 359" descr="C:\Users\Manager\Desktop\BL\8916.jpg">
          <a:extLst>
            <a:ext uri="{FF2B5EF4-FFF2-40B4-BE49-F238E27FC236}">
              <a16:creationId xmlns:a16="http://schemas.microsoft.com/office/drawing/2014/main" xmlns="" id="{00000000-0008-0000-0100-000068010000}"/>
            </a:ext>
          </a:extLst>
        </xdr:cNvPr>
        <xdr:cNvPicPr/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04765" y="63665420"/>
          <a:ext cx="1355911" cy="902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418820</xdr:colOff>
      <xdr:row>100</xdr:row>
      <xdr:rowOff>80108</xdr:rowOff>
    </xdr:from>
    <xdr:to>
      <xdr:col>1</xdr:col>
      <xdr:colOff>2285999</xdr:colOff>
      <xdr:row>100</xdr:row>
      <xdr:rowOff>1367118</xdr:rowOff>
    </xdr:to>
    <xdr:pic>
      <xdr:nvPicPr>
        <xdr:cNvPr id="362" name="Рисунок 361" descr="C:\Users\Manager\Desktop\BL\8916..jpg">
          <a:extLst>
            <a:ext uri="{FF2B5EF4-FFF2-40B4-BE49-F238E27FC236}">
              <a16:creationId xmlns:a16="http://schemas.microsoft.com/office/drawing/2014/main" xmlns="" id="{00000000-0008-0000-0100-00006A010000}"/>
            </a:ext>
          </a:extLst>
        </xdr:cNvPr>
        <xdr:cNvPicPr/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66938" y="63516608"/>
          <a:ext cx="1867179" cy="12870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125299</xdr:colOff>
      <xdr:row>101</xdr:row>
      <xdr:rowOff>345281</xdr:rowOff>
    </xdr:from>
    <xdr:to>
      <xdr:col>1</xdr:col>
      <xdr:colOff>2665300</xdr:colOff>
      <xdr:row>107</xdr:row>
      <xdr:rowOff>375332</xdr:rowOff>
    </xdr:to>
    <xdr:pic>
      <xdr:nvPicPr>
        <xdr:cNvPr id="457" name="Рисунок 456" descr="C:\Users\Manager\Desktop\BL\6697.jpg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PicPr/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63612" y="67008375"/>
          <a:ext cx="2540001" cy="18636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52917</xdr:colOff>
      <xdr:row>105</xdr:row>
      <xdr:rowOff>47624</xdr:rowOff>
    </xdr:from>
    <xdr:to>
      <xdr:col>2</xdr:col>
      <xdr:colOff>1418166</xdr:colOff>
      <xdr:row>107</xdr:row>
      <xdr:rowOff>343957</xdr:rowOff>
    </xdr:to>
    <xdr:pic>
      <xdr:nvPicPr>
        <xdr:cNvPr id="458" name="Рисунок 457" descr="C:\Users\Manager\Desktop\BL\6697..jpg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PicPr/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482042" y="72913874"/>
          <a:ext cx="1365249" cy="8837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254001</xdr:colOff>
      <xdr:row>58</xdr:row>
      <xdr:rowOff>79376</xdr:rowOff>
    </xdr:from>
    <xdr:to>
      <xdr:col>2</xdr:col>
      <xdr:colOff>1397000</xdr:colOff>
      <xdr:row>58</xdr:row>
      <xdr:rowOff>746126</xdr:rowOff>
    </xdr:to>
    <xdr:pic>
      <xdr:nvPicPr>
        <xdr:cNvPr id="365" name="Рисунок 364" descr="C:\Users\Manager\Desktop\BL\6673..jpg">
          <a:extLst>
            <a:ext uri="{FF2B5EF4-FFF2-40B4-BE49-F238E27FC236}">
              <a16:creationId xmlns:a16="http://schemas.microsoft.com/office/drawing/2014/main" xmlns="" id="{00000000-0008-0000-0100-00006D010000}"/>
            </a:ext>
          </a:extLst>
        </xdr:cNvPr>
        <xdr:cNvPicPr/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83126" y="31702376"/>
          <a:ext cx="1142999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111125</xdr:colOff>
      <xdr:row>96</xdr:row>
      <xdr:rowOff>63500</xdr:rowOff>
    </xdr:from>
    <xdr:to>
      <xdr:col>2</xdr:col>
      <xdr:colOff>1412875</xdr:colOff>
      <xdr:row>97</xdr:row>
      <xdr:rowOff>444499</xdr:rowOff>
    </xdr:to>
    <xdr:pic>
      <xdr:nvPicPr>
        <xdr:cNvPr id="368" name="Рисунок 367" descr="C:\Users\Manager\Desktop\6708.jpg">
          <a:extLst>
            <a:ext uri="{FF2B5EF4-FFF2-40B4-BE49-F238E27FC236}">
              <a16:creationId xmlns:a16="http://schemas.microsoft.com/office/drawing/2014/main" xmlns="" id="{00000000-0008-0000-0100-000070010000}"/>
            </a:ext>
          </a:extLst>
        </xdr:cNvPr>
        <xdr:cNvPicPr/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540250" y="63674625"/>
          <a:ext cx="13017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301626</xdr:colOff>
      <xdr:row>64</xdr:row>
      <xdr:rowOff>63501</xdr:rowOff>
    </xdr:from>
    <xdr:to>
      <xdr:col>2</xdr:col>
      <xdr:colOff>1333500</xdr:colOff>
      <xdr:row>64</xdr:row>
      <xdr:rowOff>793750</xdr:rowOff>
    </xdr:to>
    <xdr:pic>
      <xdr:nvPicPr>
        <xdr:cNvPr id="371" name="Рисунок 370" descr="C:\Users\Manager\Desktop\6688.jpg">
          <a:extLst>
            <a:ext uri="{FF2B5EF4-FFF2-40B4-BE49-F238E27FC236}">
              <a16:creationId xmlns:a16="http://schemas.microsoft.com/office/drawing/2014/main" xmlns="" id="{00000000-0008-0000-0100-000073010000}"/>
            </a:ext>
          </a:extLst>
        </xdr:cNvPr>
        <xdr:cNvPicPr/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730751" y="40735251"/>
          <a:ext cx="1031874" cy="730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23812</xdr:colOff>
      <xdr:row>36</xdr:row>
      <xdr:rowOff>492919</xdr:rowOff>
    </xdr:from>
    <xdr:to>
      <xdr:col>1</xdr:col>
      <xdr:colOff>2683527</xdr:colOff>
      <xdr:row>40</xdr:row>
      <xdr:rowOff>385762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62125" y="13220700"/>
          <a:ext cx="2659715" cy="17740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321468</xdr:rowOff>
    </xdr:from>
    <xdr:to>
      <xdr:col>2</xdr:col>
      <xdr:colOff>4610</xdr:colOff>
      <xdr:row>7</xdr:row>
      <xdr:rowOff>95250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38313" y="1333499"/>
          <a:ext cx="2695422" cy="179784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8</xdr:row>
      <xdr:rowOff>246057</xdr:rowOff>
    </xdr:from>
    <xdr:to>
      <xdr:col>1</xdr:col>
      <xdr:colOff>2653789</xdr:colOff>
      <xdr:row>12</xdr:row>
      <xdr:rowOff>381001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62126" y="3686963"/>
          <a:ext cx="2629976" cy="1754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315325</xdr:rowOff>
    </xdr:from>
    <xdr:to>
      <xdr:col>2</xdr:col>
      <xdr:colOff>0</xdr:colOff>
      <xdr:row>19</xdr:row>
      <xdr:rowOff>83343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38313" y="6185106"/>
          <a:ext cx="2690812" cy="179208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20</xdr:row>
      <xdr:rowOff>154781</xdr:rowOff>
    </xdr:from>
    <xdr:to>
      <xdr:col>1</xdr:col>
      <xdr:colOff>2683530</xdr:colOff>
      <xdr:row>21</xdr:row>
      <xdr:rowOff>869156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62125" y="8453437"/>
          <a:ext cx="2659718" cy="1774032"/>
        </a:xfrm>
        <a:prstGeom prst="rect">
          <a:avLst/>
        </a:prstGeom>
      </xdr:spPr>
    </xdr:pic>
    <xdr:clientData/>
  </xdr:twoCellAnchor>
  <xdr:oneCellAnchor>
    <xdr:from>
      <xdr:col>2</xdr:col>
      <xdr:colOff>58208</xdr:colOff>
      <xdr:row>101</xdr:row>
      <xdr:rowOff>37040</xdr:rowOff>
    </xdr:from>
    <xdr:ext cx="1402291" cy="973667"/>
    <xdr:pic>
      <xdr:nvPicPr>
        <xdr:cNvPr id="274" name="Рисунок 273" descr="C:\Users\Manager\Desktop\BL\6697,.jpg">
          <a:extLst>
            <a:ext uri="{FF2B5EF4-FFF2-40B4-BE49-F238E27FC236}">
              <a16:creationId xmlns:a16="http://schemas.microsoft.com/office/drawing/2014/main" xmlns="" id="{00000000-0008-0000-0100-000012010000}"/>
            </a:ext>
          </a:extLst>
        </xdr:cNvPr>
        <xdr:cNvPicPr/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487333" y="67938384"/>
          <a:ext cx="1402291" cy="97366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Q1423"/>
  <sheetViews>
    <sheetView tabSelected="1" zoomScale="68" zoomScaleNormal="68" workbookViewId="0">
      <pane ySplit="3" topLeftCell="A997" activePane="bottomLeft" state="frozen"/>
      <selection pane="bottomLeft" activeCell="S12" sqref="S12"/>
    </sheetView>
  </sheetViews>
  <sheetFormatPr defaultColWidth="9.140625" defaultRowHeight="21"/>
  <cols>
    <col min="1" max="1" width="46.7109375" style="106" customWidth="1"/>
    <col min="2" max="2" width="30.28515625" style="34" customWidth="1"/>
    <col min="3" max="9" width="10.7109375" style="34" customWidth="1"/>
    <col min="10" max="10" width="7.5703125" style="34" customWidth="1"/>
    <col min="11" max="11" width="15.5703125" style="107" customWidth="1"/>
    <col min="12" max="12" width="15.5703125" style="108" customWidth="1"/>
    <col min="13" max="13" width="77" style="78" customWidth="1"/>
    <col min="14" max="16384" width="9.140625" style="34"/>
  </cols>
  <sheetData>
    <row r="1" spans="1:13" ht="32.25" customHeight="1" thickBot="1">
      <c r="A1" s="118"/>
      <c r="B1" s="282" t="s">
        <v>959</v>
      </c>
      <c r="C1" s="282"/>
      <c r="D1" s="282"/>
      <c r="E1" s="282"/>
      <c r="F1" s="282"/>
      <c r="G1" s="241"/>
      <c r="H1" s="241"/>
      <c r="I1" s="241"/>
      <c r="J1" s="242"/>
      <c r="K1" s="256" t="s">
        <v>161</v>
      </c>
      <c r="L1" s="257"/>
      <c r="M1" s="258"/>
    </row>
    <row r="2" spans="1:13" ht="30.75" customHeight="1">
      <c r="A2" s="119"/>
      <c r="B2" s="283"/>
      <c r="C2" s="283"/>
      <c r="D2" s="283"/>
      <c r="E2" s="283"/>
      <c r="F2" s="284"/>
      <c r="G2" s="167"/>
      <c r="H2" s="238" t="s">
        <v>0</v>
      </c>
      <c r="I2" s="239"/>
      <c r="J2" s="240"/>
      <c r="K2" s="266">
        <f>SUM(L166:L1102)+(L113+L132+L139+L148+L157+L161+L135)+(L119+M1103)+(L84)++(L97)+(L100)+(L122)+(L127+L71)+(L58)+L45+L33+L24+L15+L6</f>
        <v>0</v>
      </c>
      <c r="L2" s="267"/>
      <c r="M2" s="268"/>
    </row>
    <row r="3" spans="1:13" ht="28.5" customHeight="1" thickBot="1">
      <c r="A3" s="169"/>
      <c r="B3" s="285"/>
      <c r="C3" s="285"/>
      <c r="D3" s="285"/>
      <c r="E3" s="285"/>
      <c r="F3" s="286"/>
      <c r="G3" s="168"/>
      <c r="H3" s="277" t="s">
        <v>1</v>
      </c>
      <c r="I3" s="278"/>
      <c r="J3" s="279"/>
      <c r="K3" s="269"/>
      <c r="L3" s="270"/>
      <c r="M3" s="271"/>
    </row>
    <row r="4" spans="1:13" ht="48.75" customHeight="1">
      <c r="A4" s="272" t="s">
        <v>957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</row>
    <row r="5" spans="1:13" s="161" customFormat="1" ht="31.5" customHeight="1">
      <c r="A5" s="189" t="s">
        <v>967</v>
      </c>
      <c r="B5" s="159"/>
      <c r="C5" s="181" t="s">
        <v>690</v>
      </c>
      <c r="D5" s="181" t="s">
        <v>649</v>
      </c>
      <c r="E5" s="181" t="s">
        <v>650</v>
      </c>
      <c r="F5" s="98" t="s">
        <v>651</v>
      </c>
      <c r="G5" s="159"/>
      <c r="H5" s="159"/>
      <c r="I5" s="159"/>
      <c r="J5" s="159"/>
      <c r="K5" s="160"/>
      <c r="L5" s="159"/>
      <c r="M5" s="231"/>
    </row>
    <row r="6" spans="1:13" s="161" customFormat="1" ht="41.25" customHeight="1">
      <c r="A6" s="190"/>
      <c r="B6" s="159" t="s">
        <v>71</v>
      </c>
      <c r="C6" s="165"/>
      <c r="D6" s="165"/>
      <c r="E6" s="165"/>
      <c r="F6" s="165"/>
      <c r="G6" s="162"/>
      <c r="H6" s="162"/>
      <c r="I6" s="162"/>
      <c r="J6" s="159">
        <f>SUM(C6:F6)</f>
        <v>0</v>
      </c>
      <c r="K6" s="234">
        <v>870</v>
      </c>
      <c r="L6" s="236">
        <f>SUM((J6:J8),J10:J12)*K6</f>
        <v>0</v>
      </c>
      <c r="M6" s="232"/>
    </row>
    <row r="7" spans="1:13" s="161" customFormat="1" ht="41.25" customHeight="1">
      <c r="A7" s="190"/>
      <c r="B7" s="159" t="s">
        <v>31</v>
      </c>
      <c r="C7" s="165"/>
      <c r="D7" s="165"/>
      <c r="E7" s="165"/>
      <c r="F7" s="165"/>
      <c r="G7" s="162"/>
      <c r="H7" s="162"/>
      <c r="I7" s="162"/>
      <c r="J7" s="159">
        <f>SUM(C7:F7)</f>
        <v>0</v>
      </c>
      <c r="K7" s="235"/>
      <c r="L7" s="237"/>
      <c r="M7" s="232"/>
    </row>
    <row r="8" spans="1:13" s="161" customFormat="1" ht="41.25" customHeight="1">
      <c r="A8" s="190"/>
      <c r="B8" s="159" t="s">
        <v>19</v>
      </c>
      <c r="C8" s="165"/>
      <c r="D8" s="165"/>
      <c r="E8" s="165"/>
      <c r="F8" s="165"/>
      <c r="G8" s="162"/>
      <c r="H8" s="162"/>
      <c r="I8" s="162"/>
      <c r="J8" s="159">
        <f>SUM(C8:F8)</f>
        <v>0</v>
      </c>
      <c r="K8" s="235"/>
      <c r="L8" s="237"/>
      <c r="M8" s="232"/>
    </row>
    <row r="9" spans="1:13" s="161" customFormat="1" ht="30.75" customHeight="1">
      <c r="A9" s="190"/>
      <c r="B9" s="159"/>
      <c r="C9" s="159"/>
      <c r="D9" s="181" t="s">
        <v>653</v>
      </c>
      <c r="E9" s="181" t="s">
        <v>654</v>
      </c>
      <c r="F9" s="181" t="s">
        <v>655</v>
      </c>
      <c r="G9" s="159"/>
      <c r="H9" s="159"/>
      <c r="I9" s="159"/>
      <c r="J9" s="159"/>
      <c r="K9" s="235"/>
      <c r="L9" s="237"/>
      <c r="M9" s="232"/>
    </row>
    <row r="10" spans="1:13" s="161" customFormat="1" ht="41.25" customHeight="1">
      <c r="A10" s="190"/>
      <c r="B10" s="159" t="s">
        <v>71</v>
      </c>
      <c r="C10" s="162"/>
      <c r="D10" s="165"/>
      <c r="E10" s="165"/>
      <c r="F10" s="165"/>
      <c r="G10" s="162"/>
      <c r="H10" s="162"/>
      <c r="I10" s="162"/>
      <c r="J10" s="159">
        <f>SUM(D10:F10)</f>
        <v>0</v>
      </c>
      <c r="K10" s="235"/>
      <c r="L10" s="237"/>
      <c r="M10" s="232"/>
    </row>
    <row r="11" spans="1:13" s="161" customFormat="1" ht="41.25" customHeight="1">
      <c r="A11" s="190"/>
      <c r="B11" s="159" t="s">
        <v>31</v>
      </c>
      <c r="C11" s="162"/>
      <c r="D11" s="165"/>
      <c r="E11" s="165"/>
      <c r="F11" s="165"/>
      <c r="G11" s="162"/>
      <c r="H11" s="162"/>
      <c r="I11" s="162"/>
      <c r="J11" s="159">
        <f>SUM(D11:F11)</f>
        <v>0</v>
      </c>
      <c r="K11" s="235"/>
      <c r="L11" s="237"/>
      <c r="M11" s="232"/>
    </row>
    <row r="12" spans="1:13" s="161" customFormat="1" ht="41.25" customHeight="1">
      <c r="A12" s="190"/>
      <c r="B12" s="159" t="s">
        <v>19</v>
      </c>
      <c r="C12" s="162"/>
      <c r="D12" s="165"/>
      <c r="E12" s="165"/>
      <c r="F12" s="165"/>
      <c r="G12" s="162"/>
      <c r="H12" s="162"/>
      <c r="I12" s="162"/>
      <c r="J12" s="159">
        <f>SUM(D12:F12)</f>
        <v>0</v>
      </c>
      <c r="K12" s="235"/>
      <c r="L12" s="237"/>
      <c r="M12" s="232"/>
    </row>
    <row r="13" spans="1:13" s="161" customFormat="1" ht="57" customHeight="1">
      <c r="A13" s="191"/>
      <c r="B13" s="217" t="s">
        <v>968</v>
      </c>
      <c r="C13" s="218"/>
      <c r="D13" s="218"/>
      <c r="E13" s="218"/>
      <c r="F13" s="218"/>
      <c r="G13" s="218"/>
      <c r="H13" s="218"/>
      <c r="I13" s="218"/>
      <c r="J13" s="219"/>
      <c r="K13" s="163"/>
      <c r="L13" s="164"/>
      <c r="M13" s="233"/>
    </row>
    <row r="14" spans="1:13" s="161" customFormat="1" ht="31.5" customHeight="1">
      <c r="A14" s="189" t="s">
        <v>965</v>
      </c>
      <c r="B14" s="159"/>
      <c r="C14" s="180" t="s">
        <v>152</v>
      </c>
      <c r="D14" s="180" t="s">
        <v>127</v>
      </c>
      <c r="E14" s="180" t="s">
        <v>128</v>
      </c>
      <c r="F14" s="180" t="s">
        <v>129</v>
      </c>
      <c r="G14" s="159"/>
      <c r="H14" s="159"/>
      <c r="I14" s="159"/>
      <c r="J14" s="159"/>
      <c r="K14" s="160"/>
      <c r="L14" s="159"/>
      <c r="M14" s="231"/>
    </row>
    <row r="15" spans="1:13" s="161" customFormat="1" ht="41.25" customHeight="1">
      <c r="A15" s="190"/>
      <c r="B15" s="159" t="s">
        <v>2</v>
      </c>
      <c r="C15" s="165"/>
      <c r="D15" s="165"/>
      <c r="E15" s="165"/>
      <c r="F15" s="165"/>
      <c r="G15" s="162"/>
      <c r="H15" s="162"/>
      <c r="I15" s="162"/>
      <c r="J15" s="159">
        <f>SUM(C15:F15)</f>
        <v>0</v>
      </c>
      <c r="K15" s="234">
        <v>570</v>
      </c>
      <c r="L15" s="236">
        <f>SUM((J15:J17),J19:J21)*K15</f>
        <v>0</v>
      </c>
      <c r="M15" s="232"/>
    </row>
    <row r="16" spans="1:13" s="161" customFormat="1" ht="41.25" customHeight="1">
      <c r="A16" s="190"/>
      <c r="B16" s="159" t="s">
        <v>11</v>
      </c>
      <c r="C16" s="165"/>
      <c r="D16" s="165"/>
      <c r="E16" s="165"/>
      <c r="F16" s="165"/>
      <c r="G16" s="162"/>
      <c r="H16" s="162"/>
      <c r="I16" s="162"/>
      <c r="J16" s="159">
        <f>SUM(C16:F16)</f>
        <v>0</v>
      </c>
      <c r="K16" s="235"/>
      <c r="L16" s="237"/>
      <c r="M16" s="232"/>
    </row>
    <row r="17" spans="1:13" s="161" customFormat="1" ht="41.25" customHeight="1">
      <c r="A17" s="190"/>
      <c r="B17" s="159" t="s">
        <v>19</v>
      </c>
      <c r="C17" s="165"/>
      <c r="D17" s="165"/>
      <c r="E17" s="165"/>
      <c r="F17" s="165"/>
      <c r="G17" s="162"/>
      <c r="H17" s="162"/>
      <c r="I17" s="162"/>
      <c r="J17" s="159">
        <f>SUM(C17:F17)</f>
        <v>0</v>
      </c>
      <c r="K17" s="235"/>
      <c r="L17" s="237"/>
      <c r="M17" s="232"/>
    </row>
    <row r="18" spans="1:13" s="161" customFormat="1" ht="30.75" customHeight="1">
      <c r="A18" s="190"/>
      <c r="B18" s="159"/>
      <c r="C18" s="180" t="s">
        <v>153</v>
      </c>
      <c r="D18" s="180" t="s">
        <v>120</v>
      </c>
      <c r="E18" s="180" t="s">
        <v>121</v>
      </c>
      <c r="F18" s="180" t="s">
        <v>122</v>
      </c>
      <c r="G18" s="159"/>
      <c r="H18" s="159"/>
      <c r="I18" s="159"/>
      <c r="J18" s="159"/>
      <c r="K18" s="235"/>
      <c r="L18" s="237"/>
      <c r="M18" s="232"/>
    </row>
    <row r="19" spans="1:13" s="161" customFormat="1" ht="41.25" customHeight="1">
      <c r="A19" s="190"/>
      <c r="B19" s="159" t="s">
        <v>2</v>
      </c>
      <c r="C19" s="165"/>
      <c r="D19" s="165"/>
      <c r="E19" s="165"/>
      <c r="F19" s="165"/>
      <c r="G19" s="162"/>
      <c r="H19" s="162"/>
      <c r="I19" s="162"/>
      <c r="J19" s="159">
        <f>SUM(D19:F19)</f>
        <v>0</v>
      </c>
      <c r="K19" s="235"/>
      <c r="L19" s="237"/>
      <c r="M19" s="232"/>
    </row>
    <row r="20" spans="1:13" s="161" customFormat="1" ht="41.25" customHeight="1">
      <c r="A20" s="190"/>
      <c r="B20" s="159" t="s">
        <v>11</v>
      </c>
      <c r="C20" s="165"/>
      <c r="D20" s="165"/>
      <c r="E20" s="165"/>
      <c r="F20" s="165"/>
      <c r="G20" s="162"/>
      <c r="H20" s="162"/>
      <c r="I20" s="162"/>
      <c r="J20" s="159">
        <f>SUM(D20:F20)</f>
        <v>0</v>
      </c>
      <c r="K20" s="235"/>
      <c r="L20" s="237"/>
      <c r="M20" s="232"/>
    </row>
    <row r="21" spans="1:13" s="161" customFormat="1" ht="41.25" customHeight="1">
      <c r="A21" s="190"/>
      <c r="B21" s="159" t="s">
        <v>19</v>
      </c>
      <c r="C21" s="165"/>
      <c r="D21" s="165"/>
      <c r="E21" s="165"/>
      <c r="F21" s="165"/>
      <c r="G21" s="162"/>
      <c r="H21" s="162"/>
      <c r="I21" s="162"/>
      <c r="J21" s="159">
        <f>SUM(D21:F21)</f>
        <v>0</v>
      </c>
      <c r="K21" s="235"/>
      <c r="L21" s="237"/>
      <c r="M21" s="232"/>
    </row>
    <row r="22" spans="1:13" s="161" customFormat="1" ht="72" customHeight="1">
      <c r="A22" s="191"/>
      <c r="B22" s="217" t="s">
        <v>966</v>
      </c>
      <c r="C22" s="218"/>
      <c r="D22" s="218"/>
      <c r="E22" s="218"/>
      <c r="F22" s="218"/>
      <c r="G22" s="218"/>
      <c r="H22" s="218"/>
      <c r="I22" s="218"/>
      <c r="J22" s="219"/>
      <c r="K22" s="163"/>
      <c r="L22" s="164"/>
      <c r="M22" s="233"/>
    </row>
    <row r="23" spans="1:13" s="161" customFormat="1" ht="31.5" customHeight="1">
      <c r="A23" s="189" t="s">
        <v>956</v>
      </c>
      <c r="B23" s="159"/>
      <c r="C23" s="166" t="s">
        <v>690</v>
      </c>
      <c r="D23" s="166" t="s">
        <v>649</v>
      </c>
      <c r="E23" s="166" t="s">
        <v>650</v>
      </c>
      <c r="F23" s="98" t="s">
        <v>651</v>
      </c>
      <c r="G23" s="159"/>
      <c r="H23" s="159"/>
      <c r="I23" s="159"/>
      <c r="J23" s="159"/>
      <c r="K23" s="160"/>
      <c r="L23" s="159"/>
      <c r="M23" s="231"/>
    </row>
    <row r="24" spans="1:13" s="161" customFormat="1" ht="41.25" customHeight="1">
      <c r="A24" s="190"/>
      <c r="B24" s="159" t="s">
        <v>958</v>
      </c>
      <c r="C24" s="165"/>
      <c r="D24" s="165"/>
      <c r="E24" s="165"/>
      <c r="F24" s="165"/>
      <c r="G24" s="162"/>
      <c r="H24" s="162"/>
      <c r="I24" s="162"/>
      <c r="J24" s="159">
        <f>SUM(C24:F24)</f>
        <v>0</v>
      </c>
      <c r="K24" s="234">
        <v>880</v>
      </c>
      <c r="L24" s="236">
        <f>SUM((J24:J26),J28:J30)*K24</f>
        <v>0</v>
      </c>
      <c r="M24" s="232"/>
    </row>
    <row r="25" spans="1:13" s="161" customFormat="1" ht="41.25" customHeight="1">
      <c r="A25" s="190"/>
      <c r="B25" s="159" t="s">
        <v>31</v>
      </c>
      <c r="C25" s="165"/>
      <c r="D25" s="165"/>
      <c r="E25" s="165"/>
      <c r="F25" s="165"/>
      <c r="G25" s="162"/>
      <c r="H25" s="162"/>
      <c r="I25" s="162"/>
      <c r="J25" s="159">
        <f>SUM(C25:F25)</f>
        <v>0</v>
      </c>
      <c r="K25" s="235"/>
      <c r="L25" s="237"/>
      <c r="M25" s="232"/>
    </row>
    <row r="26" spans="1:13" s="161" customFormat="1" ht="41.25" customHeight="1">
      <c r="A26" s="190"/>
      <c r="B26" s="159" t="s">
        <v>19</v>
      </c>
      <c r="C26" s="165"/>
      <c r="D26" s="165"/>
      <c r="E26" s="165"/>
      <c r="F26" s="165"/>
      <c r="G26" s="162"/>
      <c r="H26" s="162"/>
      <c r="I26" s="162"/>
      <c r="J26" s="159">
        <f>SUM(C26:F26)</f>
        <v>0</v>
      </c>
      <c r="K26" s="235"/>
      <c r="L26" s="237"/>
      <c r="M26" s="232"/>
    </row>
    <row r="27" spans="1:13" s="161" customFormat="1" ht="30.75" customHeight="1">
      <c r="A27" s="190"/>
      <c r="B27" s="159"/>
      <c r="C27" s="159"/>
      <c r="D27" s="166" t="s">
        <v>653</v>
      </c>
      <c r="E27" s="166" t="s">
        <v>654</v>
      </c>
      <c r="F27" s="166" t="s">
        <v>655</v>
      </c>
      <c r="G27" s="159"/>
      <c r="H27" s="159"/>
      <c r="I27" s="159"/>
      <c r="J27" s="159"/>
      <c r="K27" s="235"/>
      <c r="L27" s="237"/>
      <c r="M27" s="232"/>
    </row>
    <row r="28" spans="1:13" s="161" customFormat="1" ht="41.25" customHeight="1">
      <c r="A28" s="190"/>
      <c r="B28" s="159" t="s">
        <v>958</v>
      </c>
      <c r="C28" s="162"/>
      <c r="D28" s="165"/>
      <c r="E28" s="165"/>
      <c r="F28" s="165"/>
      <c r="G28" s="162"/>
      <c r="H28" s="162"/>
      <c r="I28" s="162"/>
      <c r="J28" s="159">
        <f>SUM(D28:F28)</f>
        <v>0</v>
      </c>
      <c r="K28" s="235"/>
      <c r="L28" s="237"/>
      <c r="M28" s="232"/>
    </row>
    <row r="29" spans="1:13" s="161" customFormat="1" ht="41.25" customHeight="1">
      <c r="A29" s="190"/>
      <c r="B29" s="159" t="s">
        <v>31</v>
      </c>
      <c r="C29" s="162"/>
      <c r="D29" s="165"/>
      <c r="E29" s="165"/>
      <c r="F29" s="165"/>
      <c r="G29" s="162"/>
      <c r="H29" s="162"/>
      <c r="I29" s="162"/>
      <c r="J29" s="159">
        <f>SUM(D29:F29)</f>
        <v>0</v>
      </c>
      <c r="K29" s="235"/>
      <c r="L29" s="237"/>
      <c r="M29" s="232"/>
    </row>
    <row r="30" spans="1:13" s="161" customFormat="1" ht="41.25" customHeight="1">
      <c r="A30" s="190"/>
      <c r="B30" s="159" t="s">
        <v>19</v>
      </c>
      <c r="C30" s="162"/>
      <c r="D30" s="165"/>
      <c r="E30" s="165"/>
      <c r="F30" s="165"/>
      <c r="G30" s="162"/>
      <c r="H30" s="162"/>
      <c r="I30" s="162"/>
      <c r="J30" s="159">
        <f>SUM(D30:F30)</f>
        <v>0</v>
      </c>
      <c r="K30" s="235"/>
      <c r="L30" s="237"/>
      <c r="M30" s="232"/>
    </row>
    <row r="31" spans="1:13" s="161" customFormat="1" ht="87.75" customHeight="1">
      <c r="A31" s="191"/>
      <c r="B31" s="217" t="s">
        <v>960</v>
      </c>
      <c r="C31" s="218"/>
      <c r="D31" s="218"/>
      <c r="E31" s="218"/>
      <c r="F31" s="218"/>
      <c r="G31" s="218"/>
      <c r="H31" s="218"/>
      <c r="I31" s="218"/>
      <c r="J31" s="219"/>
      <c r="K31" s="163"/>
      <c r="L31" s="164"/>
      <c r="M31" s="233"/>
    </row>
    <row r="32" spans="1:13" s="161" customFormat="1" ht="31.5" customHeight="1">
      <c r="A32" s="189" t="s">
        <v>950</v>
      </c>
      <c r="B32" s="159"/>
      <c r="C32" s="158" t="s">
        <v>690</v>
      </c>
      <c r="D32" s="158" t="s">
        <v>649</v>
      </c>
      <c r="E32" s="158" t="s">
        <v>650</v>
      </c>
      <c r="F32" s="98" t="s">
        <v>651</v>
      </c>
      <c r="G32" s="159"/>
      <c r="H32" s="159"/>
      <c r="I32" s="159"/>
      <c r="J32" s="159"/>
      <c r="K32" s="160"/>
      <c r="L32" s="159"/>
      <c r="M32" s="231"/>
    </row>
    <row r="33" spans="1:13" s="161" customFormat="1" ht="29.25" customHeight="1">
      <c r="A33" s="190"/>
      <c r="B33" s="159" t="s">
        <v>31</v>
      </c>
      <c r="C33" s="165"/>
      <c r="D33" s="165"/>
      <c r="E33" s="165"/>
      <c r="F33" s="165"/>
      <c r="G33" s="162"/>
      <c r="H33" s="162"/>
      <c r="I33" s="162"/>
      <c r="J33" s="159">
        <f>SUM(C33:G33)</f>
        <v>0</v>
      </c>
      <c r="K33" s="234">
        <v>880</v>
      </c>
      <c r="L33" s="236">
        <f>SUM((J33:J36),J38:J41)*K33</f>
        <v>0</v>
      </c>
      <c r="M33" s="232"/>
    </row>
    <row r="34" spans="1:13" s="161" customFormat="1" ht="29.25" customHeight="1">
      <c r="A34" s="190"/>
      <c r="B34" s="159" t="s">
        <v>19</v>
      </c>
      <c r="C34" s="165"/>
      <c r="D34" s="165"/>
      <c r="E34" s="165"/>
      <c r="F34" s="165"/>
      <c r="G34" s="162"/>
      <c r="H34" s="162"/>
      <c r="I34" s="162"/>
      <c r="J34" s="159">
        <f>SUM(C34:F34)</f>
        <v>0</v>
      </c>
      <c r="K34" s="235"/>
      <c r="L34" s="237"/>
      <c r="M34" s="232"/>
    </row>
    <row r="35" spans="1:13" s="161" customFormat="1" ht="29.25" customHeight="1">
      <c r="A35" s="190"/>
      <c r="B35" s="159" t="s">
        <v>952</v>
      </c>
      <c r="C35" s="165"/>
      <c r="D35" s="165"/>
      <c r="E35" s="165"/>
      <c r="F35" s="165"/>
      <c r="G35" s="162"/>
      <c r="H35" s="162"/>
      <c r="I35" s="162"/>
      <c r="J35" s="159">
        <f>SUM(C35:F35)</f>
        <v>0</v>
      </c>
      <c r="K35" s="235"/>
      <c r="L35" s="237"/>
      <c r="M35" s="232"/>
    </row>
    <row r="36" spans="1:13" s="161" customFormat="1" ht="29.25" customHeight="1">
      <c r="A36" s="190"/>
      <c r="B36" s="159" t="s">
        <v>951</v>
      </c>
      <c r="C36" s="165"/>
      <c r="D36" s="165"/>
      <c r="E36" s="165"/>
      <c r="F36" s="165"/>
      <c r="G36" s="162"/>
      <c r="H36" s="162"/>
      <c r="I36" s="162"/>
      <c r="J36" s="159">
        <f>SUM(C36:F36)</f>
        <v>0</v>
      </c>
      <c r="K36" s="235"/>
      <c r="L36" s="237"/>
      <c r="M36" s="232"/>
    </row>
    <row r="37" spans="1:13" s="161" customFormat="1" ht="30.75" customHeight="1">
      <c r="A37" s="190"/>
      <c r="B37" s="159"/>
      <c r="C37" s="159"/>
      <c r="D37" s="158" t="s">
        <v>653</v>
      </c>
      <c r="E37" s="158" t="s">
        <v>654</v>
      </c>
      <c r="F37" s="158" t="s">
        <v>655</v>
      </c>
      <c r="G37" s="159"/>
      <c r="H37" s="159"/>
      <c r="I37" s="159"/>
      <c r="J37" s="159"/>
      <c r="K37" s="235"/>
      <c r="L37" s="237"/>
      <c r="M37" s="232"/>
    </row>
    <row r="38" spans="1:13" s="161" customFormat="1" ht="29.25" customHeight="1">
      <c r="A38" s="190"/>
      <c r="B38" s="159" t="s">
        <v>31</v>
      </c>
      <c r="C38" s="162"/>
      <c r="D38" s="165"/>
      <c r="E38" s="165"/>
      <c r="F38" s="165"/>
      <c r="G38" s="162"/>
      <c r="H38" s="162"/>
      <c r="I38" s="162"/>
      <c r="J38" s="159">
        <f>SUM(D38:F38)</f>
        <v>0</v>
      </c>
      <c r="K38" s="235"/>
      <c r="L38" s="237"/>
      <c r="M38" s="232"/>
    </row>
    <row r="39" spans="1:13" s="161" customFormat="1" ht="29.25" customHeight="1">
      <c r="A39" s="190"/>
      <c r="B39" s="159" t="s">
        <v>19</v>
      </c>
      <c r="C39" s="162"/>
      <c r="D39" s="165"/>
      <c r="E39" s="165"/>
      <c r="F39" s="165"/>
      <c r="G39" s="162"/>
      <c r="H39" s="162"/>
      <c r="I39" s="162"/>
      <c r="J39" s="159">
        <f>SUM(D39:F39)</f>
        <v>0</v>
      </c>
      <c r="K39" s="235"/>
      <c r="L39" s="237"/>
      <c r="M39" s="232"/>
    </row>
    <row r="40" spans="1:13" s="161" customFormat="1" ht="29.25" customHeight="1">
      <c r="A40" s="190"/>
      <c r="B40" s="159" t="s">
        <v>952</v>
      </c>
      <c r="C40" s="162"/>
      <c r="D40" s="165"/>
      <c r="E40" s="165"/>
      <c r="F40" s="165"/>
      <c r="G40" s="162"/>
      <c r="H40" s="162"/>
      <c r="I40" s="162"/>
      <c r="J40" s="159">
        <f>SUM(D40:F40)</f>
        <v>0</v>
      </c>
      <c r="K40" s="235"/>
      <c r="L40" s="237"/>
      <c r="M40" s="232"/>
    </row>
    <row r="41" spans="1:13" s="161" customFormat="1" ht="29.25" customHeight="1">
      <c r="A41" s="190"/>
      <c r="B41" s="159" t="s">
        <v>951</v>
      </c>
      <c r="C41" s="162"/>
      <c r="D41" s="165"/>
      <c r="E41" s="165"/>
      <c r="F41" s="165"/>
      <c r="G41" s="162"/>
      <c r="H41" s="162"/>
      <c r="I41" s="162"/>
      <c r="J41" s="159">
        <f>SUM(D41:F41)</f>
        <v>0</v>
      </c>
      <c r="K41" s="280"/>
      <c r="L41" s="281"/>
      <c r="M41" s="232"/>
    </row>
    <row r="42" spans="1:13" s="161" customFormat="1" ht="87.75" customHeight="1">
      <c r="A42" s="191"/>
      <c r="B42" s="217" t="s">
        <v>953</v>
      </c>
      <c r="C42" s="218"/>
      <c r="D42" s="218"/>
      <c r="E42" s="218"/>
      <c r="F42" s="218"/>
      <c r="G42" s="218"/>
      <c r="H42" s="218"/>
      <c r="I42" s="218"/>
      <c r="J42" s="219"/>
      <c r="K42" s="163"/>
      <c r="L42" s="164"/>
      <c r="M42" s="233"/>
    </row>
    <row r="43" spans="1:13" ht="48.75" customHeight="1">
      <c r="A43" s="272" t="s">
        <v>954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72"/>
      <c r="L43" s="272"/>
      <c r="M43" s="272"/>
    </row>
    <row r="44" spans="1:13" ht="39" customHeight="1">
      <c r="A44" s="189" t="s">
        <v>946</v>
      </c>
      <c r="B44" s="89"/>
      <c r="C44" s="89"/>
      <c r="D44" s="89" t="s">
        <v>126</v>
      </c>
      <c r="E44" s="89" t="s">
        <v>141</v>
      </c>
      <c r="F44" s="89"/>
      <c r="G44" s="89"/>
      <c r="H44" s="89"/>
      <c r="I44" s="89"/>
      <c r="J44" s="89"/>
      <c r="K44" s="29" t="s">
        <v>13</v>
      </c>
      <c r="L44" s="30" t="s">
        <v>402</v>
      </c>
      <c r="M44" s="206"/>
    </row>
    <row r="45" spans="1:13" ht="29.25" customHeight="1">
      <c r="A45" s="190"/>
      <c r="B45" s="132" t="s">
        <v>947</v>
      </c>
      <c r="C45" s="27"/>
      <c r="D45" s="36"/>
      <c r="E45" s="35"/>
      <c r="F45" s="27"/>
      <c r="G45" s="27"/>
      <c r="H45" s="27"/>
      <c r="I45" s="27"/>
      <c r="J45" s="89">
        <f>SUM(C45:F45)</f>
        <v>0</v>
      </c>
      <c r="K45" s="209">
        <v>870</v>
      </c>
      <c r="L45" s="210">
        <f>SUM(J45:J47,J49:J51,J53:J55,)*K45</f>
        <v>0</v>
      </c>
      <c r="M45" s="207"/>
    </row>
    <row r="46" spans="1:13" ht="29.25" customHeight="1">
      <c r="A46" s="190"/>
      <c r="B46" s="132" t="s">
        <v>64</v>
      </c>
      <c r="C46" s="27"/>
      <c r="D46" s="35"/>
      <c r="E46" s="35"/>
      <c r="F46" s="27"/>
      <c r="G46" s="27"/>
      <c r="H46" s="27"/>
      <c r="I46" s="27"/>
      <c r="J46" s="89">
        <f>SUM(C46:F46)</f>
        <v>0</v>
      </c>
      <c r="K46" s="209"/>
      <c r="L46" s="210"/>
      <c r="M46" s="207"/>
    </row>
    <row r="47" spans="1:13" ht="29.25" customHeight="1">
      <c r="A47" s="190"/>
      <c r="B47" s="132" t="s">
        <v>48</v>
      </c>
      <c r="C47" s="27"/>
      <c r="D47" s="35"/>
      <c r="E47" s="35"/>
      <c r="F47" s="27"/>
      <c r="G47" s="27"/>
      <c r="H47" s="27"/>
      <c r="I47" s="27"/>
      <c r="J47" s="89">
        <f>SUM(C47:E47)</f>
        <v>0</v>
      </c>
      <c r="K47" s="209"/>
      <c r="L47" s="210"/>
      <c r="M47" s="207"/>
    </row>
    <row r="48" spans="1:13" ht="39" customHeight="1">
      <c r="A48" s="190"/>
      <c r="B48" s="80"/>
      <c r="C48" s="89" t="s">
        <v>152</v>
      </c>
      <c r="D48" s="89" t="s">
        <v>127</v>
      </c>
      <c r="E48" s="89" t="s">
        <v>128</v>
      </c>
      <c r="F48" s="89" t="s">
        <v>129</v>
      </c>
      <c r="G48" s="89"/>
      <c r="H48" s="89"/>
      <c r="I48" s="89"/>
      <c r="J48" s="89"/>
      <c r="K48" s="209"/>
      <c r="L48" s="210"/>
      <c r="M48" s="207"/>
    </row>
    <row r="49" spans="1:13" ht="29.25" customHeight="1">
      <c r="A49" s="190"/>
      <c r="B49" s="132" t="s">
        <v>947</v>
      </c>
      <c r="C49" s="36"/>
      <c r="D49" s="27"/>
      <c r="E49" s="35"/>
      <c r="F49" s="35"/>
      <c r="G49" s="27"/>
      <c r="H49" s="27"/>
      <c r="I49" s="27"/>
      <c r="J49" s="89">
        <f>SUM(C49:F49)</f>
        <v>0</v>
      </c>
      <c r="K49" s="209"/>
      <c r="L49" s="210"/>
      <c r="M49" s="207"/>
    </row>
    <row r="50" spans="1:13" ht="29.25" customHeight="1">
      <c r="A50" s="190"/>
      <c r="B50" s="132" t="s">
        <v>64</v>
      </c>
      <c r="C50" s="35"/>
      <c r="D50" s="35"/>
      <c r="E50" s="35"/>
      <c r="F50" s="35"/>
      <c r="G50" s="27"/>
      <c r="H50" s="27"/>
      <c r="I50" s="27"/>
      <c r="J50" s="89">
        <f>SUM(C50:F50)</f>
        <v>0</v>
      </c>
      <c r="K50" s="209"/>
      <c r="L50" s="210"/>
      <c r="M50" s="207"/>
    </row>
    <row r="51" spans="1:13" ht="29.25" customHeight="1">
      <c r="A51" s="190"/>
      <c r="B51" s="132" t="s">
        <v>48</v>
      </c>
      <c r="C51" s="35"/>
      <c r="D51" s="35"/>
      <c r="E51" s="35"/>
      <c r="F51" s="35"/>
      <c r="G51" s="27"/>
      <c r="H51" s="27"/>
      <c r="I51" s="27"/>
      <c r="J51" s="89">
        <f>SUM(C51:F51)</f>
        <v>0</v>
      </c>
      <c r="K51" s="209"/>
      <c r="L51" s="210"/>
      <c r="M51" s="207"/>
    </row>
    <row r="52" spans="1:13" ht="39" customHeight="1">
      <c r="A52" s="190"/>
      <c r="B52" s="80"/>
      <c r="C52" s="89" t="s">
        <v>153</v>
      </c>
      <c r="D52" s="89" t="s">
        <v>120</v>
      </c>
      <c r="E52" s="89" t="s">
        <v>121</v>
      </c>
      <c r="F52" s="89" t="s">
        <v>122</v>
      </c>
      <c r="G52" s="27"/>
      <c r="H52" s="27"/>
      <c r="I52" s="27"/>
      <c r="J52" s="89"/>
      <c r="K52" s="209"/>
      <c r="L52" s="210"/>
      <c r="M52" s="207"/>
    </row>
    <row r="53" spans="1:13" ht="29.25" customHeight="1">
      <c r="A53" s="190"/>
      <c r="B53" s="132" t="s">
        <v>947</v>
      </c>
      <c r="C53" s="35"/>
      <c r="D53" s="36"/>
      <c r="E53" s="36"/>
      <c r="F53" s="35"/>
      <c r="G53" s="27"/>
      <c r="H53" s="27"/>
      <c r="I53" s="27"/>
      <c r="J53" s="89">
        <f>SUM(C53:F53)</f>
        <v>0</v>
      </c>
      <c r="K53" s="209"/>
      <c r="L53" s="210"/>
      <c r="M53" s="207"/>
    </row>
    <row r="54" spans="1:13" ht="29.25" customHeight="1">
      <c r="A54" s="190"/>
      <c r="B54" s="132" t="s">
        <v>64</v>
      </c>
      <c r="C54" s="35"/>
      <c r="D54" s="35"/>
      <c r="E54" s="35"/>
      <c r="F54" s="35"/>
      <c r="G54" s="27"/>
      <c r="H54" s="27"/>
      <c r="I54" s="27"/>
      <c r="J54" s="89">
        <f>SUM(C54:F54)</f>
        <v>0</v>
      </c>
      <c r="K54" s="209"/>
      <c r="L54" s="210"/>
      <c r="M54" s="207"/>
    </row>
    <row r="55" spans="1:13" ht="29.25" customHeight="1">
      <c r="A55" s="190"/>
      <c r="B55" s="132" t="s">
        <v>48</v>
      </c>
      <c r="C55" s="35"/>
      <c r="D55" s="35"/>
      <c r="E55" s="35"/>
      <c r="F55" s="35"/>
      <c r="G55" s="27"/>
      <c r="H55" s="27"/>
      <c r="I55" s="27"/>
      <c r="J55" s="89">
        <f>SUM(C55:F55)</f>
        <v>0</v>
      </c>
      <c r="K55" s="209"/>
      <c r="L55" s="210"/>
      <c r="M55" s="207"/>
    </row>
    <row r="56" spans="1:13" ht="54" customHeight="1">
      <c r="A56" s="191"/>
      <c r="B56" s="217" t="s">
        <v>948</v>
      </c>
      <c r="C56" s="225"/>
      <c r="D56" s="225"/>
      <c r="E56" s="225"/>
      <c r="F56" s="225"/>
      <c r="G56" s="225"/>
      <c r="H56" s="225"/>
      <c r="I56" s="225"/>
      <c r="J56" s="226"/>
      <c r="K56" s="121"/>
      <c r="L56" s="122"/>
      <c r="M56" s="208"/>
    </row>
    <row r="57" spans="1:13" ht="39" customHeight="1">
      <c r="A57" s="189" t="s">
        <v>851</v>
      </c>
      <c r="B57" s="89"/>
      <c r="C57" s="89"/>
      <c r="D57" s="89" t="s">
        <v>126</v>
      </c>
      <c r="E57" s="89" t="s">
        <v>141</v>
      </c>
      <c r="F57" s="89"/>
      <c r="G57" s="89"/>
      <c r="H57" s="89"/>
      <c r="I57" s="89"/>
      <c r="J57" s="89"/>
      <c r="K57" s="29" t="s">
        <v>13</v>
      </c>
      <c r="L57" s="30" t="s">
        <v>402</v>
      </c>
      <c r="M57" s="206"/>
    </row>
    <row r="58" spans="1:13" ht="29.25" customHeight="1">
      <c r="A58" s="190"/>
      <c r="B58" s="132" t="s">
        <v>839</v>
      </c>
      <c r="C58" s="27"/>
      <c r="D58" s="35"/>
      <c r="E58" s="35"/>
      <c r="F58" s="27"/>
      <c r="G58" s="27"/>
      <c r="H58" s="27"/>
      <c r="I58" s="27"/>
      <c r="J58" s="89">
        <f>SUM(C58:F58)</f>
        <v>0</v>
      </c>
      <c r="K58" s="209">
        <v>850</v>
      </c>
      <c r="L58" s="210">
        <f>SUM(J58:J60,J62:J64,J66:J68,)*K58</f>
        <v>0</v>
      </c>
      <c r="M58" s="207"/>
    </row>
    <row r="59" spans="1:13" ht="29.25" customHeight="1">
      <c r="A59" s="190"/>
      <c r="B59" s="132" t="s">
        <v>31</v>
      </c>
      <c r="C59" s="27"/>
      <c r="D59" s="36"/>
      <c r="E59" s="35"/>
      <c r="F59" s="27"/>
      <c r="G59" s="27"/>
      <c r="H59" s="27"/>
      <c r="I59" s="27"/>
      <c r="J59" s="89">
        <f>SUM(C59:F59)</f>
        <v>0</v>
      </c>
      <c r="K59" s="209"/>
      <c r="L59" s="210"/>
      <c r="M59" s="207"/>
    </row>
    <row r="60" spans="1:13" ht="29.25" customHeight="1">
      <c r="A60" s="190"/>
      <c r="B60" s="132" t="s">
        <v>19</v>
      </c>
      <c r="C60" s="27"/>
      <c r="D60" s="35"/>
      <c r="E60" s="35"/>
      <c r="F60" s="27"/>
      <c r="G60" s="27"/>
      <c r="H60" s="27"/>
      <c r="I60" s="27"/>
      <c r="J60" s="89">
        <f>SUM(C60:E60)</f>
        <v>0</v>
      </c>
      <c r="K60" s="209"/>
      <c r="L60" s="210"/>
      <c r="M60" s="207"/>
    </row>
    <row r="61" spans="1:13" ht="39" customHeight="1">
      <c r="A61" s="190"/>
      <c r="B61" s="80"/>
      <c r="C61" s="89" t="s">
        <v>152</v>
      </c>
      <c r="D61" s="89" t="s">
        <v>127</v>
      </c>
      <c r="E61" s="89" t="s">
        <v>128</v>
      </c>
      <c r="F61" s="89" t="s">
        <v>129</v>
      </c>
      <c r="G61" s="89"/>
      <c r="H61" s="89"/>
      <c r="I61" s="89"/>
      <c r="J61" s="89"/>
      <c r="K61" s="209"/>
      <c r="L61" s="210"/>
      <c r="M61" s="207"/>
    </row>
    <row r="62" spans="1:13" ht="29.25" customHeight="1">
      <c r="A62" s="190"/>
      <c r="B62" s="132" t="s">
        <v>839</v>
      </c>
      <c r="C62" s="35"/>
      <c r="D62" s="103"/>
      <c r="E62" s="35"/>
      <c r="F62" s="35"/>
      <c r="G62" s="27"/>
      <c r="H62" s="27"/>
      <c r="I62" s="27"/>
      <c r="J62" s="89">
        <f>SUM(C62:F62)</f>
        <v>0</v>
      </c>
      <c r="K62" s="209"/>
      <c r="L62" s="210"/>
      <c r="M62" s="207"/>
    </row>
    <row r="63" spans="1:13" ht="29.25" customHeight="1">
      <c r="A63" s="190"/>
      <c r="B63" s="132" t="s">
        <v>31</v>
      </c>
      <c r="C63" s="27"/>
      <c r="D63" s="36"/>
      <c r="E63" s="35"/>
      <c r="F63" s="35"/>
      <c r="G63" s="27"/>
      <c r="H63" s="27"/>
      <c r="I63" s="27"/>
      <c r="J63" s="89">
        <f>SUM(C63:F63)</f>
        <v>0</v>
      </c>
      <c r="K63" s="209"/>
      <c r="L63" s="210"/>
      <c r="M63" s="207"/>
    </row>
    <row r="64" spans="1:13" ht="29.25" customHeight="1">
      <c r="A64" s="190"/>
      <c r="B64" s="132" t="s">
        <v>19</v>
      </c>
      <c r="C64" s="35"/>
      <c r="D64" s="35"/>
      <c r="E64" s="35"/>
      <c r="F64" s="35"/>
      <c r="G64" s="27"/>
      <c r="H64" s="27"/>
      <c r="I64" s="27"/>
      <c r="J64" s="89">
        <f>SUM(C64:F64)</f>
        <v>0</v>
      </c>
      <c r="K64" s="209"/>
      <c r="L64" s="210"/>
      <c r="M64" s="207"/>
    </row>
    <row r="65" spans="1:13" ht="39" customHeight="1">
      <c r="A65" s="190"/>
      <c r="B65" s="80"/>
      <c r="C65" s="89" t="s">
        <v>153</v>
      </c>
      <c r="D65" s="89" t="s">
        <v>120</v>
      </c>
      <c r="E65" s="89" t="s">
        <v>121</v>
      </c>
      <c r="F65" s="89" t="s">
        <v>122</v>
      </c>
      <c r="G65" s="27"/>
      <c r="H65" s="27"/>
      <c r="I65" s="27"/>
      <c r="J65" s="89"/>
      <c r="K65" s="209"/>
      <c r="L65" s="210"/>
      <c r="M65" s="207"/>
    </row>
    <row r="66" spans="1:13" ht="29.25" customHeight="1">
      <c r="A66" s="190"/>
      <c r="B66" s="132" t="s">
        <v>839</v>
      </c>
      <c r="C66" s="35"/>
      <c r="D66" s="35"/>
      <c r="E66" s="35"/>
      <c r="F66" s="35"/>
      <c r="G66" s="27"/>
      <c r="H66" s="27"/>
      <c r="I66" s="27"/>
      <c r="J66" s="89">
        <f>SUM(C66:F66)</f>
        <v>0</v>
      </c>
      <c r="K66" s="209"/>
      <c r="L66" s="210"/>
      <c r="M66" s="207"/>
    </row>
    <row r="67" spans="1:13" ht="29.25" customHeight="1">
      <c r="A67" s="190"/>
      <c r="B67" s="132" t="s">
        <v>31</v>
      </c>
      <c r="C67" s="27"/>
      <c r="D67" s="36"/>
      <c r="E67" s="36"/>
      <c r="F67" s="35"/>
      <c r="G67" s="27"/>
      <c r="H67" s="27"/>
      <c r="I67" s="27"/>
      <c r="J67" s="89">
        <f>SUM(C67:F67)</f>
        <v>0</v>
      </c>
      <c r="K67" s="209"/>
      <c r="L67" s="210"/>
      <c r="M67" s="207"/>
    </row>
    <row r="68" spans="1:13" ht="29.25" customHeight="1">
      <c r="A68" s="190"/>
      <c r="B68" s="132" t="s">
        <v>19</v>
      </c>
      <c r="C68" s="35"/>
      <c r="D68" s="35"/>
      <c r="E68" s="35"/>
      <c r="F68" s="35"/>
      <c r="G68" s="27"/>
      <c r="H68" s="27"/>
      <c r="I68" s="27"/>
      <c r="J68" s="89">
        <f>SUM(C68:F68)</f>
        <v>0</v>
      </c>
      <c r="K68" s="209"/>
      <c r="L68" s="210"/>
      <c r="M68" s="207"/>
    </row>
    <row r="69" spans="1:13" ht="54" customHeight="1">
      <c r="A69" s="191"/>
      <c r="B69" s="217" t="s">
        <v>163</v>
      </c>
      <c r="C69" s="225"/>
      <c r="D69" s="225"/>
      <c r="E69" s="225"/>
      <c r="F69" s="225"/>
      <c r="G69" s="225"/>
      <c r="H69" s="225"/>
      <c r="I69" s="225"/>
      <c r="J69" s="226"/>
      <c r="K69" s="121"/>
      <c r="L69" s="122"/>
      <c r="M69" s="208"/>
    </row>
    <row r="70" spans="1:13" ht="39" customHeight="1">
      <c r="A70" s="189" t="s">
        <v>838</v>
      </c>
      <c r="B70" s="89"/>
      <c r="C70" s="89"/>
      <c r="D70" s="89" t="s">
        <v>126</v>
      </c>
      <c r="E70" s="89" t="s">
        <v>141</v>
      </c>
      <c r="F70" s="89"/>
      <c r="G70" s="89"/>
      <c r="H70" s="89"/>
      <c r="I70" s="89"/>
      <c r="J70" s="89"/>
      <c r="K70" s="29" t="s">
        <v>13</v>
      </c>
      <c r="L70" s="30" t="s">
        <v>402</v>
      </c>
      <c r="M70" s="206"/>
    </row>
    <row r="71" spans="1:13" ht="39" customHeight="1">
      <c r="A71" s="190"/>
      <c r="B71" s="132" t="s">
        <v>839</v>
      </c>
      <c r="C71" s="27"/>
      <c r="D71" s="35"/>
      <c r="E71" s="35"/>
      <c r="F71" s="27"/>
      <c r="G71" s="27"/>
      <c r="H71" s="27"/>
      <c r="I71" s="27"/>
      <c r="J71" s="89">
        <f>SUM(C71:F71)</f>
        <v>0</v>
      </c>
      <c r="K71" s="209">
        <v>860</v>
      </c>
      <c r="L71" s="210">
        <f>SUM(J71:J73,J75:J77,J79:J81,)*K71</f>
        <v>0</v>
      </c>
      <c r="M71" s="207"/>
    </row>
    <row r="72" spans="1:13" ht="39" customHeight="1">
      <c r="A72" s="190"/>
      <c r="B72" s="132" t="s">
        <v>31</v>
      </c>
      <c r="C72" s="27"/>
      <c r="D72" s="35"/>
      <c r="E72" s="36"/>
      <c r="F72" s="27"/>
      <c r="G72" s="27"/>
      <c r="H72" s="27"/>
      <c r="I72" s="27"/>
      <c r="J72" s="89">
        <f>SUM(C72:F72)</f>
        <v>0</v>
      </c>
      <c r="K72" s="209"/>
      <c r="L72" s="210"/>
      <c r="M72" s="207"/>
    </row>
    <row r="73" spans="1:13" ht="39" customHeight="1">
      <c r="A73" s="190"/>
      <c r="B73" s="132" t="s">
        <v>19</v>
      </c>
      <c r="C73" s="27"/>
      <c r="D73" s="35"/>
      <c r="E73" s="35"/>
      <c r="F73" s="27"/>
      <c r="G73" s="27"/>
      <c r="H73" s="27"/>
      <c r="I73" s="27"/>
      <c r="J73" s="89">
        <f>SUM(C73:E73)</f>
        <v>0</v>
      </c>
      <c r="K73" s="209"/>
      <c r="L73" s="210"/>
      <c r="M73" s="207"/>
    </row>
    <row r="74" spans="1:13" ht="39" customHeight="1">
      <c r="A74" s="190"/>
      <c r="B74" s="80"/>
      <c r="C74" s="89" t="s">
        <v>152</v>
      </c>
      <c r="D74" s="89" t="s">
        <v>127</v>
      </c>
      <c r="E74" s="89" t="s">
        <v>128</v>
      </c>
      <c r="F74" s="89" t="s">
        <v>129</v>
      </c>
      <c r="G74" s="89"/>
      <c r="H74" s="89"/>
      <c r="I74" s="89"/>
      <c r="J74" s="89"/>
      <c r="K74" s="209"/>
      <c r="L74" s="210"/>
      <c r="M74" s="207"/>
    </row>
    <row r="75" spans="1:13" ht="39" customHeight="1">
      <c r="A75" s="190"/>
      <c r="B75" s="132" t="s">
        <v>839</v>
      </c>
      <c r="C75" s="35"/>
      <c r="D75" s="103"/>
      <c r="E75" s="35"/>
      <c r="F75" s="35"/>
      <c r="G75" s="27"/>
      <c r="H75" s="27"/>
      <c r="I75" s="27"/>
      <c r="J75" s="89">
        <f>SUM(C75:F75)</f>
        <v>0</v>
      </c>
      <c r="K75" s="209"/>
      <c r="L75" s="210"/>
      <c r="M75" s="207"/>
    </row>
    <row r="76" spans="1:13" ht="39" customHeight="1">
      <c r="A76" s="190"/>
      <c r="B76" s="132" t="s">
        <v>31</v>
      </c>
      <c r="C76" s="36"/>
      <c r="D76" s="35"/>
      <c r="E76" s="36"/>
      <c r="F76" s="35"/>
      <c r="G76" s="27"/>
      <c r="H76" s="27"/>
      <c r="I76" s="27"/>
      <c r="J76" s="89">
        <f>SUM(C76:F76)</f>
        <v>0</v>
      </c>
      <c r="K76" s="209"/>
      <c r="L76" s="210"/>
      <c r="M76" s="207"/>
    </row>
    <row r="77" spans="1:13" ht="39" customHeight="1">
      <c r="A77" s="190"/>
      <c r="B77" s="132" t="s">
        <v>19</v>
      </c>
      <c r="C77" s="35"/>
      <c r="D77" s="35"/>
      <c r="E77" s="35"/>
      <c r="F77" s="35"/>
      <c r="G77" s="27"/>
      <c r="H77" s="27"/>
      <c r="I77" s="27"/>
      <c r="J77" s="89">
        <f>SUM(C77:F77)</f>
        <v>0</v>
      </c>
      <c r="K77" s="209"/>
      <c r="L77" s="210"/>
      <c r="M77" s="207"/>
    </row>
    <row r="78" spans="1:13" ht="39" customHeight="1">
      <c r="A78" s="190"/>
      <c r="B78" s="80"/>
      <c r="C78" s="89" t="s">
        <v>153</v>
      </c>
      <c r="D78" s="89" t="s">
        <v>120</v>
      </c>
      <c r="E78" s="89" t="s">
        <v>121</v>
      </c>
      <c r="F78" s="89" t="s">
        <v>122</v>
      </c>
      <c r="G78" s="27"/>
      <c r="H78" s="27"/>
      <c r="I78" s="27"/>
      <c r="J78" s="89"/>
      <c r="K78" s="209"/>
      <c r="L78" s="210"/>
      <c r="M78" s="207"/>
    </row>
    <row r="79" spans="1:13" ht="39" customHeight="1">
      <c r="A79" s="190"/>
      <c r="B79" s="132" t="s">
        <v>839</v>
      </c>
      <c r="C79" s="35"/>
      <c r="D79" s="35"/>
      <c r="E79" s="35"/>
      <c r="F79" s="35"/>
      <c r="G79" s="27"/>
      <c r="H79" s="27"/>
      <c r="I79" s="27"/>
      <c r="J79" s="89">
        <f>SUM(C79:F79)</f>
        <v>0</v>
      </c>
      <c r="K79" s="209"/>
      <c r="L79" s="210"/>
      <c r="M79" s="207"/>
    </row>
    <row r="80" spans="1:13" ht="39" customHeight="1">
      <c r="A80" s="190"/>
      <c r="B80" s="132" t="s">
        <v>31</v>
      </c>
      <c r="C80" s="36"/>
      <c r="D80" s="36"/>
      <c r="E80" s="35"/>
      <c r="F80" s="36"/>
      <c r="G80" s="27"/>
      <c r="H80" s="27"/>
      <c r="I80" s="27"/>
      <c r="J80" s="89">
        <f>SUM(C80:F80)</f>
        <v>0</v>
      </c>
      <c r="K80" s="209"/>
      <c r="L80" s="210"/>
      <c r="M80" s="207"/>
    </row>
    <row r="81" spans="1:13" ht="39" customHeight="1">
      <c r="A81" s="190"/>
      <c r="B81" s="132" t="s">
        <v>19</v>
      </c>
      <c r="C81" s="35"/>
      <c r="D81" s="35"/>
      <c r="E81" s="35"/>
      <c r="F81" s="35"/>
      <c r="G81" s="27"/>
      <c r="H81" s="27"/>
      <c r="I81" s="27"/>
      <c r="J81" s="89">
        <f>SUM(C81:F81)</f>
        <v>0</v>
      </c>
      <c r="K81" s="209"/>
      <c r="L81" s="210"/>
      <c r="M81" s="207"/>
    </row>
    <row r="82" spans="1:13" ht="54" customHeight="1">
      <c r="A82" s="191"/>
      <c r="B82" s="217" t="s">
        <v>850</v>
      </c>
      <c r="C82" s="225"/>
      <c r="D82" s="225"/>
      <c r="E82" s="225"/>
      <c r="F82" s="225"/>
      <c r="G82" s="225"/>
      <c r="H82" s="225"/>
      <c r="I82" s="225"/>
      <c r="J82" s="226"/>
      <c r="K82" s="121"/>
      <c r="L82" s="122"/>
      <c r="M82" s="208"/>
    </row>
    <row r="83" spans="1:13" s="79" customFormat="1" ht="36.75" customHeight="1">
      <c r="A83" s="189" t="s">
        <v>711</v>
      </c>
      <c r="B83" s="80"/>
      <c r="C83" s="80" t="s">
        <v>426</v>
      </c>
      <c r="D83" s="80" t="s">
        <v>427</v>
      </c>
      <c r="E83" s="80" t="s">
        <v>428</v>
      </c>
      <c r="F83" s="89"/>
      <c r="G83" s="80"/>
      <c r="H83" s="80"/>
      <c r="I83" s="80"/>
      <c r="J83" s="80"/>
      <c r="K83" s="81" t="s">
        <v>13</v>
      </c>
      <c r="L83" s="82" t="s">
        <v>14</v>
      </c>
      <c r="M83" s="192"/>
    </row>
    <row r="84" spans="1:13" s="79" customFormat="1" ht="33" customHeight="1">
      <c r="A84" s="190"/>
      <c r="B84" s="80" t="s">
        <v>629</v>
      </c>
      <c r="C84" s="100"/>
      <c r="D84" s="100"/>
      <c r="E84" s="100"/>
      <c r="F84" s="102"/>
      <c r="G84" s="102"/>
      <c r="H84" s="102"/>
      <c r="I84" s="102"/>
      <c r="J84" s="80">
        <f>SUM(C84:F84)</f>
        <v>0</v>
      </c>
      <c r="K84" s="234">
        <v>820</v>
      </c>
      <c r="L84" s="185">
        <f>SUM(J84:J86,J88:J90,J92:J94)*K84</f>
        <v>0</v>
      </c>
      <c r="M84" s="192"/>
    </row>
    <row r="85" spans="1:13" s="79" customFormat="1" ht="33" customHeight="1">
      <c r="A85" s="190"/>
      <c r="B85" s="80" t="s">
        <v>635</v>
      </c>
      <c r="C85" s="100"/>
      <c r="D85" s="100"/>
      <c r="E85" s="102"/>
      <c r="F85" s="102"/>
      <c r="G85" s="102"/>
      <c r="H85" s="102"/>
      <c r="I85" s="102"/>
      <c r="J85" s="80">
        <f>SUM(C85:E85)</f>
        <v>0</v>
      </c>
      <c r="K85" s="235"/>
      <c r="L85" s="186"/>
      <c r="M85" s="192"/>
    </row>
    <row r="86" spans="1:13" s="79" customFormat="1" ht="33" customHeight="1">
      <c r="A86" s="190"/>
      <c r="B86" s="80" t="s">
        <v>19</v>
      </c>
      <c r="C86" s="100"/>
      <c r="D86" s="100"/>
      <c r="E86" s="102"/>
      <c r="F86" s="102"/>
      <c r="G86" s="102"/>
      <c r="H86" s="102"/>
      <c r="I86" s="102"/>
      <c r="J86" s="80">
        <f>SUM(C86:E86)</f>
        <v>0</v>
      </c>
      <c r="K86" s="235"/>
      <c r="L86" s="186"/>
      <c r="M86" s="192"/>
    </row>
    <row r="87" spans="1:13" s="79" customFormat="1" ht="36.75" customHeight="1">
      <c r="A87" s="190"/>
      <c r="B87" s="80"/>
      <c r="C87" s="80" t="s">
        <v>430</v>
      </c>
      <c r="D87" s="80" t="s">
        <v>431</v>
      </c>
      <c r="E87" s="80" t="s">
        <v>432</v>
      </c>
      <c r="F87" s="80"/>
      <c r="G87" s="101"/>
      <c r="H87" s="101"/>
      <c r="I87" s="101"/>
      <c r="J87" s="80"/>
      <c r="K87" s="235"/>
      <c r="L87" s="186"/>
      <c r="M87" s="192"/>
    </row>
    <row r="88" spans="1:13" s="79" customFormat="1" ht="33" customHeight="1">
      <c r="A88" s="190"/>
      <c r="B88" s="80" t="s">
        <v>629</v>
      </c>
      <c r="C88" s="100"/>
      <c r="D88" s="100"/>
      <c r="E88" s="100"/>
      <c r="F88" s="102"/>
      <c r="G88" s="102"/>
      <c r="H88" s="102"/>
      <c r="I88" s="102"/>
      <c r="J88" s="84">
        <f>SUM(C88:F88)</f>
        <v>0</v>
      </c>
      <c r="K88" s="235"/>
      <c r="L88" s="186"/>
      <c r="M88" s="192"/>
    </row>
    <row r="89" spans="1:13" s="79" customFormat="1" ht="33" customHeight="1">
      <c r="A89" s="190"/>
      <c r="B89" s="80" t="s">
        <v>635</v>
      </c>
      <c r="C89" s="100"/>
      <c r="D89" s="100"/>
      <c r="E89" s="100"/>
      <c r="F89" s="102"/>
      <c r="G89" s="102"/>
      <c r="H89" s="102"/>
      <c r="I89" s="102"/>
      <c r="J89" s="80">
        <f>SUM(C89:F89)</f>
        <v>0</v>
      </c>
      <c r="K89" s="235"/>
      <c r="L89" s="186"/>
      <c r="M89" s="192"/>
    </row>
    <row r="90" spans="1:13" s="79" customFormat="1" ht="33" customHeight="1">
      <c r="A90" s="190"/>
      <c r="B90" s="80" t="s">
        <v>19</v>
      </c>
      <c r="C90" s="100"/>
      <c r="D90" s="100"/>
      <c r="E90" s="102"/>
      <c r="F90" s="102"/>
      <c r="G90" s="102"/>
      <c r="H90" s="102"/>
      <c r="I90" s="102"/>
      <c r="J90" s="80">
        <f>SUM(C90:F90)</f>
        <v>0</v>
      </c>
      <c r="K90" s="235"/>
      <c r="L90" s="186"/>
      <c r="M90" s="192"/>
    </row>
    <row r="91" spans="1:13" s="79" customFormat="1" ht="36.75" customHeight="1">
      <c r="A91" s="190"/>
      <c r="B91" s="80"/>
      <c r="C91" s="80" t="s">
        <v>434</v>
      </c>
      <c r="D91" s="80" t="s">
        <v>435</v>
      </c>
      <c r="E91" s="80"/>
      <c r="F91" s="80"/>
      <c r="G91" s="101"/>
      <c r="H91" s="101"/>
      <c r="I91" s="101"/>
      <c r="J91" s="80"/>
      <c r="K91" s="235"/>
      <c r="L91" s="186"/>
      <c r="M91" s="192"/>
    </row>
    <row r="92" spans="1:13" s="79" customFormat="1" ht="33" customHeight="1">
      <c r="A92" s="190"/>
      <c r="B92" s="80" t="s">
        <v>629</v>
      </c>
      <c r="C92" s="83"/>
      <c r="D92" s="83"/>
      <c r="E92" s="120"/>
      <c r="F92" s="120"/>
      <c r="G92" s="102"/>
      <c r="H92" s="102"/>
      <c r="I92" s="102"/>
      <c r="J92" s="80">
        <f>SUM(C92:E92)</f>
        <v>0</v>
      </c>
      <c r="K92" s="235"/>
      <c r="L92" s="186"/>
      <c r="M92" s="192"/>
    </row>
    <row r="93" spans="1:13" s="79" customFormat="1" ht="33" customHeight="1">
      <c r="A93" s="190"/>
      <c r="B93" s="80" t="s">
        <v>635</v>
      </c>
      <c r="C93" s="83"/>
      <c r="D93" s="83"/>
      <c r="E93" s="120"/>
      <c r="F93" s="120"/>
      <c r="G93" s="102"/>
      <c r="H93" s="102"/>
      <c r="I93" s="102"/>
      <c r="J93" s="80">
        <f>SUM(C93:E93)</f>
        <v>0</v>
      </c>
      <c r="K93" s="235"/>
      <c r="L93" s="186"/>
      <c r="M93" s="192"/>
    </row>
    <row r="94" spans="1:13" s="79" customFormat="1" ht="33" customHeight="1">
      <c r="A94" s="190"/>
      <c r="B94" s="80" t="s">
        <v>19</v>
      </c>
      <c r="C94" s="83"/>
      <c r="D94" s="83"/>
      <c r="E94" s="120"/>
      <c r="F94" s="120"/>
      <c r="G94" s="102"/>
      <c r="H94" s="102"/>
      <c r="I94" s="102"/>
      <c r="J94" s="80">
        <f>SUM(C94:E94)</f>
        <v>0</v>
      </c>
      <c r="K94" s="235"/>
      <c r="L94" s="186"/>
      <c r="M94" s="192"/>
    </row>
    <row r="95" spans="1:13" s="79" customFormat="1" ht="49.5" customHeight="1">
      <c r="A95" s="191"/>
      <c r="B95" s="212" t="s">
        <v>714</v>
      </c>
      <c r="C95" s="213"/>
      <c r="D95" s="213"/>
      <c r="E95" s="213"/>
      <c r="F95" s="213"/>
      <c r="G95" s="213"/>
      <c r="H95" s="213"/>
      <c r="I95" s="213"/>
      <c r="J95" s="213"/>
      <c r="K95" s="213"/>
      <c r="L95" s="127"/>
      <c r="M95" s="110"/>
    </row>
    <row r="96" spans="1:13" ht="79.5" customHeight="1">
      <c r="A96" s="189" t="s">
        <v>699</v>
      </c>
      <c r="B96" s="80"/>
      <c r="C96" s="175" t="s">
        <v>153</v>
      </c>
      <c r="D96" s="175" t="s">
        <v>120</v>
      </c>
      <c r="E96" s="175" t="s">
        <v>121</v>
      </c>
      <c r="F96" s="175" t="s">
        <v>122</v>
      </c>
      <c r="G96" s="27"/>
      <c r="H96" s="27"/>
      <c r="I96" s="27"/>
      <c r="J96" s="175"/>
      <c r="K96" s="29" t="s">
        <v>13</v>
      </c>
      <c r="L96" s="30" t="s">
        <v>402</v>
      </c>
      <c r="M96" s="206"/>
    </row>
    <row r="97" spans="1:13" ht="120" customHeight="1">
      <c r="A97" s="190"/>
      <c r="B97" s="132" t="s">
        <v>682</v>
      </c>
      <c r="C97" s="36"/>
      <c r="D97" s="27"/>
      <c r="E97" s="27"/>
      <c r="F97" s="35"/>
      <c r="G97" s="27"/>
      <c r="H97" s="27"/>
      <c r="I97" s="27"/>
      <c r="J97" s="175">
        <f>SUM(C97:F97)</f>
        <v>0</v>
      </c>
      <c r="K97" s="173">
        <v>850</v>
      </c>
      <c r="L97" s="174">
        <f>SUM(J97:J97)*K97</f>
        <v>0</v>
      </c>
      <c r="M97" s="207"/>
    </row>
    <row r="98" spans="1:13" ht="87" customHeight="1">
      <c r="A98" s="191"/>
      <c r="B98" s="217" t="s">
        <v>163</v>
      </c>
      <c r="C98" s="225"/>
      <c r="D98" s="225"/>
      <c r="E98" s="225"/>
      <c r="F98" s="225"/>
      <c r="G98" s="225"/>
      <c r="H98" s="225"/>
      <c r="I98" s="225"/>
      <c r="J98" s="226"/>
      <c r="K98" s="121"/>
      <c r="L98" s="122"/>
      <c r="M98" s="208"/>
    </row>
    <row r="99" spans="1:13" s="79" customFormat="1" ht="39.75" customHeight="1">
      <c r="A99" s="189" t="s">
        <v>700</v>
      </c>
      <c r="B99" s="80"/>
      <c r="C99" s="89" t="s">
        <v>660</v>
      </c>
      <c r="D99" s="89" t="s">
        <v>126</v>
      </c>
      <c r="E99" s="89" t="s">
        <v>141</v>
      </c>
      <c r="F99" s="89" t="s">
        <v>659</v>
      </c>
      <c r="G99" s="80"/>
      <c r="H99" s="80"/>
      <c r="I99" s="80"/>
      <c r="J99" s="80"/>
      <c r="K99" s="81" t="s">
        <v>13</v>
      </c>
      <c r="L99" s="82" t="s">
        <v>14</v>
      </c>
      <c r="M99" s="192"/>
    </row>
    <row r="100" spans="1:13" s="79" customFormat="1" ht="39.75" customHeight="1">
      <c r="A100" s="190"/>
      <c r="B100" s="132" t="s">
        <v>644</v>
      </c>
      <c r="C100" s="102"/>
      <c r="D100" s="100"/>
      <c r="E100" s="100"/>
      <c r="F100" s="102"/>
      <c r="G100" s="102"/>
      <c r="H100" s="102"/>
      <c r="I100" s="102"/>
      <c r="J100" s="80">
        <f>SUM(C100:F100)</f>
        <v>0</v>
      </c>
      <c r="K100" s="234">
        <v>850</v>
      </c>
      <c r="L100" s="185">
        <f>SUM(J100:J102,J104:J106,J108:J110)*K100</f>
        <v>0</v>
      </c>
      <c r="M100" s="192"/>
    </row>
    <row r="101" spans="1:13" s="79" customFormat="1" ht="39.75" customHeight="1">
      <c r="A101" s="190"/>
      <c r="B101" s="132" t="s">
        <v>701</v>
      </c>
      <c r="C101" s="102"/>
      <c r="D101" s="100"/>
      <c r="E101" s="102"/>
      <c r="F101" s="102"/>
      <c r="G101" s="102"/>
      <c r="H101" s="102"/>
      <c r="I101" s="102"/>
      <c r="J101" s="80">
        <f>SUM(C101:F101)</f>
        <v>0</v>
      </c>
      <c r="K101" s="235"/>
      <c r="L101" s="186"/>
      <c r="M101" s="192"/>
    </row>
    <row r="102" spans="1:13" s="79" customFormat="1" ht="39.75" customHeight="1">
      <c r="A102" s="190"/>
      <c r="B102" s="132" t="s">
        <v>702</v>
      </c>
      <c r="C102" s="102"/>
      <c r="D102" s="100"/>
      <c r="E102" s="100"/>
      <c r="F102" s="102"/>
      <c r="G102" s="102"/>
      <c r="H102" s="102"/>
      <c r="I102" s="102"/>
      <c r="J102" s="80">
        <f>SUM(C102:F102)</f>
        <v>0</v>
      </c>
      <c r="K102" s="235"/>
      <c r="L102" s="186"/>
      <c r="M102" s="192"/>
    </row>
    <row r="103" spans="1:13" s="79" customFormat="1" ht="39.75" customHeight="1">
      <c r="A103" s="190"/>
      <c r="B103" s="80"/>
      <c r="C103" s="80" t="s">
        <v>152</v>
      </c>
      <c r="D103" s="80" t="s">
        <v>127</v>
      </c>
      <c r="E103" s="80" t="s">
        <v>128</v>
      </c>
      <c r="F103" s="80" t="s">
        <v>129</v>
      </c>
      <c r="G103" s="101"/>
      <c r="H103" s="101"/>
      <c r="I103" s="101"/>
      <c r="J103" s="80"/>
      <c r="K103" s="235"/>
      <c r="L103" s="186"/>
      <c r="M103" s="192"/>
    </row>
    <row r="104" spans="1:13" s="79" customFormat="1" ht="39.75" customHeight="1">
      <c r="A104" s="190"/>
      <c r="B104" s="132" t="s">
        <v>644</v>
      </c>
      <c r="C104" s="100"/>
      <c r="D104" s="100"/>
      <c r="E104" s="100"/>
      <c r="F104" s="100"/>
      <c r="G104" s="102"/>
      <c r="H104" s="102"/>
      <c r="I104" s="102"/>
      <c r="J104" s="84">
        <f>SUM(C104:F104)</f>
        <v>0</v>
      </c>
      <c r="K104" s="235"/>
      <c r="L104" s="186"/>
      <c r="M104" s="192"/>
    </row>
    <row r="105" spans="1:13" s="79" customFormat="1" ht="39.75" customHeight="1">
      <c r="A105" s="190"/>
      <c r="B105" s="132" t="s">
        <v>701</v>
      </c>
      <c r="C105" s="102"/>
      <c r="D105" s="100"/>
      <c r="E105" s="102"/>
      <c r="F105" s="100"/>
      <c r="G105" s="102"/>
      <c r="H105" s="102"/>
      <c r="I105" s="102"/>
      <c r="J105" s="80">
        <f>SUM(C105:F105)</f>
        <v>0</v>
      </c>
      <c r="K105" s="235"/>
      <c r="L105" s="186"/>
      <c r="M105" s="192"/>
    </row>
    <row r="106" spans="1:13" s="79" customFormat="1" ht="39.75" customHeight="1">
      <c r="A106" s="190"/>
      <c r="B106" s="132" t="s">
        <v>702</v>
      </c>
      <c r="C106" s="102"/>
      <c r="D106" s="100"/>
      <c r="E106" s="100"/>
      <c r="F106" s="100"/>
      <c r="G106" s="102"/>
      <c r="H106" s="102"/>
      <c r="I106" s="102"/>
      <c r="J106" s="80">
        <f>SUM(C106:F106)</f>
        <v>0</v>
      </c>
      <c r="K106" s="235"/>
      <c r="L106" s="186"/>
      <c r="M106" s="192"/>
    </row>
    <row r="107" spans="1:13" s="79" customFormat="1" ht="39.75" customHeight="1">
      <c r="A107" s="190"/>
      <c r="B107" s="80"/>
      <c r="C107" s="80" t="s">
        <v>153</v>
      </c>
      <c r="D107" s="80" t="s">
        <v>120</v>
      </c>
      <c r="E107" s="80" t="s">
        <v>121</v>
      </c>
      <c r="F107" s="80" t="s">
        <v>122</v>
      </c>
      <c r="G107" s="101"/>
      <c r="H107" s="101"/>
      <c r="I107" s="101"/>
      <c r="J107" s="80"/>
      <c r="K107" s="235"/>
      <c r="L107" s="186"/>
      <c r="M107" s="192"/>
    </row>
    <row r="108" spans="1:13" s="79" customFormat="1" ht="39.75" customHeight="1">
      <c r="A108" s="190"/>
      <c r="B108" s="132" t="s">
        <v>644</v>
      </c>
      <c r="C108" s="100"/>
      <c r="D108" s="100"/>
      <c r="E108" s="83"/>
      <c r="F108" s="83"/>
      <c r="G108" s="102"/>
      <c r="H108" s="102"/>
      <c r="I108" s="102"/>
      <c r="J108" s="80">
        <f>SUM(C108:F108)</f>
        <v>0</v>
      </c>
      <c r="K108" s="235"/>
      <c r="L108" s="186"/>
      <c r="M108" s="192"/>
    </row>
    <row r="109" spans="1:13" s="79" customFormat="1" ht="39.75" customHeight="1">
      <c r="A109" s="190"/>
      <c r="B109" s="132" t="s">
        <v>701</v>
      </c>
      <c r="C109" s="102"/>
      <c r="D109" s="102"/>
      <c r="E109" s="102"/>
      <c r="F109" s="83"/>
      <c r="G109" s="102"/>
      <c r="H109" s="102"/>
      <c r="I109" s="102"/>
      <c r="J109" s="80">
        <f>SUM(C109:F109)</f>
        <v>0</v>
      </c>
      <c r="K109" s="235"/>
      <c r="L109" s="186"/>
      <c r="M109" s="192"/>
    </row>
    <row r="110" spans="1:13" s="79" customFormat="1" ht="39.75" customHeight="1">
      <c r="A110" s="190"/>
      <c r="B110" s="132" t="s">
        <v>702</v>
      </c>
      <c r="C110" s="100"/>
      <c r="D110" s="100"/>
      <c r="E110" s="83"/>
      <c r="F110" s="83"/>
      <c r="G110" s="102"/>
      <c r="H110" s="102"/>
      <c r="I110" s="102"/>
      <c r="J110" s="80">
        <f>SUM(C110:F110)</f>
        <v>0</v>
      </c>
      <c r="K110" s="235"/>
      <c r="L110" s="186"/>
      <c r="M110" s="192"/>
    </row>
    <row r="111" spans="1:13" s="79" customFormat="1" ht="51" customHeight="1">
      <c r="A111" s="191"/>
      <c r="B111" s="212" t="s">
        <v>163</v>
      </c>
      <c r="C111" s="213"/>
      <c r="D111" s="213"/>
      <c r="E111" s="213"/>
      <c r="F111" s="213"/>
      <c r="G111" s="213"/>
      <c r="H111" s="213"/>
      <c r="I111" s="213"/>
      <c r="J111" s="213"/>
      <c r="K111" s="213"/>
      <c r="L111" s="127"/>
      <c r="M111" s="110"/>
    </row>
    <row r="112" spans="1:13" s="79" customFormat="1" ht="66.75" customHeight="1">
      <c r="A112" s="188" t="s">
        <v>669</v>
      </c>
      <c r="B112" s="132"/>
      <c r="C112" s="132"/>
      <c r="D112" s="132" t="s">
        <v>16</v>
      </c>
      <c r="E112" s="132" t="s">
        <v>17</v>
      </c>
      <c r="F112" s="132" t="s">
        <v>18</v>
      </c>
      <c r="G112" s="132"/>
      <c r="H112" s="132"/>
      <c r="I112" s="132"/>
      <c r="J112" s="80"/>
      <c r="K112" s="81"/>
      <c r="L112" s="82"/>
      <c r="M112" s="192"/>
    </row>
    <row r="113" spans="1:13" s="79" customFormat="1" ht="66.75" customHeight="1">
      <c r="A113" s="188"/>
      <c r="B113" s="132" t="s">
        <v>665</v>
      </c>
      <c r="C113" s="133"/>
      <c r="D113" s="134"/>
      <c r="E113" s="134"/>
      <c r="F113" s="134"/>
      <c r="G113" s="133"/>
      <c r="H113" s="133"/>
      <c r="I113" s="133"/>
      <c r="J113" s="80">
        <f>SUM(D113:F113)</f>
        <v>0</v>
      </c>
      <c r="K113" s="193">
        <v>600</v>
      </c>
      <c r="L113" s="211">
        <f>K113*(SUM(J113:J116))</f>
        <v>0</v>
      </c>
      <c r="M113" s="192"/>
    </row>
    <row r="114" spans="1:13" s="79" customFormat="1" ht="66.75" customHeight="1">
      <c r="A114" s="188"/>
      <c r="B114" s="132" t="s">
        <v>666</v>
      </c>
      <c r="C114" s="133"/>
      <c r="D114" s="134"/>
      <c r="E114" s="134"/>
      <c r="F114" s="134"/>
      <c r="G114" s="133"/>
      <c r="H114" s="133"/>
      <c r="I114" s="133"/>
      <c r="J114" s="80">
        <f>SUM(D114:F114)</f>
        <v>0</v>
      </c>
      <c r="K114" s="193"/>
      <c r="L114" s="211"/>
      <c r="M114" s="192"/>
    </row>
    <row r="115" spans="1:13" s="79" customFormat="1" ht="66.75" customHeight="1">
      <c r="A115" s="188"/>
      <c r="B115" s="142" t="s">
        <v>676</v>
      </c>
      <c r="C115" s="133"/>
      <c r="D115" s="134"/>
      <c r="E115" s="134"/>
      <c r="F115" s="134"/>
      <c r="G115" s="133"/>
      <c r="H115" s="133"/>
      <c r="I115" s="133"/>
      <c r="J115" s="80">
        <f>SUM(D115:F115)</f>
        <v>0</v>
      </c>
      <c r="K115" s="194"/>
      <c r="L115" s="211"/>
      <c r="M115" s="192"/>
    </row>
    <row r="116" spans="1:13" s="79" customFormat="1" ht="66.75" customHeight="1">
      <c r="A116" s="188"/>
      <c r="B116" s="142" t="s">
        <v>667</v>
      </c>
      <c r="C116" s="133"/>
      <c r="D116" s="134"/>
      <c r="E116" s="134"/>
      <c r="F116" s="134"/>
      <c r="G116" s="133"/>
      <c r="H116" s="133"/>
      <c r="I116" s="133"/>
      <c r="J116" s="80">
        <f>SUM(D116:F116)</f>
        <v>0</v>
      </c>
      <c r="K116" s="194"/>
      <c r="L116" s="211"/>
      <c r="M116" s="192"/>
    </row>
    <row r="117" spans="1:13" s="79" customFormat="1" ht="46.5" customHeight="1">
      <c r="A117" s="188"/>
      <c r="B117" s="244" t="s">
        <v>673</v>
      </c>
      <c r="C117" s="244"/>
      <c r="D117" s="244"/>
      <c r="E117" s="244"/>
      <c r="F117" s="244"/>
      <c r="G117" s="244"/>
      <c r="H117" s="244"/>
      <c r="I117" s="244"/>
      <c r="J117" s="244"/>
      <c r="K117" s="244"/>
      <c r="L117" s="125"/>
      <c r="M117" s="109"/>
    </row>
    <row r="118" spans="1:13" s="79" customFormat="1" ht="87" customHeight="1">
      <c r="A118" s="188" t="s">
        <v>678</v>
      </c>
      <c r="B118" s="132"/>
      <c r="C118" s="132" t="s">
        <v>652</v>
      </c>
      <c r="D118" s="132" t="s">
        <v>653</v>
      </c>
      <c r="E118" s="132" t="s">
        <v>654</v>
      </c>
      <c r="F118" s="132" t="s">
        <v>433</v>
      </c>
      <c r="G118" s="132"/>
      <c r="H118" s="132"/>
      <c r="I118" s="132"/>
      <c r="J118" s="80"/>
      <c r="K118" s="81"/>
      <c r="L118" s="82"/>
      <c r="M118" s="274" t="s">
        <v>712</v>
      </c>
    </row>
    <row r="119" spans="1:13" s="79" customFormat="1" ht="267" customHeight="1">
      <c r="A119" s="188"/>
      <c r="B119" s="132" t="s">
        <v>677</v>
      </c>
      <c r="C119" s="134"/>
      <c r="D119" s="134"/>
      <c r="E119" s="133"/>
      <c r="F119" s="133"/>
      <c r="G119" s="133"/>
      <c r="H119" s="133"/>
      <c r="I119" s="133"/>
      <c r="J119" s="80">
        <f>SUM(C119:F119)</f>
        <v>0</v>
      </c>
      <c r="K119" s="153">
        <v>750</v>
      </c>
      <c r="L119" s="154">
        <f>K119*(SUM(J119:J119))</f>
        <v>0</v>
      </c>
      <c r="M119" s="275"/>
    </row>
    <row r="120" spans="1:13" s="79" customFormat="1" ht="46.5" customHeight="1">
      <c r="A120" s="188"/>
      <c r="B120" s="244" t="s">
        <v>686</v>
      </c>
      <c r="C120" s="244"/>
      <c r="D120" s="244"/>
      <c r="E120" s="244"/>
      <c r="F120" s="244"/>
      <c r="G120" s="244"/>
      <c r="H120" s="244"/>
      <c r="I120" s="244"/>
      <c r="J120" s="244"/>
      <c r="K120" s="244"/>
      <c r="L120" s="125"/>
      <c r="M120" s="276"/>
    </row>
    <row r="121" spans="1:13" s="79" customFormat="1" ht="78" customHeight="1">
      <c r="A121" s="188" t="s">
        <v>683</v>
      </c>
      <c r="B121" s="132"/>
      <c r="C121" s="132" t="s">
        <v>426</v>
      </c>
      <c r="D121" s="132" t="s">
        <v>427</v>
      </c>
      <c r="E121" s="132" t="s">
        <v>428</v>
      </c>
      <c r="F121" s="132" t="s">
        <v>691</v>
      </c>
      <c r="G121" s="132"/>
      <c r="H121" s="132"/>
      <c r="I121" s="132"/>
      <c r="J121" s="80"/>
      <c r="K121" s="81"/>
      <c r="L121" s="82"/>
      <c r="M121" s="192"/>
    </row>
    <row r="122" spans="1:13" s="79" customFormat="1" ht="78" customHeight="1">
      <c r="A122" s="188"/>
      <c r="B122" s="132" t="s">
        <v>19</v>
      </c>
      <c r="C122" s="134"/>
      <c r="D122" s="134"/>
      <c r="E122" s="134"/>
      <c r="F122" s="133"/>
      <c r="G122" s="133"/>
      <c r="H122" s="133"/>
      <c r="I122" s="133"/>
      <c r="J122" s="80">
        <f>SUM(C122:F122)</f>
        <v>0</v>
      </c>
      <c r="K122" s="193">
        <v>620</v>
      </c>
      <c r="L122" s="211">
        <f>K122*(SUM(J122:J124))</f>
        <v>0</v>
      </c>
      <c r="M122" s="192"/>
    </row>
    <row r="123" spans="1:13" s="79" customFormat="1" ht="78" customHeight="1">
      <c r="A123" s="188"/>
      <c r="B123" s="142" t="s">
        <v>11</v>
      </c>
      <c r="C123" s="134"/>
      <c r="D123" s="134"/>
      <c r="E123" s="134"/>
      <c r="F123" s="134"/>
      <c r="G123" s="133"/>
      <c r="H123" s="133"/>
      <c r="I123" s="133"/>
      <c r="J123" s="80">
        <f>SUM(C123:F123)</f>
        <v>0</v>
      </c>
      <c r="K123" s="194"/>
      <c r="L123" s="211"/>
      <c r="M123" s="192"/>
    </row>
    <row r="124" spans="1:13" s="79" customFormat="1" ht="78" customHeight="1">
      <c r="A124" s="188"/>
      <c r="B124" s="142" t="s">
        <v>682</v>
      </c>
      <c r="C124" s="134"/>
      <c r="D124" s="134"/>
      <c r="E124" s="134"/>
      <c r="F124" s="134"/>
      <c r="G124" s="133"/>
      <c r="H124" s="133"/>
      <c r="I124" s="133"/>
      <c r="J124" s="80">
        <f>SUM(C124:F124)</f>
        <v>0</v>
      </c>
      <c r="K124" s="194"/>
      <c r="L124" s="211"/>
      <c r="M124" s="192"/>
    </row>
    <row r="125" spans="1:13" s="79" customFormat="1" ht="46.5" customHeight="1">
      <c r="A125" s="188"/>
      <c r="B125" s="244" t="s">
        <v>688</v>
      </c>
      <c r="C125" s="244"/>
      <c r="D125" s="244"/>
      <c r="E125" s="244"/>
      <c r="F125" s="244"/>
      <c r="G125" s="244"/>
      <c r="H125" s="244"/>
      <c r="I125" s="244"/>
      <c r="J125" s="244"/>
      <c r="K125" s="244"/>
      <c r="L125" s="125"/>
      <c r="M125" s="109"/>
    </row>
    <row r="126" spans="1:13" s="79" customFormat="1" ht="66.75" customHeight="1">
      <c r="A126" s="188" t="s">
        <v>684</v>
      </c>
      <c r="B126" s="132"/>
      <c r="C126" s="142" t="s">
        <v>692</v>
      </c>
      <c r="D126" s="142" t="s">
        <v>693</v>
      </c>
      <c r="E126" s="142" t="s">
        <v>694</v>
      </c>
      <c r="F126" s="132"/>
      <c r="G126" s="132"/>
      <c r="H126" s="132"/>
      <c r="I126" s="132"/>
      <c r="J126" s="80"/>
      <c r="K126" s="81"/>
      <c r="L126" s="82"/>
      <c r="M126" s="192"/>
    </row>
    <row r="127" spans="1:13" s="79" customFormat="1" ht="81.75" customHeight="1">
      <c r="A127" s="188"/>
      <c r="B127" s="132" t="s">
        <v>685</v>
      </c>
      <c r="C127" s="133"/>
      <c r="D127" s="133"/>
      <c r="E127" s="133"/>
      <c r="F127" s="133"/>
      <c r="G127" s="133"/>
      <c r="H127" s="133"/>
      <c r="I127" s="133"/>
      <c r="J127" s="80">
        <f>SUM(C127:E127)</f>
        <v>0</v>
      </c>
      <c r="K127" s="193">
        <v>650</v>
      </c>
      <c r="L127" s="211">
        <f>K127*(SUM(J127:J129))</f>
        <v>0</v>
      </c>
      <c r="M127" s="192"/>
    </row>
    <row r="128" spans="1:13" s="79" customFormat="1" ht="81.75" customHeight="1">
      <c r="A128" s="188"/>
      <c r="B128" s="142" t="s">
        <v>682</v>
      </c>
      <c r="C128" s="133"/>
      <c r="D128" s="134"/>
      <c r="E128" s="133"/>
      <c r="F128" s="133"/>
      <c r="G128" s="133"/>
      <c r="H128" s="133"/>
      <c r="I128" s="133"/>
      <c r="J128" s="80">
        <f>SUM(C128:E128)</f>
        <v>0</v>
      </c>
      <c r="K128" s="194"/>
      <c r="L128" s="211"/>
      <c r="M128" s="192"/>
    </row>
    <row r="129" spans="1:13" s="79" customFormat="1" ht="81.75" customHeight="1">
      <c r="A129" s="188"/>
      <c r="B129" s="142" t="s">
        <v>25</v>
      </c>
      <c r="C129" s="134"/>
      <c r="D129" s="134"/>
      <c r="E129" s="133"/>
      <c r="F129" s="133"/>
      <c r="G129" s="133"/>
      <c r="H129" s="133"/>
      <c r="I129" s="133"/>
      <c r="J129" s="80">
        <f>SUM(C129:E129)</f>
        <v>0</v>
      </c>
      <c r="K129" s="194"/>
      <c r="L129" s="211"/>
      <c r="M129" s="192"/>
    </row>
    <row r="130" spans="1:13" s="79" customFormat="1" ht="46.5" customHeight="1">
      <c r="A130" s="188"/>
      <c r="B130" s="244" t="s">
        <v>687</v>
      </c>
      <c r="C130" s="244"/>
      <c r="D130" s="244"/>
      <c r="E130" s="244"/>
      <c r="F130" s="244"/>
      <c r="G130" s="244"/>
      <c r="H130" s="244"/>
      <c r="I130" s="244"/>
      <c r="J130" s="244"/>
      <c r="K130" s="244"/>
      <c r="L130" s="125"/>
      <c r="M130" s="109"/>
    </row>
    <row r="131" spans="1:13" s="79" customFormat="1" ht="80.25" customHeight="1">
      <c r="A131" s="189" t="s">
        <v>715</v>
      </c>
      <c r="B131" s="115"/>
      <c r="C131" s="142" t="s">
        <v>713</v>
      </c>
      <c r="D131" s="142" t="s">
        <v>16</v>
      </c>
      <c r="E131" s="142" t="s">
        <v>17</v>
      </c>
      <c r="F131" s="115"/>
      <c r="G131" s="115"/>
      <c r="H131" s="115"/>
      <c r="I131" s="115"/>
      <c r="J131" s="115"/>
      <c r="K131" s="125"/>
      <c r="L131" s="125"/>
      <c r="M131" s="185"/>
    </row>
    <row r="132" spans="1:13" s="79" customFormat="1" ht="111.75" customHeight="1">
      <c r="A132" s="190"/>
      <c r="B132" s="132" t="s">
        <v>19</v>
      </c>
      <c r="C132" s="134"/>
      <c r="D132" s="134"/>
      <c r="E132" s="133"/>
      <c r="F132" s="115"/>
      <c r="G132" s="115"/>
      <c r="H132" s="115"/>
      <c r="I132" s="115"/>
      <c r="J132" s="115"/>
      <c r="K132" s="273">
        <v>420</v>
      </c>
      <c r="L132" s="297">
        <f>SUM(C132:E132)*K132</f>
        <v>0</v>
      </c>
      <c r="M132" s="186"/>
    </row>
    <row r="133" spans="1:13" s="79" customFormat="1" ht="80.25" customHeight="1">
      <c r="A133" s="191"/>
      <c r="B133" s="132" t="s">
        <v>19</v>
      </c>
      <c r="C133" s="179"/>
      <c r="D133" s="134"/>
      <c r="E133" s="134"/>
      <c r="F133" s="157"/>
      <c r="G133" s="157"/>
      <c r="H133" s="157"/>
      <c r="I133" s="157"/>
      <c r="J133" s="157"/>
      <c r="K133" s="273"/>
      <c r="L133" s="297"/>
      <c r="M133" s="187"/>
    </row>
    <row r="134" spans="1:13" s="79" customFormat="1" ht="56.25" customHeight="1">
      <c r="A134" s="188" t="s">
        <v>679</v>
      </c>
      <c r="B134" s="132"/>
      <c r="C134" s="132" t="s">
        <v>690</v>
      </c>
      <c r="D134" s="132" t="s">
        <v>649</v>
      </c>
      <c r="E134" s="132" t="s">
        <v>650</v>
      </c>
      <c r="F134" s="132"/>
      <c r="G134" s="132"/>
      <c r="H134" s="132"/>
      <c r="I134" s="132"/>
      <c r="J134" s="80"/>
      <c r="K134" s="81"/>
      <c r="L134" s="82"/>
      <c r="M134" s="192"/>
    </row>
    <row r="135" spans="1:13" s="79" customFormat="1" ht="123" customHeight="1">
      <c r="A135" s="188"/>
      <c r="B135" s="132" t="s">
        <v>19</v>
      </c>
      <c r="C135" s="134"/>
      <c r="D135" s="134"/>
      <c r="E135" s="133"/>
      <c r="F135" s="133"/>
      <c r="G135" s="133"/>
      <c r="H135" s="133"/>
      <c r="I135" s="133"/>
      <c r="J135" s="80">
        <f>SUM(C135:E135)</f>
        <v>0</v>
      </c>
      <c r="K135" s="193">
        <v>700</v>
      </c>
      <c r="L135" s="211">
        <f>K135*(SUM(J135:J136))</f>
        <v>0</v>
      </c>
      <c r="M135" s="192"/>
    </row>
    <row r="136" spans="1:13" s="79" customFormat="1" ht="123" customHeight="1">
      <c r="A136" s="188"/>
      <c r="B136" s="132" t="s">
        <v>668</v>
      </c>
      <c r="C136" s="134"/>
      <c r="D136" s="134"/>
      <c r="E136" s="133"/>
      <c r="F136" s="133"/>
      <c r="G136" s="133"/>
      <c r="H136" s="133"/>
      <c r="I136" s="133"/>
      <c r="J136" s="80">
        <f>SUM(C136:E136)</f>
        <v>0</v>
      </c>
      <c r="K136" s="194"/>
      <c r="L136" s="211"/>
      <c r="M136" s="192"/>
    </row>
    <row r="137" spans="1:13" s="79" customFormat="1" ht="77.25" customHeight="1">
      <c r="A137" s="188"/>
      <c r="B137" s="244" t="s">
        <v>889</v>
      </c>
      <c r="C137" s="244"/>
      <c r="D137" s="244"/>
      <c r="E137" s="244"/>
      <c r="F137" s="244"/>
      <c r="G137" s="244"/>
      <c r="H137" s="244"/>
      <c r="I137" s="244"/>
      <c r="J137" s="244"/>
      <c r="K137" s="244"/>
      <c r="L137" s="125"/>
      <c r="M137" s="109"/>
    </row>
    <row r="138" spans="1:13" s="79" customFormat="1" ht="33" customHeight="1">
      <c r="A138" s="188" t="s">
        <v>680</v>
      </c>
      <c r="B138" s="132"/>
      <c r="C138" s="132"/>
      <c r="D138" s="132" t="s">
        <v>653</v>
      </c>
      <c r="E138" s="132" t="s">
        <v>654</v>
      </c>
      <c r="F138" s="132" t="s">
        <v>655</v>
      </c>
      <c r="G138" s="144" t="s">
        <v>962</v>
      </c>
      <c r="H138" s="132"/>
      <c r="I138" s="132"/>
      <c r="J138" s="80"/>
      <c r="K138" s="81"/>
      <c r="L138" s="82"/>
      <c r="M138" s="192"/>
    </row>
    <row r="139" spans="1:13" s="79" customFormat="1" ht="54" customHeight="1">
      <c r="A139" s="188"/>
      <c r="B139" s="132" t="s">
        <v>19</v>
      </c>
      <c r="C139" s="133"/>
      <c r="D139" s="133"/>
      <c r="E139" s="134"/>
      <c r="F139" s="134"/>
      <c r="G139" s="134"/>
      <c r="H139" s="133"/>
      <c r="I139" s="133"/>
      <c r="J139" s="80">
        <f>SUM(D139:G139)</f>
        <v>0</v>
      </c>
      <c r="K139" s="193">
        <v>720</v>
      </c>
      <c r="L139" s="211">
        <f>K139*(SUM(J139:J145))</f>
        <v>0</v>
      </c>
      <c r="M139" s="192"/>
    </row>
    <row r="140" spans="1:13" s="79" customFormat="1" ht="54" customHeight="1">
      <c r="A140" s="188"/>
      <c r="B140" s="132" t="s">
        <v>668</v>
      </c>
      <c r="C140" s="133"/>
      <c r="D140" s="134"/>
      <c r="E140" s="134"/>
      <c r="F140" s="134"/>
      <c r="G140" s="134"/>
      <c r="H140" s="133"/>
      <c r="I140" s="133"/>
      <c r="J140" s="80">
        <f>SUM(D140:G140)</f>
        <v>0</v>
      </c>
      <c r="K140" s="194"/>
      <c r="L140" s="211"/>
      <c r="M140" s="192"/>
    </row>
    <row r="141" spans="1:13" s="79" customFormat="1" ht="54" customHeight="1">
      <c r="A141" s="188"/>
      <c r="B141" s="132" t="s">
        <v>670</v>
      </c>
      <c r="C141" s="133"/>
      <c r="D141" s="134"/>
      <c r="E141" s="134"/>
      <c r="F141" s="134"/>
      <c r="G141" s="134"/>
      <c r="H141" s="133"/>
      <c r="I141" s="133"/>
      <c r="J141" s="80">
        <f>SUM(D141:G141)</f>
        <v>0</v>
      </c>
      <c r="K141" s="194"/>
      <c r="L141" s="211"/>
      <c r="M141" s="192"/>
    </row>
    <row r="142" spans="1:13" s="79" customFormat="1" ht="54" customHeight="1">
      <c r="A142" s="188"/>
      <c r="B142" s="132"/>
      <c r="C142" s="132"/>
      <c r="D142" s="132" t="s">
        <v>435</v>
      </c>
      <c r="E142" s="132" t="s">
        <v>436</v>
      </c>
      <c r="F142" s="132" t="s">
        <v>656</v>
      </c>
      <c r="G142" s="132" t="s">
        <v>963</v>
      </c>
      <c r="H142" s="132"/>
      <c r="I142" s="132"/>
      <c r="J142" s="80"/>
      <c r="K142" s="194"/>
      <c r="L142" s="211"/>
      <c r="M142" s="192"/>
    </row>
    <row r="143" spans="1:13" s="79" customFormat="1" ht="54" customHeight="1">
      <c r="A143" s="188"/>
      <c r="B143" s="132" t="s">
        <v>19</v>
      </c>
      <c r="C143" s="133"/>
      <c r="D143" s="134"/>
      <c r="E143" s="134"/>
      <c r="F143" s="134"/>
      <c r="G143" s="134"/>
      <c r="H143" s="133"/>
      <c r="I143" s="133"/>
      <c r="J143" s="80">
        <f>SUM(D143:G143)</f>
        <v>0</v>
      </c>
      <c r="K143" s="194"/>
      <c r="L143" s="211"/>
      <c r="M143" s="192"/>
    </row>
    <row r="144" spans="1:13" s="79" customFormat="1" ht="54" customHeight="1">
      <c r="A144" s="188"/>
      <c r="B144" s="132" t="s">
        <v>668</v>
      </c>
      <c r="C144" s="133"/>
      <c r="D144" s="134"/>
      <c r="E144" s="134"/>
      <c r="F144" s="134"/>
      <c r="G144" s="134"/>
      <c r="H144" s="133"/>
      <c r="I144" s="133"/>
      <c r="J144" s="80">
        <f>SUM(D144:G144)</f>
        <v>0</v>
      </c>
      <c r="K144" s="194"/>
      <c r="L144" s="211"/>
      <c r="M144" s="192"/>
    </row>
    <row r="145" spans="1:13" s="79" customFormat="1" ht="54" customHeight="1">
      <c r="A145" s="188"/>
      <c r="B145" s="132" t="s">
        <v>670</v>
      </c>
      <c r="C145" s="133"/>
      <c r="D145" s="133"/>
      <c r="E145" s="134"/>
      <c r="F145" s="134"/>
      <c r="G145" s="134"/>
      <c r="H145" s="133"/>
      <c r="I145" s="133"/>
      <c r="J145" s="80">
        <f>SUM(D145:G145)</f>
        <v>0</v>
      </c>
      <c r="K145" s="194"/>
      <c r="L145" s="211"/>
      <c r="M145" s="192"/>
    </row>
    <row r="146" spans="1:13" s="79" customFormat="1" ht="46.5" customHeight="1">
      <c r="A146" s="188"/>
      <c r="B146" s="244" t="s">
        <v>674</v>
      </c>
      <c r="C146" s="244"/>
      <c r="D146" s="244"/>
      <c r="E146" s="244"/>
      <c r="F146" s="244"/>
      <c r="G146" s="244"/>
      <c r="H146" s="244"/>
      <c r="I146" s="244"/>
      <c r="J146" s="244"/>
      <c r="K146" s="244"/>
      <c r="L146" s="125"/>
      <c r="M146" s="109"/>
    </row>
    <row r="147" spans="1:13" s="79" customFormat="1" ht="48.75" customHeight="1">
      <c r="A147" s="188" t="s">
        <v>681</v>
      </c>
      <c r="B147" s="132"/>
      <c r="C147" s="132" t="s">
        <v>695</v>
      </c>
      <c r="D147" s="132" t="s">
        <v>581</v>
      </c>
      <c r="E147" s="132" t="s">
        <v>696</v>
      </c>
      <c r="F147" s="132"/>
      <c r="G147" s="132"/>
      <c r="H147" s="132"/>
      <c r="I147" s="132"/>
      <c r="J147" s="80"/>
      <c r="K147" s="81"/>
      <c r="L147" s="82"/>
      <c r="M147" s="192"/>
    </row>
    <row r="148" spans="1:13" s="79" customFormat="1" ht="48.75" customHeight="1">
      <c r="A148" s="188"/>
      <c r="B148" s="132" t="s">
        <v>25</v>
      </c>
      <c r="C148" s="134"/>
      <c r="D148" s="134"/>
      <c r="E148" s="134"/>
      <c r="F148" s="133"/>
      <c r="G148" s="133"/>
      <c r="H148" s="133"/>
      <c r="I148" s="133"/>
      <c r="J148" s="80">
        <f>SUM(C148:E148)</f>
        <v>0</v>
      </c>
      <c r="K148" s="193">
        <v>700</v>
      </c>
      <c r="L148" s="211">
        <f>K148*(SUM(J148:J154))</f>
        <v>0</v>
      </c>
      <c r="M148" s="192"/>
    </row>
    <row r="149" spans="1:13" s="79" customFormat="1" ht="48.75" customHeight="1">
      <c r="A149" s="188"/>
      <c r="B149" s="132" t="s">
        <v>19</v>
      </c>
      <c r="C149" s="134"/>
      <c r="D149" s="134"/>
      <c r="E149" s="134"/>
      <c r="F149" s="133"/>
      <c r="G149" s="133"/>
      <c r="H149" s="133"/>
      <c r="I149" s="133"/>
      <c r="J149" s="80">
        <f>SUM(C149:E149)</f>
        <v>0</v>
      </c>
      <c r="K149" s="194"/>
      <c r="L149" s="211"/>
      <c r="M149" s="192"/>
    </row>
    <row r="150" spans="1:13" s="79" customFormat="1" ht="48.75" customHeight="1">
      <c r="A150" s="188"/>
      <c r="B150" s="132" t="s">
        <v>48</v>
      </c>
      <c r="C150" s="134"/>
      <c r="D150" s="134"/>
      <c r="E150" s="134"/>
      <c r="F150" s="133"/>
      <c r="G150" s="133"/>
      <c r="H150" s="133"/>
      <c r="I150" s="133"/>
      <c r="J150" s="80">
        <f>SUM(C150:E150)</f>
        <v>0</v>
      </c>
      <c r="K150" s="194"/>
      <c r="L150" s="211"/>
      <c r="M150" s="192"/>
    </row>
    <row r="151" spans="1:13" s="79" customFormat="1" ht="48.75" customHeight="1">
      <c r="A151" s="188"/>
      <c r="B151" s="132"/>
      <c r="C151" s="132" t="s">
        <v>584</v>
      </c>
      <c r="D151" s="132" t="s">
        <v>585</v>
      </c>
      <c r="E151" s="132" t="s">
        <v>698</v>
      </c>
      <c r="F151" s="132"/>
      <c r="G151" s="132"/>
      <c r="H151" s="132"/>
      <c r="I151" s="132"/>
      <c r="J151" s="80"/>
      <c r="K151" s="194"/>
      <c r="L151" s="211"/>
      <c r="M151" s="192"/>
    </row>
    <row r="152" spans="1:13" s="79" customFormat="1" ht="48.75" customHeight="1">
      <c r="A152" s="188"/>
      <c r="B152" s="132" t="s">
        <v>25</v>
      </c>
      <c r="C152" s="134"/>
      <c r="D152" s="134"/>
      <c r="E152" s="134"/>
      <c r="F152" s="133"/>
      <c r="G152" s="133"/>
      <c r="H152" s="133"/>
      <c r="I152" s="133"/>
      <c r="J152" s="80">
        <f>SUM(C152:E152)</f>
        <v>0</v>
      </c>
      <c r="K152" s="194"/>
      <c r="L152" s="211"/>
      <c r="M152" s="192"/>
    </row>
    <row r="153" spans="1:13" s="79" customFormat="1" ht="48.75" customHeight="1">
      <c r="A153" s="188"/>
      <c r="B153" s="132" t="s">
        <v>19</v>
      </c>
      <c r="C153" s="134"/>
      <c r="D153" s="134"/>
      <c r="E153" s="134"/>
      <c r="F153" s="133"/>
      <c r="G153" s="133"/>
      <c r="H153" s="133"/>
      <c r="I153" s="133"/>
      <c r="J153" s="80">
        <f>SUM(C153:E153)</f>
        <v>0</v>
      </c>
      <c r="K153" s="194"/>
      <c r="L153" s="211"/>
      <c r="M153" s="192"/>
    </row>
    <row r="154" spans="1:13" s="79" customFormat="1" ht="48.75" customHeight="1">
      <c r="A154" s="188"/>
      <c r="B154" s="132" t="s">
        <v>48</v>
      </c>
      <c r="C154" s="134"/>
      <c r="D154" s="134"/>
      <c r="E154" s="134"/>
      <c r="F154" s="133"/>
      <c r="G154" s="133"/>
      <c r="H154" s="133"/>
      <c r="I154" s="133"/>
      <c r="J154" s="80">
        <f>SUM(C154:E154)</f>
        <v>0</v>
      </c>
      <c r="K154" s="194"/>
      <c r="L154" s="211"/>
      <c r="M154" s="192"/>
    </row>
    <row r="155" spans="1:13" s="79" customFormat="1" ht="46.5" customHeight="1">
      <c r="A155" s="188"/>
      <c r="B155" s="244" t="s">
        <v>674</v>
      </c>
      <c r="C155" s="244"/>
      <c r="D155" s="244"/>
      <c r="E155" s="244"/>
      <c r="F155" s="244"/>
      <c r="G155" s="244"/>
      <c r="H155" s="244"/>
      <c r="I155" s="244"/>
      <c r="J155" s="244"/>
      <c r="K155" s="244"/>
      <c r="L155" s="125"/>
      <c r="M155" s="109"/>
    </row>
    <row r="156" spans="1:13" s="79" customFormat="1" ht="59.25" customHeight="1">
      <c r="A156" s="188" t="s">
        <v>671</v>
      </c>
      <c r="B156" s="132"/>
      <c r="C156" s="132" t="s">
        <v>16</v>
      </c>
      <c r="D156" s="132" t="s">
        <v>17</v>
      </c>
      <c r="E156" s="132" t="s">
        <v>18</v>
      </c>
      <c r="F156" s="132"/>
      <c r="G156" s="132"/>
      <c r="H156" s="132"/>
      <c r="I156" s="132"/>
      <c r="J156" s="80"/>
      <c r="K156" s="81"/>
      <c r="L156" s="82"/>
      <c r="M156" s="192"/>
    </row>
    <row r="157" spans="1:13" s="79" customFormat="1" ht="147.75" customHeight="1">
      <c r="A157" s="188"/>
      <c r="B157" s="132" t="s">
        <v>25</v>
      </c>
      <c r="C157" s="133"/>
      <c r="D157" s="134"/>
      <c r="E157" s="133"/>
      <c r="F157" s="133"/>
      <c r="G157" s="133"/>
      <c r="H157" s="133"/>
      <c r="I157" s="133"/>
      <c r="J157" s="80">
        <f>SUM(C157:E157)</f>
        <v>0</v>
      </c>
      <c r="K157" s="193">
        <v>700</v>
      </c>
      <c r="L157" s="211">
        <f>K157*(SUM(J157:J158))</f>
        <v>0</v>
      </c>
      <c r="M157" s="192"/>
    </row>
    <row r="158" spans="1:13" s="79" customFormat="1" ht="147.75" customHeight="1">
      <c r="A158" s="188"/>
      <c r="B158" s="132" t="s">
        <v>48</v>
      </c>
      <c r="C158" s="134"/>
      <c r="D158" s="134"/>
      <c r="E158" s="134"/>
      <c r="F158" s="133"/>
      <c r="G158" s="133"/>
      <c r="H158" s="133"/>
      <c r="I158" s="133"/>
      <c r="J158" s="80">
        <f>SUM(C158:E158)</f>
        <v>0</v>
      </c>
      <c r="K158" s="194"/>
      <c r="L158" s="211"/>
      <c r="M158" s="192"/>
    </row>
    <row r="159" spans="1:13" s="79" customFormat="1" ht="46.5" customHeight="1">
      <c r="A159" s="188"/>
      <c r="B159" s="244" t="s">
        <v>689</v>
      </c>
      <c r="C159" s="244"/>
      <c r="D159" s="244"/>
      <c r="E159" s="244"/>
      <c r="F159" s="244"/>
      <c r="G159" s="244"/>
      <c r="H159" s="244"/>
      <c r="I159" s="244"/>
      <c r="J159" s="244"/>
      <c r="K159" s="244"/>
      <c r="L159" s="125"/>
      <c r="M159" s="109"/>
    </row>
    <row r="160" spans="1:13" s="79" customFormat="1" ht="50.25" customHeight="1">
      <c r="A160" s="188" t="s">
        <v>672</v>
      </c>
      <c r="B160" s="132"/>
      <c r="C160" s="132"/>
      <c r="D160" s="132" t="s">
        <v>424</v>
      </c>
      <c r="E160" s="132" t="s">
        <v>425</v>
      </c>
      <c r="F160" s="132" t="s">
        <v>697</v>
      </c>
      <c r="G160" s="132"/>
      <c r="H160" s="132"/>
      <c r="I160" s="132"/>
      <c r="J160" s="80"/>
      <c r="K160" s="81"/>
      <c r="L160" s="82"/>
      <c r="M160" s="192"/>
    </row>
    <row r="161" spans="1:13" s="79" customFormat="1" ht="63" customHeight="1">
      <c r="A161" s="188"/>
      <c r="B161" s="132" t="s">
        <v>668</v>
      </c>
      <c r="C161" s="133"/>
      <c r="D161" s="133"/>
      <c r="E161" s="133"/>
      <c r="F161" s="133"/>
      <c r="G161" s="133"/>
      <c r="H161" s="133"/>
      <c r="I161" s="133"/>
      <c r="J161" s="80">
        <f>SUM(D161:F161)</f>
        <v>0</v>
      </c>
      <c r="K161" s="193">
        <v>750</v>
      </c>
      <c r="L161" s="211">
        <f>K161*(SUM(J161:J164))</f>
        <v>0</v>
      </c>
      <c r="M161" s="192"/>
    </row>
    <row r="162" spans="1:13" s="79" customFormat="1" ht="50.25" customHeight="1">
      <c r="A162" s="188"/>
      <c r="B162" s="132"/>
      <c r="C162" s="132" t="s">
        <v>695</v>
      </c>
      <c r="D162" s="132" t="s">
        <v>581</v>
      </c>
      <c r="E162" s="132" t="s">
        <v>696</v>
      </c>
      <c r="F162" s="132" t="s">
        <v>651</v>
      </c>
      <c r="G162" s="133"/>
      <c r="H162" s="133"/>
      <c r="I162" s="133"/>
      <c r="J162" s="80"/>
      <c r="K162" s="194"/>
      <c r="L162" s="211"/>
      <c r="M162" s="192"/>
    </row>
    <row r="163" spans="1:13" s="79" customFormat="1" ht="63" customHeight="1">
      <c r="A163" s="188"/>
      <c r="B163" s="132" t="s">
        <v>19</v>
      </c>
      <c r="C163" s="134"/>
      <c r="D163" s="134"/>
      <c r="E163" s="134"/>
      <c r="F163" s="133"/>
      <c r="G163" s="133"/>
      <c r="H163" s="133"/>
      <c r="I163" s="133"/>
      <c r="J163" s="80">
        <f>SUM(C163:F163)</f>
        <v>0</v>
      </c>
      <c r="K163" s="194"/>
      <c r="L163" s="211"/>
      <c r="M163" s="192"/>
    </row>
    <row r="164" spans="1:13" s="79" customFormat="1" ht="63" customHeight="1">
      <c r="A164" s="188"/>
      <c r="B164" s="132" t="s">
        <v>668</v>
      </c>
      <c r="C164" s="133"/>
      <c r="D164" s="133"/>
      <c r="E164" s="133"/>
      <c r="F164" s="133"/>
      <c r="G164" s="133"/>
      <c r="H164" s="133"/>
      <c r="I164" s="133"/>
      <c r="J164" s="80">
        <f>SUM(C164:F164)</f>
        <v>0</v>
      </c>
      <c r="K164" s="194"/>
      <c r="L164" s="211"/>
      <c r="M164" s="192"/>
    </row>
    <row r="165" spans="1:13" s="79" customFormat="1" ht="46.5" customHeight="1">
      <c r="A165" s="188"/>
      <c r="B165" s="244" t="s">
        <v>675</v>
      </c>
      <c r="C165" s="244"/>
      <c r="D165" s="244"/>
      <c r="E165" s="244"/>
      <c r="F165" s="244"/>
      <c r="G165" s="244"/>
      <c r="H165" s="244"/>
      <c r="I165" s="244"/>
      <c r="J165" s="244"/>
      <c r="K165" s="244"/>
      <c r="L165" s="125"/>
      <c r="M165" s="109"/>
    </row>
    <row r="166" spans="1:13" s="79" customFormat="1" ht="46.5" customHeight="1">
      <c r="A166" s="227" t="s">
        <v>619</v>
      </c>
      <c r="B166" s="228"/>
      <c r="C166" s="228"/>
      <c r="D166" s="228"/>
      <c r="E166" s="228"/>
      <c r="F166" s="228"/>
      <c r="G166" s="228"/>
      <c r="H166" s="228"/>
      <c r="I166" s="228"/>
      <c r="J166" s="228"/>
      <c r="K166" s="228"/>
      <c r="L166" s="123"/>
      <c r="M166" s="124"/>
    </row>
    <row r="167" spans="1:13" s="79" customFormat="1" ht="74.25" customHeight="1">
      <c r="A167" s="188" t="s">
        <v>620</v>
      </c>
      <c r="B167" s="229" t="s">
        <v>627</v>
      </c>
      <c r="C167" s="113" t="s">
        <v>15</v>
      </c>
      <c r="D167" s="113" t="s">
        <v>16</v>
      </c>
      <c r="E167" s="113" t="s">
        <v>17</v>
      </c>
      <c r="F167" s="113" t="s">
        <v>18</v>
      </c>
      <c r="G167" s="113"/>
      <c r="H167" s="113"/>
      <c r="I167" s="113"/>
      <c r="J167" s="113"/>
      <c r="K167" s="81" t="s">
        <v>76</v>
      </c>
      <c r="L167" s="82" t="s">
        <v>14</v>
      </c>
      <c r="M167" s="185"/>
    </row>
    <row r="168" spans="1:13" s="79" customFormat="1" ht="45.75" customHeight="1">
      <c r="A168" s="188"/>
      <c r="B168" s="230"/>
      <c r="C168" s="100"/>
      <c r="D168" s="100"/>
      <c r="E168" s="100"/>
      <c r="F168" s="100"/>
      <c r="G168" s="102"/>
      <c r="H168" s="102"/>
      <c r="I168" s="102"/>
      <c r="J168" s="113">
        <f>SUM(C168:F168)</f>
        <v>0</v>
      </c>
      <c r="K168" s="139">
        <v>550</v>
      </c>
      <c r="L168" s="112">
        <f>K168*J168</f>
        <v>0</v>
      </c>
      <c r="M168" s="186"/>
    </row>
    <row r="169" spans="1:13" s="79" customFormat="1" ht="38.25" customHeight="1">
      <c r="A169" s="188"/>
      <c r="B169" s="212" t="s">
        <v>626</v>
      </c>
      <c r="C169" s="213"/>
      <c r="D169" s="213"/>
      <c r="E169" s="213"/>
      <c r="F169" s="213"/>
      <c r="G169" s="213"/>
      <c r="H169" s="213"/>
      <c r="I169" s="213"/>
      <c r="J169" s="213"/>
      <c r="K169" s="243"/>
      <c r="L169" s="125"/>
      <c r="M169" s="187"/>
    </row>
    <row r="170" spans="1:13" s="79" customFormat="1" ht="74.25" customHeight="1">
      <c r="A170" s="189" t="s">
        <v>621</v>
      </c>
      <c r="B170" s="229" t="s">
        <v>627</v>
      </c>
      <c r="C170" s="113" t="s">
        <v>15</v>
      </c>
      <c r="D170" s="113" t="s">
        <v>16</v>
      </c>
      <c r="E170" s="113" t="s">
        <v>17</v>
      </c>
      <c r="F170" s="113" t="s">
        <v>18</v>
      </c>
      <c r="G170" s="113"/>
      <c r="H170" s="113"/>
      <c r="I170" s="113"/>
      <c r="J170" s="113"/>
      <c r="K170" s="81" t="s">
        <v>76</v>
      </c>
      <c r="L170" s="82" t="s">
        <v>14</v>
      </c>
      <c r="M170" s="185"/>
    </row>
    <row r="171" spans="1:13" s="79" customFormat="1" ht="45.75" customHeight="1">
      <c r="A171" s="190"/>
      <c r="B171" s="230"/>
      <c r="C171" s="100"/>
      <c r="D171" s="100"/>
      <c r="E171" s="100"/>
      <c r="F171" s="100"/>
      <c r="G171" s="102"/>
      <c r="H171" s="102"/>
      <c r="I171" s="102"/>
      <c r="J171" s="113">
        <f>SUM(C171:F171)</f>
        <v>0</v>
      </c>
      <c r="K171" s="139">
        <v>550</v>
      </c>
      <c r="L171" s="112">
        <f>K171*J171</f>
        <v>0</v>
      </c>
      <c r="M171" s="186"/>
    </row>
    <row r="172" spans="1:13" s="79" customFormat="1" ht="40.5" customHeight="1">
      <c r="A172" s="191"/>
      <c r="B172" s="212" t="s">
        <v>626</v>
      </c>
      <c r="C172" s="213"/>
      <c r="D172" s="213"/>
      <c r="E172" s="213"/>
      <c r="F172" s="213"/>
      <c r="G172" s="213"/>
      <c r="H172" s="213"/>
      <c r="I172" s="213"/>
      <c r="J172" s="213"/>
      <c r="K172" s="243"/>
      <c r="L172" s="126"/>
      <c r="M172" s="187"/>
    </row>
    <row r="173" spans="1:13" s="79" customFormat="1" ht="74.25" customHeight="1">
      <c r="A173" s="189" t="s">
        <v>622</v>
      </c>
      <c r="B173" s="229" t="s">
        <v>627</v>
      </c>
      <c r="C173" s="113" t="s">
        <v>15</v>
      </c>
      <c r="D173" s="113" t="s">
        <v>16</v>
      </c>
      <c r="E173" s="113" t="s">
        <v>17</v>
      </c>
      <c r="F173" s="113" t="s">
        <v>18</v>
      </c>
      <c r="G173" s="113"/>
      <c r="H173" s="113"/>
      <c r="I173" s="113"/>
      <c r="J173" s="113"/>
      <c r="K173" s="81" t="s">
        <v>76</v>
      </c>
      <c r="L173" s="82" t="s">
        <v>14</v>
      </c>
      <c r="M173" s="185"/>
    </row>
    <row r="174" spans="1:13" s="79" customFormat="1" ht="45.75" customHeight="1">
      <c r="A174" s="190"/>
      <c r="B174" s="230"/>
      <c r="C174" s="100"/>
      <c r="D174" s="102"/>
      <c r="E174" s="102"/>
      <c r="F174" s="102"/>
      <c r="G174" s="102"/>
      <c r="H174" s="102"/>
      <c r="I174" s="102"/>
      <c r="J174" s="113">
        <f>SUM(C174:F174)</f>
        <v>0</v>
      </c>
      <c r="K174" s="139">
        <v>550</v>
      </c>
      <c r="L174" s="112">
        <f>K174*J174</f>
        <v>0</v>
      </c>
      <c r="M174" s="186"/>
    </row>
    <row r="175" spans="1:13" s="79" customFormat="1" ht="43.5" customHeight="1">
      <c r="A175" s="191"/>
      <c r="B175" s="212" t="s">
        <v>626</v>
      </c>
      <c r="C175" s="213"/>
      <c r="D175" s="213"/>
      <c r="E175" s="213"/>
      <c r="F175" s="213"/>
      <c r="G175" s="213"/>
      <c r="H175" s="213"/>
      <c r="I175" s="213"/>
      <c r="J175" s="213"/>
      <c r="K175" s="243"/>
      <c r="L175" s="126"/>
      <c r="M175" s="187"/>
    </row>
    <row r="176" spans="1:13" s="79" customFormat="1" ht="74.25" customHeight="1">
      <c r="A176" s="188" t="s">
        <v>623</v>
      </c>
      <c r="B176" s="229" t="s">
        <v>627</v>
      </c>
      <c r="C176" s="113" t="s">
        <v>15</v>
      </c>
      <c r="D176" s="113" t="s">
        <v>16</v>
      </c>
      <c r="E176" s="113" t="s">
        <v>17</v>
      </c>
      <c r="F176" s="113" t="s">
        <v>18</v>
      </c>
      <c r="G176" s="113"/>
      <c r="H176" s="113"/>
      <c r="I176" s="113"/>
      <c r="J176" s="113"/>
      <c r="K176" s="81" t="s">
        <v>76</v>
      </c>
      <c r="L176" s="82" t="s">
        <v>14</v>
      </c>
      <c r="M176" s="185"/>
    </row>
    <row r="177" spans="1:13" s="79" customFormat="1" ht="45.75" customHeight="1">
      <c r="A177" s="188"/>
      <c r="B177" s="230"/>
      <c r="C177" s="100"/>
      <c r="D177" s="100"/>
      <c r="E177" s="100"/>
      <c r="F177" s="100"/>
      <c r="G177" s="102"/>
      <c r="H177" s="102"/>
      <c r="I177" s="102"/>
      <c r="J177" s="113">
        <f>SUM(C177:F177)</f>
        <v>0</v>
      </c>
      <c r="K177" s="139">
        <v>550</v>
      </c>
      <c r="L177" s="112">
        <f>K177*J177</f>
        <v>0</v>
      </c>
      <c r="M177" s="186"/>
    </row>
    <row r="178" spans="1:13" s="79" customFormat="1" ht="42.75" customHeight="1">
      <c r="A178" s="188"/>
      <c r="B178" s="212" t="s">
        <v>626</v>
      </c>
      <c r="C178" s="213"/>
      <c r="D178" s="213"/>
      <c r="E178" s="213"/>
      <c r="F178" s="213"/>
      <c r="G178" s="213"/>
      <c r="H178" s="213"/>
      <c r="I178" s="213"/>
      <c r="J178" s="213"/>
      <c r="K178" s="243"/>
      <c r="L178" s="126"/>
      <c r="M178" s="187"/>
    </row>
    <row r="179" spans="1:13" s="79" customFormat="1" ht="74.25" customHeight="1">
      <c r="A179" s="189" t="s">
        <v>628</v>
      </c>
      <c r="B179" s="229" t="s">
        <v>627</v>
      </c>
      <c r="C179" s="113" t="s">
        <v>15</v>
      </c>
      <c r="D179" s="113" t="s">
        <v>16</v>
      </c>
      <c r="E179" s="113" t="s">
        <v>17</v>
      </c>
      <c r="F179" s="113" t="s">
        <v>18</v>
      </c>
      <c r="G179" s="115"/>
      <c r="H179" s="115"/>
      <c r="I179" s="115"/>
      <c r="J179" s="115"/>
      <c r="K179" s="81" t="s">
        <v>76</v>
      </c>
      <c r="L179" s="82" t="s">
        <v>14</v>
      </c>
      <c r="M179" s="116"/>
    </row>
    <row r="180" spans="1:13" s="79" customFormat="1" ht="45.75" customHeight="1">
      <c r="A180" s="190"/>
      <c r="B180" s="230"/>
      <c r="C180" s="100"/>
      <c r="D180" s="100"/>
      <c r="E180" s="100"/>
      <c r="F180" s="100"/>
      <c r="G180" s="117"/>
      <c r="H180" s="117"/>
      <c r="I180" s="117"/>
      <c r="J180" s="113">
        <f>SUM(C180:F180)</f>
        <v>0</v>
      </c>
      <c r="K180" s="139">
        <v>550</v>
      </c>
      <c r="L180" s="112">
        <f>K180*J180</f>
        <v>0</v>
      </c>
      <c r="M180" s="116"/>
    </row>
    <row r="181" spans="1:13" s="79" customFormat="1" ht="40.5" customHeight="1">
      <c r="A181" s="191"/>
      <c r="B181" s="212" t="s">
        <v>626</v>
      </c>
      <c r="C181" s="213"/>
      <c r="D181" s="213"/>
      <c r="E181" s="213"/>
      <c r="F181" s="213"/>
      <c r="G181" s="213"/>
      <c r="H181" s="213"/>
      <c r="I181" s="213"/>
      <c r="J181" s="213"/>
      <c r="K181" s="243"/>
      <c r="L181" s="126"/>
      <c r="M181" s="116"/>
    </row>
    <row r="182" spans="1:13" s="79" customFormat="1" ht="74.25" customHeight="1">
      <c r="A182" s="188" t="s">
        <v>624</v>
      </c>
      <c r="B182" s="229" t="s">
        <v>627</v>
      </c>
      <c r="C182" s="113" t="s">
        <v>15</v>
      </c>
      <c r="D182" s="113" t="s">
        <v>16</v>
      </c>
      <c r="E182" s="113" t="s">
        <v>17</v>
      </c>
      <c r="F182" s="113" t="s">
        <v>18</v>
      </c>
      <c r="G182" s="113"/>
      <c r="H182" s="113"/>
      <c r="I182" s="113"/>
      <c r="J182" s="113"/>
      <c r="K182" s="81" t="s">
        <v>76</v>
      </c>
      <c r="L182" s="82" t="s">
        <v>14</v>
      </c>
      <c r="M182" s="185"/>
    </row>
    <row r="183" spans="1:13" s="79" customFormat="1" ht="45.75" customHeight="1">
      <c r="A183" s="188"/>
      <c r="B183" s="230"/>
      <c r="C183" s="100"/>
      <c r="D183" s="100"/>
      <c r="E183" s="100"/>
      <c r="F183" s="100"/>
      <c r="G183" s="102"/>
      <c r="H183" s="102"/>
      <c r="I183" s="102"/>
      <c r="J183" s="113">
        <f>SUM(C183:F183)</f>
        <v>0</v>
      </c>
      <c r="K183" s="139">
        <v>550</v>
      </c>
      <c r="L183" s="112">
        <f>K183*J183</f>
        <v>0</v>
      </c>
      <c r="M183" s="186"/>
    </row>
    <row r="184" spans="1:13" s="79" customFormat="1" ht="43.5" customHeight="1">
      <c r="A184" s="188"/>
      <c r="B184" s="212" t="s">
        <v>626</v>
      </c>
      <c r="C184" s="213"/>
      <c r="D184" s="213"/>
      <c r="E184" s="213"/>
      <c r="F184" s="213"/>
      <c r="G184" s="213"/>
      <c r="H184" s="213"/>
      <c r="I184" s="213"/>
      <c r="J184" s="213"/>
      <c r="K184" s="243"/>
      <c r="L184" s="126"/>
      <c r="M184" s="187"/>
    </row>
    <row r="185" spans="1:13" s="79" customFormat="1" ht="74.25" customHeight="1">
      <c r="A185" s="188" t="s">
        <v>625</v>
      </c>
      <c r="B185" s="229" t="s">
        <v>627</v>
      </c>
      <c r="C185" s="113" t="s">
        <v>15</v>
      </c>
      <c r="D185" s="113" t="s">
        <v>16</v>
      </c>
      <c r="E185" s="113" t="s">
        <v>17</v>
      </c>
      <c r="F185" s="113" t="s">
        <v>18</v>
      </c>
      <c r="G185" s="113"/>
      <c r="H185" s="113"/>
      <c r="I185" s="113"/>
      <c r="J185" s="113"/>
      <c r="K185" s="81" t="s">
        <v>76</v>
      </c>
      <c r="L185" s="82" t="s">
        <v>14</v>
      </c>
      <c r="M185" s="185"/>
    </row>
    <row r="186" spans="1:13" s="79" customFormat="1" ht="45.75" customHeight="1">
      <c r="A186" s="188"/>
      <c r="B186" s="230"/>
      <c r="C186" s="100"/>
      <c r="D186" s="100"/>
      <c r="E186" s="100"/>
      <c r="F186" s="100"/>
      <c r="G186" s="102"/>
      <c r="H186" s="102"/>
      <c r="I186" s="102"/>
      <c r="J186" s="113">
        <f>SUM(C186:F186)</f>
        <v>0</v>
      </c>
      <c r="K186" s="139">
        <v>550</v>
      </c>
      <c r="L186" s="112">
        <f>K186*J186</f>
        <v>0</v>
      </c>
      <c r="M186" s="186"/>
    </row>
    <row r="187" spans="1:13" s="79" customFormat="1" ht="41.25" customHeight="1">
      <c r="A187" s="188"/>
      <c r="B187" s="212" t="s">
        <v>626</v>
      </c>
      <c r="C187" s="213"/>
      <c r="D187" s="213"/>
      <c r="E187" s="213"/>
      <c r="F187" s="213"/>
      <c r="G187" s="213"/>
      <c r="H187" s="213"/>
      <c r="I187" s="213"/>
      <c r="J187" s="213"/>
      <c r="K187" s="243"/>
      <c r="L187" s="126"/>
      <c r="M187" s="187"/>
    </row>
    <row r="188" spans="1:13" s="79" customFormat="1" ht="46.5" customHeight="1">
      <c r="A188" s="290"/>
      <c r="B188" s="291"/>
      <c r="C188" s="291"/>
      <c r="D188" s="291"/>
      <c r="E188" s="291"/>
      <c r="F188" s="291"/>
      <c r="G188" s="291"/>
      <c r="H188" s="291"/>
      <c r="I188" s="291"/>
      <c r="J188" s="291"/>
      <c r="K188" s="291"/>
      <c r="L188" s="123"/>
      <c r="M188" s="124"/>
    </row>
    <row r="189" spans="1:13" s="79" customFormat="1" ht="33" customHeight="1">
      <c r="A189" s="188" t="s">
        <v>661</v>
      </c>
      <c r="B189" s="132"/>
      <c r="C189" s="132" t="s">
        <v>115</v>
      </c>
      <c r="D189" s="132" t="s">
        <v>116</v>
      </c>
      <c r="E189" s="132" t="s">
        <v>117</v>
      </c>
      <c r="F189" s="132" t="s">
        <v>118</v>
      </c>
      <c r="G189" s="132"/>
      <c r="H189" s="132"/>
      <c r="I189" s="132"/>
      <c r="J189" s="80"/>
      <c r="K189" s="81"/>
      <c r="L189" s="82"/>
      <c r="M189" s="185"/>
    </row>
    <row r="190" spans="1:13" s="79" customFormat="1" ht="33" customHeight="1">
      <c r="A190" s="188"/>
      <c r="B190" s="132" t="s">
        <v>19</v>
      </c>
      <c r="C190" s="133"/>
      <c r="D190" s="134"/>
      <c r="E190" s="134"/>
      <c r="F190" s="134"/>
      <c r="G190" s="133"/>
      <c r="H190" s="133"/>
      <c r="I190" s="133"/>
      <c r="J190" s="80">
        <f>SUM(D190:F190)</f>
        <v>0</v>
      </c>
      <c r="K190" s="193">
        <v>680</v>
      </c>
      <c r="L190" s="211">
        <f>K190*(SUM(J190:J200))</f>
        <v>0</v>
      </c>
      <c r="M190" s="186"/>
    </row>
    <row r="191" spans="1:13" s="79" customFormat="1" ht="33" customHeight="1">
      <c r="A191" s="188"/>
      <c r="B191" s="132" t="s">
        <v>2</v>
      </c>
      <c r="C191" s="133"/>
      <c r="D191" s="134"/>
      <c r="E191" s="134"/>
      <c r="F191" s="134"/>
      <c r="G191" s="133"/>
      <c r="H191" s="133"/>
      <c r="I191" s="133"/>
      <c r="J191" s="80">
        <f t="shared" ref="J191:J193" si="0">SUM(D191:F191)</f>
        <v>0</v>
      </c>
      <c r="K191" s="193"/>
      <c r="L191" s="211"/>
      <c r="M191" s="186"/>
    </row>
    <row r="192" spans="1:13" s="79" customFormat="1" ht="33" customHeight="1">
      <c r="A192" s="188"/>
      <c r="B192" s="132" t="s">
        <v>11</v>
      </c>
      <c r="C192" s="133"/>
      <c r="D192" s="134"/>
      <c r="E192" s="134"/>
      <c r="F192" s="134"/>
      <c r="G192" s="133"/>
      <c r="H192" s="133"/>
      <c r="I192" s="133"/>
      <c r="J192" s="80">
        <f t="shared" si="0"/>
        <v>0</v>
      </c>
      <c r="K192" s="193"/>
      <c r="L192" s="211"/>
      <c r="M192" s="186"/>
    </row>
    <row r="193" spans="1:13" s="79" customFormat="1" ht="33" customHeight="1">
      <c r="A193" s="188"/>
      <c r="B193" s="132" t="s">
        <v>25</v>
      </c>
      <c r="C193" s="133"/>
      <c r="D193" s="134"/>
      <c r="E193" s="134"/>
      <c r="F193" s="134"/>
      <c r="G193" s="133"/>
      <c r="H193" s="133"/>
      <c r="I193" s="133"/>
      <c r="J193" s="80">
        <f t="shared" si="0"/>
        <v>0</v>
      </c>
      <c r="K193" s="194"/>
      <c r="L193" s="211"/>
      <c r="M193" s="186"/>
    </row>
    <row r="194" spans="1:13" s="79" customFormat="1" ht="33" customHeight="1">
      <c r="A194" s="188"/>
      <c r="B194" s="132" t="s">
        <v>662</v>
      </c>
      <c r="C194" s="133"/>
      <c r="D194" s="134"/>
      <c r="E194" s="134"/>
      <c r="F194" s="134"/>
      <c r="G194" s="133"/>
      <c r="H194" s="133"/>
      <c r="I194" s="133"/>
      <c r="J194" s="80">
        <f>SUM(D194:F194)</f>
        <v>0</v>
      </c>
      <c r="K194" s="194"/>
      <c r="L194" s="211"/>
      <c r="M194" s="186"/>
    </row>
    <row r="195" spans="1:13" s="79" customFormat="1" ht="33" customHeight="1">
      <c r="A195" s="188"/>
      <c r="B195" s="132"/>
      <c r="C195" s="132" t="s">
        <v>119</v>
      </c>
      <c r="D195" s="132" t="s">
        <v>120</v>
      </c>
      <c r="E195" s="132" t="s">
        <v>121</v>
      </c>
      <c r="F195" s="132" t="s">
        <v>122</v>
      </c>
      <c r="G195" s="132"/>
      <c r="H195" s="132"/>
      <c r="I195" s="132"/>
      <c r="J195" s="80"/>
      <c r="K195" s="194"/>
      <c r="L195" s="211"/>
      <c r="M195" s="186"/>
    </row>
    <row r="196" spans="1:13" s="79" customFormat="1" ht="33" customHeight="1">
      <c r="A196" s="188"/>
      <c r="B196" s="132" t="s">
        <v>19</v>
      </c>
      <c r="C196" s="133"/>
      <c r="D196" s="134"/>
      <c r="E196" s="134"/>
      <c r="F196" s="134"/>
      <c r="G196" s="133"/>
      <c r="H196" s="133"/>
      <c r="I196" s="133"/>
      <c r="J196" s="80">
        <f>SUM(D196:F196)</f>
        <v>0</v>
      </c>
      <c r="K196" s="194"/>
      <c r="L196" s="211"/>
      <c r="M196" s="186"/>
    </row>
    <row r="197" spans="1:13" s="79" customFormat="1" ht="33" customHeight="1">
      <c r="A197" s="188"/>
      <c r="B197" s="132" t="s">
        <v>2</v>
      </c>
      <c r="C197" s="133"/>
      <c r="D197" s="134"/>
      <c r="E197" s="134"/>
      <c r="F197" s="134"/>
      <c r="G197" s="133"/>
      <c r="H197" s="133"/>
      <c r="I197" s="133"/>
      <c r="J197" s="80">
        <f t="shared" ref="J197:J200" si="1">SUM(D197:F197)</f>
        <v>0</v>
      </c>
      <c r="K197" s="194"/>
      <c r="L197" s="211"/>
      <c r="M197" s="186"/>
    </row>
    <row r="198" spans="1:13" s="79" customFormat="1" ht="33" customHeight="1">
      <c r="A198" s="188"/>
      <c r="B198" s="132" t="s">
        <v>11</v>
      </c>
      <c r="C198" s="133"/>
      <c r="D198" s="134"/>
      <c r="E198" s="134"/>
      <c r="F198" s="134"/>
      <c r="G198" s="133"/>
      <c r="H198" s="133"/>
      <c r="I198" s="133"/>
      <c r="J198" s="80">
        <f t="shared" si="1"/>
        <v>0</v>
      </c>
      <c r="K198" s="194"/>
      <c r="L198" s="211"/>
      <c r="M198" s="186"/>
    </row>
    <row r="199" spans="1:13" s="79" customFormat="1" ht="33" customHeight="1">
      <c r="A199" s="188"/>
      <c r="B199" s="132" t="s">
        <v>25</v>
      </c>
      <c r="C199" s="133"/>
      <c r="D199" s="134"/>
      <c r="E199" s="134"/>
      <c r="F199" s="134"/>
      <c r="G199" s="133"/>
      <c r="H199" s="133"/>
      <c r="I199" s="133"/>
      <c r="J199" s="80">
        <f t="shared" si="1"/>
        <v>0</v>
      </c>
      <c r="K199" s="194"/>
      <c r="L199" s="211"/>
      <c r="M199" s="186"/>
    </row>
    <row r="200" spans="1:13" s="79" customFormat="1" ht="33" customHeight="1">
      <c r="A200" s="188"/>
      <c r="B200" s="132" t="s">
        <v>662</v>
      </c>
      <c r="C200" s="133"/>
      <c r="D200" s="134"/>
      <c r="E200" s="134"/>
      <c r="F200" s="134"/>
      <c r="G200" s="133"/>
      <c r="H200" s="133"/>
      <c r="I200" s="133"/>
      <c r="J200" s="80">
        <f t="shared" si="1"/>
        <v>0</v>
      </c>
      <c r="K200" s="194"/>
      <c r="L200" s="211"/>
      <c r="M200" s="186"/>
    </row>
    <row r="201" spans="1:13" s="79" customFormat="1" ht="46.5" customHeight="1">
      <c r="A201" s="188"/>
      <c r="B201" s="212" t="s">
        <v>663</v>
      </c>
      <c r="C201" s="213"/>
      <c r="D201" s="213"/>
      <c r="E201" s="213"/>
      <c r="F201" s="213"/>
      <c r="G201" s="213"/>
      <c r="H201" s="213"/>
      <c r="I201" s="213"/>
      <c r="J201" s="213"/>
      <c r="K201" s="213"/>
      <c r="L201" s="127"/>
      <c r="M201" s="187"/>
    </row>
    <row r="202" spans="1:13" s="79" customFormat="1" ht="44.25" customHeight="1">
      <c r="A202" s="188" t="s">
        <v>643</v>
      </c>
      <c r="B202" s="80"/>
      <c r="C202" s="80" t="s">
        <v>15</v>
      </c>
      <c r="D202" s="80" t="s">
        <v>16</v>
      </c>
      <c r="E202" s="80" t="s">
        <v>17</v>
      </c>
      <c r="F202" s="80" t="s">
        <v>18</v>
      </c>
      <c r="G202" s="80"/>
      <c r="H202" s="80"/>
      <c r="I202" s="80"/>
      <c r="J202" s="80"/>
      <c r="K202" s="81" t="s">
        <v>13</v>
      </c>
      <c r="L202" s="82" t="s">
        <v>14</v>
      </c>
      <c r="M202" s="192"/>
    </row>
    <row r="203" spans="1:13" s="79" customFormat="1" ht="105" customHeight="1">
      <c r="A203" s="188"/>
      <c r="B203" s="80" t="s">
        <v>644</v>
      </c>
      <c r="C203" s="100"/>
      <c r="D203" s="102"/>
      <c r="E203" s="102"/>
      <c r="F203" s="100"/>
      <c r="G203" s="102"/>
      <c r="H203" s="102"/>
      <c r="I203" s="102"/>
      <c r="J203" s="80">
        <f>SUM(C203:F203)</f>
        <v>0</v>
      </c>
      <c r="K203" s="193">
        <v>800</v>
      </c>
      <c r="L203" s="211">
        <f>SUM(J203:J205)*K203</f>
        <v>0</v>
      </c>
      <c r="M203" s="192"/>
    </row>
    <row r="204" spans="1:13" s="79" customFormat="1" ht="105" customHeight="1">
      <c r="A204" s="188"/>
      <c r="B204" s="80" t="s">
        <v>71</v>
      </c>
      <c r="C204" s="102"/>
      <c r="D204" s="102"/>
      <c r="E204" s="100"/>
      <c r="F204" s="102"/>
      <c r="G204" s="102"/>
      <c r="H204" s="102"/>
      <c r="I204" s="102"/>
      <c r="J204" s="80">
        <f>SUM(C204:F204)</f>
        <v>0</v>
      </c>
      <c r="K204" s="194"/>
      <c r="L204" s="211"/>
      <c r="M204" s="192"/>
    </row>
    <row r="205" spans="1:13" s="79" customFormat="1" ht="105" customHeight="1">
      <c r="A205" s="188"/>
      <c r="B205" s="80" t="s">
        <v>19</v>
      </c>
      <c r="C205" s="102"/>
      <c r="D205" s="102"/>
      <c r="E205" s="102"/>
      <c r="F205" s="100"/>
      <c r="G205" s="102"/>
      <c r="H205" s="102"/>
      <c r="I205" s="102"/>
      <c r="J205" s="80">
        <f>SUM(C205:F205)</f>
        <v>0</v>
      </c>
      <c r="K205" s="194"/>
      <c r="L205" s="211"/>
      <c r="M205" s="192"/>
    </row>
    <row r="206" spans="1:13" s="79" customFormat="1" ht="46.5" customHeight="1">
      <c r="A206" s="188"/>
      <c r="B206" s="212" t="s">
        <v>646</v>
      </c>
      <c r="C206" s="213"/>
      <c r="D206" s="213"/>
      <c r="E206" s="213"/>
      <c r="F206" s="213"/>
      <c r="G206" s="213"/>
      <c r="H206" s="213"/>
      <c r="I206" s="213"/>
      <c r="J206" s="213"/>
      <c r="K206" s="213"/>
      <c r="L206" s="127"/>
      <c r="M206" s="109"/>
    </row>
    <row r="207" spans="1:13" s="79" customFormat="1" ht="44.25" customHeight="1">
      <c r="A207" s="188" t="s">
        <v>645</v>
      </c>
      <c r="B207" s="80"/>
      <c r="C207" s="80" t="s">
        <v>15</v>
      </c>
      <c r="D207" s="80" t="s">
        <v>16</v>
      </c>
      <c r="E207" s="80" t="s">
        <v>17</v>
      </c>
      <c r="F207" s="80" t="s">
        <v>18</v>
      </c>
      <c r="G207" s="80"/>
      <c r="H207" s="80"/>
      <c r="I207" s="80"/>
      <c r="J207" s="80"/>
      <c r="K207" s="81" t="s">
        <v>13</v>
      </c>
      <c r="L207" s="82" t="s">
        <v>14</v>
      </c>
      <c r="M207" s="192"/>
    </row>
    <row r="208" spans="1:13" s="79" customFormat="1" ht="136.5" customHeight="1">
      <c r="A208" s="188"/>
      <c r="B208" s="80" t="s">
        <v>19</v>
      </c>
      <c r="C208" s="100"/>
      <c r="D208" s="100"/>
      <c r="E208" s="100"/>
      <c r="F208" s="100"/>
      <c r="G208" s="102"/>
      <c r="H208" s="102"/>
      <c r="I208" s="102"/>
      <c r="J208" s="80">
        <f>SUM(C208:F208)</f>
        <v>0</v>
      </c>
      <c r="K208" s="193">
        <v>770</v>
      </c>
      <c r="L208" s="211">
        <f>SUM(J208:J209)*K208</f>
        <v>0</v>
      </c>
      <c r="M208" s="192"/>
    </row>
    <row r="209" spans="1:13" s="79" customFormat="1" ht="136.5" customHeight="1">
      <c r="A209" s="188"/>
      <c r="B209" s="80" t="s">
        <v>618</v>
      </c>
      <c r="C209" s="102"/>
      <c r="D209" s="102"/>
      <c r="E209" s="102"/>
      <c r="F209" s="100"/>
      <c r="G209" s="102"/>
      <c r="H209" s="102"/>
      <c r="I209" s="102"/>
      <c r="J209" s="80">
        <f>SUM(C209:F209)</f>
        <v>0</v>
      </c>
      <c r="K209" s="194"/>
      <c r="L209" s="211"/>
      <c r="M209" s="192"/>
    </row>
    <row r="210" spans="1:13" s="79" customFormat="1" ht="57.75" customHeight="1">
      <c r="A210" s="188"/>
      <c r="B210" s="212" t="s">
        <v>647</v>
      </c>
      <c r="C210" s="213"/>
      <c r="D210" s="213"/>
      <c r="E210" s="213"/>
      <c r="F210" s="213"/>
      <c r="G210" s="213"/>
      <c r="H210" s="213"/>
      <c r="I210" s="213"/>
      <c r="J210" s="213"/>
      <c r="K210" s="213"/>
      <c r="L210" s="127"/>
      <c r="M210" s="109"/>
    </row>
    <row r="211" spans="1:13" ht="32.25" customHeight="1">
      <c r="A211" s="189" t="s">
        <v>648</v>
      </c>
      <c r="B211" s="85"/>
      <c r="C211" s="89" t="s">
        <v>426</v>
      </c>
      <c r="D211" s="89" t="s">
        <v>649</v>
      </c>
      <c r="E211" s="89" t="s">
        <v>650</v>
      </c>
      <c r="F211" s="88" t="s">
        <v>651</v>
      </c>
      <c r="G211" s="89"/>
      <c r="H211" s="89"/>
      <c r="I211" s="89"/>
      <c r="J211" s="89"/>
      <c r="K211" s="29" t="s">
        <v>13</v>
      </c>
      <c r="L211" s="30" t="s">
        <v>14</v>
      </c>
      <c r="M211" s="248"/>
    </row>
    <row r="212" spans="1:13" ht="32.25" customHeight="1">
      <c r="A212" s="190"/>
      <c r="B212" s="85" t="s">
        <v>19</v>
      </c>
      <c r="C212" s="103"/>
      <c r="D212" s="35"/>
      <c r="E212" s="35"/>
      <c r="F212" s="35"/>
      <c r="G212" s="27"/>
      <c r="H212" s="27"/>
      <c r="I212" s="27"/>
      <c r="J212" s="89">
        <f>SUM(C212:F212)</f>
        <v>0</v>
      </c>
      <c r="K212" s="287">
        <v>830</v>
      </c>
      <c r="L212" s="182">
        <f>K212*(SUM(J212:J214,J216:J218,J220:J222))</f>
        <v>0</v>
      </c>
      <c r="M212" s="249"/>
    </row>
    <row r="213" spans="1:13" ht="32.25" customHeight="1">
      <c r="A213" s="190"/>
      <c r="B213" s="85" t="s">
        <v>613</v>
      </c>
      <c r="C213" s="27"/>
      <c r="D213" s="36"/>
      <c r="E213" s="35"/>
      <c r="F213" s="36"/>
      <c r="G213" s="27"/>
      <c r="H213" s="27"/>
      <c r="I213" s="27"/>
      <c r="J213" s="89">
        <f>SUM(C213:F213)</f>
        <v>0</v>
      </c>
      <c r="K213" s="288"/>
      <c r="L213" s="183"/>
      <c r="M213" s="249"/>
    </row>
    <row r="214" spans="1:13" ht="32.25" customHeight="1">
      <c r="A214" s="190"/>
      <c r="B214" s="85" t="s">
        <v>657</v>
      </c>
      <c r="C214" s="27"/>
      <c r="D214" s="27"/>
      <c r="E214" s="35"/>
      <c r="F214" s="27"/>
      <c r="G214" s="27"/>
      <c r="H214" s="27"/>
      <c r="I214" s="27"/>
      <c r="J214" s="89">
        <f>SUM(C214:F214)</f>
        <v>0</v>
      </c>
      <c r="K214" s="288"/>
      <c r="L214" s="183"/>
      <c r="M214" s="249"/>
    </row>
    <row r="215" spans="1:13" ht="32.25" customHeight="1">
      <c r="A215" s="190"/>
      <c r="B215" s="85"/>
      <c r="C215" s="89" t="s">
        <v>652</v>
      </c>
      <c r="D215" s="89" t="s">
        <v>653</v>
      </c>
      <c r="E215" s="89" t="s">
        <v>654</v>
      </c>
      <c r="F215" s="89" t="s">
        <v>655</v>
      </c>
      <c r="G215" s="89"/>
      <c r="H215" s="89"/>
      <c r="I215" s="89"/>
      <c r="J215" s="89"/>
      <c r="K215" s="288"/>
      <c r="L215" s="183"/>
      <c r="M215" s="249"/>
    </row>
    <row r="216" spans="1:13" ht="32.25" customHeight="1">
      <c r="A216" s="190"/>
      <c r="B216" s="85" t="s">
        <v>19</v>
      </c>
      <c r="C216" s="35"/>
      <c r="D216" s="35"/>
      <c r="E216" s="35"/>
      <c r="F216" s="35"/>
      <c r="G216" s="27"/>
      <c r="H216" s="27"/>
      <c r="I216" s="27"/>
      <c r="J216" s="89">
        <f>SUM(C216:F216)</f>
        <v>0</v>
      </c>
      <c r="K216" s="288"/>
      <c r="L216" s="183"/>
      <c r="M216" s="249"/>
    </row>
    <row r="217" spans="1:13" ht="32.25" customHeight="1">
      <c r="A217" s="190"/>
      <c r="B217" s="85" t="s">
        <v>613</v>
      </c>
      <c r="C217" s="35"/>
      <c r="D217" s="35"/>
      <c r="E217" s="36"/>
      <c r="F217" s="36"/>
      <c r="G217" s="27"/>
      <c r="H217" s="27"/>
      <c r="I217" s="27"/>
      <c r="J217" s="89">
        <f>SUM(C217:F217)</f>
        <v>0</v>
      </c>
      <c r="K217" s="288"/>
      <c r="L217" s="183"/>
      <c r="M217" s="249"/>
    </row>
    <row r="218" spans="1:13" ht="32.25" customHeight="1">
      <c r="A218" s="190"/>
      <c r="B218" s="85" t="s">
        <v>657</v>
      </c>
      <c r="C218" s="27"/>
      <c r="D218" s="27"/>
      <c r="E218" s="27"/>
      <c r="F218" s="35"/>
      <c r="G218" s="27"/>
      <c r="H218" s="27"/>
      <c r="I218" s="27"/>
      <c r="J218" s="89">
        <f>SUM(C218:F218)</f>
        <v>0</v>
      </c>
      <c r="K218" s="288"/>
      <c r="L218" s="183"/>
      <c r="M218" s="249"/>
    </row>
    <row r="219" spans="1:13" ht="32.25" customHeight="1">
      <c r="A219" s="190"/>
      <c r="B219" s="85"/>
      <c r="C219" s="89" t="s">
        <v>434</v>
      </c>
      <c r="D219" s="89" t="s">
        <v>435</v>
      </c>
      <c r="E219" s="89" t="s">
        <v>436</v>
      </c>
      <c r="F219" s="89" t="s">
        <v>656</v>
      </c>
      <c r="G219" s="89"/>
      <c r="H219" s="89"/>
      <c r="I219" s="89"/>
      <c r="J219" s="89"/>
      <c r="K219" s="288"/>
      <c r="L219" s="183"/>
      <c r="M219" s="249"/>
    </row>
    <row r="220" spans="1:13" ht="32.25" customHeight="1">
      <c r="A220" s="190"/>
      <c r="B220" s="85" t="s">
        <v>19</v>
      </c>
      <c r="C220" s="103"/>
      <c r="D220" s="35"/>
      <c r="E220" s="36"/>
      <c r="F220" s="35"/>
      <c r="G220" s="27"/>
      <c r="H220" s="27"/>
      <c r="I220" s="27"/>
      <c r="J220" s="89">
        <f>SUM(D220:F220)</f>
        <v>0</v>
      </c>
      <c r="K220" s="288"/>
      <c r="L220" s="183"/>
      <c r="M220" s="249"/>
    </row>
    <row r="221" spans="1:13" ht="32.25" customHeight="1">
      <c r="A221" s="190"/>
      <c r="B221" s="85" t="s">
        <v>613</v>
      </c>
      <c r="C221" s="103"/>
      <c r="D221" s="35"/>
      <c r="E221" s="36"/>
      <c r="F221" s="36"/>
      <c r="G221" s="27"/>
      <c r="H221" s="27"/>
      <c r="I221" s="27"/>
      <c r="J221" s="89">
        <f>SUM(D221:F221)</f>
        <v>0</v>
      </c>
      <c r="K221" s="288"/>
      <c r="L221" s="183"/>
      <c r="M221" s="249"/>
    </row>
    <row r="222" spans="1:13" ht="32.25" customHeight="1">
      <c r="A222" s="190"/>
      <c r="B222" s="85" t="s">
        <v>657</v>
      </c>
      <c r="C222" s="103"/>
      <c r="D222" s="35"/>
      <c r="E222" s="36"/>
      <c r="F222" s="35"/>
      <c r="G222" s="27"/>
      <c r="H222" s="27"/>
      <c r="I222" s="27"/>
      <c r="J222" s="89">
        <f>SUM(D222:F222)</f>
        <v>0</v>
      </c>
      <c r="K222" s="288"/>
      <c r="L222" s="183"/>
      <c r="M222" s="249"/>
    </row>
    <row r="223" spans="1:13" ht="58.5" customHeight="1">
      <c r="A223" s="191"/>
      <c r="B223" s="217" t="s">
        <v>658</v>
      </c>
      <c r="C223" s="218"/>
      <c r="D223" s="218"/>
      <c r="E223" s="218"/>
      <c r="F223" s="218"/>
      <c r="G223" s="218"/>
      <c r="H223" s="218"/>
      <c r="I223" s="218"/>
      <c r="J223" s="219"/>
      <c r="K223" s="289"/>
      <c r="L223" s="184"/>
      <c r="M223" s="250"/>
    </row>
    <row r="224" spans="1:13" s="79" customFormat="1" ht="36.75" customHeight="1">
      <c r="A224" s="189" t="s">
        <v>636</v>
      </c>
      <c r="B224" s="80"/>
      <c r="C224" s="89" t="s">
        <v>660</v>
      </c>
      <c r="D224" s="89" t="s">
        <v>126</v>
      </c>
      <c r="E224" s="89" t="s">
        <v>141</v>
      </c>
      <c r="F224" s="89"/>
      <c r="G224" s="80"/>
      <c r="H224" s="80"/>
      <c r="I224" s="80"/>
      <c r="J224" s="80"/>
      <c r="K224" s="172" t="s">
        <v>13</v>
      </c>
      <c r="L224" s="82" t="s">
        <v>14</v>
      </c>
      <c r="M224" s="192"/>
    </row>
    <row r="225" spans="1:13" s="79" customFormat="1" ht="33" customHeight="1">
      <c r="A225" s="190"/>
      <c r="B225" s="80" t="s">
        <v>637</v>
      </c>
      <c r="C225" s="100"/>
      <c r="D225" s="100"/>
      <c r="E225" s="100"/>
      <c r="F225" s="102"/>
      <c r="G225" s="102"/>
      <c r="H225" s="102"/>
      <c r="I225" s="102"/>
      <c r="J225" s="80">
        <f>SUM(C225:E225)</f>
        <v>0</v>
      </c>
      <c r="K225" s="292">
        <v>790</v>
      </c>
      <c r="L225" s="192">
        <f>SUM(J225:J227,J229:J231,J233:J235)*K225</f>
        <v>0</v>
      </c>
      <c r="M225" s="192"/>
    </row>
    <row r="226" spans="1:13" s="79" customFormat="1" ht="33" customHeight="1">
      <c r="A226" s="190"/>
      <c r="B226" s="80" t="s">
        <v>638</v>
      </c>
      <c r="C226" s="100"/>
      <c r="D226" s="100"/>
      <c r="E226" s="100"/>
      <c r="F226" s="102"/>
      <c r="G226" s="102"/>
      <c r="H226" s="102"/>
      <c r="I226" s="102"/>
      <c r="J226" s="80">
        <f>SUM(C226:E226)</f>
        <v>0</v>
      </c>
      <c r="K226" s="293"/>
      <c r="L226" s="192"/>
      <c r="M226" s="192"/>
    </row>
    <row r="227" spans="1:13" s="79" customFormat="1" ht="33" customHeight="1">
      <c r="A227" s="190"/>
      <c r="B227" s="80" t="s">
        <v>639</v>
      </c>
      <c r="C227" s="100"/>
      <c r="D227" s="100"/>
      <c r="E227" s="100"/>
      <c r="F227" s="102"/>
      <c r="G227" s="102"/>
      <c r="H227" s="102"/>
      <c r="I227" s="102"/>
      <c r="J227" s="80">
        <f>SUM(C227:E227)</f>
        <v>0</v>
      </c>
      <c r="K227" s="293"/>
      <c r="L227" s="192"/>
      <c r="M227" s="192"/>
    </row>
    <row r="228" spans="1:13" s="79" customFormat="1" ht="36.75" customHeight="1">
      <c r="A228" s="190"/>
      <c r="B228" s="80"/>
      <c r="C228" s="80" t="s">
        <v>152</v>
      </c>
      <c r="D228" s="80" t="s">
        <v>127</v>
      </c>
      <c r="E228" s="80" t="s">
        <v>128</v>
      </c>
      <c r="F228" s="80" t="s">
        <v>129</v>
      </c>
      <c r="G228" s="101"/>
      <c r="H228" s="101"/>
      <c r="I228" s="101"/>
      <c r="J228" s="80"/>
      <c r="K228" s="293"/>
      <c r="L228" s="192"/>
      <c r="M228" s="192"/>
    </row>
    <row r="229" spans="1:13" s="79" customFormat="1" ht="33" customHeight="1">
      <c r="A229" s="190"/>
      <c r="B229" s="80" t="s">
        <v>637</v>
      </c>
      <c r="C229" s="102"/>
      <c r="D229" s="102"/>
      <c r="E229" s="102"/>
      <c r="F229" s="100"/>
      <c r="G229" s="102"/>
      <c r="H229" s="102"/>
      <c r="I229" s="102"/>
      <c r="J229" s="84">
        <f>SUM(C229:F229)</f>
        <v>0</v>
      </c>
      <c r="K229" s="293"/>
      <c r="L229" s="192"/>
      <c r="M229" s="192"/>
    </row>
    <row r="230" spans="1:13" s="79" customFormat="1" ht="33" customHeight="1">
      <c r="A230" s="190"/>
      <c r="B230" s="80" t="s">
        <v>638</v>
      </c>
      <c r="C230" s="102"/>
      <c r="D230" s="102"/>
      <c r="E230" s="100"/>
      <c r="F230" s="100"/>
      <c r="G230" s="102"/>
      <c r="H230" s="102"/>
      <c r="I230" s="102"/>
      <c r="J230" s="80">
        <f>SUM(C230:F230)</f>
        <v>0</v>
      </c>
      <c r="K230" s="293"/>
      <c r="L230" s="192"/>
      <c r="M230" s="192"/>
    </row>
    <row r="231" spans="1:13" s="79" customFormat="1" ht="33" customHeight="1">
      <c r="A231" s="190"/>
      <c r="B231" s="80" t="s">
        <v>639</v>
      </c>
      <c r="C231" s="100"/>
      <c r="D231" s="100"/>
      <c r="E231" s="100"/>
      <c r="F231" s="100"/>
      <c r="G231" s="102"/>
      <c r="H231" s="102"/>
      <c r="I231" s="102"/>
      <c r="J231" s="80">
        <f>SUM(C231:F231)</f>
        <v>0</v>
      </c>
      <c r="K231" s="293"/>
      <c r="L231" s="192"/>
      <c r="M231" s="192"/>
    </row>
    <row r="232" spans="1:13" s="79" customFormat="1" ht="36.75" customHeight="1">
      <c r="A232" s="190"/>
      <c r="B232" s="80"/>
      <c r="C232" s="80" t="s">
        <v>120</v>
      </c>
      <c r="D232" s="80" t="s">
        <v>121</v>
      </c>
      <c r="E232" s="80" t="s">
        <v>122</v>
      </c>
      <c r="F232" s="80"/>
      <c r="G232" s="101"/>
      <c r="H232" s="101"/>
      <c r="I232" s="101"/>
      <c r="J232" s="80"/>
      <c r="K232" s="293"/>
      <c r="L232" s="192"/>
      <c r="M232" s="192"/>
    </row>
    <row r="233" spans="1:13" s="79" customFormat="1" ht="33" customHeight="1">
      <c r="A233" s="190"/>
      <c r="B233" s="80" t="s">
        <v>637</v>
      </c>
      <c r="C233" s="83"/>
      <c r="D233" s="120"/>
      <c r="E233" s="120"/>
      <c r="F233" s="120"/>
      <c r="G233" s="102"/>
      <c r="H233" s="102"/>
      <c r="I233" s="102"/>
      <c r="J233" s="80">
        <f>SUM(C233:E233)</f>
        <v>0</v>
      </c>
      <c r="K233" s="293"/>
      <c r="L233" s="192"/>
      <c r="M233" s="192"/>
    </row>
    <row r="234" spans="1:13" s="79" customFormat="1" ht="33" customHeight="1">
      <c r="A234" s="190"/>
      <c r="B234" s="80" t="s">
        <v>638</v>
      </c>
      <c r="C234" s="83"/>
      <c r="D234" s="120"/>
      <c r="E234" s="120"/>
      <c r="F234" s="120"/>
      <c r="G234" s="102"/>
      <c r="H234" s="102"/>
      <c r="I234" s="102"/>
      <c r="J234" s="80">
        <f>SUM(C234:E234)</f>
        <v>0</v>
      </c>
      <c r="K234" s="293"/>
      <c r="L234" s="192"/>
      <c r="M234" s="192"/>
    </row>
    <row r="235" spans="1:13" s="79" customFormat="1" ht="33" customHeight="1">
      <c r="A235" s="190"/>
      <c r="B235" s="80" t="s">
        <v>639</v>
      </c>
      <c r="C235" s="83"/>
      <c r="D235" s="83"/>
      <c r="E235" s="83"/>
      <c r="F235" s="120"/>
      <c r="G235" s="102"/>
      <c r="H235" s="102"/>
      <c r="I235" s="102"/>
      <c r="J235" s="80">
        <f>SUM(C235:E235)</f>
        <v>0</v>
      </c>
      <c r="K235" s="293"/>
      <c r="L235" s="192"/>
      <c r="M235" s="192"/>
    </row>
    <row r="236" spans="1:13" s="79" customFormat="1" ht="49.5" customHeight="1">
      <c r="A236" s="191"/>
      <c r="B236" s="212" t="s">
        <v>641</v>
      </c>
      <c r="C236" s="213"/>
      <c r="D236" s="213"/>
      <c r="E236" s="213"/>
      <c r="F236" s="213"/>
      <c r="G236" s="213"/>
      <c r="H236" s="213"/>
      <c r="I236" s="213"/>
      <c r="J236" s="213"/>
      <c r="K236" s="213"/>
      <c r="L236" s="125"/>
      <c r="M236" s="192"/>
    </row>
    <row r="237" spans="1:13" s="79" customFormat="1" ht="36.75" customHeight="1">
      <c r="A237" s="189" t="s">
        <v>640</v>
      </c>
      <c r="B237" s="80"/>
      <c r="C237" s="89"/>
      <c r="D237" s="89" t="s">
        <v>126</v>
      </c>
      <c r="E237" s="89" t="s">
        <v>141</v>
      </c>
      <c r="F237" s="89"/>
      <c r="G237" s="80"/>
      <c r="H237" s="80"/>
      <c r="I237" s="80"/>
      <c r="J237" s="80"/>
      <c r="K237" s="81" t="s">
        <v>13</v>
      </c>
      <c r="L237" s="82" t="s">
        <v>14</v>
      </c>
      <c r="M237" s="192"/>
    </row>
    <row r="238" spans="1:13" s="79" customFormat="1" ht="36.75" customHeight="1">
      <c r="A238" s="190"/>
      <c r="B238" s="80" t="s">
        <v>11</v>
      </c>
      <c r="C238" s="102"/>
      <c r="D238" s="102"/>
      <c r="E238" s="102"/>
      <c r="F238" s="102"/>
      <c r="G238" s="102"/>
      <c r="H238" s="102"/>
      <c r="I238" s="102"/>
      <c r="J238" s="80">
        <f>SUM(D238:E238)</f>
        <v>0</v>
      </c>
      <c r="K238" s="234">
        <v>720</v>
      </c>
      <c r="L238" s="185">
        <f>SUM(J238:J239,J241:J242,J244:J245)*K238</f>
        <v>0</v>
      </c>
      <c r="M238" s="192"/>
    </row>
    <row r="239" spans="1:13" s="79" customFormat="1" ht="36.75" customHeight="1">
      <c r="A239" s="190"/>
      <c r="B239" s="80" t="s">
        <v>19</v>
      </c>
      <c r="C239" s="102"/>
      <c r="D239" s="102"/>
      <c r="E239" s="100"/>
      <c r="F239" s="102"/>
      <c r="G239" s="102"/>
      <c r="H239" s="102"/>
      <c r="I239" s="102"/>
      <c r="J239" s="80">
        <f>SUM(D239:E239)</f>
        <v>0</v>
      </c>
      <c r="K239" s="235"/>
      <c r="L239" s="186"/>
      <c r="M239" s="192"/>
    </row>
    <row r="240" spans="1:13" s="79" customFormat="1" ht="36.75" customHeight="1">
      <c r="A240" s="190"/>
      <c r="B240" s="80"/>
      <c r="C240" s="80"/>
      <c r="D240" s="80" t="s">
        <v>127</v>
      </c>
      <c r="E240" s="80" t="s">
        <v>128</v>
      </c>
      <c r="F240" s="80" t="s">
        <v>129</v>
      </c>
      <c r="G240" s="101"/>
      <c r="H240" s="101"/>
      <c r="I240" s="101"/>
      <c r="J240" s="80"/>
      <c r="K240" s="235"/>
      <c r="L240" s="186"/>
      <c r="M240" s="192"/>
    </row>
    <row r="241" spans="1:13" s="79" customFormat="1" ht="36.75" customHeight="1">
      <c r="A241" s="190"/>
      <c r="B241" s="80" t="s">
        <v>11</v>
      </c>
      <c r="C241" s="102"/>
      <c r="D241" s="102"/>
      <c r="E241" s="100"/>
      <c r="F241" s="100"/>
      <c r="G241" s="102"/>
      <c r="H241" s="102"/>
      <c r="I241" s="102"/>
      <c r="J241" s="84">
        <f>SUM(D241:F241)</f>
        <v>0</v>
      </c>
      <c r="K241" s="235"/>
      <c r="L241" s="186"/>
      <c r="M241" s="192"/>
    </row>
    <row r="242" spans="1:13" s="79" customFormat="1" ht="36.75" customHeight="1">
      <c r="A242" s="190"/>
      <c r="B242" s="80" t="s">
        <v>19</v>
      </c>
      <c r="C242" s="102"/>
      <c r="D242" s="102"/>
      <c r="E242" s="100"/>
      <c r="F242" s="100"/>
      <c r="G242" s="102"/>
      <c r="H242" s="102"/>
      <c r="I242" s="102"/>
      <c r="J242" s="80">
        <f>SUM(D242:F242)</f>
        <v>0</v>
      </c>
      <c r="K242" s="235"/>
      <c r="L242" s="186"/>
      <c r="M242" s="192"/>
    </row>
    <row r="243" spans="1:13" s="79" customFormat="1" ht="36.75" customHeight="1">
      <c r="A243" s="190"/>
      <c r="B243" s="80"/>
      <c r="C243" s="80"/>
      <c r="D243" s="80" t="s">
        <v>120</v>
      </c>
      <c r="E243" s="80" t="s">
        <v>121</v>
      </c>
      <c r="F243" s="80" t="s">
        <v>122</v>
      </c>
      <c r="G243" s="101"/>
      <c r="H243" s="101"/>
      <c r="I243" s="101"/>
      <c r="J243" s="80"/>
      <c r="K243" s="235"/>
      <c r="L243" s="186"/>
      <c r="M243" s="192"/>
    </row>
    <row r="244" spans="1:13" s="79" customFormat="1" ht="36.75" customHeight="1">
      <c r="A244" s="190"/>
      <c r="B244" s="80" t="s">
        <v>11</v>
      </c>
      <c r="C244" s="120"/>
      <c r="D244" s="83"/>
      <c r="E244" s="83"/>
      <c r="F244" s="83"/>
      <c r="G244" s="102"/>
      <c r="H244" s="102"/>
      <c r="I244" s="102"/>
      <c r="J244" s="80">
        <f>SUM(D244:F244)</f>
        <v>0</v>
      </c>
      <c r="K244" s="235"/>
      <c r="L244" s="186"/>
      <c r="M244" s="192"/>
    </row>
    <row r="245" spans="1:13" s="79" customFormat="1" ht="36.75" customHeight="1">
      <c r="A245" s="190"/>
      <c r="B245" s="80" t="s">
        <v>19</v>
      </c>
      <c r="C245" s="120"/>
      <c r="D245" s="83"/>
      <c r="E245" s="83"/>
      <c r="F245" s="83"/>
      <c r="G245" s="102"/>
      <c r="H245" s="102"/>
      <c r="I245" s="102"/>
      <c r="J245" s="80">
        <f>SUM(D245:F245)</f>
        <v>0</v>
      </c>
      <c r="K245" s="235"/>
      <c r="L245" s="186"/>
      <c r="M245" s="192"/>
    </row>
    <row r="246" spans="1:13" s="79" customFormat="1" ht="49.5" customHeight="1">
      <c r="A246" s="191"/>
      <c r="B246" s="212" t="s">
        <v>642</v>
      </c>
      <c r="C246" s="213"/>
      <c r="D246" s="213"/>
      <c r="E246" s="213"/>
      <c r="F246" s="213"/>
      <c r="G246" s="213"/>
      <c r="H246" s="213"/>
      <c r="I246" s="213"/>
      <c r="J246" s="213"/>
      <c r="K246" s="213"/>
      <c r="L246" s="127"/>
      <c r="M246" s="110"/>
    </row>
    <row r="247" spans="1:13" s="79" customFormat="1" ht="38.25" customHeight="1">
      <c r="A247" s="188" t="s">
        <v>630</v>
      </c>
      <c r="B247" s="80"/>
      <c r="C247" s="80" t="s">
        <v>15</v>
      </c>
      <c r="D247" s="80" t="s">
        <v>16</v>
      </c>
      <c r="E247" s="80" t="s">
        <v>17</v>
      </c>
      <c r="F247" s="80"/>
      <c r="G247" s="80"/>
      <c r="H247" s="80"/>
      <c r="I247" s="80"/>
      <c r="J247" s="80"/>
      <c r="K247" s="81" t="s">
        <v>13</v>
      </c>
      <c r="L247" s="82" t="s">
        <v>14</v>
      </c>
      <c r="M247" s="192"/>
    </row>
    <row r="248" spans="1:13" s="79" customFormat="1" ht="105" customHeight="1">
      <c r="A248" s="188"/>
      <c r="B248" s="80" t="s">
        <v>629</v>
      </c>
      <c r="C248" s="100"/>
      <c r="D248" s="102"/>
      <c r="E248" s="102"/>
      <c r="F248" s="102"/>
      <c r="G248" s="102"/>
      <c r="H248" s="102"/>
      <c r="I248" s="102"/>
      <c r="J248" s="80">
        <f>SUM(C248:F248)</f>
        <v>0</v>
      </c>
      <c r="K248" s="193">
        <v>790</v>
      </c>
      <c r="L248" s="211">
        <f>SUM(J248:J250)*K248</f>
        <v>0</v>
      </c>
      <c r="M248" s="192"/>
    </row>
    <row r="249" spans="1:13" s="79" customFormat="1" ht="105" customHeight="1">
      <c r="A249" s="188"/>
      <c r="B249" s="80" t="s">
        <v>19</v>
      </c>
      <c r="C249" s="100"/>
      <c r="D249" s="102"/>
      <c r="E249" s="102"/>
      <c r="F249" s="102"/>
      <c r="G249" s="102"/>
      <c r="H249" s="102"/>
      <c r="I249" s="102"/>
      <c r="J249" s="80">
        <f>SUM(C249:F249)</f>
        <v>0</v>
      </c>
      <c r="K249" s="194"/>
      <c r="L249" s="211"/>
      <c r="M249" s="192"/>
    </row>
    <row r="250" spans="1:13" s="79" customFormat="1" ht="105" customHeight="1">
      <c r="A250" s="188"/>
      <c r="B250" s="80" t="s">
        <v>64</v>
      </c>
      <c r="C250" s="100"/>
      <c r="D250" s="102"/>
      <c r="E250" s="102"/>
      <c r="F250" s="102"/>
      <c r="G250" s="102"/>
      <c r="H250" s="102"/>
      <c r="I250" s="102"/>
      <c r="J250" s="80">
        <f>SUM(C250:F250)</f>
        <v>0</v>
      </c>
      <c r="K250" s="194"/>
      <c r="L250" s="211"/>
      <c r="M250" s="192"/>
    </row>
    <row r="251" spans="1:13" s="79" customFormat="1" ht="65.25" customHeight="1">
      <c r="A251" s="188"/>
      <c r="B251" s="212" t="s">
        <v>890</v>
      </c>
      <c r="C251" s="213"/>
      <c r="D251" s="213"/>
      <c r="E251" s="213"/>
      <c r="F251" s="213"/>
      <c r="G251" s="213"/>
      <c r="H251" s="213"/>
      <c r="I251" s="213"/>
      <c r="J251" s="213"/>
      <c r="K251" s="213"/>
      <c r="L251" s="127"/>
      <c r="M251" s="109"/>
    </row>
    <row r="252" spans="1:13" s="79" customFormat="1" ht="38.25" customHeight="1">
      <c r="A252" s="188" t="s">
        <v>631</v>
      </c>
      <c r="B252" s="80"/>
      <c r="C252" s="80" t="s">
        <v>152</v>
      </c>
      <c r="D252" s="80" t="s">
        <v>127</v>
      </c>
      <c r="E252" s="80" t="s">
        <v>128</v>
      </c>
      <c r="F252" s="80"/>
      <c r="G252" s="80"/>
      <c r="H252" s="80"/>
      <c r="I252" s="80"/>
      <c r="J252" s="80"/>
      <c r="K252" s="81" t="s">
        <v>13</v>
      </c>
      <c r="L252" s="82" t="s">
        <v>14</v>
      </c>
      <c r="M252" s="192"/>
    </row>
    <row r="253" spans="1:13" s="79" customFormat="1" ht="48" customHeight="1">
      <c r="A253" s="188"/>
      <c r="B253" s="80" t="s">
        <v>629</v>
      </c>
      <c r="C253" s="100"/>
      <c r="D253" s="102"/>
      <c r="E253" s="102"/>
      <c r="F253" s="102"/>
      <c r="G253" s="102"/>
      <c r="H253" s="102"/>
      <c r="I253" s="102"/>
      <c r="J253" s="80">
        <f>SUM(C253:F253)</f>
        <v>0</v>
      </c>
      <c r="K253" s="193">
        <v>850</v>
      </c>
      <c r="L253" s="211">
        <f>SUM(J253:J254,J256:J257,)*K253</f>
        <v>0</v>
      </c>
      <c r="M253" s="192"/>
    </row>
    <row r="254" spans="1:13" s="79" customFormat="1" ht="48" customHeight="1">
      <c r="A254" s="188"/>
      <c r="B254" s="80" t="s">
        <v>64</v>
      </c>
      <c r="C254" s="100"/>
      <c r="D254" s="102"/>
      <c r="E254" s="102"/>
      <c r="F254" s="102"/>
      <c r="G254" s="102"/>
      <c r="H254" s="102"/>
      <c r="I254" s="102"/>
      <c r="J254" s="80">
        <f>SUM(C254:F254)</f>
        <v>0</v>
      </c>
      <c r="K254" s="194"/>
      <c r="L254" s="211"/>
      <c r="M254" s="192"/>
    </row>
    <row r="255" spans="1:13" s="79" customFormat="1" ht="48" customHeight="1">
      <c r="A255" s="188"/>
      <c r="B255" s="80"/>
      <c r="C255" s="80" t="s">
        <v>153</v>
      </c>
      <c r="D255" s="80" t="s">
        <v>120</v>
      </c>
      <c r="E255" s="80" t="s">
        <v>121</v>
      </c>
      <c r="F255" s="80"/>
      <c r="G255" s="101"/>
      <c r="H255" s="101"/>
      <c r="I255" s="101"/>
      <c r="J255" s="80"/>
      <c r="K255" s="194"/>
      <c r="L255" s="211"/>
      <c r="M255" s="192"/>
    </row>
    <row r="256" spans="1:13" s="79" customFormat="1" ht="48" customHeight="1">
      <c r="A256" s="188"/>
      <c r="B256" s="80" t="s">
        <v>629</v>
      </c>
      <c r="C256" s="100"/>
      <c r="D256" s="120"/>
      <c r="E256" s="120"/>
      <c r="F256" s="120"/>
      <c r="G256" s="102"/>
      <c r="H256" s="102"/>
      <c r="I256" s="102"/>
      <c r="J256" s="80">
        <f>SUM(C256:F256)</f>
        <v>0</v>
      </c>
      <c r="K256" s="194"/>
      <c r="L256" s="211"/>
      <c r="M256" s="192"/>
    </row>
    <row r="257" spans="1:13" s="79" customFormat="1" ht="48" customHeight="1">
      <c r="A257" s="188"/>
      <c r="B257" s="80" t="s">
        <v>64</v>
      </c>
      <c r="C257" s="100"/>
      <c r="D257" s="120"/>
      <c r="E257" s="120"/>
      <c r="F257" s="120"/>
      <c r="G257" s="102"/>
      <c r="H257" s="102"/>
      <c r="I257" s="102"/>
      <c r="J257" s="80">
        <f>SUM(C257:F257)</f>
        <v>0</v>
      </c>
      <c r="K257" s="194"/>
      <c r="L257" s="211"/>
      <c r="M257" s="192"/>
    </row>
    <row r="258" spans="1:13" s="79" customFormat="1" ht="46.5" customHeight="1">
      <c r="A258" s="188"/>
      <c r="B258" s="212" t="s">
        <v>633</v>
      </c>
      <c r="C258" s="213"/>
      <c r="D258" s="213"/>
      <c r="E258" s="213"/>
      <c r="F258" s="213"/>
      <c r="G258" s="213"/>
      <c r="H258" s="213"/>
      <c r="I258" s="213"/>
      <c r="J258" s="213"/>
      <c r="K258" s="213"/>
      <c r="L258" s="127"/>
      <c r="M258" s="109"/>
    </row>
    <row r="259" spans="1:13" s="79" customFormat="1" ht="38.25" customHeight="1">
      <c r="A259" s="188" t="s">
        <v>615</v>
      </c>
      <c r="B259" s="80"/>
      <c r="C259" s="80" t="s">
        <v>152</v>
      </c>
      <c r="D259" s="80" t="s">
        <v>127</v>
      </c>
      <c r="E259" s="80" t="s">
        <v>128</v>
      </c>
      <c r="F259" s="80" t="s">
        <v>129</v>
      </c>
      <c r="G259" s="80"/>
      <c r="H259" s="80"/>
      <c r="I259" s="80"/>
      <c r="J259" s="80"/>
      <c r="K259" s="81" t="s">
        <v>13</v>
      </c>
      <c r="L259" s="82" t="s">
        <v>14</v>
      </c>
      <c r="M259" s="192"/>
    </row>
    <row r="260" spans="1:13" s="79" customFormat="1" ht="53.25" customHeight="1">
      <c r="A260" s="188"/>
      <c r="B260" s="80" t="s">
        <v>19</v>
      </c>
      <c r="C260" s="102"/>
      <c r="D260" s="100"/>
      <c r="E260" s="102"/>
      <c r="F260" s="102"/>
      <c r="G260" s="102"/>
      <c r="H260" s="102"/>
      <c r="I260" s="102"/>
      <c r="J260" s="80">
        <f>SUM(C260:F260)</f>
        <v>0</v>
      </c>
      <c r="K260" s="193">
        <v>700</v>
      </c>
      <c r="L260" s="211">
        <f>SUM(J260:J262,J264:J265,)*K260</f>
        <v>0</v>
      </c>
      <c r="M260" s="192"/>
    </row>
    <row r="261" spans="1:13" s="79" customFormat="1" ht="53.25" customHeight="1">
      <c r="A261" s="188"/>
      <c r="B261" s="80" t="s">
        <v>31</v>
      </c>
      <c r="C261" s="102"/>
      <c r="D261" s="102"/>
      <c r="E261" s="102"/>
      <c r="F261" s="100"/>
      <c r="G261" s="102"/>
      <c r="H261" s="102"/>
      <c r="I261" s="102"/>
      <c r="J261" s="80">
        <f>SUM(C261:F261)</f>
        <v>0</v>
      </c>
      <c r="K261" s="194"/>
      <c r="L261" s="211"/>
      <c r="M261" s="192"/>
    </row>
    <row r="262" spans="1:13" s="79" customFormat="1" ht="53.25" customHeight="1">
      <c r="A262" s="188"/>
      <c r="B262" s="80" t="s">
        <v>70</v>
      </c>
      <c r="C262" s="102"/>
      <c r="D262" s="100"/>
      <c r="E262" s="100"/>
      <c r="F262" s="100"/>
      <c r="G262" s="102"/>
      <c r="H262" s="102"/>
      <c r="I262" s="102"/>
      <c r="J262" s="80">
        <f>SUM(C262:F262)</f>
        <v>0</v>
      </c>
      <c r="K262" s="194"/>
      <c r="L262" s="211"/>
      <c r="M262" s="192"/>
    </row>
    <row r="263" spans="1:13" s="79" customFormat="1" ht="38.25" customHeight="1">
      <c r="A263" s="188"/>
      <c r="B263" s="80"/>
      <c r="C263" s="80" t="s">
        <v>153</v>
      </c>
      <c r="D263" s="80" t="s">
        <v>120</v>
      </c>
      <c r="E263" s="80" t="s">
        <v>121</v>
      </c>
      <c r="F263" s="80" t="s">
        <v>122</v>
      </c>
      <c r="G263" s="101"/>
      <c r="H263" s="101"/>
      <c r="I263" s="101"/>
      <c r="J263" s="80"/>
      <c r="K263" s="194"/>
      <c r="L263" s="211"/>
      <c r="M263" s="192"/>
    </row>
    <row r="264" spans="1:13" s="79" customFormat="1" ht="53.25" customHeight="1">
      <c r="A264" s="188"/>
      <c r="B264" s="80" t="s">
        <v>31</v>
      </c>
      <c r="C264" s="102"/>
      <c r="D264" s="83"/>
      <c r="E264" s="102"/>
      <c r="F264" s="83"/>
      <c r="G264" s="102"/>
      <c r="H264" s="102"/>
      <c r="I264" s="102"/>
      <c r="J264" s="80">
        <f>SUM(C264:F264)</f>
        <v>0</v>
      </c>
      <c r="K264" s="194"/>
      <c r="L264" s="211"/>
      <c r="M264" s="192"/>
    </row>
    <row r="265" spans="1:13" s="79" customFormat="1" ht="53.25" customHeight="1">
      <c r="A265" s="188"/>
      <c r="B265" s="80" t="s">
        <v>70</v>
      </c>
      <c r="C265" s="102"/>
      <c r="D265" s="83"/>
      <c r="E265" s="83"/>
      <c r="F265" s="83"/>
      <c r="G265" s="102"/>
      <c r="H265" s="102"/>
      <c r="I265" s="102"/>
      <c r="J265" s="80">
        <f>SUM(C265:F265)</f>
        <v>0</v>
      </c>
      <c r="K265" s="194"/>
      <c r="L265" s="211"/>
      <c r="M265" s="192"/>
    </row>
    <row r="266" spans="1:13" s="79" customFormat="1" ht="46.5" customHeight="1">
      <c r="A266" s="188"/>
      <c r="B266" s="212" t="s">
        <v>163</v>
      </c>
      <c r="C266" s="213"/>
      <c r="D266" s="213"/>
      <c r="E266" s="213"/>
      <c r="F266" s="213"/>
      <c r="G266" s="213"/>
      <c r="H266" s="213"/>
      <c r="I266" s="213"/>
      <c r="J266" s="213"/>
      <c r="K266" s="213"/>
      <c r="L266" s="127"/>
      <c r="M266" s="109"/>
    </row>
    <row r="267" spans="1:13" s="79" customFormat="1" ht="44.25" customHeight="1">
      <c r="A267" s="188" t="s">
        <v>616</v>
      </c>
      <c r="B267" s="80"/>
      <c r="C267" s="80" t="s">
        <v>15</v>
      </c>
      <c r="D267" s="80" t="s">
        <v>16</v>
      </c>
      <c r="E267" s="80" t="s">
        <v>17</v>
      </c>
      <c r="F267" s="80" t="s">
        <v>18</v>
      </c>
      <c r="G267" s="80"/>
      <c r="H267" s="80"/>
      <c r="I267" s="80"/>
      <c r="J267" s="80"/>
      <c r="K267" s="81" t="s">
        <v>13</v>
      </c>
      <c r="L267" s="82" t="s">
        <v>14</v>
      </c>
      <c r="M267" s="192"/>
    </row>
    <row r="268" spans="1:13" s="79" customFormat="1" ht="105" customHeight="1">
      <c r="A268" s="188"/>
      <c r="B268" s="80" t="s">
        <v>614</v>
      </c>
      <c r="C268" s="100"/>
      <c r="D268" s="100"/>
      <c r="E268" s="100"/>
      <c r="F268" s="100"/>
      <c r="G268" s="102"/>
      <c r="H268" s="102"/>
      <c r="I268" s="102"/>
      <c r="J268" s="80">
        <f>SUM(C268:F268)</f>
        <v>0</v>
      </c>
      <c r="K268" s="193">
        <v>870</v>
      </c>
      <c r="L268" s="211">
        <f>SUM(J268:J270)*K268</f>
        <v>0</v>
      </c>
      <c r="M268" s="192"/>
    </row>
    <row r="269" spans="1:13" s="79" customFormat="1" ht="105" customHeight="1">
      <c r="A269" s="188"/>
      <c r="B269" s="80" t="s">
        <v>19</v>
      </c>
      <c r="C269" s="100"/>
      <c r="D269" s="100"/>
      <c r="E269" s="102"/>
      <c r="F269" s="100"/>
      <c r="G269" s="102"/>
      <c r="H269" s="102"/>
      <c r="I269" s="102"/>
      <c r="J269" s="80">
        <f>SUM(C269:F269)</f>
        <v>0</v>
      </c>
      <c r="K269" s="194"/>
      <c r="L269" s="211"/>
      <c r="M269" s="192"/>
    </row>
    <row r="270" spans="1:13" s="79" customFormat="1" ht="105" customHeight="1">
      <c r="A270" s="188"/>
      <c r="B270" s="80" t="s">
        <v>48</v>
      </c>
      <c r="C270" s="100"/>
      <c r="D270" s="100"/>
      <c r="E270" s="100"/>
      <c r="F270" s="100"/>
      <c r="G270" s="102"/>
      <c r="H270" s="102"/>
      <c r="I270" s="102"/>
      <c r="J270" s="80">
        <f>SUM(C270:F270)</f>
        <v>0</v>
      </c>
      <c r="K270" s="194"/>
      <c r="L270" s="211"/>
      <c r="M270" s="192"/>
    </row>
    <row r="271" spans="1:13" s="79" customFormat="1" ht="46.5" customHeight="1">
      <c r="A271" s="188"/>
      <c r="B271" s="212" t="s">
        <v>162</v>
      </c>
      <c r="C271" s="213"/>
      <c r="D271" s="213"/>
      <c r="E271" s="213"/>
      <c r="F271" s="213"/>
      <c r="G271" s="213"/>
      <c r="H271" s="213"/>
      <c r="I271" s="213"/>
      <c r="J271" s="213"/>
      <c r="K271" s="213"/>
      <c r="L271" s="127"/>
      <c r="M271" s="109"/>
    </row>
    <row r="272" spans="1:13" s="79" customFormat="1" ht="38.25" customHeight="1">
      <c r="A272" s="188" t="s">
        <v>617</v>
      </c>
      <c r="B272" s="80"/>
      <c r="C272" s="80" t="s">
        <v>152</v>
      </c>
      <c r="D272" s="80" t="s">
        <v>127</v>
      </c>
      <c r="E272" s="80" t="s">
        <v>128</v>
      </c>
      <c r="F272" s="80" t="s">
        <v>129</v>
      </c>
      <c r="G272" s="80"/>
      <c r="H272" s="80"/>
      <c r="I272" s="80"/>
      <c r="J272" s="80"/>
      <c r="K272" s="81" t="s">
        <v>13</v>
      </c>
      <c r="L272" s="82" t="s">
        <v>14</v>
      </c>
      <c r="M272" s="192"/>
    </row>
    <row r="273" spans="1:13" s="79" customFormat="1" ht="45.75" customHeight="1">
      <c r="A273" s="188"/>
      <c r="B273" s="80" t="s">
        <v>83</v>
      </c>
      <c r="C273" s="102"/>
      <c r="D273" s="100"/>
      <c r="E273" s="100"/>
      <c r="F273" s="100"/>
      <c r="G273" s="102"/>
      <c r="H273" s="102"/>
      <c r="I273" s="102"/>
      <c r="J273" s="80">
        <f>SUM(C273:F273)</f>
        <v>0</v>
      </c>
      <c r="K273" s="193">
        <v>710</v>
      </c>
      <c r="L273" s="211">
        <f>SUM(J273:J276,J278:J281,)*K273</f>
        <v>0</v>
      </c>
      <c r="M273" s="192"/>
    </row>
    <row r="274" spans="1:13" s="79" customFormat="1" ht="45.75" customHeight="1">
      <c r="A274" s="188"/>
      <c r="B274" s="80" t="s">
        <v>611</v>
      </c>
      <c r="C274" s="102"/>
      <c r="D274" s="100"/>
      <c r="E274" s="100"/>
      <c r="F274" s="100"/>
      <c r="G274" s="102"/>
      <c r="H274" s="102"/>
      <c r="I274" s="102"/>
      <c r="J274" s="80"/>
      <c r="K274" s="193"/>
      <c r="L274" s="211"/>
      <c r="M274" s="192"/>
    </row>
    <row r="275" spans="1:13" s="79" customFormat="1" ht="45.75" customHeight="1">
      <c r="A275" s="188"/>
      <c r="B275" s="80" t="s">
        <v>618</v>
      </c>
      <c r="C275" s="102"/>
      <c r="D275" s="100"/>
      <c r="E275" s="100"/>
      <c r="F275" s="100"/>
      <c r="G275" s="102"/>
      <c r="H275" s="102"/>
      <c r="I275" s="102"/>
      <c r="J275" s="80">
        <f>SUM(C275:F275)</f>
        <v>0</v>
      </c>
      <c r="K275" s="194"/>
      <c r="L275" s="211"/>
      <c r="M275" s="192"/>
    </row>
    <row r="276" spans="1:13" s="79" customFormat="1" ht="45.75" customHeight="1">
      <c r="A276" s="188"/>
      <c r="B276" s="80" t="s">
        <v>19</v>
      </c>
      <c r="C276" s="102"/>
      <c r="D276" s="100"/>
      <c r="E276" s="100"/>
      <c r="F276" s="100"/>
      <c r="G276" s="102"/>
      <c r="H276" s="102"/>
      <c r="I276" s="102"/>
      <c r="J276" s="80">
        <f>SUM(C276:F276)</f>
        <v>0</v>
      </c>
      <c r="K276" s="194"/>
      <c r="L276" s="211"/>
      <c r="M276" s="192"/>
    </row>
    <row r="277" spans="1:13" s="79" customFormat="1" ht="38.25" customHeight="1">
      <c r="A277" s="188"/>
      <c r="B277" s="80"/>
      <c r="C277" s="80" t="s">
        <v>153</v>
      </c>
      <c r="D277" s="80" t="s">
        <v>120</v>
      </c>
      <c r="E277" s="80" t="s">
        <v>121</v>
      </c>
      <c r="F277" s="80" t="s">
        <v>122</v>
      </c>
      <c r="G277" s="101"/>
      <c r="H277" s="101"/>
      <c r="I277" s="101"/>
      <c r="J277" s="80"/>
      <c r="K277" s="194"/>
      <c r="L277" s="211"/>
      <c r="M277" s="192"/>
    </row>
    <row r="278" spans="1:13" s="79" customFormat="1" ht="45.75" customHeight="1">
      <c r="A278" s="188"/>
      <c r="B278" s="80" t="s">
        <v>83</v>
      </c>
      <c r="C278" s="102"/>
      <c r="D278" s="83"/>
      <c r="E278" s="83"/>
      <c r="F278" s="83"/>
      <c r="G278" s="102"/>
      <c r="H278" s="102"/>
      <c r="I278" s="102"/>
      <c r="J278" s="80">
        <f>SUM(C278:F278)</f>
        <v>0</v>
      </c>
      <c r="K278" s="194"/>
      <c r="L278" s="211"/>
      <c r="M278" s="192"/>
    </row>
    <row r="279" spans="1:13" s="79" customFormat="1" ht="45.75" customHeight="1">
      <c r="A279" s="188"/>
      <c r="B279" s="80" t="s">
        <v>611</v>
      </c>
      <c r="C279" s="102"/>
      <c r="D279" s="83" t="s">
        <v>570</v>
      </c>
      <c r="E279" s="83"/>
      <c r="F279" s="83"/>
      <c r="G279" s="102"/>
      <c r="H279" s="102"/>
      <c r="I279" s="102"/>
      <c r="J279" s="80"/>
      <c r="K279" s="194"/>
      <c r="L279" s="211"/>
      <c r="M279" s="192"/>
    </row>
    <row r="280" spans="1:13" s="79" customFormat="1" ht="45.75" customHeight="1">
      <c r="A280" s="188"/>
      <c r="B280" s="80" t="s">
        <v>618</v>
      </c>
      <c r="C280" s="102"/>
      <c r="D280" s="83"/>
      <c r="E280" s="83"/>
      <c r="F280" s="83"/>
      <c r="G280" s="102"/>
      <c r="H280" s="102"/>
      <c r="I280" s="102"/>
      <c r="J280" s="80">
        <f>SUM(C280:F280)</f>
        <v>0</v>
      </c>
      <c r="K280" s="194"/>
      <c r="L280" s="211"/>
      <c r="M280" s="192"/>
    </row>
    <row r="281" spans="1:13" s="79" customFormat="1" ht="45.75" customHeight="1">
      <c r="A281" s="188"/>
      <c r="B281" s="80" t="s">
        <v>19</v>
      </c>
      <c r="C281" s="102"/>
      <c r="D281" s="83"/>
      <c r="E281" s="83"/>
      <c r="F281" s="83"/>
      <c r="G281" s="102"/>
      <c r="H281" s="102"/>
      <c r="I281" s="102"/>
      <c r="J281" s="80">
        <f>SUM(C281:F281)</f>
        <v>0</v>
      </c>
      <c r="K281" s="194"/>
      <c r="L281" s="211"/>
      <c r="M281" s="192"/>
    </row>
    <row r="282" spans="1:13" s="79" customFormat="1" ht="46.5" customHeight="1">
      <c r="A282" s="188"/>
      <c r="B282" s="212" t="s">
        <v>163</v>
      </c>
      <c r="C282" s="213"/>
      <c r="D282" s="213"/>
      <c r="E282" s="213"/>
      <c r="F282" s="213"/>
      <c r="G282" s="213"/>
      <c r="H282" s="213"/>
      <c r="I282" s="213"/>
      <c r="J282" s="213"/>
      <c r="K282" s="213"/>
      <c r="L282" s="127"/>
      <c r="M282" s="109"/>
    </row>
    <row r="283" spans="1:13" s="79" customFormat="1" ht="36.75" customHeight="1">
      <c r="A283" s="189">
        <v>9001</v>
      </c>
      <c r="B283" s="80"/>
      <c r="C283" s="89" t="s">
        <v>660</v>
      </c>
      <c r="D283" s="89" t="s">
        <v>126</v>
      </c>
      <c r="E283" s="89" t="s">
        <v>141</v>
      </c>
      <c r="F283" s="89" t="s">
        <v>659</v>
      </c>
      <c r="G283" s="80"/>
      <c r="H283" s="80"/>
      <c r="I283" s="80"/>
      <c r="J283" s="80"/>
      <c r="K283" s="81" t="s">
        <v>13</v>
      </c>
      <c r="L283" s="82" t="s">
        <v>14</v>
      </c>
      <c r="M283" s="192"/>
    </row>
    <row r="284" spans="1:13" s="79" customFormat="1" ht="36.75" customHeight="1">
      <c r="A284" s="190"/>
      <c r="B284" s="80" t="s">
        <v>25</v>
      </c>
      <c r="C284" s="102"/>
      <c r="D284" s="100"/>
      <c r="E284" s="100"/>
      <c r="F284" s="102"/>
      <c r="G284" s="102"/>
      <c r="H284" s="102"/>
      <c r="I284" s="102"/>
      <c r="J284" s="80">
        <f>SUM(C284:F284)</f>
        <v>0</v>
      </c>
      <c r="K284" s="234">
        <v>760</v>
      </c>
      <c r="L284" s="185">
        <f>SUM(J284:J285,J287:J289,J291:J293)*K284</f>
        <v>0</v>
      </c>
      <c r="M284" s="192"/>
    </row>
    <row r="285" spans="1:13" s="79" customFormat="1" ht="36.75" customHeight="1">
      <c r="A285" s="190"/>
      <c r="B285" s="80" t="s">
        <v>19</v>
      </c>
      <c r="C285" s="102"/>
      <c r="D285" s="100"/>
      <c r="E285" s="100"/>
      <c r="F285" s="102"/>
      <c r="G285" s="102"/>
      <c r="H285" s="102"/>
      <c r="I285" s="102"/>
      <c r="J285" s="80">
        <f>SUM(C285:F285)</f>
        <v>0</v>
      </c>
      <c r="K285" s="235"/>
      <c r="L285" s="186"/>
      <c r="M285" s="192"/>
    </row>
    <row r="286" spans="1:13" s="79" customFormat="1" ht="36.75" customHeight="1">
      <c r="A286" s="190"/>
      <c r="B286" s="80"/>
      <c r="C286" s="80" t="s">
        <v>152</v>
      </c>
      <c r="D286" s="80" t="s">
        <v>127</v>
      </c>
      <c r="E286" s="80" t="s">
        <v>128</v>
      </c>
      <c r="F286" s="80" t="s">
        <v>129</v>
      </c>
      <c r="G286" s="101"/>
      <c r="H286" s="101"/>
      <c r="I286" s="101"/>
      <c r="J286" s="80"/>
      <c r="K286" s="235"/>
      <c r="L286" s="186"/>
      <c r="M286" s="192"/>
    </row>
    <row r="287" spans="1:13" s="79" customFormat="1" ht="36.75" customHeight="1">
      <c r="A287" s="190"/>
      <c r="B287" s="80" t="s">
        <v>25</v>
      </c>
      <c r="C287" s="102"/>
      <c r="D287" s="100"/>
      <c r="E287" s="100"/>
      <c r="F287" s="100"/>
      <c r="G287" s="102"/>
      <c r="H287" s="102"/>
      <c r="I287" s="102"/>
      <c r="J287" s="84">
        <f>SUM(D287:F287)</f>
        <v>0</v>
      </c>
      <c r="K287" s="235"/>
      <c r="L287" s="186"/>
      <c r="M287" s="192"/>
    </row>
    <row r="288" spans="1:13" s="79" customFormat="1" ht="36.75" customHeight="1">
      <c r="A288" s="190"/>
      <c r="B288" s="80" t="s">
        <v>611</v>
      </c>
      <c r="C288" s="102"/>
      <c r="D288" s="102"/>
      <c r="E288" s="102"/>
      <c r="F288" s="100"/>
      <c r="G288" s="102"/>
      <c r="H288" s="102"/>
      <c r="I288" s="102"/>
      <c r="J288" s="80">
        <f>SUM(D288:F288)</f>
        <v>0</v>
      </c>
      <c r="K288" s="235"/>
      <c r="L288" s="186"/>
      <c r="M288" s="192"/>
    </row>
    <row r="289" spans="1:13" s="79" customFormat="1" ht="36.75" customHeight="1">
      <c r="A289" s="190"/>
      <c r="B289" s="80" t="s">
        <v>19</v>
      </c>
      <c r="C289" s="102"/>
      <c r="D289" s="100"/>
      <c r="E289" s="100"/>
      <c r="F289" s="100"/>
      <c r="G289" s="102"/>
      <c r="H289" s="102"/>
      <c r="I289" s="102"/>
      <c r="J289" s="80">
        <f>SUM(D289:F289)</f>
        <v>0</v>
      </c>
      <c r="K289" s="235"/>
      <c r="L289" s="186"/>
      <c r="M289" s="192"/>
    </row>
    <row r="290" spans="1:13" s="79" customFormat="1" ht="36.75" customHeight="1">
      <c r="A290" s="190"/>
      <c r="B290" s="80"/>
      <c r="C290" s="80" t="s">
        <v>153</v>
      </c>
      <c r="D290" s="80" t="s">
        <v>120</v>
      </c>
      <c r="E290" s="80" t="s">
        <v>121</v>
      </c>
      <c r="F290" s="80" t="s">
        <v>122</v>
      </c>
      <c r="G290" s="101"/>
      <c r="H290" s="101"/>
      <c r="I290" s="101"/>
      <c r="J290" s="80"/>
      <c r="K290" s="235"/>
      <c r="L290" s="186"/>
      <c r="M290" s="192"/>
    </row>
    <row r="291" spans="1:13" s="79" customFormat="1" ht="36.75" customHeight="1">
      <c r="A291" s="190"/>
      <c r="B291" s="80" t="s">
        <v>25</v>
      </c>
      <c r="C291" s="102"/>
      <c r="D291" s="100"/>
      <c r="E291" s="83"/>
      <c r="F291" s="83"/>
      <c r="G291" s="102"/>
      <c r="H291" s="102"/>
      <c r="I291" s="102"/>
      <c r="J291" s="80">
        <f>SUM(C291:F291)</f>
        <v>0</v>
      </c>
      <c r="K291" s="235"/>
      <c r="L291" s="186"/>
      <c r="M291" s="192"/>
    </row>
    <row r="292" spans="1:13" s="79" customFormat="1" ht="36.75" customHeight="1">
      <c r="A292" s="190"/>
      <c r="B292" s="80" t="s">
        <v>611</v>
      </c>
      <c r="C292" s="102"/>
      <c r="D292" s="102"/>
      <c r="E292" s="100"/>
      <c r="F292" s="83"/>
      <c r="G292" s="102"/>
      <c r="H292" s="102"/>
      <c r="I292" s="102"/>
      <c r="J292" s="80">
        <f>SUM(C292:F292)</f>
        <v>0</v>
      </c>
      <c r="K292" s="235"/>
      <c r="L292" s="186"/>
      <c r="M292" s="192"/>
    </row>
    <row r="293" spans="1:13" s="79" customFormat="1" ht="36.75" customHeight="1">
      <c r="A293" s="190"/>
      <c r="B293" s="80" t="s">
        <v>19</v>
      </c>
      <c r="C293" s="102"/>
      <c r="D293" s="102"/>
      <c r="E293" s="83"/>
      <c r="F293" s="83"/>
      <c r="G293" s="102"/>
      <c r="H293" s="102"/>
      <c r="I293" s="102"/>
      <c r="J293" s="80">
        <f>SUM(C293:F293)</f>
        <v>0</v>
      </c>
      <c r="K293" s="235"/>
      <c r="L293" s="186"/>
      <c r="M293" s="192"/>
    </row>
    <row r="294" spans="1:13" s="79" customFormat="1" ht="46.5" customHeight="1">
      <c r="A294" s="191"/>
      <c r="B294" s="212" t="s">
        <v>163</v>
      </c>
      <c r="C294" s="213"/>
      <c r="D294" s="213"/>
      <c r="E294" s="213"/>
      <c r="F294" s="213"/>
      <c r="G294" s="213"/>
      <c r="H294" s="213"/>
      <c r="I294" s="213"/>
      <c r="J294" s="213"/>
      <c r="K294" s="213"/>
      <c r="L294" s="127"/>
      <c r="M294" s="110"/>
    </row>
    <row r="295" spans="1:13" s="79" customFormat="1" ht="38.25" customHeight="1">
      <c r="A295" s="188" t="s">
        <v>632</v>
      </c>
      <c r="B295" s="80"/>
      <c r="C295" s="80" t="s">
        <v>15</v>
      </c>
      <c r="D295" s="80" t="s">
        <v>16</v>
      </c>
      <c r="E295" s="80" t="s">
        <v>17</v>
      </c>
      <c r="F295" s="80"/>
      <c r="G295" s="80"/>
      <c r="H295" s="80"/>
      <c r="I295" s="80"/>
      <c r="J295" s="80"/>
      <c r="K295" s="81" t="s">
        <v>13</v>
      </c>
      <c r="L295" s="82" t="s">
        <v>14</v>
      </c>
      <c r="M295" s="192"/>
    </row>
    <row r="296" spans="1:13" s="79" customFormat="1" ht="162" customHeight="1">
      <c r="A296" s="188"/>
      <c r="B296" s="80" t="s">
        <v>635</v>
      </c>
      <c r="C296" s="100"/>
      <c r="D296" s="100"/>
      <c r="E296" s="100"/>
      <c r="F296" s="102"/>
      <c r="G296" s="102"/>
      <c r="H296" s="102"/>
      <c r="I296" s="102"/>
      <c r="J296" s="80">
        <f>SUM(C296:F296)</f>
        <v>0</v>
      </c>
      <c r="K296" s="193">
        <v>900</v>
      </c>
      <c r="L296" s="211">
        <f>SUM(J296:J297)*K296</f>
        <v>0</v>
      </c>
      <c r="M296" s="192"/>
    </row>
    <row r="297" spans="1:13" s="79" customFormat="1" ht="162" customHeight="1">
      <c r="A297" s="188"/>
      <c r="B297" s="80" t="s">
        <v>19</v>
      </c>
      <c r="C297" s="100"/>
      <c r="D297" s="100"/>
      <c r="E297" s="100"/>
      <c r="F297" s="102"/>
      <c r="G297" s="102"/>
      <c r="H297" s="102"/>
      <c r="I297" s="102"/>
      <c r="J297" s="80">
        <f>SUM(C297:F297)</f>
        <v>0</v>
      </c>
      <c r="K297" s="194"/>
      <c r="L297" s="211"/>
      <c r="M297" s="192"/>
    </row>
    <row r="298" spans="1:13" s="79" customFormat="1" ht="46.5" customHeight="1">
      <c r="A298" s="188"/>
      <c r="B298" s="212" t="s">
        <v>634</v>
      </c>
      <c r="C298" s="213"/>
      <c r="D298" s="213"/>
      <c r="E298" s="213"/>
      <c r="F298" s="213"/>
      <c r="G298" s="213"/>
      <c r="H298" s="213"/>
      <c r="I298" s="213"/>
      <c r="J298" s="213"/>
      <c r="K298" s="213"/>
      <c r="L298" s="127"/>
      <c r="M298" s="109"/>
    </row>
    <row r="299" spans="1:13" s="79" customFormat="1" ht="46.5" customHeight="1">
      <c r="A299" s="227" t="s">
        <v>612</v>
      </c>
      <c r="B299" s="228"/>
      <c r="C299" s="228"/>
      <c r="D299" s="228"/>
      <c r="E299" s="228"/>
      <c r="F299" s="228"/>
      <c r="G299" s="228"/>
      <c r="H299" s="228"/>
      <c r="I299" s="228"/>
      <c r="J299" s="228"/>
      <c r="K299" s="228"/>
      <c r="L299" s="123"/>
      <c r="M299" s="124"/>
    </row>
    <row r="300" spans="1:13" ht="33.75" customHeight="1">
      <c r="A300" s="189" t="s">
        <v>407</v>
      </c>
      <c r="B300" s="85"/>
      <c r="C300" s="41" t="s">
        <v>3</v>
      </c>
      <c r="D300" s="41" t="s">
        <v>4</v>
      </c>
      <c r="E300" s="41" t="s">
        <v>5</v>
      </c>
      <c r="F300" s="41" t="s">
        <v>6</v>
      </c>
      <c r="G300" s="89"/>
      <c r="H300" s="97"/>
      <c r="I300" s="97"/>
      <c r="J300" s="89"/>
      <c r="K300" s="29" t="s">
        <v>13</v>
      </c>
      <c r="L300" s="30" t="s">
        <v>402</v>
      </c>
      <c r="M300" s="248"/>
    </row>
    <row r="301" spans="1:13" ht="33.75" customHeight="1">
      <c r="A301" s="190"/>
      <c r="B301" s="85" t="s">
        <v>11</v>
      </c>
      <c r="C301" s="35"/>
      <c r="D301" s="35"/>
      <c r="E301" s="35"/>
      <c r="F301" s="35"/>
      <c r="G301" s="36"/>
      <c r="H301" s="36"/>
      <c r="I301" s="36"/>
      <c r="J301" s="45">
        <f>SUM(C301:F301)</f>
        <v>0</v>
      </c>
      <c r="K301" s="252">
        <v>520</v>
      </c>
      <c r="L301" s="182">
        <f>SUM(J301:J311)*K301</f>
        <v>0</v>
      </c>
      <c r="M301" s="249"/>
    </row>
    <row r="302" spans="1:13" ht="33.75" customHeight="1">
      <c r="A302" s="190"/>
      <c r="B302" s="85" t="s">
        <v>81</v>
      </c>
      <c r="C302" s="49"/>
      <c r="D302" s="48"/>
      <c r="E302" s="48"/>
      <c r="F302" s="48"/>
      <c r="G302" s="36"/>
      <c r="H302" s="36"/>
      <c r="I302" s="36"/>
      <c r="J302" s="45">
        <f>SUM(C302:F302)</f>
        <v>0</v>
      </c>
      <c r="K302" s="253"/>
      <c r="L302" s="183"/>
      <c r="M302" s="249"/>
    </row>
    <row r="303" spans="1:13" ht="33.75" customHeight="1">
      <c r="A303" s="190"/>
      <c r="B303" s="85" t="s">
        <v>83</v>
      </c>
      <c r="C303" s="48"/>
      <c r="D303" s="48"/>
      <c r="E303" s="48"/>
      <c r="F303" s="48"/>
      <c r="G303" s="36"/>
      <c r="H303" s="36"/>
      <c r="I303" s="36"/>
      <c r="J303" s="45">
        <f>SUM(C303:F303)</f>
        <v>0</v>
      </c>
      <c r="K303" s="253"/>
      <c r="L303" s="183"/>
      <c r="M303" s="249"/>
    </row>
    <row r="304" spans="1:13" ht="33.75" customHeight="1">
      <c r="A304" s="190"/>
      <c r="B304" s="85" t="s">
        <v>2</v>
      </c>
      <c r="C304" s="48"/>
      <c r="D304" s="35"/>
      <c r="E304" s="35"/>
      <c r="F304" s="49"/>
      <c r="G304" s="36"/>
      <c r="H304" s="36"/>
      <c r="I304" s="36"/>
      <c r="J304" s="45">
        <f t="shared" ref="J304" si="2">SUM(C304:F304)</f>
        <v>0</v>
      </c>
      <c r="K304" s="253"/>
      <c r="L304" s="183"/>
      <c r="M304" s="249"/>
    </row>
    <row r="305" spans="1:13" ht="33.75" customHeight="1">
      <c r="A305" s="190"/>
      <c r="B305" s="85" t="s">
        <v>613</v>
      </c>
      <c r="C305" s="49"/>
      <c r="D305" s="48"/>
      <c r="E305" s="48"/>
      <c r="F305" s="48"/>
      <c r="G305" s="36"/>
      <c r="H305" s="36"/>
      <c r="I305" s="36"/>
      <c r="J305" s="45">
        <f>SUM(C305:F305)</f>
        <v>0</v>
      </c>
      <c r="K305" s="253"/>
      <c r="L305" s="183"/>
      <c r="M305" s="249"/>
    </row>
    <row r="306" spans="1:13" ht="33.75" customHeight="1">
      <c r="A306" s="190"/>
      <c r="B306" s="85" t="s">
        <v>19</v>
      </c>
      <c r="C306" s="48"/>
      <c r="D306" s="156"/>
      <c r="E306" s="48"/>
      <c r="F306" s="48"/>
      <c r="G306" s="36"/>
      <c r="H306" s="36"/>
      <c r="I306" s="36"/>
      <c r="J306" s="45">
        <f>SUM(C306:F306)</f>
        <v>0</v>
      </c>
      <c r="K306" s="253"/>
      <c r="L306" s="183"/>
      <c r="M306" s="249"/>
    </row>
    <row r="307" spans="1:13" ht="33.75" customHeight="1">
      <c r="A307" s="190"/>
      <c r="B307" s="85" t="s">
        <v>490</v>
      </c>
      <c r="C307" s="48"/>
      <c r="D307" s="48"/>
      <c r="E307" s="48"/>
      <c r="F307" s="48"/>
      <c r="G307" s="36"/>
      <c r="H307" s="36"/>
      <c r="I307" s="36"/>
      <c r="J307" s="45">
        <f>SUM(C307:F307)</f>
        <v>0</v>
      </c>
      <c r="K307" s="253"/>
      <c r="L307" s="183"/>
      <c r="M307" s="249"/>
    </row>
    <row r="308" spans="1:13" ht="33.75" customHeight="1">
      <c r="A308" s="190"/>
      <c r="B308" s="85" t="s">
        <v>80</v>
      </c>
      <c r="C308" s="48"/>
      <c r="D308" s="48"/>
      <c r="E308" s="48"/>
      <c r="F308" s="35"/>
      <c r="G308" s="27"/>
      <c r="H308" s="27"/>
      <c r="I308" s="27"/>
      <c r="J308" s="45">
        <f>SUM(C308:F308)</f>
        <v>0</v>
      </c>
      <c r="K308" s="253"/>
      <c r="L308" s="183"/>
      <c r="M308" s="249"/>
    </row>
    <row r="309" spans="1:13" ht="33.75" customHeight="1">
      <c r="A309" s="190"/>
      <c r="B309" s="176"/>
      <c r="C309" s="177"/>
      <c r="D309" s="177" t="s">
        <v>120</v>
      </c>
      <c r="E309" s="177" t="s">
        <v>121</v>
      </c>
      <c r="F309" s="177"/>
      <c r="G309" s="177"/>
      <c r="H309" s="177"/>
      <c r="I309" s="177"/>
      <c r="J309" s="178"/>
      <c r="K309" s="253"/>
      <c r="L309" s="183"/>
      <c r="M309" s="249"/>
    </row>
    <row r="310" spans="1:13" ht="33.75" customHeight="1">
      <c r="A310" s="190"/>
      <c r="B310" s="177" t="s">
        <v>19</v>
      </c>
      <c r="C310" s="27"/>
      <c r="D310" s="35"/>
      <c r="E310" s="35"/>
      <c r="F310" s="27"/>
      <c r="G310" s="27"/>
      <c r="H310" s="27"/>
      <c r="I310" s="27"/>
      <c r="J310" s="178">
        <f>SUM(C310:I310)</f>
        <v>0</v>
      </c>
      <c r="K310" s="253"/>
      <c r="L310" s="183"/>
      <c r="M310" s="249"/>
    </row>
    <row r="311" spans="1:13" ht="33.75" customHeight="1">
      <c r="A311" s="190"/>
      <c r="B311" s="177" t="s">
        <v>964</v>
      </c>
      <c r="C311" s="27"/>
      <c r="D311" s="35"/>
      <c r="E311" s="35"/>
      <c r="F311" s="27"/>
      <c r="G311" s="27"/>
      <c r="H311" s="27"/>
      <c r="I311" s="27"/>
      <c r="J311" s="178">
        <f>SUM(C311:I311)</f>
        <v>0</v>
      </c>
      <c r="K311" s="253"/>
      <c r="L311" s="183"/>
      <c r="M311" s="249"/>
    </row>
    <row r="312" spans="1:13" ht="40.5" customHeight="1">
      <c r="A312" s="191"/>
      <c r="B312" s="217" t="s">
        <v>961</v>
      </c>
      <c r="C312" s="218"/>
      <c r="D312" s="218"/>
      <c r="E312" s="218"/>
      <c r="F312" s="218"/>
      <c r="G312" s="218"/>
      <c r="H312" s="218"/>
      <c r="I312" s="218"/>
      <c r="J312" s="219"/>
      <c r="K312" s="254"/>
      <c r="L312" s="184"/>
      <c r="M312" s="250"/>
    </row>
    <row r="313" spans="1:13" ht="34.5" customHeight="1">
      <c r="A313" s="189" t="s">
        <v>519</v>
      </c>
      <c r="B313" s="85"/>
      <c r="C313" s="89" t="s">
        <v>660</v>
      </c>
      <c r="D313" s="89" t="s">
        <v>126</v>
      </c>
      <c r="E313" s="89" t="s">
        <v>141</v>
      </c>
      <c r="F313" s="89" t="s">
        <v>659</v>
      </c>
      <c r="G313" s="89"/>
      <c r="H313" s="89"/>
      <c r="I313" s="89"/>
      <c r="J313" s="89"/>
      <c r="K313" s="29" t="s">
        <v>13</v>
      </c>
      <c r="L313" s="30" t="s">
        <v>14</v>
      </c>
      <c r="M313" s="245"/>
    </row>
    <row r="314" spans="1:13" ht="39" customHeight="1">
      <c r="A314" s="190"/>
      <c r="B314" s="89" t="s">
        <v>71</v>
      </c>
      <c r="C314" s="36"/>
      <c r="D314" s="36"/>
      <c r="E314" s="36"/>
      <c r="F314" s="36"/>
      <c r="G314" s="36"/>
      <c r="H314" s="36"/>
      <c r="I314" s="36"/>
      <c r="J314" s="89">
        <f>SUM(C314:F314)</f>
        <v>0</v>
      </c>
      <c r="K314" s="252">
        <v>790</v>
      </c>
      <c r="L314" s="182">
        <f>SUM(J314:J314,J316:J317,J319:J320)*K314</f>
        <v>0</v>
      </c>
      <c r="M314" s="246"/>
    </row>
    <row r="315" spans="1:13" ht="34.5" customHeight="1">
      <c r="A315" s="190"/>
      <c r="B315" s="89"/>
      <c r="C315" s="89" t="s">
        <v>152</v>
      </c>
      <c r="D315" s="89" t="s">
        <v>127</v>
      </c>
      <c r="E315" s="89" t="s">
        <v>128</v>
      </c>
      <c r="F315" s="89" t="s">
        <v>129</v>
      </c>
      <c r="G315" s="101"/>
      <c r="H315" s="101"/>
      <c r="I315" s="101"/>
      <c r="J315" s="89"/>
      <c r="K315" s="253"/>
      <c r="L315" s="183"/>
      <c r="M315" s="246"/>
    </row>
    <row r="316" spans="1:13" ht="39" customHeight="1">
      <c r="A316" s="190"/>
      <c r="B316" s="89" t="s">
        <v>31</v>
      </c>
      <c r="C316" s="27"/>
      <c r="D316" s="36"/>
      <c r="E316" s="36"/>
      <c r="F316" s="36"/>
      <c r="G316" s="27"/>
      <c r="H316" s="27"/>
      <c r="I316" s="27"/>
      <c r="J316" s="89">
        <f>SUM(C316:F316)</f>
        <v>0</v>
      </c>
      <c r="K316" s="253"/>
      <c r="L316" s="183"/>
      <c r="M316" s="246"/>
    </row>
    <row r="317" spans="1:13" ht="39" customHeight="1">
      <c r="A317" s="190"/>
      <c r="B317" s="89" t="s">
        <v>71</v>
      </c>
      <c r="C317" s="27"/>
      <c r="D317" s="36"/>
      <c r="E317" s="35"/>
      <c r="F317" s="35"/>
      <c r="G317" s="27"/>
      <c r="H317" s="27"/>
      <c r="I317" s="27"/>
      <c r="J317" s="89">
        <f>SUM(C317:F317)</f>
        <v>0</v>
      </c>
      <c r="K317" s="253"/>
      <c r="L317" s="183"/>
      <c r="M317" s="246"/>
    </row>
    <row r="318" spans="1:13" ht="34.5" customHeight="1">
      <c r="A318" s="190"/>
      <c r="B318" s="85"/>
      <c r="C318" s="89" t="s">
        <v>153</v>
      </c>
      <c r="D318" s="89" t="s">
        <v>120</v>
      </c>
      <c r="E318" s="89" t="s">
        <v>121</v>
      </c>
      <c r="F318" s="89" t="s">
        <v>122</v>
      </c>
      <c r="G318" s="89"/>
      <c r="H318" s="89"/>
      <c r="I318" s="89"/>
      <c r="J318" s="89"/>
      <c r="K318" s="253"/>
      <c r="L318" s="183"/>
      <c r="M318" s="246"/>
    </row>
    <row r="319" spans="1:13" ht="39" customHeight="1">
      <c r="A319" s="190"/>
      <c r="B319" s="89" t="s">
        <v>31</v>
      </c>
      <c r="C319" s="27"/>
      <c r="D319" s="27"/>
      <c r="E319" s="36"/>
      <c r="F319" s="35"/>
      <c r="G319" s="27"/>
      <c r="H319" s="27"/>
      <c r="I319" s="27"/>
      <c r="J319" s="89">
        <f>SUM(C319:F319)</f>
        <v>0</v>
      </c>
      <c r="K319" s="253"/>
      <c r="L319" s="183"/>
      <c r="M319" s="246"/>
    </row>
    <row r="320" spans="1:13" ht="39" customHeight="1">
      <c r="A320" s="190"/>
      <c r="B320" s="89" t="s">
        <v>71</v>
      </c>
      <c r="C320" s="27"/>
      <c r="D320" s="103"/>
      <c r="E320" s="35"/>
      <c r="F320" s="35"/>
      <c r="G320" s="27"/>
      <c r="H320" s="27"/>
      <c r="I320" s="27"/>
      <c r="J320" s="89">
        <f>SUM(C320:F320)</f>
        <v>0</v>
      </c>
      <c r="K320" s="253"/>
      <c r="L320" s="183"/>
      <c r="M320" s="246"/>
    </row>
    <row r="321" spans="1:13" ht="57" customHeight="1">
      <c r="A321" s="191"/>
      <c r="B321" s="217" t="s">
        <v>163</v>
      </c>
      <c r="C321" s="218"/>
      <c r="D321" s="218"/>
      <c r="E321" s="218"/>
      <c r="F321" s="218"/>
      <c r="G321" s="218"/>
      <c r="H321" s="218"/>
      <c r="I321" s="218"/>
      <c r="J321" s="219"/>
      <c r="K321" s="254"/>
      <c r="L321" s="184"/>
      <c r="M321" s="247"/>
    </row>
    <row r="322" spans="1:13" ht="27" customHeight="1">
      <c r="A322" s="189" t="s">
        <v>521</v>
      </c>
      <c r="B322" s="89"/>
      <c r="C322" s="89"/>
      <c r="D322" s="89" t="s">
        <v>126</v>
      </c>
      <c r="E322" s="89" t="s">
        <v>141</v>
      </c>
      <c r="F322" s="89" t="s">
        <v>129</v>
      </c>
      <c r="G322" s="89"/>
      <c r="H322" s="89"/>
      <c r="I322" s="89"/>
      <c r="J322" s="89"/>
      <c r="K322" s="29" t="s">
        <v>13</v>
      </c>
      <c r="L322" s="30" t="s">
        <v>402</v>
      </c>
      <c r="M322" s="206"/>
    </row>
    <row r="323" spans="1:13" ht="29.25" customHeight="1">
      <c r="A323" s="190"/>
      <c r="B323" s="155" t="s">
        <v>71</v>
      </c>
      <c r="C323" s="27"/>
      <c r="D323" s="36"/>
      <c r="E323" s="35"/>
      <c r="F323" s="27"/>
      <c r="G323" s="27"/>
      <c r="H323" s="27"/>
      <c r="I323" s="27"/>
      <c r="J323" s="89">
        <f>SUM(C323:F323)</f>
        <v>0</v>
      </c>
      <c r="K323" s="255">
        <v>790</v>
      </c>
      <c r="L323" s="210">
        <f>SUM(J323:J323,J325:J328,J330:J331,)*K323</f>
        <v>0</v>
      </c>
      <c r="M323" s="207"/>
    </row>
    <row r="324" spans="1:13" ht="27" customHeight="1">
      <c r="A324" s="190"/>
      <c r="B324" s="89"/>
      <c r="C324" s="89" t="s">
        <v>152</v>
      </c>
      <c r="D324" s="89" t="s">
        <v>127</v>
      </c>
      <c r="E324" s="89" t="s">
        <v>128</v>
      </c>
      <c r="F324" s="89" t="s">
        <v>129</v>
      </c>
      <c r="G324" s="89"/>
      <c r="H324" s="89"/>
      <c r="I324" s="89"/>
      <c r="J324" s="89"/>
      <c r="K324" s="255"/>
      <c r="L324" s="210"/>
      <c r="M324" s="207"/>
    </row>
    <row r="325" spans="1:13" ht="29.25" customHeight="1">
      <c r="A325" s="190"/>
      <c r="B325" s="89" t="s">
        <v>48</v>
      </c>
      <c r="C325" s="36"/>
      <c r="D325" s="27"/>
      <c r="E325" s="35"/>
      <c r="F325" s="36"/>
      <c r="G325" s="27"/>
      <c r="H325" s="27"/>
      <c r="I325" s="27"/>
      <c r="J325" s="89">
        <f>SUM(C325:F325)</f>
        <v>0</v>
      </c>
      <c r="K325" s="255"/>
      <c r="L325" s="210"/>
      <c r="M325" s="207"/>
    </row>
    <row r="326" spans="1:13" ht="29.25" customHeight="1">
      <c r="A326" s="190"/>
      <c r="B326" s="89" t="s">
        <v>31</v>
      </c>
      <c r="C326" s="36"/>
      <c r="D326" s="36"/>
      <c r="E326" s="36"/>
      <c r="F326" s="35"/>
      <c r="G326" s="27"/>
      <c r="H326" s="27"/>
      <c r="I326" s="27"/>
      <c r="J326" s="89">
        <f>SUM(C326:F326)</f>
        <v>0</v>
      </c>
      <c r="K326" s="255"/>
      <c r="L326" s="210"/>
      <c r="M326" s="207"/>
    </row>
    <row r="327" spans="1:13" ht="29.25" customHeight="1">
      <c r="A327" s="190"/>
      <c r="B327" s="89" t="s">
        <v>71</v>
      </c>
      <c r="C327" s="36"/>
      <c r="D327" s="36"/>
      <c r="E327" s="36"/>
      <c r="F327" s="35"/>
      <c r="G327" s="27"/>
      <c r="H327" s="27"/>
      <c r="I327" s="27"/>
      <c r="J327" s="89">
        <f>SUM(C327:F327)</f>
        <v>0</v>
      </c>
      <c r="K327" s="255"/>
      <c r="L327" s="210"/>
      <c r="M327" s="207"/>
    </row>
    <row r="328" spans="1:13" ht="29.25" customHeight="1">
      <c r="A328" s="190"/>
      <c r="B328" s="89" t="s">
        <v>19</v>
      </c>
      <c r="C328" s="36"/>
      <c r="D328" s="36"/>
      <c r="E328" s="36"/>
      <c r="F328" s="35"/>
      <c r="G328" s="27"/>
      <c r="H328" s="27"/>
      <c r="I328" s="27"/>
      <c r="J328" s="89">
        <f>SUM(C328:F328)</f>
        <v>0</v>
      </c>
      <c r="K328" s="255"/>
      <c r="L328" s="210"/>
      <c r="M328" s="207"/>
    </row>
    <row r="329" spans="1:13" ht="27" customHeight="1">
      <c r="A329" s="190"/>
      <c r="B329" s="89"/>
      <c r="C329" s="89" t="s">
        <v>153</v>
      </c>
      <c r="D329" s="89" t="s">
        <v>120</v>
      </c>
      <c r="E329" s="89" t="s">
        <v>121</v>
      </c>
      <c r="F329" s="89" t="s">
        <v>122</v>
      </c>
      <c r="G329" s="27"/>
      <c r="H329" s="27"/>
      <c r="I329" s="27"/>
      <c r="J329" s="89"/>
      <c r="K329" s="255"/>
      <c r="L329" s="210"/>
      <c r="M329" s="207"/>
    </row>
    <row r="330" spans="1:13" ht="29.25" customHeight="1">
      <c r="A330" s="190"/>
      <c r="B330" s="89" t="s">
        <v>31</v>
      </c>
      <c r="C330" s="27"/>
      <c r="D330" s="36"/>
      <c r="E330" s="36"/>
      <c r="F330" s="35"/>
      <c r="G330" s="27"/>
      <c r="H330" s="27"/>
      <c r="I330" s="27"/>
      <c r="J330" s="89">
        <f>SUM(C330:F330)</f>
        <v>0</v>
      </c>
      <c r="K330" s="255"/>
      <c r="L330" s="210"/>
      <c r="M330" s="207"/>
    </row>
    <row r="331" spans="1:13" ht="29.25" customHeight="1">
      <c r="A331" s="190"/>
      <c r="B331" s="89" t="s">
        <v>71</v>
      </c>
      <c r="C331" s="36"/>
      <c r="D331" s="36"/>
      <c r="E331" s="35"/>
      <c r="F331" s="35"/>
      <c r="G331" s="27"/>
      <c r="H331" s="27"/>
      <c r="I331" s="27"/>
      <c r="J331" s="89">
        <f>SUM(C331:F331)</f>
        <v>0</v>
      </c>
      <c r="K331" s="255"/>
      <c r="L331" s="210"/>
      <c r="M331" s="207"/>
    </row>
    <row r="332" spans="1:13" ht="68.25" customHeight="1">
      <c r="A332" s="191"/>
      <c r="B332" s="217" t="s">
        <v>163</v>
      </c>
      <c r="C332" s="225"/>
      <c r="D332" s="225"/>
      <c r="E332" s="225"/>
      <c r="F332" s="225"/>
      <c r="G332" s="225"/>
      <c r="H332" s="225"/>
      <c r="I332" s="225"/>
      <c r="J332" s="226"/>
      <c r="K332" s="121"/>
      <c r="L332" s="122"/>
      <c r="M332" s="208"/>
    </row>
    <row r="333" spans="1:13" ht="24" customHeight="1">
      <c r="A333" s="189" t="s">
        <v>520</v>
      </c>
      <c r="B333" s="85"/>
      <c r="C333" s="89"/>
      <c r="D333" s="89" t="s">
        <v>581</v>
      </c>
      <c r="E333" s="89" t="s">
        <v>582</v>
      </c>
      <c r="F333" s="88" t="s">
        <v>583</v>
      </c>
      <c r="G333" s="89"/>
      <c r="H333" s="89"/>
      <c r="I333" s="89"/>
      <c r="J333" s="89"/>
      <c r="K333" s="29" t="s">
        <v>13</v>
      </c>
      <c r="L333" s="30" t="s">
        <v>14</v>
      </c>
      <c r="M333" s="248" t="s">
        <v>594</v>
      </c>
    </row>
    <row r="334" spans="1:13" ht="22.5" customHeight="1">
      <c r="A334" s="190"/>
      <c r="B334" s="85" t="s">
        <v>19</v>
      </c>
      <c r="C334" s="27"/>
      <c r="D334" s="36"/>
      <c r="E334" s="36"/>
      <c r="F334" s="35"/>
      <c r="G334" s="27"/>
      <c r="H334" s="27"/>
      <c r="I334" s="27"/>
      <c r="J334" s="89">
        <f>SUM(C334:F334)</f>
        <v>0</v>
      </c>
      <c r="K334" s="252">
        <v>740</v>
      </c>
      <c r="L334" s="182">
        <f>K334*(SUM(J334:J337,J339:J341,J343:J346))</f>
        <v>0</v>
      </c>
      <c r="M334" s="249"/>
    </row>
    <row r="335" spans="1:13" ht="22.5" customHeight="1">
      <c r="A335" s="190"/>
      <c r="B335" s="85" t="s">
        <v>48</v>
      </c>
      <c r="C335" s="27"/>
      <c r="D335" s="35"/>
      <c r="E335" s="35"/>
      <c r="F335" s="35"/>
      <c r="G335" s="27"/>
      <c r="H335" s="27"/>
      <c r="I335" s="27"/>
      <c r="J335" s="89">
        <f>SUM(C335:F335)</f>
        <v>0</v>
      </c>
      <c r="K335" s="253"/>
      <c r="L335" s="183"/>
      <c r="M335" s="249"/>
    </row>
    <row r="336" spans="1:13" ht="22.5" customHeight="1">
      <c r="A336" s="190"/>
      <c r="B336" s="85" t="s">
        <v>55</v>
      </c>
      <c r="C336" s="27"/>
      <c r="D336" s="36"/>
      <c r="E336" s="36"/>
      <c r="F336" s="35"/>
      <c r="G336" s="27"/>
      <c r="H336" s="27"/>
      <c r="I336" s="27"/>
      <c r="J336" s="89">
        <f>SUM(C336:F336)</f>
        <v>0</v>
      </c>
      <c r="K336" s="253"/>
      <c r="L336" s="183"/>
      <c r="M336" s="249"/>
    </row>
    <row r="337" spans="1:13" ht="22.5" customHeight="1">
      <c r="A337" s="190"/>
      <c r="B337" s="85" t="s">
        <v>31</v>
      </c>
      <c r="C337" s="27"/>
      <c r="D337" s="36"/>
      <c r="E337" s="36"/>
      <c r="F337" s="35"/>
      <c r="G337" s="27"/>
      <c r="H337" s="27"/>
      <c r="I337" s="27"/>
      <c r="J337" s="89">
        <f>SUM(C337:F337)</f>
        <v>0</v>
      </c>
      <c r="K337" s="253"/>
      <c r="L337" s="183"/>
      <c r="M337" s="249"/>
    </row>
    <row r="338" spans="1:13" ht="24" customHeight="1">
      <c r="A338" s="190"/>
      <c r="B338" s="85"/>
      <c r="C338" s="89" t="s">
        <v>584</v>
      </c>
      <c r="D338" s="89" t="s">
        <v>585</v>
      </c>
      <c r="E338" s="89" t="s">
        <v>586</v>
      </c>
      <c r="F338" s="89" t="s">
        <v>587</v>
      </c>
      <c r="G338" s="89"/>
      <c r="H338" s="89"/>
      <c r="I338" s="89"/>
      <c r="J338" s="89"/>
      <c r="K338" s="253"/>
      <c r="L338" s="183"/>
      <c r="M338" s="249"/>
    </row>
    <row r="339" spans="1:13" ht="22.5" customHeight="1">
      <c r="A339" s="190"/>
      <c r="B339" s="85" t="s">
        <v>48</v>
      </c>
      <c r="C339" s="35"/>
      <c r="D339" s="35"/>
      <c r="E339" s="35"/>
      <c r="F339" s="35"/>
      <c r="G339" s="27"/>
      <c r="H339" s="27"/>
      <c r="I339" s="27"/>
      <c r="J339" s="89">
        <f>SUM(C339:F339)</f>
        <v>0</v>
      </c>
      <c r="K339" s="253"/>
      <c r="L339" s="183"/>
      <c r="M339" s="249"/>
    </row>
    <row r="340" spans="1:13" ht="22.5" customHeight="1">
      <c r="A340" s="190"/>
      <c r="B340" s="85" t="s">
        <v>55</v>
      </c>
      <c r="C340" s="35"/>
      <c r="D340" s="36"/>
      <c r="E340" s="36"/>
      <c r="F340" s="35"/>
      <c r="G340" s="27"/>
      <c r="H340" s="27"/>
      <c r="I340" s="27"/>
      <c r="J340" s="89">
        <f>SUM(C340:F340)</f>
        <v>0</v>
      </c>
      <c r="K340" s="253"/>
      <c r="L340" s="183"/>
      <c r="M340" s="249"/>
    </row>
    <row r="341" spans="1:13" ht="22.5" customHeight="1">
      <c r="A341" s="190"/>
      <c r="B341" s="85" t="s">
        <v>31</v>
      </c>
      <c r="C341" s="35"/>
      <c r="D341" s="36"/>
      <c r="E341" s="36"/>
      <c r="F341" s="36"/>
      <c r="G341" s="27"/>
      <c r="H341" s="27"/>
      <c r="I341" s="27"/>
      <c r="J341" s="89">
        <f>SUM(C341:F341)</f>
        <v>0</v>
      </c>
      <c r="K341" s="253"/>
      <c r="L341" s="183"/>
      <c r="M341" s="249"/>
    </row>
    <row r="342" spans="1:13" ht="24" customHeight="1">
      <c r="A342" s="190"/>
      <c r="B342" s="85"/>
      <c r="C342" s="89"/>
      <c r="D342" s="89" t="s">
        <v>588</v>
      </c>
      <c r="E342" s="89" t="s">
        <v>589</v>
      </c>
      <c r="F342" s="89" t="s">
        <v>590</v>
      </c>
      <c r="G342" s="89"/>
      <c r="H342" s="89"/>
      <c r="I342" s="89"/>
      <c r="J342" s="89"/>
      <c r="K342" s="253"/>
      <c r="L342" s="183"/>
      <c r="M342" s="249"/>
    </row>
    <row r="343" spans="1:13" ht="22.5" customHeight="1">
      <c r="A343" s="190"/>
      <c r="B343" s="85" t="s">
        <v>19</v>
      </c>
      <c r="C343" s="27"/>
      <c r="D343" s="36"/>
      <c r="E343" s="36"/>
      <c r="F343" s="35"/>
      <c r="G343" s="27"/>
      <c r="H343" s="27"/>
      <c r="I343" s="27"/>
      <c r="J343" s="89">
        <f>SUM(D343:F343)</f>
        <v>0</v>
      </c>
      <c r="K343" s="253"/>
      <c r="L343" s="183"/>
      <c r="M343" s="249"/>
    </row>
    <row r="344" spans="1:13" ht="22.5" customHeight="1">
      <c r="A344" s="190"/>
      <c r="B344" s="85" t="s">
        <v>48</v>
      </c>
      <c r="C344" s="27"/>
      <c r="D344" s="35"/>
      <c r="E344" s="35"/>
      <c r="F344" s="35"/>
      <c r="G344" s="27"/>
      <c r="H344" s="27"/>
      <c r="I344" s="27"/>
      <c r="J344" s="89">
        <f>SUM(D344:F344)</f>
        <v>0</v>
      </c>
      <c r="K344" s="253"/>
      <c r="L344" s="183"/>
      <c r="M344" s="249"/>
    </row>
    <row r="345" spans="1:13" ht="22.5" customHeight="1">
      <c r="A345" s="190"/>
      <c r="B345" s="85" t="s">
        <v>55</v>
      </c>
      <c r="C345" s="27"/>
      <c r="D345" s="35"/>
      <c r="E345" s="35"/>
      <c r="F345" s="35"/>
      <c r="G345" s="27"/>
      <c r="H345" s="27"/>
      <c r="I345" s="27"/>
      <c r="J345" s="89">
        <f>SUM(D345:F345)</f>
        <v>0</v>
      </c>
      <c r="K345" s="253"/>
      <c r="L345" s="183"/>
      <c r="M345" s="249"/>
    </row>
    <row r="346" spans="1:13" ht="22.5" customHeight="1">
      <c r="A346" s="190"/>
      <c r="B346" s="85" t="s">
        <v>31</v>
      </c>
      <c r="C346" s="27"/>
      <c r="D346" s="35"/>
      <c r="E346" s="36"/>
      <c r="F346" s="35"/>
      <c r="G346" s="27"/>
      <c r="H346" s="27"/>
      <c r="I346" s="27"/>
      <c r="J346" s="89">
        <f>SUM(D346:F346)</f>
        <v>0</v>
      </c>
      <c r="K346" s="253"/>
      <c r="L346" s="183"/>
      <c r="M346" s="249"/>
    </row>
    <row r="347" spans="1:13" ht="41.25" customHeight="1">
      <c r="A347" s="191"/>
      <c r="B347" s="217" t="s">
        <v>162</v>
      </c>
      <c r="C347" s="218"/>
      <c r="D347" s="218"/>
      <c r="E347" s="218"/>
      <c r="F347" s="218"/>
      <c r="G347" s="218"/>
      <c r="H347" s="218"/>
      <c r="I347" s="218"/>
      <c r="J347" s="219"/>
      <c r="K347" s="254"/>
      <c r="L347" s="184"/>
      <c r="M347" s="250"/>
    </row>
    <row r="348" spans="1:13" ht="33" customHeight="1">
      <c r="A348" s="298" t="s">
        <v>522</v>
      </c>
      <c r="B348" s="89"/>
      <c r="C348" s="89"/>
      <c r="D348" s="89" t="s">
        <v>593</v>
      </c>
      <c r="E348" s="89" t="s">
        <v>592</v>
      </c>
      <c r="F348" s="89"/>
      <c r="G348" s="89"/>
      <c r="H348" s="89"/>
      <c r="I348" s="89"/>
      <c r="J348" s="89"/>
      <c r="K348" s="29" t="s">
        <v>13</v>
      </c>
      <c r="L348" s="30" t="s">
        <v>14</v>
      </c>
      <c r="M348" s="301"/>
    </row>
    <row r="349" spans="1:13" ht="24.75" customHeight="1">
      <c r="A349" s="299"/>
      <c r="B349" s="89" t="s">
        <v>19</v>
      </c>
      <c r="C349" s="27"/>
      <c r="D349" s="36"/>
      <c r="E349" s="35"/>
      <c r="F349" s="27"/>
      <c r="G349" s="27"/>
      <c r="H349" s="27"/>
      <c r="I349" s="27"/>
      <c r="J349" s="89">
        <f>SUM(C349:F349)</f>
        <v>0</v>
      </c>
      <c r="K349" s="252">
        <v>800</v>
      </c>
      <c r="L349" s="182">
        <f>SUM(J349:J351,J353:J356,J358:J361)*K349</f>
        <v>0</v>
      </c>
      <c r="M349" s="301"/>
    </row>
    <row r="350" spans="1:13" ht="24.75" customHeight="1">
      <c r="A350" s="299"/>
      <c r="B350" s="89" t="s">
        <v>48</v>
      </c>
      <c r="C350" s="27"/>
      <c r="D350" s="35"/>
      <c r="E350" s="35"/>
      <c r="F350" s="27"/>
      <c r="G350" s="27"/>
      <c r="H350" s="27"/>
      <c r="I350" s="27"/>
      <c r="J350" s="89">
        <f>SUM(C350:F350)</f>
        <v>0</v>
      </c>
      <c r="K350" s="253"/>
      <c r="L350" s="183"/>
      <c r="M350" s="301"/>
    </row>
    <row r="351" spans="1:13" ht="24.75" customHeight="1">
      <c r="A351" s="299"/>
      <c r="B351" s="88" t="s">
        <v>55</v>
      </c>
      <c r="C351" s="27"/>
      <c r="D351" s="27"/>
      <c r="E351" s="35"/>
      <c r="F351" s="27"/>
      <c r="G351" s="27"/>
      <c r="H351" s="27"/>
      <c r="I351" s="27"/>
      <c r="J351" s="89">
        <f>SUM(C351:F351)</f>
        <v>0</v>
      </c>
      <c r="K351" s="253"/>
      <c r="L351" s="183"/>
      <c r="M351" s="301"/>
    </row>
    <row r="352" spans="1:13" ht="25.5" customHeight="1">
      <c r="A352" s="299"/>
      <c r="B352" s="89"/>
      <c r="C352" s="89" t="s">
        <v>591</v>
      </c>
      <c r="D352" s="89" t="s">
        <v>581</v>
      </c>
      <c r="E352" s="89" t="s">
        <v>582</v>
      </c>
      <c r="F352" s="89" t="s">
        <v>583</v>
      </c>
      <c r="G352" s="27"/>
      <c r="H352" s="27"/>
      <c r="I352" s="27"/>
      <c r="J352" s="89"/>
      <c r="K352" s="253"/>
      <c r="L352" s="183"/>
      <c r="M352" s="301"/>
    </row>
    <row r="353" spans="1:13" ht="24.75" customHeight="1">
      <c r="A353" s="299"/>
      <c r="B353" s="89" t="s">
        <v>19</v>
      </c>
      <c r="C353" s="36"/>
      <c r="D353" s="36"/>
      <c r="E353" s="36"/>
      <c r="F353" s="35"/>
      <c r="G353" s="27"/>
      <c r="H353" s="27"/>
      <c r="I353" s="27"/>
      <c r="J353" s="89">
        <f>SUM(C353:F353)</f>
        <v>0</v>
      </c>
      <c r="K353" s="253"/>
      <c r="L353" s="183"/>
      <c r="M353" s="301"/>
    </row>
    <row r="354" spans="1:13" ht="24.75" customHeight="1">
      <c r="A354" s="299"/>
      <c r="B354" s="89" t="s">
        <v>48</v>
      </c>
      <c r="C354" s="36"/>
      <c r="D354" s="35"/>
      <c r="E354" s="35"/>
      <c r="F354" s="35"/>
      <c r="G354" s="27"/>
      <c r="H354" s="27"/>
      <c r="I354" s="27"/>
      <c r="J354" s="89">
        <f>SUM(C354:F354)</f>
        <v>0</v>
      </c>
      <c r="K354" s="253"/>
      <c r="L354" s="183"/>
      <c r="M354" s="301"/>
    </row>
    <row r="355" spans="1:13" ht="24.75" customHeight="1">
      <c r="A355" s="299"/>
      <c r="B355" s="88" t="s">
        <v>599</v>
      </c>
      <c r="C355" s="36"/>
      <c r="D355" s="36"/>
      <c r="E355" s="36"/>
      <c r="F355" s="35"/>
      <c r="G355" s="27"/>
      <c r="H355" s="27"/>
      <c r="I355" s="27"/>
      <c r="J355" s="89">
        <f>SUM(C355:F355)</f>
        <v>0</v>
      </c>
      <c r="K355" s="253"/>
      <c r="L355" s="183"/>
      <c r="M355" s="301"/>
    </row>
    <row r="356" spans="1:13" ht="24.75" customHeight="1">
      <c r="A356" s="299"/>
      <c r="B356" s="89" t="s">
        <v>31</v>
      </c>
      <c r="C356" s="36"/>
      <c r="D356" s="27"/>
      <c r="E356" s="36"/>
      <c r="F356" s="35"/>
      <c r="G356" s="27"/>
      <c r="H356" s="27"/>
      <c r="I356" s="27"/>
      <c r="J356" s="89">
        <f>SUM(C356:F356)</f>
        <v>0</v>
      </c>
      <c r="K356" s="253"/>
      <c r="L356" s="183"/>
      <c r="M356" s="301"/>
    </row>
    <row r="357" spans="1:13" ht="22.5" customHeight="1">
      <c r="A357" s="299"/>
      <c r="B357" s="89"/>
      <c r="C357" s="89" t="s">
        <v>584</v>
      </c>
      <c r="D357" s="89" t="s">
        <v>585</v>
      </c>
      <c r="E357" s="89" t="s">
        <v>586</v>
      </c>
      <c r="F357" s="89" t="s">
        <v>587</v>
      </c>
      <c r="G357" s="27"/>
      <c r="H357" s="27"/>
      <c r="I357" s="27"/>
      <c r="J357" s="89"/>
      <c r="K357" s="253"/>
      <c r="L357" s="183"/>
      <c r="M357" s="301"/>
    </row>
    <row r="358" spans="1:13" ht="24.75" customHeight="1">
      <c r="A358" s="299"/>
      <c r="B358" s="89" t="s">
        <v>19</v>
      </c>
      <c r="C358" s="36"/>
      <c r="D358" s="36"/>
      <c r="E358" s="35"/>
      <c r="F358" s="35"/>
      <c r="G358" s="27"/>
      <c r="H358" s="27"/>
      <c r="I358" s="27"/>
      <c r="J358" s="89">
        <f>SUM(C358:F358)</f>
        <v>0</v>
      </c>
      <c r="K358" s="253"/>
      <c r="L358" s="183"/>
      <c r="M358" s="301"/>
    </row>
    <row r="359" spans="1:13" ht="24.75" customHeight="1">
      <c r="A359" s="299"/>
      <c r="B359" s="89" t="s">
        <v>48</v>
      </c>
      <c r="C359" s="36"/>
      <c r="D359" s="35"/>
      <c r="E359" s="35"/>
      <c r="F359" s="35"/>
      <c r="G359" s="27"/>
      <c r="H359" s="27"/>
      <c r="I359" s="27"/>
      <c r="J359" s="89">
        <f>SUM(C359:F359)</f>
        <v>0</v>
      </c>
      <c r="K359" s="253"/>
      <c r="L359" s="183"/>
      <c r="M359" s="301"/>
    </row>
    <row r="360" spans="1:13" ht="24.75" customHeight="1">
      <c r="A360" s="299"/>
      <c r="B360" s="88" t="s">
        <v>599</v>
      </c>
      <c r="C360" s="36"/>
      <c r="D360" s="36"/>
      <c r="E360" s="36"/>
      <c r="F360" s="35"/>
      <c r="G360" s="27"/>
      <c r="H360" s="27"/>
      <c r="I360" s="27"/>
      <c r="J360" s="89">
        <f>SUM(C360:F360)</f>
        <v>0</v>
      </c>
      <c r="K360" s="253"/>
      <c r="L360" s="183"/>
      <c r="M360" s="301"/>
    </row>
    <row r="361" spans="1:13" ht="24.75" customHeight="1">
      <c r="A361" s="299"/>
      <c r="B361" s="89" t="s">
        <v>31</v>
      </c>
      <c r="C361" s="36"/>
      <c r="D361" s="36"/>
      <c r="E361" s="35"/>
      <c r="F361" s="35"/>
      <c r="G361" s="27"/>
      <c r="H361" s="27"/>
      <c r="I361" s="27"/>
      <c r="J361" s="89">
        <f>SUM(C361:F361)</f>
        <v>0</v>
      </c>
      <c r="K361" s="254"/>
      <c r="L361" s="184"/>
      <c r="M361" s="301"/>
    </row>
    <row r="362" spans="1:13" ht="45" customHeight="1">
      <c r="A362" s="300"/>
      <c r="B362" s="217" t="s">
        <v>572</v>
      </c>
      <c r="C362" s="218"/>
      <c r="D362" s="218"/>
      <c r="E362" s="218"/>
      <c r="F362" s="218"/>
      <c r="G362" s="218"/>
      <c r="H362" s="218"/>
      <c r="I362" s="218"/>
      <c r="J362" s="218"/>
      <c r="K362" s="219"/>
      <c r="L362" s="128"/>
      <c r="M362" s="206"/>
    </row>
    <row r="363" spans="1:13" ht="45" customHeight="1">
      <c r="A363" s="189" t="s">
        <v>595</v>
      </c>
      <c r="B363" s="85"/>
      <c r="C363" s="89" t="s">
        <v>152</v>
      </c>
      <c r="D363" s="89" t="s">
        <v>127</v>
      </c>
      <c r="E363" s="89" t="s">
        <v>128</v>
      </c>
      <c r="F363" s="89" t="s">
        <v>118</v>
      </c>
      <c r="G363" s="89"/>
      <c r="H363" s="89"/>
      <c r="I363" s="89"/>
      <c r="J363" s="89"/>
      <c r="K363" s="29" t="s">
        <v>13</v>
      </c>
      <c r="L363" s="37" t="s">
        <v>14</v>
      </c>
      <c r="M363" s="248"/>
    </row>
    <row r="364" spans="1:13" ht="45" customHeight="1">
      <c r="A364" s="190"/>
      <c r="B364" s="89" t="s">
        <v>70</v>
      </c>
      <c r="C364" s="35"/>
      <c r="D364" s="35"/>
      <c r="E364" s="35"/>
      <c r="F364" s="35"/>
      <c r="G364" s="38"/>
      <c r="H364" s="38"/>
      <c r="I364" s="38"/>
      <c r="J364" s="89">
        <f>SUM(C364:F364)</f>
        <v>0</v>
      </c>
      <c r="K364" s="252">
        <v>450</v>
      </c>
      <c r="L364" s="214">
        <f>K364*SUM(J364:J366)</f>
        <v>0</v>
      </c>
      <c r="M364" s="249"/>
    </row>
    <row r="365" spans="1:13" ht="45" customHeight="1">
      <c r="A365" s="190"/>
      <c r="B365" s="89" t="s">
        <v>25</v>
      </c>
      <c r="C365" s="35"/>
      <c r="D365" s="35"/>
      <c r="E365" s="35"/>
      <c r="F365" s="35"/>
      <c r="G365" s="38"/>
      <c r="H365" s="38"/>
      <c r="I365" s="38"/>
      <c r="J365" s="89">
        <f>SUM(C365:F365)</f>
        <v>0</v>
      </c>
      <c r="K365" s="253"/>
      <c r="L365" s="215"/>
      <c r="M365" s="249"/>
    </row>
    <row r="366" spans="1:13" ht="45" customHeight="1">
      <c r="A366" s="190"/>
      <c r="B366" s="89" t="s">
        <v>19</v>
      </c>
      <c r="C366" s="35"/>
      <c r="D366" s="36"/>
      <c r="E366" s="36"/>
      <c r="F366" s="36"/>
      <c r="G366" s="38"/>
      <c r="H366" s="38"/>
      <c r="I366" s="38"/>
      <c r="J366" s="89">
        <f>SUM(C366:F366)</f>
        <v>0</v>
      </c>
      <c r="K366" s="253"/>
      <c r="L366" s="215"/>
      <c r="M366" s="249"/>
    </row>
    <row r="367" spans="1:13" ht="45" customHeight="1">
      <c r="A367" s="191"/>
      <c r="B367" s="217" t="s">
        <v>600</v>
      </c>
      <c r="C367" s="218"/>
      <c r="D367" s="218"/>
      <c r="E367" s="218"/>
      <c r="F367" s="218"/>
      <c r="G367" s="218"/>
      <c r="H367" s="218"/>
      <c r="I367" s="218"/>
      <c r="J367" s="219"/>
      <c r="K367" s="254"/>
      <c r="L367" s="216"/>
      <c r="M367" s="249"/>
    </row>
    <row r="368" spans="1:13" ht="45" customHeight="1">
      <c r="A368" s="188" t="s">
        <v>596</v>
      </c>
      <c r="B368" s="85"/>
      <c r="C368" s="89" t="s">
        <v>16</v>
      </c>
      <c r="D368" s="89" t="s">
        <v>17</v>
      </c>
      <c r="E368" s="89"/>
      <c r="F368" s="89"/>
      <c r="G368" s="89"/>
      <c r="H368" s="89"/>
      <c r="I368" s="89"/>
      <c r="J368" s="89"/>
      <c r="K368" s="29" t="s">
        <v>13</v>
      </c>
      <c r="L368" s="37" t="s">
        <v>14</v>
      </c>
      <c r="M368" s="249"/>
    </row>
    <row r="369" spans="1:13" ht="45" customHeight="1">
      <c r="A369" s="188"/>
      <c r="B369" s="89" t="s">
        <v>70</v>
      </c>
      <c r="C369" s="35"/>
      <c r="D369" s="35"/>
      <c r="E369" s="39"/>
      <c r="F369" s="39"/>
      <c r="G369" s="36"/>
      <c r="H369" s="38"/>
      <c r="I369" s="38"/>
      <c r="J369" s="89">
        <f>SUM(C369:D369)</f>
        <v>0</v>
      </c>
      <c r="K369" s="255">
        <v>120</v>
      </c>
      <c r="L369" s="251">
        <f>K369*SUM(J369:J371)</f>
        <v>0</v>
      </c>
      <c r="M369" s="249"/>
    </row>
    <row r="370" spans="1:13" ht="45" customHeight="1">
      <c r="A370" s="188"/>
      <c r="B370" s="89" t="s">
        <v>25</v>
      </c>
      <c r="C370" s="35"/>
      <c r="D370" s="35"/>
      <c r="E370" s="39"/>
      <c r="F370" s="39"/>
      <c r="G370" s="36"/>
      <c r="H370" s="38"/>
      <c r="I370" s="38"/>
      <c r="J370" s="89">
        <f>SUM(C370:D370)</f>
        <v>0</v>
      </c>
      <c r="K370" s="255"/>
      <c r="L370" s="251"/>
      <c r="M370" s="249"/>
    </row>
    <row r="371" spans="1:13" ht="45" customHeight="1">
      <c r="A371" s="188"/>
      <c r="B371" s="89" t="s">
        <v>19</v>
      </c>
      <c r="C371" s="35"/>
      <c r="D371" s="35"/>
      <c r="E371" s="39"/>
      <c r="F371" s="39"/>
      <c r="G371" s="36"/>
      <c r="H371" s="38"/>
      <c r="I371" s="38"/>
      <c r="J371" s="89">
        <f>SUM(C371:D371)</f>
        <v>0</v>
      </c>
      <c r="K371" s="255"/>
      <c r="L371" s="251"/>
      <c r="M371" s="249"/>
    </row>
    <row r="372" spans="1:13" ht="45" customHeight="1">
      <c r="A372" s="188"/>
      <c r="B372" s="223" t="s">
        <v>601</v>
      </c>
      <c r="C372" s="224"/>
      <c r="D372" s="224"/>
      <c r="E372" s="224"/>
      <c r="F372" s="224"/>
      <c r="G372" s="224"/>
      <c r="H372" s="224"/>
      <c r="I372" s="224"/>
      <c r="J372" s="224"/>
      <c r="K372" s="255"/>
      <c r="L372" s="251"/>
      <c r="M372" s="250"/>
    </row>
    <row r="373" spans="1:13" ht="53.25" customHeight="1">
      <c r="A373" s="189" t="s">
        <v>556</v>
      </c>
      <c r="B373" s="85"/>
      <c r="C373" s="89" t="s">
        <v>116</v>
      </c>
      <c r="D373" s="89" t="s">
        <v>117</v>
      </c>
      <c r="E373" s="89" t="s">
        <v>118</v>
      </c>
      <c r="F373" s="89" t="s">
        <v>511</v>
      </c>
      <c r="G373" s="89"/>
      <c r="H373" s="89"/>
      <c r="I373" s="89"/>
      <c r="J373" s="89"/>
      <c r="K373" s="29" t="s">
        <v>13</v>
      </c>
      <c r="L373" s="30" t="s">
        <v>14</v>
      </c>
      <c r="M373" s="248"/>
    </row>
    <row r="374" spans="1:13" ht="57" customHeight="1">
      <c r="A374" s="190"/>
      <c r="B374" s="85" t="s">
        <v>11</v>
      </c>
      <c r="C374" s="36"/>
      <c r="D374" s="36"/>
      <c r="E374" s="36"/>
      <c r="F374" s="35"/>
      <c r="G374" s="38"/>
      <c r="H374" s="38"/>
      <c r="I374" s="38"/>
      <c r="J374" s="89">
        <f>SUM(C374:F374)</f>
        <v>0</v>
      </c>
      <c r="K374" s="252">
        <v>570</v>
      </c>
      <c r="L374" s="182">
        <f>K374*SUM(J374:J374,J376:J376)</f>
        <v>0</v>
      </c>
      <c r="M374" s="249"/>
    </row>
    <row r="375" spans="1:13" ht="53.25" customHeight="1">
      <c r="A375" s="190"/>
      <c r="B375" s="85"/>
      <c r="C375" s="89" t="s">
        <v>120</v>
      </c>
      <c r="D375" s="89" t="s">
        <v>121</v>
      </c>
      <c r="E375" s="89" t="s">
        <v>122</v>
      </c>
      <c r="F375" s="89" t="s">
        <v>566</v>
      </c>
      <c r="G375" s="89"/>
      <c r="H375" s="89"/>
      <c r="I375" s="89"/>
      <c r="J375" s="89"/>
      <c r="K375" s="253"/>
      <c r="L375" s="183"/>
      <c r="M375" s="249"/>
    </row>
    <row r="376" spans="1:13" ht="57" customHeight="1">
      <c r="A376" s="190"/>
      <c r="B376" s="85" t="s">
        <v>11</v>
      </c>
      <c r="C376" s="39"/>
      <c r="D376" s="35"/>
      <c r="E376" s="36"/>
      <c r="F376" s="35"/>
      <c r="G376" s="40"/>
      <c r="H376" s="38"/>
      <c r="I376" s="38"/>
      <c r="J376" s="89">
        <f>SUM(C376:F376)</f>
        <v>0</v>
      </c>
      <c r="K376" s="253"/>
      <c r="L376" s="183"/>
      <c r="M376" s="249"/>
    </row>
    <row r="377" spans="1:13" ht="34.5" customHeight="1">
      <c r="A377" s="191"/>
      <c r="B377" s="217" t="s">
        <v>557</v>
      </c>
      <c r="C377" s="218"/>
      <c r="D377" s="218"/>
      <c r="E377" s="218"/>
      <c r="F377" s="218"/>
      <c r="G377" s="218"/>
      <c r="H377" s="218"/>
      <c r="I377" s="218"/>
      <c r="J377" s="219"/>
      <c r="K377" s="254"/>
      <c r="L377" s="184"/>
      <c r="M377" s="250"/>
    </row>
    <row r="378" spans="1:13" ht="45" customHeight="1">
      <c r="A378" s="189" t="s">
        <v>554</v>
      </c>
      <c r="B378" s="89"/>
      <c r="C378" s="41" t="s">
        <v>17</v>
      </c>
      <c r="D378" s="41" t="s">
        <v>18</v>
      </c>
      <c r="E378" s="41" t="s">
        <v>53</v>
      </c>
      <c r="F378" s="89"/>
      <c r="G378" s="101"/>
      <c r="H378" s="101"/>
      <c r="I378" s="101"/>
      <c r="J378" s="89"/>
      <c r="K378" s="29" t="s">
        <v>13</v>
      </c>
      <c r="L378" s="30" t="s">
        <v>402</v>
      </c>
      <c r="M378" s="206"/>
    </row>
    <row r="379" spans="1:13" ht="36.75" customHeight="1">
      <c r="A379" s="190"/>
      <c r="B379" s="89" t="s">
        <v>72</v>
      </c>
      <c r="C379" s="35"/>
      <c r="D379" s="39"/>
      <c r="E379" s="35"/>
      <c r="F379" s="39"/>
      <c r="G379" s="27"/>
      <c r="H379" s="27"/>
      <c r="I379" s="27"/>
      <c r="J379" s="89">
        <f>SUM(C379:E379)</f>
        <v>0</v>
      </c>
      <c r="K379" s="252">
        <v>390</v>
      </c>
      <c r="L379" s="182">
        <f>SUM(J379:J381)*K379</f>
        <v>0</v>
      </c>
      <c r="M379" s="207"/>
    </row>
    <row r="380" spans="1:13" ht="36.75" customHeight="1">
      <c r="A380" s="190"/>
      <c r="B380" s="89" t="s">
        <v>71</v>
      </c>
      <c r="C380" s="35"/>
      <c r="D380" s="39"/>
      <c r="E380" s="35"/>
      <c r="F380" s="39"/>
      <c r="G380" s="27"/>
      <c r="H380" s="27"/>
      <c r="I380" s="27"/>
      <c r="J380" s="89">
        <f>SUM(C380:E380)</f>
        <v>0</v>
      </c>
      <c r="K380" s="253"/>
      <c r="L380" s="183"/>
      <c r="M380" s="207"/>
    </row>
    <row r="381" spans="1:13" ht="36.75" customHeight="1">
      <c r="A381" s="190"/>
      <c r="B381" s="42" t="s">
        <v>19</v>
      </c>
      <c r="C381" s="39"/>
      <c r="D381" s="39"/>
      <c r="E381" s="35"/>
      <c r="F381" s="39"/>
      <c r="G381" s="27"/>
      <c r="H381" s="27"/>
      <c r="I381" s="27"/>
      <c r="J381" s="43">
        <f>SUM(C381:E381)</f>
        <v>0</v>
      </c>
      <c r="K381" s="254"/>
      <c r="L381" s="184"/>
      <c r="M381" s="207"/>
    </row>
    <row r="382" spans="1:13" ht="63" customHeight="1">
      <c r="A382" s="191"/>
      <c r="B382" s="217" t="s">
        <v>602</v>
      </c>
      <c r="C382" s="225"/>
      <c r="D382" s="225"/>
      <c r="E382" s="225"/>
      <c r="F382" s="225"/>
      <c r="G382" s="225"/>
      <c r="H382" s="225"/>
      <c r="I382" s="225"/>
      <c r="J382" s="226"/>
      <c r="K382" s="138"/>
      <c r="L382" s="91"/>
      <c r="M382" s="208"/>
    </row>
    <row r="383" spans="1:13" ht="45" customHeight="1">
      <c r="A383" s="189" t="s">
        <v>555</v>
      </c>
      <c r="B383" s="89"/>
      <c r="C383" s="41" t="s">
        <v>17</v>
      </c>
      <c r="D383" s="41" t="s">
        <v>18</v>
      </c>
      <c r="E383" s="41" t="s">
        <v>53</v>
      </c>
      <c r="F383" s="89"/>
      <c r="G383" s="101"/>
      <c r="H383" s="101"/>
      <c r="I383" s="101"/>
      <c r="J383" s="89"/>
      <c r="K383" s="29" t="s">
        <v>13</v>
      </c>
      <c r="L383" s="30" t="s">
        <v>402</v>
      </c>
      <c r="M383" s="206"/>
    </row>
    <row r="384" spans="1:13" ht="39.75" customHeight="1">
      <c r="A384" s="190"/>
      <c r="B384" s="89" t="s">
        <v>72</v>
      </c>
      <c r="C384" s="35"/>
      <c r="D384" s="35"/>
      <c r="E384" s="35"/>
      <c r="F384" s="39"/>
      <c r="G384" s="27"/>
      <c r="H384" s="27"/>
      <c r="I384" s="27"/>
      <c r="J384" s="89">
        <f>SUM(C384:E384)</f>
        <v>0</v>
      </c>
      <c r="K384" s="252">
        <v>410</v>
      </c>
      <c r="L384" s="182">
        <f>SUM(J384:J387)*K384</f>
        <v>0</v>
      </c>
      <c r="M384" s="207"/>
    </row>
    <row r="385" spans="1:13" ht="39.75" customHeight="1">
      <c r="A385" s="190"/>
      <c r="B385" s="89" t="s">
        <v>11</v>
      </c>
      <c r="C385" s="35"/>
      <c r="D385" s="35"/>
      <c r="E385" s="35"/>
      <c r="F385" s="39"/>
      <c r="G385" s="27"/>
      <c r="H385" s="27"/>
      <c r="I385" s="27"/>
      <c r="J385" s="89">
        <f>SUM(C385:E385)</f>
        <v>0</v>
      </c>
      <c r="K385" s="253"/>
      <c r="L385" s="183"/>
      <c r="M385" s="207"/>
    </row>
    <row r="386" spans="1:13" ht="39.75" customHeight="1">
      <c r="A386" s="190"/>
      <c r="B386" s="89" t="s">
        <v>71</v>
      </c>
      <c r="C386" s="35"/>
      <c r="D386" s="35"/>
      <c r="E386" s="35"/>
      <c r="F386" s="39"/>
      <c r="G386" s="27"/>
      <c r="H386" s="27"/>
      <c r="I386" s="27"/>
      <c r="J386" s="89">
        <f>SUM(C386:E386)</f>
        <v>0</v>
      </c>
      <c r="K386" s="253"/>
      <c r="L386" s="183"/>
      <c r="M386" s="207"/>
    </row>
    <row r="387" spans="1:13" ht="39.75" customHeight="1">
      <c r="A387" s="190"/>
      <c r="B387" s="42" t="s">
        <v>19</v>
      </c>
      <c r="C387" s="35"/>
      <c r="D387" s="35"/>
      <c r="E387" s="35"/>
      <c r="F387" s="39"/>
      <c r="G387" s="27"/>
      <c r="H387" s="27"/>
      <c r="I387" s="27"/>
      <c r="J387" s="43">
        <f>SUM(C387:E387)</f>
        <v>0</v>
      </c>
      <c r="K387" s="254"/>
      <c r="L387" s="184"/>
      <c r="M387" s="207"/>
    </row>
    <row r="388" spans="1:13" ht="60.75" customHeight="1">
      <c r="A388" s="191"/>
      <c r="B388" s="217" t="s">
        <v>602</v>
      </c>
      <c r="C388" s="225"/>
      <c r="D388" s="225"/>
      <c r="E388" s="225"/>
      <c r="F388" s="225"/>
      <c r="G388" s="225"/>
      <c r="H388" s="225"/>
      <c r="I388" s="225"/>
      <c r="J388" s="226"/>
      <c r="K388" s="138"/>
      <c r="L388" s="91"/>
      <c r="M388" s="208"/>
    </row>
    <row r="389" spans="1:13" ht="33.75" customHeight="1">
      <c r="A389" s="190" t="s">
        <v>524</v>
      </c>
      <c r="B389" s="44"/>
      <c r="C389" s="41" t="s">
        <v>16</v>
      </c>
      <c r="D389" s="41" t="s">
        <v>17</v>
      </c>
      <c r="E389" s="41" t="s">
        <v>18</v>
      </c>
      <c r="F389" s="41"/>
      <c r="G389" s="41"/>
      <c r="H389" s="45"/>
      <c r="I389" s="45"/>
      <c r="J389" s="41"/>
      <c r="K389" s="46" t="s">
        <v>13</v>
      </c>
      <c r="L389" s="47" t="s">
        <v>402</v>
      </c>
      <c r="M389" s="249"/>
    </row>
    <row r="390" spans="1:13" ht="40.5" customHeight="1">
      <c r="A390" s="190"/>
      <c r="B390" s="85" t="s">
        <v>48</v>
      </c>
      <c r="C390" s="48"/>
      <c r="D390" s="48"/>
      <c r="E390" s="48"/>
      <c r="F390" s="49"/>
      <c r="G390" s="27"/>
      <c r="H390" s="27"/>
      <c r="I390" s="27"/>
      <c r="J390" s="45">
        <f>SUM(C390:F390)</f>
        <v>0</v>
      </c>
      <c r="K390" s="252">
        <v>215</v>
      </c>
      <c r="L390" s="182">
        <f>SUM(J390:J393)*K390</f>
        <v>0</v>
      </c>
      <c r="M390" s="249"/>
    </row>
    <row r="391" spans="1:13" ht="40.5" customHeight="1">
      <c r="A391" s="190"/>
      <c r="B391" s="85" t="s">
        <v>19</v>
      </c>
      <c r="C391" s="48"/>
      <c r="D391" s="48"/>
      <c r="E391" s="48"/>
      <c r="F391" s="49"/>
      <c r="G391" s="27"/>
      <c r="H391" s="27"/>
      <c r="I391" s="27"/>
      <c r="J391" s="45">
        <f>SUM(C391:F391)</f>
        <v>0</v>
      </c>
      <c r="K391" s="253"/>
      <c r="L391" s="183"/>
      <c r="M391" s="249"/>
    </row>
    <row r="392" spans="1:13" ht="40.5" customHeight="1">
      <c r="A392" s="190"/>
      <c r="B392" s="85" t="s">
        <v>530</v>
      </c>
      <c r="C392" s="48"/>
      <c r="D392" s="48"/>
      <c r="E392" s="48"/>
      <c r="F392" s="49"/>
      <c r="G392" s="27"/>
      <c r="H392" s="27"/>
      <c r="I392" s="27"/>
      <c r="J392" s="45">
        <f>SUM(C392:F392)</f>
        <v>0</v>
      </c>
      <c r="K392" s="253"/>
      <c r="L392" s="183"/>
      <c r="M392" s="249"/>
    </row>
    <row r="393" spans="1:13" ht="40.5" customHeight="1">
      <c r="A393" s="190"/>
      <c r="B393" s="85" t="s">
        <v>11</v>
      </c>
      <c r="C393" s="48"/>
      <c r="D393" s="48"/>
      <c r="E393" s="48"/>
      <c r="F393" s="49"/>
      <c r="G393" s="27"/>
      <c r="H393" s="27"/>
      <c r="I393" s="27"/>
      <c r="J393" s="45">
        <f>SUM(C393:F393)</f>
        <v>0</v>
      </c>
      <c r="K393" s="253"/>
      <c r="L393" s="183"/>
      <c r="M393" s="249"/>
    </row>
    <row r="394" spans="1:13" ht="51.75" customHeight="1">
      <c r="A394" s="191"/>
      <c r="B394" s="294" t="s">
        <v>606</v>
      </c>
      <c r="C394" s="295"/>
      <c r="D394" s="295"/>
      <c r="E394" s="295"/>
      <c r="F394" s="295"/>
      <c r="G394" s="295"/>
      <c r="H394" s="295"/>
      <c r="I394" s="295"/>
      <c r="J394" s="296"/>
      <c r="K394" s="254"/>
      <c r="L394" s="184"/>
      <c r="M394" s="250"/>
    </row>
    <row r="395" spans="1:13" ht="33.75" customHeight="1">
      <c r="A395" s="189" t="s">
        <v>534</v>
      </c>
      <c r="B395" s="85"/>
      <c r="C395" s="41" t="s">
        <v>16</v>
      </c>
      <c r="D395" s="41" t="s">
        <v>17</v>
      </c>
      <c r="E395" s="41" t="s">
        <v>18</v>
      </c>
      <c r="F395" s="41" t="s">
        <v>53</v>
      </c>
      <c r="G395" s="89"/>
      <c r="H395" s="97"/>
      <c r="I395" s="97"/>
      <c r="J395" s="89"/>
      <c r="K395" s="29" t="s">
        <v>13</v>
      </c>
      <c r="L395" s="30" t="s">
        <v>402</v>
      </c>
      <c r="M395" s="248"/>
    </row>
    <row r="396" spans="1:13" ht="35.25" customHeight="1">
      <c r="A396" s="190"/>
      <c r="B396" s="85" t="s">
        <v>19</v>
      </c>
      <c r="C396" s="48"/>
      <c r="D396" s="48"/>
      <c r="E396" s="48"/>
      <c r="F396" s="48"/>
      <c r="G396" s="27"/>
      <c r="H396" s="27"/>
      <c r="I396" s="27"/>
      <c r="J396" s="45">
        <f>SUM(C396:F396)</f>
        <v>0</v>
      </c>
      <c r="K396" s="252">
        <v>225</v>
      </c>
      <c r="L396" s="182">
        <f>SUM(J396:J400)*K396</f>
        <v>0</v>
      </c>
      <c r="M396" s="249"/>
    </row>
    <row r="397" spans="1:13" ht="35.25" customHeight="1">
      <c r="A397" s="190"/>
      <c r="B397" s="86" t="s">
        <v>531</v>
      </c>
      <c r="C397" s="48"/>
      <c r="D397" s="48"/>
      <c r="E397" s="48"/>
      <c r="F397" s="48"/>
      <c r="G397" s="27"/>
      <c r="H397" s="27"/>
      <c r="I397" s="27"/>
      <c r="J397" s="45">
        <f>SUM(C397:F397)</f>
        <v>0</v>
      </c>
      <c r="K397" s="253"/>
      <c r="L397" s="183"/>
      <c r="M397" s="249"/>
    </row>
    <row r="398" spans="1:13" ht="35.25" customHeight="1">
      <c r="A398" s="190"/>
      <c r="B398" s="85" t="s">
        <v>538</v>
      </c>
      <c r="C398" s="48"/>
      <c r="D398" s="48"/>
      <c r="E398" s="48"/>
      <c r="F398" s="48"/>
      <c r="G398" s="27"/>
      <c r="H398" s="27"/>
      <c r="I398" s="27"/>
      <c r="J398" s="45">
        <f>SUM(C398:F398)</f>
        <v>0</v>
      </c>
      <c r="K398" s="253"/>
      <c r="L398" s="183"/>
      <c r="M398" s="249"/>
    </row>
    <row r="399" spans="1:13" ht="35.25" customHeight="1">
      <c r="A399" s="190"/>
      <c r="B399" s="85" t="s">
        <v>48</v>
      </c>
      <c r="C399" s="48"/>
      <c r="D399" s="48"/>
      <c r="E399" s="48"/>
      <c r="F399" s="48"/>
      <c r="G399" s="27"/>
      <c r="H399" s="27"/>
      <c r="I399" s="27"/>
      <c r="J399" s="45">
        <f>SUM(C399:F399)</f>
        <v>0</v>
      </c>
      <c r="K399" s="253"/>
      <c r="L399" s="183"/>
      <c r="M399" s="249"/>
    </row>
    <row r="400" spans="1:13" ht="35.25" customHeight="1">
      <c r="A400" s="190"/>
      <c r="B400" s="85" t="s">
        <v>11</v>
      </c>
      <c r="C400" s="48"/>
      <c r="D400" s="48"/>
      <c r="E400" s="48"/>
      <c r="F400" s="48"/>
      <c r="G400" s="27"/>
      <c r="H400" s="27"/>
      <c r="I400" s="27"/>
      <c r="J400" s="45">
        <f>SUM(C400:F400)</f>
        <v>0</v>
      </c>
      <c r="K400" s="253"/>
      <c r="L400" s="183"/>
      <c r="M400" s="249"/>
    </row>
    <row r="401" spans="1:13" ht="53.25" customHeight="1">
      <c r="A401" s="191"/>
      <c r="B401" s="294" t="s">
        <v>606</v>
      </c>
      <c r="C401" s="295"/>
      <c r="D401" s="295"/>
      <c r="E401" s="295"/>
      <c r="F401" s="295"/>
      <c r="G401" s="295"/>
      <c r="H401" s="295"/>
      <c r="I401" s="295"/>
      <c r="J401" s="296"/>
      <c r="K401" s="254"/>
      <c r="L401" s="184"/>
      <c r="M401" s="250"/>
    </row>
    <row r="402" spans="1:13" ht="41.25" customHeight="1">
      <c r="A402" s="189" t="s">
        <v>525</v>
      </c>
      <c r="B402" s="85"/>
      <c r="C402" s="41" t="s">
        <v>17</v>
      </c>
      <c r="D402" s="41" t="s">
        <v>18</v>
      </c>
      <c r="E402" s="41" t="s">
        <v>53</v>
      </c>
      <c r="F402" s="41" t="s">
        <v>54</v>
      </c>
      <c r="G402" s="89"/>
      <c r="H402" s="97"/>
      <c r="I402" s="97"/>
      <c r="J402" s="89"/>
      <c r="K402" s="29" t="s">
        <v>13</v>
      </c>
      <c r="L402" s="30" t="s">
        <v>402</v>
      </c>
      <c r="M402" s="248"/>
    </row>
    <row r="403" spans="1:13" ht="41.25" customHeight="1">
      <c r="A403" s="190"/>
      <c r="B403" s="85" t="s">
        <v>536</v>
      </c>
      <c r="C403" s="48"/>
      <c r="D403" s="48"/>
      <c r="E403" s="48"/>
      <c r="F403" s="48"/>
      <c r="G403" s="27"/>
      <c r="H403" s="27"/>
      <c r="I403" s="27"/>
      <c r="J403" s="45">
        <f>SUM(C403:F403)</f>
        <v>0</v>
      </c>
      <c r="K403" s="252">
        <v>520</v>
      </c>
      <c r="L403" s="182">
        <f>SUM(J403:J405)*K403</f>
        <v>0</v>
      </c>
      <c r="M403" s="249"/>
    </row>
    <row r="404" spans="1:13" ht="41.25" customHeight="1">
      <c r="A404" s="190"/>
      <c r="B404" s="85" t="s">
        <v>19</v>
      </c>
      <c r="C404" s="48"/>
      <c r="D404" s="48"/>
      <c r="E404" s="48"/>
      <c r="F404" s="48"/>
      <c r="G404" s="27"/>
      <c r="H404" s="27"/>
      <c r="I404" s="27"/>
      <c r="J404" s="45">
        <f>SUM(C404:F404)</f>
        <v>0</v>
      </c>
      <c r="K404" s="253"/>
      <c r="L404" s="183"/>
      <c r="M404" s="249"/>
    </row>
    <row r="405" spans="1:13" ht="41.25" customHeight="1">
      <c r="A405" s="190"/>
      <c r="B405" s="85" t="s">
        <v>535</v>
      </c>
      <c r="C405" s="48"/>
      <c r="D405" s="48"/>
      <c r="E405" s="48"/>
      <c r="F405" s="48"/>
      <c r="G405" s="27"/>
      <c r="H405" s="27"/>
      <c r="I405" s="27"/>
      <c r="J405" s="45">
        <f>SUM(C405:F405)</f>
        <v>0</v>
      </c>
      <c r="K405" s="253"/>
      <c r="L405" s="183"/>
      <c r="M405" s="249"/>
    </row>
    <row r="406" spans="1:13" ht="59.25" customHeight="1">
      <c r="A406" s="191"/>
      <c r="B406" s="217" t="s">
        <v>603</v>
      </c>
      <c r="C406" s="225"/>
      <c r="D406" s="225"/>
      <c r="E406" s="225"/>
      <c r="F406" s="225"/>
      <c r="G406" s="225"/>
      <c r="H406" s="225"/>
      <c r="I406" s="225"/>
      <c r="J406" s="226"/>
      <c r="K406" s="254"/>
      <c r="L406" s="184"/>
      <c r="M406" s="250"/>
    </row>
    <row r="407" spans="1:13" ht="47.25" customHeight="1">
      <c r="A407" s="189" t="s">
        <v>526</v>
      </c>
      <c r="B407" s="85"/>
      <c r="C407" s="41" t="s">
        <v>17</v>
      </c>
      <c r="D407" s="41" t="s">
        <v>18</v>
      </c>
      <c r="E407" s="41" t="s">
        <v>53</v>
      </c>
      <c r="F407" s="41"/>
      <c r="G407" s="89"/>
      <c r="H407" s="97"/>
      <c r="I407" s="97"/>
      <c r="J407" s="89"/>
      <c r="K407" s="29" t="s">
        <v>13</v>
      </c>
      <c r="L407" s="30" t="s">
        <v>402</v>
      </c>
      <c r="M407" s="248"/>
    </row>
    <row r="408" spans="1:13" ht="47.25" customHeight="1">
      <c r="A408" s="190"/>
      <c r="B408" s="85" t="s">
        <v>11</v>
      </c>
      <c r="C408" s="48"/>
      <c r="D408" s="48"/>
      <c r="E408" s="48"/>
      <c r="F408" s="49"/>
      <c r="G408" s="27"/>
      <c r="H408" s="27"/>
      <c r="I408" s="27"/>
      <c r="J408" s="45">
        <f>SUM(C408:F408)</f>
        <v>0</v>
      </c>
      <c r="K408" s="252">
        <v>510</v>
      </c>
      <c r="L408" s="182">
        <f>SUM(J408:J410)*K408</f>
        <v>0</v>
      </c>
      <c r="M408" s="249"/>
    </row>
    <row r="409" spans="1:13" ht="47.25" customHeight="1">
      <c r="A409" s="190"/>
      <c r="B409" s="85" t="s">
        <v>19</v>
      </c>
      <c r="C409" s="48"/>
      <c r="D409" s="48"/>
      <c r="E409" s="48"/>
      <c r="F409" s="49"/>
      <c r="G409" s="27"/>
      <c r="H409" s="27"/>
      <c r="I409" s="27"/>
      <c r="J409" s="45">
        <f>SUM(C409:F409)</f>
        <v>0</v>
      </c>
      <c r="K409" s="253"/>
      <c r="L409" s="183"/>
      <c r="M409" s="249"/>
    </row>
    <row r="410" spans="1:13" ht="47.25" customHeight="1">
      <c r="A410" s="190"/>
      <c r="B410" s="85" t="s">
        <v>535</v>
      </c>
      <c r="C410" s="48"/>
      <c r="D410" s="48"/>
      <c r="E410" s="48"/>
      <c r="F410" s="49"/>
      <c r="G410" s="27"/>
      <c r="H410" s="27"/>
      <c r="I410" s="27"/>
      <c r="J410" s="45">
        <f>SUM(C410:F410)</f>
        <v>0</v>
      </c>
      <c r="K410" s="253"/>
      <c r="L410" s="183"/>
      <c r="M410" s="249"/>
    </row>
    <row r="411" spans="1:13" ht="62.25" customHeight="1">
      <c r="A411" s="191"/>
      <c r="B411" s="217" t="s">
        <v>603</v>
      </c>
      <c r="C411" s="225"/>
      <c r="D411" s="225"/>
      <c r="E411" s="225"/>
      <c r="F411" s="225"/>
      <c r="G411" s="225"/>
      <c r="H411" s="225"/>
      <c r="I411" s="225"/>
      <c r="J411" s="226"/>
      <c r="K411" s="254"/>
      <c r="L411" s="184"/>
      <c r="M411" s="250"/>
    </row>
    <row r="412" spans="1:13" ht="42.75" customHeight="1">
      <c r="A412" s="189" t="s">
        <v>527</v>
      </c>
      <c r="B412" s="85"/>
      <c r="C412" s="41" t="s">
        <v>17</v>
      </c>
      <c r="D412" s="41" t="s">
        <v>18</v>
      </c>
      <c r="E412" s="41" t="s">
        <v>53</v>
      </c>
      <c r="F412" s="41" t="s">
        <v>54</v>
      </c>
      <c r="G412" s="89"/>
      <c r="H412" s="97"/>
      <c r="I412" s="97"/>
      <c r="J412" s="89"/>
      <c r="K412" s="29" t="s">
        <v>13</v>
      </c>
      <c r="L412" s="30" t="s">
        <v>402</v>
      </c>
      <c r="M412" s="248"/>
    </row>
    <row r="413" spans="1:13" ht="42.75" customHeight="1">
      <c r="A413" s="190"/>
      <c r="B413" s="85" t="s">
        <v>11</v>
      </c>
      <c r="C413" s="48"/>
      <c r="D413" s="48"/>
      <c r="E413" s="48"/>
      <c r="F413" s="48"/>
      <c r="G413" s="27"/>
      <c r="H413" s="27"/>
      <c r="I413" s="27"/>
      <c r="J413" s="45">
        <f>SUM(C413:F413)</f>
        <v>0</v>
      </c>
      <c r="K413" s="252">
        <v>510</v>
      </c>
      <c r="L413" s="182">
        <f>SUM(J413:J415)*K413</f>
        <v>0</v>
      </c>
      <c r="M413" s="249"/>
    </row>
    <row r="414" spans="1:13" ht="42.75" customHeight="1">
      <c r="A414" s="190"/>
      <c r="B414" s="85" t="s">
        <v>19</v>
      </c>
      <c r="C414" s="48"/>
      <c r="D414" s="48"/>
      <c r="E414" s="48"/>
      <c r="F414" s="48"/>
      <c r="G414" s="27"/>
      <c r="H414" s="27"/>
      <c r="I414" s="27"/>
      <c r="J414" s="45">
        <f>SUM(C414:F414)</f>
        <v>0</v>
      </c>
      <c r="K414" s="253"/>
      <c r="L414" s="183"/>
      <c r="M414" s="249"/>
    </row>
    <row r="415" spans="1:13" ht="42.75" customHeight="1">
      <c r="A415" s="190"/>
      <c r="B415" s="85" t="s">
        <v>537</v>
      </c>
      <c r="C415" s="48"/>
      <c r="D415" s="48"/>
      <c r="E415" s="48"/>
      <c r="F415" s="48"/>
      <c r="G415" s="27"/>
      <c r="H415" s="27"/>
      <c r="I415" s="27"/>
      <c r="J415" s="45">
        <f>SUM(C415:F415)</f>
        <v>0</v>
      </c>
      <c r="K415" s="253"/>
      <c r="L415" s="183"/>
      <c r="M415" s="249"/>
    </row>
    <row r="416" spans="1:13" ht="60.75" customHeight="1">
      <c r="A416" s="191"/>
      <c r="B416" s="217" t="s">
        <v>604</v>
      </c>
      <c r="C416" s="225"/>
      <c r="D416" s="225"/>
      <c r="E416" s="225"/>
      <c r="F416" s="225"/>
      <c r="G416" s="225"/>
      <c r="H416" s="225"/>
      <c r="I416" s="225"/>
      <c r="J416" s="226"/>
      <c r="K416" s="254"/>
      <c r="L416" s="184"/>
      <c r="M416" s="250"/>
    </row>
    <row r="417" spans="1:13" ht="50.25" customHeight="1">
      <c r="A417" s="189" t="s">
        <v>528</v>
      </c>
      <c r="B417" s="85"/>
      <c r="C417" s="41" t="s">
        <v>17</v>
      </c>
      <c r="D417" s="41" t="s">
        <v>18</v>
      </c>
      <c r="E417" s="41" t="s">
        <v>53</v>
      </c>
      <c r="F417" s="41" t="s">
        <v>54</v>
      </c>
      <c r="G417" s="89"/>
      <c r="H417" s="97"/>
      <c r="I417" s="97"/>
      <c r="J417" s="89"/>
      <c r="K417" s="29" t="s">
        <v>13</v>
      </c>
      <c r="L417" s="30" t="s">
        <v>402</v>
      </c>
      <c r="M417" s="248"/>
    </row>
    <row r="418" spans="1:13" ht="50.25" customHeight="1">
      <c r="A418" s="190"/>
      <c r="B418" s="85" t="s">
        <v>536</v>
      </c>
      <c r="C418" s="48"/>
      <c r="D418" s="48"/>
      <c r="E418" s="48"/>
      <c r="F418" s="48"/>
      <c r="G418" s="27"/>
      <c r="H418" s="27"/>
      <c r="I418" s="27"/>
      <c r="J418" s="45">
        <f>SUM(C418:F418)</f>
        <v>0</v>
      </c>
      <c r="K418" s="252">
        <v>510</v>
      </c>
      <c r="L418" s="182">
        <f>SUM(J418:J420)*K418</f>
        <v>0</v>
      </c>
      <c r="M418" s="249"/>
    </row>
    <row r="419" spans="1:13" ht="50.25" customHeight="1">
      <c r="A419" s="190"/>
      <c r="B419" s="85" t="s">
        <v>19</v>
      </c>
      <c r="C419" s="48"/>
      <c r="D419" s="48"/>
      <c r="E419" s="48"/>
      <c r="F419" s="48"/>
      <c r="G419" s="27"/>
      <c r="H419" s="27"/>
      <c r="I419" s="27"/>
      <c r="J419" s="45">
        <f>SUM(C419:F419)</f>
        <v>0</v>
      </c>
      <c r="K419" s="253"/>
      <c r="L419" s="183"/>
      <c r="M419" s="249"/>
    </row>
    <row r="420" spans="1:13" ht="50.25" customHeight="1">
      <c r="A420" s="190"/>
      <c r="B420" s="85" t="s">
        <v>535</v>
      </c>
      <c r="C420" s="48"/>
      <c r="D420" s="48"/>
      <c r="E420" s="48"/>
      <c r="F420" s="48"/>
      <c r="G420" s="27"/>
      <c r="H420" s="27"/>
      <c r="I420" s="27"/>
      <c r="J420" s="45">
        <f>SUM(C420:F420)</f>
        <v>0</v>
      </c>
      <c r="K420" s="253"/>
      <c r="L420" s="183"/>
      <c r="M420" s="249"/>
    </row>
    <row r="421" spans="1:13" ht="63.75" customHeight="1">
      <c r="A421" s="191"/>
      <c r="B421" s="217" t="s">
        <v>605</v>
      </c>
      <c r="C421" s="225"/>
      <c r="D421" s="225"/>
      <c r="E421" s="225"/>
      <c r="F421" s="225"/>
      <c r="G421" s="225"/>
      <c r="H421" s="225"/>
      <c r="I421" s="225"/>
      <c r="J421" s="226"/>
      <c r="K421" s="254"/>
      <c r="L421" s="184"/>
      <c r="M421" s="250"/>
    </row>
    <row r="422" spans="1:13" ht="45.75" customHeight="1">
      <c r="A422" s="189" t="s">
        <v>529</v>
      </c>
      <c r="B422" s="85"/>
      <c r="C422" s="41" t="s">
        <v>17</v>
      </c>
      <c r="D422" s="41" t="s">
        <v>18</v>
      </c>
      <c r="E422" s="41" t="s">
        <v>53</v>
      </c>
      <c r="F422" s="41"/>
      <c r="G422" s="89"/>
      <c r="H422" s="97"/>
      <c r="I422" s="97"/>
      <c r="J422" s="89"/>
      <c r="K422" s="29" t="s">
        <v>13</v>
      </c>
      <c r="L422" s="30" t="s">
        <v>402</v>
      </c>
      <c r="M422" s="248"/>
    </row>
    <row r="423" spans="1:13" ht="38.25" customHeight="1">
      <c r="A423" s="190"/>
      <c r="B423" s="85" t="s">
        <v>11</v>
      </c>
      <c r="C423" s="48"/>
      <c r="D423" s="48"/>
      <c r="E423" s="48"/>
      <c r="F423" s="49"/>
      <c r="G423" s="27"/>
      <c r="H423" s="27"/>
      <c r="I423" s="27"/>
      <c r="J423" s="45">
        <f>SUM(C423:F423)</f>
        <v>0</v>
      </c>
      <c r="K423" s="252">
        <v>250</v>
      </c>
      <c r="L423" s="182">
        <f>SUM(J423:J425)*K423</f>
        <v>0</v>
      </c>
      <c r="M423" s="249"/>
    </row>
    <row r="424" spans="1:13" ht="38.25" customHeight="1">
      <c r="A424" s="190"/>
      <c r="B424" s="85" t="s">
        <v>19</v>
      </c>
      <c r="C424" s="48"/>
      <c r="D424" s="48"/>
      <c r="E424" s="48"/>
      <c r="F424" s="49"/>
      <c r="G424" s="27"/>
      <c r="H424" s="27"/>
      <c r="I424" s="27"/>
      <c r="J424" s="45">
        <f>SUM(C424:F424)</f>
        <v>0</v>
      </c>
      <c r="K424" s="253"/>
      <c r="L424" s="183"/>
      <c r="M424" s="249"/>
    </row>
    <row r="425" spans="1:13" ht="38.25" customHeight="1">
      <c r="A425" s="190"/>
      <c r="B425" s="85" t="s">
        <v>537</v>
      </c>
      <c r="C425" s="48"/>
      <c r="D425" s="48"/>
      <c r="E425" s="48"/>
      <c r="F425" s="49"/>
      <c r="G425" s="27"/>
      <c r="H425" s="27"/>
      <c r="I425" s="27"/>
      <c r="J425" s="45">
        <f>SUM(C425:F425)</f>
        <v>0</v>
      </c>
      <c r="K425" s="253"/>
      <c r="L425" s="183"/>
      <c r="M425" s="249"/>
    </row>
    <row r="426" spans="1:13" ht="67.5" customHeight="1">
      <c r="A426" s="191"/>
      <c r="B426" s="217" t="s">
        <v>604</v>
      </c>
      <c r="C426" s="225"/>
      <c r="D426" s="225"/>
      <c r="E426" s="225"/>
      <c r="F426" s="225"/>
      <c r="G426" s="225"/>
      <c r="H426" s="225"/>
      <c r="I426" s="225"/>
      <c r="J426" s="226"/>
      <c r="K426" s="254"/>
      <c r="L426" s="184"/>
      <c r="M426" s="250"/>
    </row>
    <row r="427" spans="1:13" s="50" customFormat="1" ht="39.950000000000003" customHeight="1">
      <c r="A427" s="302" t="s">
        <v>533</v>
      </c>
      <c r="B427" s="98"/>
      <c r="C427" s="98" t="s">
        <v>116</v>
      </c>
      <c r="D427" s="98" t="s">
        <v>117</v>
      </c>
      <c r="E427" s="98" t="s">
        <v>118</v>
      </c>
      <c r="F427" s="98" t="s">
        <v>511</v>
      </c>
      <c r="G427" s="98"/>
      <c r="H427" s="98"/>
      <c r="I427" s="98"/>
      <c r="J427" s="98"/>
      <c r="K427" s="29" t="s">
        <v>13</v>
      </c>
      <c r="L427" s="29" t="s">
        <v>14</v>
      </c>
      <c r="M427" s="220"/>
    </row>
    <row r="428" spans="1:13" s="50" customFormat="1" ht="39.950000000000003" customHeight="1">
      <c r="A428" s="303"/>
      <c r="B428" s="98" t="s">
        <v>19</v>
      </c>
      <c r="C428" s="51"/>
      <c r="D428" s="51"/>
      <c r="E428" s="51"/>
      <c r="F428" s="51"/>
      <c r="G428" s="52"/>
      <c r="H428" s="52"/>
      <c r="I428" s="52"/>
      <c r="J428" s="98">
        <f>SUM(C428:F428)</f>
        <v>0</v>
      </c>
      <c r="K428" s="261">
        <v>460</v>
      </c>
      <c r="L428" s="236">
        <f>K428*SUM(J428:J434)</f>
        <v>0</v>
      </c>
      <c r="M428" s="221"/>
    </row>
    <row r="429" spans="1:13" s="50" customFormat="1" ht="39.950000000000003" customHeight="1">
      <c r="A429" s="303"/>
      <c r="B429" s="98" t="s">
        <v>2</v>
      </c>
      <c r="C429" s="51"/>
      <c r="D429" s="51"/>
      <c r="E429" s="51"/>
      <c r="F429" s="51"/>
      <c r="G429" s="52"/>
      <c r="H429" s="52"/>
      <c r="I429" s="52"/>
      <c r="J429" s="98">
        <f>SUM(C429:F429)</f>
        <v>0</v>
      </c>
      <c r="K429" s="262"/>
      <c r="L429" s="264"/>
      <c r="M429" s="221"/>
    </row>
    <row r="430" spans="1:13" s="50" customFormat="1" ht="39.950000000000003" customHeight="1">
      <c r="A430" s="303"/>
      <c r="B430" s="90" t="s">
        <v>11</v>
      </c>
      <c r="C430" s="51"/>
      <c r="D430" s="51"/>
      <c r="E430" s="51"/>
      <c r="F430" s="51"/>
      <c r="G430" s="53"/>
      <c r="H430" s="53"/>
      <c r="I430" s="53"/>
      <c r="J430" s="90">
        <f>SUM(C430:F430)</f>
        <v>0</v>
      </c>
      <c r="K430" s="262"/>
      <c r="L430" s="264"/>
      <c r="M430" s="221"/>
    </row>
    <row r="431" spans="1:13" s="50" customFormat="1" ht="39.950000000000003" customHeight="1">
      <c r="A431" s="303"/>
      <c r="B431" s="98"/>
      <c r="C431" s="98" t="s">
        <v>119</v>
      </c>
      <c r="D431" s="98" t="s">
        <v>120</v>
      </c>
      <c r="E431" s="98" t="s">
        <v>121</v>
      </c>
      <c r="F431" s="98" t="s">
        <v>122</v>
      </c>
      <c r="G431" s="98"/>
      <c r="H431" s="98"/>
      <c r="I431" s="98"/>
      <c r="J431" s="98"/>
      <c r="K431" s="262"/>
      <c r="L431" s="264"/>
      <c r="M431" s="221"/>
    </row>
    <row r="432" spans="1:13" s="50" customFormat="1" ht="39.950000000000003" customHeight="1">
      <c r="A432" s="303"/>
      <c r="B432" s="98" t="s">
        <v>19</v>
      </c>
      <c r="C432" s="51"/>
      <c r="D432" s="51"/>
      <c r="E432" s="51"/>
      <c r="F432" s="51"/>
      <c r="G432" s="52"/>
      <c r="H432" s="52"/>
      <c r="I432" s="52"/>
      <c r="J432" s="98">
        <f>SUM(C432:F432)</f>
        <v>0</v>
      </c>
      <c r="K432" s="262"/>
      <c r="L432" s="264"/>
      <c r="M432" s="221"/>
    </row>
    <row r="433" spans="1:13" s="50" customFormat="1" ht="39.950000000000003" customHeight="1">
      <c r="A433" s="303"/>
      <c r="B433" s="98" t="s">
        <v>2</v>
      </c>
      <c r="C433" s="51"/>
      <c r="D433" s="51"/>
      <c r="E433" s="51"/>
      <c r="F433" s="51"/>
      <c r="G433" s="52"/>
      <c r="H433" s="52"/>
      <c r="I433" s="52"/>
      <c r="J433" s="98">
        <f>SUM(C433:F433)</f>
        <v>0</v>
      </c>
      <c r="K433" s="262"/>
      <c r="L433" s="264"/>
      <c r="M433" s="221"/>
    </row>
    <row r="434" spans="1:13" s="50" customFormat="1" ht="39.950000000000003" customHeight="1">
      <c r="A434" s="303"/>
      <c r="B434" s="98" t="s">
        <v>11</v>
      </c>
      <c r="C434" s="51"/>
      <c r="D434" s="51"/>
      <c r="E434" s="51"/>
      <c r="F434" s="51"/>
      <c r="G434" s="52"/>
      <c r="H434" s="52"/>
      <c r="I434" s="52"/>
      <c r="J434" s="98">
        <f>SUM(C434:F434)</f>
        <v>0</v>
      </c>
      <c r="K434" s="262"/>
      <c r="L434" s="264"/>
      <c r="M434" s="221"/>
    </row>
    <row r="435" spans="1:13" s="50" customFormat="1" ht="39.950000000000003" customHeight="1">
      <c r="A435" s="304"/>
      <c r="B435" s="305" t="s">
        <v>575</v>
      </c>
      <c r="C435" s="306"/>
      <c r="D435" s="306"/>
      <c r="E435" s="306"/>
      <c r="F435" s="306"/>
      <c r="G435" s="306"/>
      <c r="H435" s="306"/>
      <c r="I435" s="306"/>
      <c r="J435" s="307"/>
      <c r="K435" s="263"/>
      <c r="L435" s="265"/>
      <c r="M435" s="222"/>
    </row>
    <row r="436" spans="1:13" ht="61.5" customHeight="1">
      <c r="A436" s="189" t="s">
        <v>501</v>
      </c>
      <c r="B436" s="44"/>
      <c r="C436" s="41" t="s">
        <v>152</v>
      </c>
      <c r="D436" s="41" t="s">
        <v>127</v>
      </c>
      <c r="E436" s="41" t="s">
        <v>128</v>
      </c>
      <c r="F436" s="41" t="s">
        <v>129</v>
      </c>
      <c r="G436" s="41"/>
      <c r="H436" s="41"/>
      <c r="I436" s="41"/>
      <c r="J436" s="41"/>
      <c r="K436" s="46" t="s">
        <v>13</v>
      </c>
      <c r="L436" s="47" t="s">
        <v>14</v>
      </c>
      <c r="M436" s="248"/>
    </row>
    <row r="437" spans="1:13" ht="69" customHeight="1">
      <c r="A437" s="190"/>
      <c r="B437" s="85" t="s">
        <v>11</v>
      </c>
      <c r="C437" s="35"/>
      <c r="D437" s="35"/>
      <c r="E437" s="35"/>
      <c r="F437" s="35"/>
      <c r="G437" s="38"/>
      <c r="H437" s="38"/>
      <c r="I437" s="38"/>
      <c r="J437" s="89">
        <f>SUM(C437:F437)</f>
        <v>0</v>
      </c>
      <c r="K437" s="252">
        <v>650</v>
      </c>
      <c r="L437" s="182">
        <f>K437*SUM(J437:J438)</f>
        <v>0</v>
      </c>
      <c r="M437" s="249"/>
    </row>
    <row r="438" spans="1:13" ht="61.5" customHeight="1">
      <c r="A438" s="190"/>
      <c r="B438" s="85" t="s">
        <v>19</v>
      </c>
      <c r="C438" s="35"/>
      <c r="D438" s="35"/>
      <c r="E438" s="35"/>
      <c r="F438" s="35"/>
      <c r="G438" s="38"/>
      <c r="H438" s="38"/>
      <c r="I438" s="38"/>
      <c r="J438" s="89">
        <f>SUM(C438:F438)</f>
        <v>0</v>
      </c>
      <c r="K438" s="253"/>
      <c r="L438" s="183"/>
      <c r="M438" s="249"/>
    </row>
    <row r="439" spans="1:13" ht="84" customHeight="1">
      <c r="A439" s="191"/>
      <c r="B439" s="217" t="s">
        <v>574</v>
      </c>
      <c r="C439" s="218"/>
      <c r="D439" s="218"/>
      <c r="E439" s="218"/>
      <c r="F439" s="218"/>
      <c r="G439" s="218"/>
      <c r="H439" s="218"/>
      <c r="I439" s="218"/>
      <c r="J439" s="219"/>
      <c r="K439" s="254"/>
      <c r="L439" s="184"/>
      <c r="M439" s="250"/>
    </row>
    <row r="440" spans="1:13" ht="63" customHeight="1">
      <c r="A440" s="189" t="s">
        <v>502</v>
      </c>
      <c r="B440" s="85"/>
      <c r="C440" s="89" t="s">
        <v>152</v>
      </c>
      <c r="D440" s="89" t="s">
        <v>127</v>
      </c>
      <c r="E440" s="89" t="s">
        <v>128</v>
      </c>
      <c r="F440" s="89" t="s">
        <v>129</v>
      </c>
      <c r="G440" s="89"/>
      <c r="H440" s="89"/>
      <c r="I440" s="89"/>
      <c r="J440" s="89"/>
      <c r="K440" s="29" t="s">
        <v>13</v>
      </c>
      <c r="L440" s="30" t="s">
        <v>14</v>
      </c>
      <c r="M440" s="248"/>
    </row>
    <row r="441" spans="1:13" ht="63" customHeight="1">
      <c r="A441" s="190"/>
      <c r="B441" s="85" t="s">
        <v>11</v>
      </c>
      <c r="C441" s="35"/>
      <c r="D441" s="35"/>
      <c r="E441" s="35"/>
      <c r="F441" s="35"/>
      <c r="G441" s="38"/>
      <c r="H441" s="38"/>
      <c r="I441" s="38"/>
      <c r="J441" s="89">
        <f>SUM(C441:F441)</f>
        <v>0</v>
      </c>
      <c r="K441" s="252">
        <v>600</v>
      </c>
      <c r="L441" s="182">
        <f>K441*SUM(J441:J442)</f>
        <v>0</v>
      </c>
      <c r="M441" s="249"/>
    </row>
    <row r="442" spans="1:13" ht="63" customHeight="1">
      <c r="A442" s="190"/>
      <c r="B442" s="85" t="s">
        <v>19</v>
      </c>
      <c r="C442" s="35"/>
      <c r="D442" s="35"/>
      <c r="E442" s="35"/>
      <c r="F442" s="35"/>
      <c r="G442" s="38"/>
      <c r="H442" s="38"/>
      <c r="I442" s="38"/>
      <c r="J442" s="89">
        <f>SUM(C442:F442)</f>
        <v>0</v>
      </c>
      <c r="K442" s="253"/>
      <c r="L442" s="183"/>
      <c r="M442" s="249"/>
    </row>
    <row r="443" spans="1:13" ht="66" customHeight="1">
      <c r="A443" s="191"/>
      <c r="B443" s="217" t="s">
        <v>573</v>
      </c>
      <c r="C443" s="218"/>
      <c r="D443" s="218"/>
      <c r="E443" s="218"/>
      <c r="F443" s="218"/>
      <c r="G443" s="218"/>
      <c r="H443" s="218"/>
      <c r="I443" s="218"/>
      <c r="J443" s="219"/>
      <c r="K443" s="254"/>
      <c r="L443" s="184"/>
      <c r="M443" s="250"/>
    </row>
    <row r="444" spans="1:13" ht="51.75" customHeight="1">
      <c r="A444" s="189" t="s">
        <v>503</v>
      </c>
      <c r="B444" s="85"/>
      <c r="C444" s="89" t="s">
        <v>152</v>
      </c>
      <c r="D444" s="89" t="s">
        <v>127</v>
      </c>
      <c r="E444" s="89" t="s">
        <v>128</v>
      </c>
      <c r="F444" s="89" t="s">
        <v>129</v>
      </c>
      <c r="G444" s="89"/>
      <c r="H444" s="89"/>
      <c r="I444" s="89"/>
      <c r="J444" s="89"/>
      <c r="K444" s="29" t="s">
        <v>13</v>
      </c>
      <c r="L444" s="30" t="s">
        <v>14</v>
      </c>
      <c r="M444" s="248"/>
    </row>
    <row r="445" spans="1:13" ht="84.75" customHeight="1">
      <c r="A445" s="190"/>
      <c r="B445" s="85" t="s">
        <v>504</v>
      </c>
      <c r="C445" s="35"/>
      <c r="D445" s="36"/>
      <c r="E445" s="38"/>
      <c r="F445" s="35"/>
      <c r="G445" s="38"/>
      <c r="H445" s="38"/>
      <c r="I445" s="38"/>
      <c r="J445" s="89">
        <f>SUM(C445:F445)</f>
        <v>0</v>
      </c>
      <c r="K445" s="252">
        <v>650</v>
      </c>
      <c r="L445" s="182">
        <f>K445*SUM(J445:J445)</f>
        <v>0</v>
      </c>
      <c r="M445" s="249"/>
    </row>
    <row r="446" spans="1:13" ht="84.75" customHeight="1">
      <c r="A446" s="191"/>
      <c r="B446" s="85" t="s">
        <v>514</v>
      </c>
      <c r="C446" s="35"/>
      <c r="D446" s="36"/>
      <c r="E446" s="36"/>
      <c r="F446" s="35"/>
      <c r="G446" s="38"/>
      <c r="H446" s="38"/>
      <c r="I446" s="38"/>
      <c r="J446" s="89">
        <f>SUM(C446:F446)</f>
        <v>0</v>
      </c>
      <c r="K446" s="254"/>
      <c r="L446" s="184"/>
      <c r="M446" s="250"/>
    </row>
    <row r="447" spans="1:13" ht="32.25" customHeight="1">
      <c r="A447" s="189" t="s">
        <v>507</v>
      </c>
      <c r="B447" s="85"/>
      <c r="C447" s="89" t="s">
        <v>116</v>
      </c>
      <c r="D447" s="89" t="s">
        <v>117</v>
      </c>
      <c r="E447" s="89" t="s">
        <v>118</v>
      </c>
      <c r="F447" s="89"/>
      <c r="G447" s="89"/>
      <c r="H447" s="89"/>
      <c r="I447" s="89"/>
      <c r="J447" s="89"/>
      <c r="K447" s="29" t="s">
        <v>13</v>
      </c>
      <c r="L447" s="30" t="s">
        <v>14</v>
      </c>
      <c r="M447" s="94"/>
    </row>
    <row r="448" spans="1:13" ht="29.25" customHeight="1">
      <c r="A448" s="190"/>
      <c r="B448" s="85" t="s">
        <v>142</v>
      </c>
      <c r="C448" s="35"/>
      <c r="D448" s="35"/>
      <c r="E448" s="35"/>
      <c r="F448" s="36"/>
      <c r="G448" s="38"/>
      <c r="H448" s="38"/>
      <c r="I448" s="38"/>
      <c r="J448" s="89">
        <f>SUM(C448:F448)</f>
        <v>0</v>
      </c>
      <c r="K448" s="252">
        <v>530</v>
      </c>
      <c r="L448" s="182">
        <f>K448*SUM(J448:J451,J453:J456)</f>
        <v>0</v>
      </c>
      <c r="M448" s="95"/>
    </row>
    <row r="449" spans="1:13" ht="29.25" customHeight="1">
      <c r="A449" s="190"/>
      <c r="B449" s="85" t="s">
        <v>11</v>
      </c>
      <c r="C449" s="35"/>
      <c r="D449" s="35"/>
      <c r="E449" s="36"/>
      <c r="F449" s="36"/>
      <c r="G449" s="38"/>
      <c r="H449" s="38"/>
      <c r="I449" s="38"/>
      <c r="J449" s="89">
        <f>SUM(C449:F449)</f>
        <v>0</v>
      </c>
      <c r="K449" s="253"/>
      <c r="L449" s="183"/>
      <c r="M449" s="95"/>
    </row>
    <row r="450" spans="1:13" ht="29.25" customHeight="1">
      <c r="A450" s="190"/>
      <c r="B450" s="85" t="s">
        <v>19</v>
      </c>
      <c r="C450" s="36"/>
      <c r="D450" s="35"/>
      <c r="E450" s="35"/>
      <c r="F450" s="36"/>
      <c r="G450" s="38"/>
      <c r="H450" s="38"/>
      <c r="I450" s="38"/>
      <c r="J450" s="89">
        <f>SUM(C450:F450)</f>
        <v>0</v>
      </c>
      <c r="K450" s="253"/>
      <c r="L450" s="183"/>
      <c r="M450" s="95"/>
    </row>
    <row r="451" spans="1:13" ht="29.25" customHeight="1">
      <c r="A451" s="190"/>
      <c r="B451" s="85" t="s">
        <v>558</v>
      </c>
      <c r="C451" s="35"/>
      <c r="D451" s="35"/>
      <c r="E451" s="35"/>
      <c r="F451" s="36"/>
      <c r="G451" s="38"/>
      <c r="H451" s="38"/>
      <c r="I451" s="38"/>
      <c r="J451" s="89">
        <f>SUM(C451:F451)</f>
        <v>0</v>
      </c>
      <c r="K451" s="253"/>
      <c r="L451" s="183"/>
      <c r="M451" s="95"/>
    </row>
    <row r="452" spans="1:13" ht="29.25" customHeight="1">
      <c r="A452" s="190"/>
      <c r="B452" s="85"/>
      <c r="C452" s="89" t="s">
        <v>120</v>
      </c>
      <c r="D452" s="89" t="s">
        <v>121</v>
      </c>
      <c r="E452" s="89" t="s">
        <v>122</v>
      </c>
      <c r="F452" s="89"/>
      <c r="G452" s="89"/>
      <c r="H452" s="89"/>
      <c r="I452" s="89"/>
      <c r="J452" s="89"/>
      <c r="K452" s="253"/>
      <c r="L452" s="183"/>
      <c r="M452" s="95"/>
    </row>
    <row r="453" spans="1:13" ht="29.25" customHeight="1">
      <c r="A453" s="190"/>
      <c r="B453" s="85" t="s">
        <v>142</v>
      </c>
      <c r="C453" s="35"/>
      <c r="D453" s="35"/>
      <c r="E453" s="35"/>
      <c r="F453" s="36"/>
      <c r="G453" s="38"/>
      <c r="H453" s="38"/>
      <c r="I453" s="38"/>
      <c r="J453" s="89">
        <f>SUM(C453:E453)</f>
        <v>0</v>
      </c>
      <c r="K453" s="253"/>
      <c r="L453" s="183"/>
      <c r="M453" s="95"/>
    </row>
    <row r="454" spans="1:13" ht="29.25" customHeight="1">
      <c r="A454" s="190"/>
      <c r="B454" s="85" t="s">
        <v>11</v>
      </c>
      <c r="C454" s="35"/>
      <c r="D454" s="35"/>
      <c r="E454" s="36"/>
      <c r="F454" s="36"/>
      <c r="G454" s="38"/>
      <c r="H454" s="38"/>
      <c r="I454" s="38"/>
      <c r="J454" s="89">
        <f>SUM(C454:F454)</f>
        <v>0</v>
      </c>
      <c r="K454" s="253"/>
      <c r="L454" s="183"/>
      <c r="M454" s="95"/>
    </row>
    <row r="455" spans="1:13" ht="29.25" customHeight="1">
      <c r="A455" s="190"/>
      <c r="B455" s="85" t="s">
        <v>19</v>
      </c>
      <c r="C455" s="36"/>
      <c r="D455" s="35"/>
      <c r="E455" s="35"/>
      <c r="F455" s="36"/>
      <c r="G455" s="38"/>
      <c r="H455" s="38"/>
      <c r="I455" s="38"/>
      <c r="J455" s="89">
        <f>SUM(C455:F455)</f>
        <v>0</v>
      </c>
      <c r="K455" s="253"/>
      <c r="L455" s="183"/>
      <c r="M455" s="95"/>
    </row>
    <row r="456" spans="1:13" ht="29.25" customHeight="1">
      <c r="A456" s="190"/>
      <c r="B456" s="85" t="s">
        <v>558</v>
      </c>
      <c r="C456" s="36"/>
      <c r="D456" s="35"/>
      <c r="E456" s="35"/>
      <c r="F456" s="36"/>
      <c r="G456" s="38"/>
      <c r="H456" s="38"/>
      <c r="I456" s="38"/>
      <c r="J456" s="89">
        <f>SUM(C456:F456)</f>
        <v>0</v>
      </c>
      <c r="K456" s="253"/>
      <c r="L456" s="183"/>
      <c r="M456" s="95"/>
    </row>
    <row r="457" spans="1:13" ht="33.75" customHeight="1">
      <c r="A457" s="191"/>
      <c r="B457" s="217" t="s">
        <v>576</v>
      </c>
      <c r="C457" s="218"/>
      <c r="D457" s="218"/>
      <c r="E457" s="218"/>
      <c r="F457" s="218"/>
      <c r="G457" s="218"/>
      <c r="H457" s="218"/>
      <c r="I457" s="218"/>
      <c r="J457" s="219"/>
      <c r="K457" s="254"/>
      <c r="L457" s="184"/>
      <c r="M457" s="96"/>
    </row>
    <row r="458" spans="1:13" ht="63" customHeight="1">
      <c r="A458" s="188" t="s">
        <v>512</v>
      </c>
      <c r="B458" s="85"/>
      <c r="C458" s="89" t="s">
        <v>16</v>
      </c>
      <c r="D458" s="89" t="s">
        <v>17</v>
      </c>
      <c r="E458" s="89" t="s">
        <v>18</v>
      </c>
      <c r="F458" s="89"/>
      <c r="G458" s="89"/>
      <c r="H458" s="89"/>
      <c r="I458" s="89"/>
      <c r="J458" s="89"/>
      <c r="K458" s="29" t="s">
        <v>13</v>
      </c>
      <c r="L458" s="30" t="s">
        <v>14</v>
      </c>
      <c r="M458" s="248"/>
    </row>
    <row r="459" spans="1:13" ht="63" customHeight="1">
      <c r="A459" s="188"/>
      <c r="B459" s="85" t="s">
        <v>11</v>
      </c>
      <c r="C459" s="35"/>
      <c r="D459" s="35"/>
      <c r="E459" s="35"/>
      <c r="F459" s="36"/>
      <c r="G459" s="38"/>
      <c r="H459" s="38"/>
      <c r="I459" s="38"/>
      <c r="J459" s="89">
        <f>SUM(C459:E459)</f>
        <v>0</v>
      </c>
      <c r="K459" s="255">
        <v>400</v>
      </c>
      <c r="L459" s="210">
        <f>K459*SUM(J459:J460)</f>
        <v>0</v>
      </c>
      <c r="M459" s="249"/>
    </row>
    <row r="460" spans="1:13" ht="63" customHeight="1">
      <c r="A460" s="188"/>
      <c r="B460" s="85" t="s">
        <v>19</v>
      </c>
      <c r="C460" s="35"/>
      <c r="D460" s="35"/>
      <c r="E460" s="35"/>
      <c r="F460" s="36"/>
      <c r="G460" s="38"/>
      <c r="H460" s="38"/>
      <c r="I460" s="38"/>
      <c r="J460" s="89">
        <f>SUM(C460:E460)</f>
        <v>0</v>
      </c>
      <c r="K460" s="255"/>
      <c r="L460" s="210"/>
      <c r="M460" s="249"/>
    </row>
    <row r="461" spans="1:13" ht="63" customHeight="1">
      <c r="A461" s="188"/>
      <c r="B461" s="223" t="s">
        <v>578</v>
      </c>
      <c r="C461" s="224"/>
      <c r="D461" s="224"/>
      <c r="E461" s="224"/>
      <c r="F461" s="224"/>
      <c r="G461" s="224"/>
      <c r="H461" s="224"/>
      <c r="I461" s="224"/>
      <c r="J461" s="224"/>
      <c r="K461" s="255"/>
      <c r="L461" s="210"/>
      <c r="M461" s="250"/>
    </row>
    <row r="462" spans="1:13" ht="33.75" customHeight="1">
      <c r="A462" s="189">
        <v>8519</v>
      </c>
      <c r="B462" s="85"/>
      <c r="C462" s="41"/>
      <c r="D462" s="41" t="s">
        <v>16</v>
      </c>
      <c r="E462" s="41" t="s">
        <v>17</v>
      </c>
      <c r="F462" s="41"/>
      <c r="G462" s="89"/>
      <c r="H462" s="97"/>
      <c r="I462" s="97"/>
      <c r="J462" s="89"/>
      <c r="K462" s="29" t="s">
        <v>13</v>
      </c>
      <c r="L462" s="30" t="s">
        <v>402</v>
      </c>
      <c r="M462" s="248"/>
    </row>
    <row r="463" spans="1:13" ht="33.75" customHeight="1">
      <c r="A463" s="190"/>
      <c r="B463" s="85" t="s">
        <v>19</v>
      </c>
      <c r="C463" s="49"/>
      <c r="D463" s="48"/>
      <c r="E463" s="48"/>
      <c r="F463" s="49"/>
      <c r="G463" s="27"/>
      <c r="H463" s="27"/>
      <c r="I463" s="27"/>
      <c r="J463" s="45">
        <f>SUM(C463:F463)</f>
        <v>0</v>
      </c>
      <c r="K463" s="252">
        <v>230</v>
      </c>
      <c r="L463" s="182">
        <f>SUM(J463:J466)*K463</f>
        <v>0</v>
      </c>
      <c r="M463" s="249"/>
    </row>
    <row r="464" spans="1:13" ht="33.75" customHeight="1">
      <c r="A464" s="190"/>
      <c r="B464" s="85" t="s">
        <v>2</v>
      </c>
      <c r="C464" s="49"/>
      <c r="D464" s="48"/>
      <c r="E464" s="48"/>
      <c r="F464" s="49"/>
      <c r="G464" s="27"/>
      <c r="H464" s="27"/>
      <c r="I464" s="27"/>
      <c r="J464" s="45">
        <f>SUM(C464:F464)</f>
        <v>0</v>
      </c>
      <c r="K464" s="253"/>
      <c r="L464" s="183"/>
      <c r="M464" s="249"/>
    </row>
    <row r="465" spans="1:13" ht="33.75" customHeight="1">
      <c r="A465" s="190"/>
      <c r="B465" s="85" t="s">
        <v>11</v>
      </c>
      <c r="C465" s="49"/>
      <c r="D465" s="48"/>
      <c r="E465" s="48"/>
      <c r="F465" s="49"/>
      <c r="G465" s="27"/>
      <c r="H465" s="27"/>
      <c r="I465" s="27"/>
      <c r="J465" s="45">
        <f>SUM(C465:F465)</f>
        <v>0</v>
      </c>
      <c r="K465" s="253"/>
      <c r="L465" s="183"/>
      <c r="M465" s="249"/>
    </row>
    <row r="466" spans="1:13" ht="33.75" customHeight="1">
      <c r="A466" s="190"/>
      <c r="B466" s="85" t="s">
        <v>48</v>
      </c>
      <c r="C466" s="49"/>
      <c r="D466" s="48"/>
      <c r="E466" s="48"/>
      <c r="F466" s="49"/>
      <c r="G466" s="27"/>
      <c r="H466" s="27"/>
      <c r="I466" s="27"/>
      <c r="J466" s="45">
        <f>SUM(C466:F466)</f>
        <v>0</v>
      </c>
      <c r="K466" s="253"/>
      <c r="L466" s="183"/>
      <c r="M466" s="249"/>
    </row>
    <row r="467" spans="1:13" ht="52.5" customHeight="1">
      <c r="A467" s="191"/>
      <c r="B467" s="294" t="s">
        <v>607</v>
      </c>
      <c r="C467" s="295"/>
      <c r="D467" s="295"/>
      <c r="E467" s="295"/>
      <c r="F467" s="295"/>
      <c r="G467" s="295"/>
      <c r="H467" s="295"/>
      <c r="I467" s="295"/>
      <c r="J467" s="296"/>
      <c r="K467" s="254"/>
      <c r="L467" s="184"/>
      <c r="M467" s="250"/>
    </row>
    <row r="468" spans="1:13" ht="33.75" customHeight="1">
      <c r="A468" s="189">
        <v>8520</v>
      </c>
      <c r="B468" s="85"/>
      <c r="C468" s="41"/>
      <c r="D468" s="41" t="s">
        <v>16</v>
      </c>
      <c r="E468" s="41" t="s">
        <v>17</v>
      </c>
      <c r="F468" s="41"/>
      <c r="G468" s="89"/>
      <c r="H468" s="97"/>
      <c r="I468" s="97"/>
      <c r="J468" s="89"/>
      <c r="K468" s="29" t="s">
        <v>13</v>
      </c>
      <c r="L468" s="30" t="s">
        <v>402</v>
      </c>
      <c r="M468" s="248"/>
    </row>
    <row r="469" spans="1:13" ht="33.75" customHeight="1">
      <c r="A469" s="190"/>
      <c r="B469" s="85" t="s">
        <v>19</v>
      </c>
      <c r="C469" s="49"/>
      <c r="D469" s="48"/>
      <c r="E469" s="48"/>
      <c r="F469" s="49"/>
      <c r="G469" s="27"/>
      <c r="H469" s="27"/>
      <c r="I469" s="27"/>
      <c r="J469" s="45">
        <f>SUM(C469:F469)</f>
        <v>0</v>
      </c>
      <c r="K469" s="252">
        <v>220</v>
      </c>
      <c r="L469" s="182">
        <f>SUM(J469:J472)*K469</f>
        <v>0</v>
      </c>
      <c r="M469" s="249"/>
    </row>
    <row r="470" spans="1:13" ht="33.75" customHeight="1">
      <c r="A470" s="190"/>
      <c r="B470" s="85" t="s">
        <v>2</v>
      </c>
      <c r="C470" s="49"/>
      <c r="D470" s="48"/>
      <c r="E470" s="48"/>
      <c r="F470" s="49"/>
      <c r="G470" s="27"/>
      <c r="H470" s="27"/>
      <c r="I470" s="27"/>
      <c r="J470" s="45">
        <f>SUM(C470:F470)</f>
        <v>0</v>
      </c>
      <c r="K470" s="253"/>
      <c r="L470" s="183"/>
      <c r="M470" s="249"/>
    </row>
    <row r="471" spans="1:13" ht="33.75" customHeight="1">
      <c r="A471" s="190"/>
      <c r="B471" s="85" t="s">
        <v>11</v>
      </c>
      <c r="C471" s="49"/>
      <c r="D471" s="48"/>
      <c r="E471" s="48"/>
      <c r="F471" s="49"/>
      <c r="G471" s="27"/>
      <c r="H471" s="27"/>
      <c r="I471" s="27"/>
      <c r="J471" s="45">
        <f>SUM(C471:F471)</f>
        <v>0</v>
      </c>
      <c r="K471" s="253"/>
      <c r="L471" s="183"/>
      <c r="M471" s="249"/>
    </row>
    <row r="472" spans="1:13" ht="33.75" customHeight="1">
      <c r="A472" s="190"/>
      <c r="B472" s="85" t="s">
        <v>25</v>
      </c>
      <c r="C472" s="49"/>
      <c r="D472" s="48"/>
      <c r="E472" s="48"/>
      <c r="F472" s="49"/>
      <c r="G472" s="27"/>
      <c r="H472" s="27"/>
      <c r="I472" s="27"/>
      <c r="J472" s="45">
        <f>SUM(C472:F472)</f>
        <v>0</v>
      </c>
      <c r="K472" s="253"/>
      <c r="L472" s="183"/>
      <c r="M472" s="249"/>
    </row>
    <row r="473" spans="1:13" ht="49.5" customHeight="1">
      <c r="A473" s="191"/>
      <c r="B473" s="294" t="s">
        <v>607</v>
      </c>
      <c r="C473" s="295"/>
      <c r="D473" s="295"/>
      <c r="E473" s="295"/>
      <c r="F473" s="295"/>
      <c r="G473" s="295"/>
      <c r="H473" s="295"/>
      <c r="I473" s="295"/>
      <c r="J473" s="296"/>
      <c r="K473" s="254"/>
      <c r="L473" s="184"/>
      <c r="M473" s="250"/>
    </row>
    <row r="474" spans="1:13" ht="33.75" customHeight="1">
      <c r="A474" s="189">
        <v>8525</v>
      </c>
      <c r="B474" s="85"/>
      <c r="C474" s="41"/>
      <c r="D474" s="41" t="s">
        <v>16</v>
      </c>
      <c r="E474" s="41" t="s">
        <v>17</v>
      </c>
      <c r="F474" s="41"/>
      <c r="G474" s="89"/>
      <c r="H474" s="97"/>
      <c r="I474" s="97"/>
      <c r="J474" s="89"/>
      <c r="K474" s="29" t="s">
        <v>13</v>
      </c>
      <c r="L474" s="30" t="s">
        <v>402</v>
      </c>
      <c r="M474" s="248"/>
    </row>
    <row r="475" spans="1:13" ht="33.75" customHeight="1">
      <c r="A475" s="190"/>
      <c r="B475" s="85" t="s">
        <v>19</v>
      </c>
      <c r="C475" s="49"/>
      <c r="D475" s="48"/>
      <c r="E475" s="48"/>
      <c r="F475" s="49"/>
      <c r="G475" s="27"/>
      <c r="H475" s="27"/>
      <c r="I475" s="27"/>
      <c r="J475" s="45">
        <f>SUM(C475:F475)</f>
        <v>0</v>
      </c>
      <c r="K475" s="252">
        <v>220</v>
      </c>
      <c r="L475" s="182">
        <f>SUM(J475:J478)*K475</f>
        <v>0</v>
      </c>
      <c r="M475" s="249"/>
    </row>
    <row r="476" spans="1:13" ht="33.75" customHeight="1">
      <c r="A476" s="190"/>
      <c r="B476" s="85" t="s">
        <v>2</v>
      </c>
      <c r="C476" s="49"/>
      <c r="D476" s="48"/>
      <c r="E476" s="48"/>
      <c r="F476" s="49"/>
      <c r="G476" s="27"/>
      <c r="H476" s="27"/>
      <c r="I476" s="27"/>
      <c r="J476" s="45">
        <f>SUM(C476:F476)</f>
        <v>0</v>
      </c>
      <c r="K476" s="253"/>
      <c r="L476" s="183"/>
      <c r="M476" s="249"/>
    </row>
    <row r="477" spans="1:13" ht="33.75" customHeight="1">
      <c r="A477" s="190"/>
      <c r="B477" s="85" t="s">
        <v>11</v>
      </c>
      <c r="C477" s="49"/>
      <c r="D477" s="48"/>
      <c r="E477" s="48"/>
      <c r="F477" s="49"/>
      <c r="G477" s="27"/>
      <c r="H477" s="27"/>
      <c r="I477" s="27"/>
      <c r="J477" s="45">
        <f>SUM(C477:F477)</f>
        <v>0</v>
      </c>
      <c r="K477" s="253"/>
      <c r="L477" s="183"/>
      <c r="M477" s="249"/>
    </row>
    <row r="478" spans="1:13" ht="33.75" customHeight="1">
      <c r="A478" s="190"/>
      <c r="B478" s="85" t="s">
        <v>25</v>
      </c>
      <c r="C478" s="49"/>
      <c r="D478" s="48"/>
      <c r="E478" s="48"/>
      <c r="F478" s="49"/>
      <c r="G478" s="27"/>
      <c r="H478" s="27"/>
      <c r="I478" s="27"/>
      <c r="J478" s="45">
        <f>SUM(C478:F478)</f>
        <v>0</v>
      </c>
      <c r="K478" s="253"/>
      <c r="L478" s="183"/>
      <c r="M478" s="249"/>
    </row>
    <row r="479" spans="1:13" ht="52.5" customHeight="1">
      <c r="A479" s="191"/>
      <c r="B479" s="294" t="s">
        <v>607</v>
      </c>
      <c r="C479" s="295"/>
      <c r="D479" s="295"/>
      <c r="E479" s="295"/>
      <c r="F479" s="295"/>
      <c r="G479" s="295"/>
      <c r="H479" s="295"/>
      <c r="I479" s="295"/>
      <c r="J479" s="296"/>
      <c r="K479" s="254"/>
      <c r="L479" s="184"/>
      <c r="M479" s="250"/>
    </row>
    <row r="480" spans="1:13" ht="33.75" customHeight="1">
      <c r="A480" s="189">
        <v>8527</v>
      </c>
      <c r="B480" s="85"/>
      <c r="C480" s="41"/>
      <c r="D480" s="41" t="s">
        <v>16</v>
      </c>
      <c r="E480" s="41" t="s">
        <v>17</v>
      </c>
      <c r="F480" s="41"/>
      <c r="G480" s="89"/>
      <c r="H480" s="97"/>
      <c r="I480" s="97"/>
      <c r="J480" s="89"/>
      <c r="K480" s="29" t="s">
        <v>13</v>
      </c>
      <c r="L480" s="30" t="s">
        <v>402</v>
      </c>
      <c r="M480" s="248"/>
    </row>
    <row r="481" spans="1:13" ht="33.75" customHeight="1">
      <c r="A481" s="190"/>
      <c r="B481" s="85" t="s">
        <v>19</v>
      </c>
      <c r="C481" s="49"/>
      <c r="D481" s="48"/>
      <c r="E481" s="48"/>
      <c r="F481" s="49"/>
      <c r="G481" s="27"/>
      <c r="H481" s="27"/>
      <c r="I481" s="27"/>
      <c r="J481" s="45">
        <f>SUM(C481:F481)</f>
        <v>0</v>
      </c>
      <c r="K481" s="252">
        <v>230</v>
      </c>
      <c r="L481" s="182">
        <f>SUM(J481:J484)*K481</f>
        <v>0</v>
      </c>
      <c r="M481" s="249"/>
    </row>
    <row r="482" spans="1:13" ht="33.75" customHeight="1">
      <c r="A482" s="190"/>
      <c r="B482" s="85" t="s">
        <v>2</v>
      </c>
      <c r="C482" s="49"/>
      <c r="D482" s="48"/>
      <c r="E482" s="48"/>
      <c r="F482" s="49"/>
      <c r="G482" s="27"/>
      <c r="H482" s="27"/>
      <c r="I482" s="27"/>
      <c r="J482" s="45">
        <f>SUM(C482:F482)</f>
        <v>0</v>
      </c>
      <c r="K482" s="253"/>
      <c r="L482" s="183"/>
      <c r="M482" s="249"/>
    </row>
    <row r="483" spans="1:13" ht="33.75" customHeight="1">
      <c r="A483" s="190"/>
      <c r="B483" s="85" t="s">
        <v>513</v>
      </c>
      <c r="C483" s="49"/>
      <c r="D483" s="48"/>
      <c r="E483" s="48"/>
      <c r="F483" s="49"/>
      <c r="G483" s="27"/>
      <c r="H483" s="27"/>
      <c r="I483" s="27"/>
      <c r="J483" s="45">
        <f>SUM(C483:F483)</f>
        <v>0</v>
      </c>
      <c r="K483" s="253"/>
      <c r="L483" s="183"/>
      <c r="M483" s="249"/>
    </row>
    <row r="484" spans="1:13" ht="33.75" customHeight="1">
      <c r="A484" s="190"/>
      <c r="B484" s="85" t="s">
        <v>155</v>
      </c>
      <c r="C484" s="49"/>
      <c r="D484" s="48"/>
      <c r="E484" s="48"/>
      <c r="F484" s="49"/>
      <c r="G484" s="27"/>
      <c r="H484" s="27"/>
      <c r="I484" s="27"/>
      <c r="J484" s="45">
        <f>SUM(C484:F484)</f>
        <v>0</v>
      </c>
      <c r="K484" s="253"/>
      <c r="L484" s="183"/>
      <c r="M484" s="249"/>
    </row>
    <row r="485" spans="1:13" ht="54" customHeight="1">
      <c r="A485" s="191"/>
      <c r="B485" s="294" t="s">
        <v>607</v>
      </c>
      <c r="C485" s="295"/>
      <c r="D485" s="295"/>
      <c r="E485" s="295"/>
      <c r="F485" s="295"/>
      <c r="G485" s="295"/>
      <c r="H485" s="295"/>
      <c r="I485" s="295"/>
      <c r="J485" s="296"/>
      <c r="K485" s="254"/>
      <c r="L485" s="184"/>
      <c r="M485" s="250"/>
    </row>
    <row r="486" spans="1:13" ht="37.5" customHeight="1">
      <c r="A486" s="189">
        <v>8529</v>
      </c>
      <c r="B486" s="85"/>
      <c r="C486" s="41" t="s">
        <v>15</v>
      </c>
      <c r="D486" s="41" t="s">
        <v>16</v>
      </c>
      <c r="E486" s="41" t="s">
        <v>17</v>
      </c>
      <c r="F486" s="41"/>
      <c r="G486" s="89"/>
      <c r="H486" s="97"/>
      <c r="I486" s="97"/>
      <c r="J486" s="89"/>
      <c r="K486" s="29" t="s">
        <v>13</v>
      </c>
      <c r="L486" s="30" t="s">
        <v>402</v>
      </c>
      <c r="M486" s="248"/>
    </row>
    <row r="487" spans="1:13" ht="37.5" customHeight="1">
      <c r="A487" s="190"/>
      <c r="B487" s="85" t="s">
        <v>19</v>
      </c>
      <c r="C487" s="48"/>
      <c r="D487" s="48"/>
      <c r="E487" s="48"/>
      <c r="F487" s="49"/>
      <c r="G487" s="27"/>
      <c r="H487" s="27"/>
      <c r="I487" s="27"/>
      <c r="J487" s="45">
        <f>SUM(C487:F487)</f>
        <v>0</v>
      </c>
      <c r="K487" s="252">
        <v>230</v>
      </c>
      <c r="L487" s="182">
        <f>SUM(J487:J489)*K487</f>
        <v>0</v>
      </c>
      <c r="M487" s="249"/>
    </row>
    <row r="488" spans="1:13" ht="37.5" customHeight="1">
      <c r="A488" s="190"/>
      <c r="B488" s="85" t="s">
        <v>513</v>
      </c>
      <c r="C488" s="48"/>
      <c r="D488" s="48"/>
      <c r="E488" s="48"/>
      <c r="F488" s="49"/>
      <c r="G488" s="27"/>
      <c r="H488" s="27"/>
      <c r="I488" s="27"/>
      <c r="J488" s="45">
        <f>SUM(C488:F488)</f>
        <v>0</v>
      </c>
      <c r="K488" s="253"/>
      <c r="L488" s="183"/>
      <c r="M488" s="249"/>
    </row>
    <row r="489" spans="1:13" ht="37.5" customHeight="1">
      <c r="A489" s="190"/>
      <c r="B489" s="85" t="s">
        <v>155</v>
      </c>
      <c r="C489" s="48"/>
      <c r="D489" s="48"/>
      <c r="E489" s="48"/>
      <c r="F489" s="49"/>
      <c r="G489" s="27"/>
      <c r="H489" s="27"/>
      <c r="I489" s="27"/>
      <c r="J489" s="45">
        <f>SUM(C489:F489)</f>
        <v>0</v>
      </c>
      <c r="K489" s="253"/>
      <c r="L489" s="183"/>
      <c r="M489" s="249"/>
    </row>
    <row r="490" spans="1:13" ht="51.75" customHeight="1">
      <c r="A490" s="191"/>
      <c r="B490" s="294" t="s">
        <v>607</v>
      </c>
      <c r="C490" s="295"/>
      <c r="D490" s="295"/>
      <c r="E490" s="295"/>
      <c r="F490" s="295"/>
      <c r="G490" s="295"/>
      <c r="H490" s="295"/>
      <c r="I490" s="295"/>
      <c r="J490" s="296"/>
      <c r="K490" s="254"/>
      <c r="L490" s="184"/>
      <c r="M490" s="250"/>
    </row>
    <row r="491" spans="1:13" ht="31.5" customHeight="1">
      <c r="A491" s="189" t="s">
        <v>453</v>
      </c>
      <c r="B491" s="85"/>
      <c r="C491" s="89" t="s">
        <v>423</v>
      </c>
      <c r="D491" s="89" t="s">
        <v>424</v>
      </c>
      <c r="E491" s="89" t="s">
        <v>425</v>
      </c>
      <c r="F491" s="89"/>
      <c r="G491" s="89"/>
      <c r="H491" s="89"/>
      <c r="I491" s="89"/>
      <c r="J491" s="89"/>
      <c r="K491" s="29" t="s">
        <v>13</v>
      </c>
      <c r="L491" s="30" t="s">
        <v>14</v>
      </c>
      <c r="M491" s="248" t="s">
        <v>480</v>
      </c>
    </row>
    <row r="492" spans="1:13" ht="30" customHeight="1">
      <c r="A492" s="190"/>
      <c r="B492" s="85" t="s">
        <v>19</v>
      </c>
      <c r="C492" s="35"/>
      <c r="D492" s="35"/>
      <c r="E492" s="35"/>
      <c r="F492" s="36"/>
      <c r="G492" s="38"/>
      <c r="H492" s="38"/>
      <c r="I492" s="38"/>
      <c r="J492" s="89">
        <f>SUM(C492:F492)</f>
        <v>0</v>
      </c>
      <c r="K492" s="252">
        <v>690</v>
      </c>
      <c r="L492" s="182">
        <f>K492*(SUM(J492:J493,J495:J496,J498:J499,J501:J502))</f>
        <v>0</v>
      </c>
      <c r="M492" s="249"/>
    </row>
    <row r="493" spans="1:13" ht="30" customHeight="1">
      <c r="A493" s="190"/>
      <c r="B493" s="85" t="s">
        <v>441</v>
      </c>
      <c r="C493" s="35"/>
      <c r="D493" s="35"/>
      <c r="E493" s="35"/>
      <c r="F493" s="36"/>
      <c r="G493" s="38"/>
      <c r="H493" s="38"/>
      <c r="I493" s="38"/>
      <c r="J493" s="89">
        <f>SUM(C493:F493)</f>
        <v>0</v>
      </c>
      <c r="K493" s="253"/>
      <c r="L493" s="183"/>
      <c r="M493" s="249"/>
    </row>
    <row r="494" spans="1:13" ht="30" customHeight="1">
      <c r="A494" s="190"/>
      <c r="B494" s="85"/>
      <c r="C494" s="89" t="s">
        <v>426</v>
      </c>
      <c r="D494" s="89" t="s">
        <v>427</v>
      </c>
      <c r="E494" s="89" t="s">
        <v>428</v>
      </c>
      <c r="F494" s="89" t="s">
        <v>429</v>
      </c>
      <c r="G494" s="89"/>
      <c r="H494" s="89"/>
      <c r="I494" s="89"/>
      <c r="J494" s="89"/>
      <c r="K494" s="253"/>
      <c r="L494" s="183"/>
      <c r="M494" s="249"/>
    </row>
    <row r="495" spans="1:13" ht="30" customHeight="1">
      <c r="A495" s="190"/>
      <c r="B495" s="85" t="s">
        <v>19</v>
      </c>
      <c r="C495" s="36"/>
      <c r="D495" s="36"/>
      <c r="E495" s="36"/>
      <c r="F495" s="35"/>
      <c r="G495" s="38"/>
      <c r="H495" s="38"/>
      <c r="I495" s="38"/>
      <c r="J495" s="89">
        <f>SUM(C495:F495)</f>
        <v>0</v>
      </c>
      <c r="K495" s="253"/>
      <c r="L495" s="183"/>
      <c r="M495" s="249"/>
    </row>
    <row r="496" spans="1:13" ht="30" customHeight="1">
      <c r="A496" s="190"/>
      <c r="B496" s="85" t="s">
        <v>441</v>
      </c>
      <c r="C496" s="35"/>
      <c r="D496" s="35"/>
      <c r="E496" s="35"/>
      <c r="F496" s="35"/>
      <c r="G496" s="38"/>
      <c r="H496" s="38"/>
      <c r="I496" s="38"/>
      <c r="J496" s="89">
        <f>SUM(C496:F496)</f>
        <v>0</v>
      </c>
      <c r="K496" s="253"/>
      <c r="L496" s="183"/>
      <c r="M496" s="249"/>
    </row>
    <row r="497" spans="1:13" ht="30" customHeight="1">
      <c r="A497" s="190"/>
      <c r="B497" s="85"/>
      <c r="C497" s="89" t="s">
        <v>430</v>
      </c>
      <c r="D497" s="89" t="s">
        <v>431</v>
      </c>
      <c r="E497" s="89" t="s">
        <v>432</v>
      </c>
      <c r="F497" s="89" t="s">
        <v>433</v>
      </c>
      <c r="G497" s="89"/>
      <c r="H497" s="89"/>
      <c r="I497" s="89"/>
      <c r="J497" s="89"/>
      <c r="K497" s="253"/>
      <c r="L497" s="183"/>
      <c r="M497" s="249"/>
    </row>
    <row r="498" spans="1:13" ht="30" customHeight="1">
      <c r="A498" s="190"/>
      <c r="B498" s="85" t="s">
        <v>19</v>
      </c>
      <c r="C498" s="35"/>
      <c r="D498" s="36"/>
      <c r="E498" s="36"/>
      <c r="F498" s="35"/>
      <c r="G498" s="38"/>
      <c r="H498" s="38"/>
      <c r="I498" s="38"/>
      <c r="J498" s="89">
        <f>SUM(C498:F498)</f>
        <v>0</v>
      </c>
      <c r="K498" s="253"/>
      <c r="L498" s="183"/>
      <c r="M498" s="249"/>
    </row>
    <row r="499" spans="1:13" ht="30" customHeight="1">
      <c r="A499" s="190"/>
      <c r="B499" s="85" t="s">
        <v>441</v>
      </c>
      <c r="C499" s="35"/>
      <c r="D499" s="35"/>
      <c r="E499" s="35"/>
      <c r="F499" s="35"/>
      <c r="G499" s="38"/>
      <c r="H499" s="38"/>
      <c r="I499" s="38"/>
      <c r="J499" s="89">
        <f>SUM(C499:F499)</f>
        <v>0</v>
      </c>
      <c r="K499" s="253"/>
      <c r="L499" s="183"/>
      <c r="M499" s="249"/>
    </row>
    <row r="500" spans="1:13" ht="30" customHeight="1">
      <c r="A500" s="190"/>
      <c r="B500" s="85"/>
      <c r="C500" s="89" t="s">
        <v>434</v>
      </c>
      <c r="D500" s="89" t="s">
        <v>435</v>
      </c>
      <c r="E500" s="89" t="s">
        <v>436</v>
      </c>
      <c r="F500" s="89" t="s">
        <v>437</v>
      </c>
      <c r="G500" s="89"/>
      <c r="H500" s="89"/>
      <c r="I500" s="89"/>
      <c r="J500" s="89"/>
      <c r="K500" s="253"/>
      <c r="L500" s="183"/>
      <c r="M500" s="249"/>
    </row>
    <row r="501" spans="1:13" ht="30" customHeight="1">
      <c r="A501" s="190"/>
      <c r="B501" s="85" t="s">
        <v>19</v>
      </c>
      <c r="C501" s="35"/>
      <c r="D501" s="35"/>
      <c r="E501" s="36"/>
      <c r="F501" s="35"/>
      <c r="G501" s="38"/>
      <c r="H501" s="38"/>
      <c r="I501" s="38"/>
      <c r="J501" s="89">
        <f>SUM(C501:F501)</f>
        <v>0</v>
      </c>
      <c r="K501" s="253"/>
      <c r="L501" s="183"/>
      <c r="M501" s="249"/>
    </row>
    <row r="502" spans="1:13" ht="30" customHeight="1">
      <c r="A502" s="190"/>
      <c r="B502" s="85" t="s">
        <v>441</v>
      </c>
      <c r="C502" s="35"/>
      <c r="D502" s="35"/>
      <c r="E502" s="35"/>
      <c r="F502" s="35"/>
      <c r="G502" s="38"/>
      <c r="H502" s="38"/>
      <c r="I502" s="38"/>
      <c r="J502" s="89">
        <f>SUM(C502:F502)</f>
        <v>0</v>
      </c>
      <c r="K502" s="253"/>
      <c r="L502" s="183"/>
      <c r="M502" s="249"/>
    </row>
    <row r="503" spans="1:13" ht="50.25" customHeight="1">
      <c r="A503" s="191"/>
      <c r="B503" s="217" t="s">
        <v>577</v>
      </c>
      <c r="C503" s="218"/>
      <c r="D503" s="218"/>
      <c r="E503" s="218"/>
      <c r="F503" s="218"/>
      <c r="G503" s="218"/>
      <c r="H503" s="218"/>
      <c r="I503" s="218"/>
      <c r="J503" s="219"/>
      <c r="K503" s="254"/>
      <c r="L503" s="184"/>
      <c r="M503" s="250"/>
    </row>
    <row r="504" spans="1:13" ht="55.5" customHeight="1">
      <c r="A504" s="189" t="s">
        <v>454</v>
      </c>
      <c r="B504" s="44"/>
      <c r="C504" s="89" t="s">
        <v>426</v>
      </c>
      <c r="D504" s="89" t="s">
        <v>427</v>
      </c>
      <c r="E504" s="89" t="s">
        <v>428</v>
      </c>
      <c r="F504" s="89" t="s">
        <v>429</v>
      </c>
      <c r="G504" s="45"/>
      <c r="H504" s="45"/>
      <c r="I504" s="45"/>
      <c r="J504" s="89" t="s">
        <v>12</v>
      </c>
      <c r="K504" s="29" t="s">
        <v>13</v>
      </c>
      <c r="L504" s="30" t="s">
        <v>402</v>
      </c>
      <c r="M504" s="359" t="s">
        <v>479</v>
      </c>
    </row>
    <row r="505" spans="1:13" ht="55.5" customHeight="1">
      <c r="A505" s="190"/>
      <c r="B505" s="85" t="s">
        <v>19</v>
      </c>
      <c r="C505" s="48"/>
      <c r="D505" s="48"/>
      <c r="E505" s="48"/>
      <c r="F505" s="48"/>
      <c r="G505" s="38"/>
      <c r="H505" s="54"/>
      <c r="I505" s="54"/>
      <c r="J505" s="45">
        <f>SUM(C505:F505)</f>
        <v>0</v>
      </c>
      <c r="K505" s="252">
        <v>670</v>
      </c>
      <c r="L505" s="182">
        <f>K505*SUM(J505:J509)</f>
        <v>0</v>
      </c>
      <c r="M505" s="360"/>
    </row>
    <row r="506" spans="1:13" ht="55.5" customHeight="1">
      <c r="A506" s="190"/>
      <c r="B506" s="85" t="s">
        <v>48</v>
      </c>
      <c r="C506" s="48"/>
      <c r="D506" s="48"/>
      <c r="E506" s="48"/>
      <c r="F506" s="48"/>
      <c r="G506" s="38"/>
      <c r="H506" s="55"/>
      <c r="I506" s="55"/>
      <c r="J506" s="45">
        <f>SUM(C506:F506)</f>
        <v>0</v>
      </c>
      <c r="K506" s="253"/>
      <c r="L506" s="183"/>
      <c r="M506" s="360"/>
    </row>
    <row r="507" spans="1:13" ht="55.5" customHeight="1">
      <c r="A507" s="190"/>
      <c r="B507" s="85"/>
      <c r="C507" s="89" t="s">
        <v>430</v>
      </c>
      <c r="D507" s="89" t="s">
        <v>431</v>
      </c>
      <c r="E507" s="89" t="s">
        <v>432</v>
      </c>
      <c r="F507" s="89" t="s">
        <v>433</v>
      </c>
      <c r="G507" s="89"/>
      <c r="H507" s="97"/>
      <c r="I507" s="97"/>
      <c r="J507" s="45"/>
      <c r="K507" s="253"/>
      <c r="L507" s="183"/>
      <c r="M507" s="360"/>
    </row>
    <row r="508" spans="1:13" ht="55.5" customHeight="1">
      <c r="A508" s="190"/>
      <c r="B508" s="85" t="s">
        <v>19</v>
      </c>
      <c r="C508" s="48"/>
      <c r="D508" s="48"/>
      <c r="E508" s="49"/>
      <c r="F508" s="48"/>
      <c r="G508" s="38"/>
      <c r="H508" s="55"/>
      <c r="I508" s="55"/>
      <c r="J508" s="45">
        <f>SUM(C508:F508)</f>
        <v>0</v>
      </c>
      <c r="K508" s="253"/>
      <c r="L508" s="183"/>
      <c r="M508" s="360"/>
    </row>
    <row r="509" spans="1:13" ht="55.5" customHeight="1">
      <c r="A509" s="190"/>
      <c r="B509" s="85" t="s">
        <v>48</v>
      </c>
      <c r="C509" s="48"/>
      <c r="D509" s="48"/>
      <c r="E509" s="48"/>
      <c r="F509" s="48"/>
      <c r="G509" s="38"/>
      <c r="H509" s="55"/>
      <c r="I509" s="55"/>
      <c r="J509" s="45">
        <f>SUM(C509:F509)</f>
        <v>0</v>
      </c>
      <c r="K509" s="253"/>
      <c r="L509" s="183"/>
      <c r="M509" s="360"/>
    </row>
    <row r="510" spans="1:13" ht="45.75" customHeight="1">
      <c r="A510" s="190"/>
      <c r="B510" s="308" t="s">
        <v>579</v>
      </c>
      <c r="C510" s="309"/>
      <c r="D510" s="309"/>
      <c r="E510" s="309"/>
      <c r="F510" s="309"/>
      <c r="G510" s="309"/>
      <c r="H510" s="309"/>
      <c r="I510" s="309"/>
      <c r="J510" s="310"/>
      <c r="K510" s="253"/>
      <c r="L510" s="183"/>
      <c r="M510" s="360"/>
    </row>
    <row r="511" spans="1:13" ht="17.25" customHeight="1">
      <c r="A511" s="191"/>
      <c r="B511" s="311"/>
      <c r="C511" s="312"/>
      <c r="D511" s="312"/>
      <c r="E511" s="312"/>
      <c r="F511" s="312"/>
      <c r="G511" s="312"/>
      <c r="H511" s="312"/>
      <c r="I511" s="312"/>
      <c r="J511" s="313"/>
      <c r="K511" s="254"/>
      <c r="L511" s="184"/>
      <c r="M511" s="171"/>
    </row>
    <row r="512" spans="1:13" ht="51.75" customHeight="1">
      <c r="A512" s="189" t="s">
        <v>495</v>
      </c>
      <c r="B512" s="85"/>
      <c r="C512" s="89" t="s">
        <v>152</v>
      </c>
      <c r="D512" s="89" t="s">
        <v>127</v>
      </c>
      <c r="E512" s="89" t="s">
        <v>128</v>
      </c>
      <c r="F512" s="89"/>
      <c r="G512" s="89"/>
      <c r="H512" s="89"/>
      <c r="I512" s="89"/>
      <c r="J512" s="89"/>
      <c r="K512" s="29" t="s">
        <v>13</v>
      </c>
      <c r="L512" s="37" t="s">
        <v>14</v>
      </c>
      <c r="M512" s="248"/>
    </row>
    <row r="513" spans="1:13" ht="60" customHeight="1">
      <c r="A513" s="190"/>
      <c r="B513" s="85" t="s">
        <v>31</v>
      </c>
      <c r="C513" s="35"/>
      <c r="D513" s="35"/>
      <c r="E513" s="35"/>
      <c r="F513" s="36"/>
      <c r="G513" s="38"/>
      <c r="H513" s="38"/>
      <c r="I513" s="38"/>
      <c r="J513" s="89">
        <f>SUM(C513:F513)</f>
        <v>0</v>
      </c>
      <c r="K513" s="252">
        <v>550</v>
      </c>
      <c r="L513" s="214">
        <f>K513*SUM(J513:J515)</f>
        <v>0</v>
      </c>
      <c r="M513" s="249"/>
    </row>
    <row r="514" spans="1:13" ht="60" customHeight="1">
      <c r="A514" s="190"/>
      <c r="B514" s="85" t="s">
        <v>2</v>
      </c>
      <c r="C514" s="36"/>
      <c r="D514" s="36"/>
      <c r="E514" s="36"/>
      <c r="F514" s="36"/>
      <c r="G514" s="38"/>
      <c r="H514" s="38"/>
      <c r="I514" s="38"/>
      <c r="J514" s="89">
        <f>SUM(C514:F514)</f>
        <v>0</v>
      </c>
      <c r="K514" s="253"/>
      <c r="L514" s="215"/>
      <c r="M514" s="249"/>
    </row>
    <row r="515" spans="1:13" ht="60" customHeight="1">
      <c r="A515" s="190"/>
      <c r="B515" s="85" t="s">
        <v>19</v>
      </c>
      <c r="C515" s="35"/>
      <c r="D515" s="36"/>
      <c r="E515" s="35"/>
      <c r="F515" s="36"/>
      <c r="G515" s="38"/>
      <c r="H515" s="38"/>
      <c r="I515" s="38"/>
      <c r="J515" s="89">
        <f>SUM(C515:F515)</f>
        <v>0</v>
      </c>
      <c r="K515" s="253"/>
      <c r="L515" s="215"/>
      <c r="M515" s="249"/>
    </row>
    <row r="516" spans="1:13" ht="51.75" customHeight="1">
      <c r="A516" s="191"/>
      <c r="B516" s="217" t="s">
        <v>508</v>
      </c>
      <c r="C516" s="218"/>
      <c r="D516" s="218"/>
      <c r="E516" s="218"/>
      <c r="F516" s="218"/>
      <c r="G516" s="218"/>
      <c r="H516" s="218"/>
      <c r="I516" s="218"/>
      <c r="J516" s="219"/>
      <c r="K516" s="254"/>
      <c r="L516" s="216"/>
      <c r="M516" s="249"/>
    </row>
    <row r="517" spans="1:13" ht="42.75" customHeight="1">
      <c r="A517" s="188" t="s">
        <v>516</v>
      </c>
      <c r="B517" s="85"/>
      <c r="C517" s="42" t="s">
        <v>15</v>
      </c>
      <c r="D517" s="89" t="s">
        <v>16</v>
      </c>
      <c r="E517" s="89" t="s">
        <v>17</v>
      </c>
      <c r="F517" s="89"/>
      <c r="G517" s="89"/>
      <c r="H517" s="89"/>
      <c r="I517" s="89"/>
      <c r="J517" s="89"/>
      <c r="K517" s="29" t="s">
        <v>13</v>
      </c>
      <c r="L517" s="37" t="s">
        <v>14</v>
      </c>
      <c r="M517" s="249"/>
    </row>
    <row r="518" spans="1:13" ht="51.75" customHeight="1">
      <c r="A518" s="188"/>
      <c r="B518" s="85" t="s">
        <v>31</v>
      </c>
      <c r="C518" s="35"/>
      <c r="D518" s="35"/>
      <c r="E518" s="35"/>
      <c r="F518" s="39"/>
      <c r="G518" s="36"/>
      <c r="H518" s="38"/>
      <c r="I518" s="38"/>
      <c r="J518" s="89">
        <f>SUM(C518:F518)</f>
        <v>0</v>
      </c>
      <c r="K518" s="255">
        <v>210</v>
      </c>
      <c r="L518" s="251">
        <f>K518*SUM(J518:J520)</f>
        <v>0</v>
      </c>
      <c r="M518" s="249"/>
    </row>
    <row r="519" spans="1:13" ht="51.75" customHeight="1">
      <c r="A519" s="188"/>
      <c r="B519" s="85" t="s">
        <v>2</v>
      </c>
      <c r="C519" s="35"/>
      <c r="D519" s="35"/>
      <c r="E519" s="35"/>
      <c r="F519" s="39"/>
      <c r="G519" s="36"/>
      <c r="H519" s="38"/>
      <c r="I519" s="38"/>
      <c r="J519" s="89">
        <f>SUM(C519:F519)</f>
        <v>0</v>
      </c>
      <c r="K519" s="255"/>
      <c r="L519" s="251"/>
      <c r="M519" s="249"/>
    </row>
    <row r="520" spans="1:13" ht="51.75" customHeight="1">
      <c r="A520" s="188"/>
      <c r="B520" s="85" t="s">
        <v>19</v>
      </c>
      <c r="C520" s="35"/>
      <c r="D520" s="35"/>
      <c r="E520" s="35"/>
      <c r="F520" s="39"/>
      <c r="G520" s="36"/>
      <c r="H520" s="38"/>
      <c r="I520" s="38"/>
      <c r="J520" s="89">
        <f>SUM(C520:F520)</f>
        <v>0</v>
      </c>
      <c r="K520" s="255"/>
      <c r="L520" s="251"/>
      <c r="M520" s="249"/>
    </row>
    <row r="521" spans="1:13" ht="42.75" customHeight="1">
      <c r="A521" s="188"/>
      <c r="B521" s="223" t="s">
        <v>482</v>
      </c>
      <c r="C521" s="224"/>
      <c r="D521" s="224"/>
      <c r="E521" s="224"/>
      <c r="F521" s="224"/>
      <c r="G521" s="224"/>
      <c r="H521" s="224"/>
      <c r="I521" s="224"/>
      <c r="J521" s="224"/>
      <c r="K521" s="255"/>
      <c r="L521" s="251"/>
      <c r="M521" s="250"/>
    </row>
    <row r="522" spans="1:13" ht="33" customHeight="1">
      <c r="A522" s="188" t="s">
        <v>497</v>
      </c>
      <c r="B522" s="152"/>
      <c r="C522" s="155" t="s">
        <v>153</v>
      </c>
      <c r="D522" s="155" t="s">
        <v>132</v>
      </c>
      <c r="E522" s="155" t="s">
        <v>133</v>
      </c>
      <c r="F522" s="155" t="s">
        <v>134</v>
      </c>
      <c r="G522" s="155"/>
      <c r="H522" s="155"/>
      <c r="I522" s="155"/>
      <c r="J522" s="155"/>
      <c r="K522" s="29" t="s">
        <v>13</v>
      </c>
      <c r="L522" s="30" t="s">
        <v>14</v>
      </c>
      <c r="M522" s="249"/>
    </row>
    <row r="523" spans="1:13" ht="57.75" customHeight="1">
      <c r="A523" s="188"/>
      <c r="B523" s="152" t="s">
        <v>11</v>
      </c>
      <c r="C523" s="35"/>
      <c r="D523" s="35"/>
      <c r="E523" s="36"/>
      <c r="F523" s="36"/>
      <c r="G523" s="36"/>
      <c r="H523" s="36"/>
      <c r="I523" s="38"/>
      <c r="J523" s="155">
        <f>SUM(C523:F523)</f>
        <v>0</v>
      </c>
      <c r="K523" s="255">
        <v>550</v>
      </c>
      <c r="L523" s="210">
        <f>K523*SUM(J523:J525)</f>
        <v>0</v>
      </c>
      <c r="M523" s="249"/>
    </row>
    <row r="524" spans="1:13" ht="57.75" customHeight="1">
      <c r="A524" s="188"/>
      <c r="B524" s="152" t="s">
        <v>2</v>
      </c>
      <c r="C524" s="35"/>
      <c r="D524" s="36"/>
      <c r="E524" s="36"/>
      <c r="F524" s="36"/>
      <c r="G524" s="38"/>
      <c r="H524" s="38"/>
      <c r="I524" s="38"/>
      <c r="J524" s="155">
        <f>SUM(C524:F524)</f>
        <v>0</v>
      </c>
      <c r="K524" s="255"/>
      <c r="L524" s="210"/>
      <c r="M524" s="249"/>
    </row>
    <row r="525" spans="1:13" ht="57.75" customHeight="1">
      <c r="A525" s="188"/>
      <c r="B525" s="152" t="s">
        <v>19</v>
      </c>
      <c r="C525" s="35"/>
      <c r="D525" s="36"/>
      <c r="E525" s="36"/>
      <c r="F525" s="36"/>
      <c r="G525" s="38"/>
      <c r="H525" s="38"/>
      <c r="I525" s="38"/>
      <c r="J525" s="155">
        <f>SUM(C525:F525)</f>
        <v>0</v>
      </c>
      <c r="K525" s="255"/>
      <c r="L525" s="210"/>
      <c r="M525" s="249"/>
    </row>
    <row r="526" spans="1:13" ht="33" customHeight="1">
      <c r="A526" s="188"/>
      <c r="B526" s="223" t="s">
        <v>482</v>
      </c>
      <c r="C526" s="224"/>
      <c r="D526" s="224"/>
      <c r="E526" s="224"/>
      <c r="F526" s="224"/>
      <c r="G526" s="224"/>
      <c r="H526" s="224"/>
      <c r="I526" s="224"/>
      <c r="J526" s="224"/>
      <c r="K526" s="255"/>
      <c r="L526" s="210"/>
      <c r="M526" s="250"/>
    </row>
    <row r="527" spans="1:13" ht="42.75" customHeight="1">
      <c r="A527" s="188" t="s">
        <v>496</v>
      </c>
      <c r="B527" s="85"/>
      <c r="C527" s="42" t="s">
        <v>15</v>
      </c>
      <c r="D527" s="89" t="s">
        <v>16</v>
      </c>
      <c r="E527" s="89" t="s">
        <v>17</v>
      </c>
      <c r="F527" s="89" t="s">
        <v>18</v>
      </c>
      <c r="G527" s="89" t="s">
        <v>487</v>
      </c>
      <c r="H527" s="89"/>
      <c r="I527" s="89"/>
      <c r="J527" s="89"/>
      <c r="K527" s="29" t="s">
        <v>13</v>
      </c>
      <c r="L527" s="30" t="s">
        <v>14</v>
      </c>
      <c r="M527" s="248"/>
    </row>
    <row r="528" spans="1:13" ht="42.75" customHeight="1">
      <c r="A528" s="188"/>
      <c r="B528" s="85" t="s">
        <v>11</v>
      </c>
      <c r="C528" s="35"/>
      <c r="D528" s="35"/>
      <c r="E528" s="35"/>
      <c r="F528" s="35"/>
      <c r="G528" s="35"/>
      <c r="H528" s="38"/>
      <c r="I528" s="38"/>
      <c r="J528" s="89">
        <f>SUM(C528:G528)</f>
        <v>0</v>
      </c>
      <c r="K528" s="255">
        <v>230</v>
      </c>
      <c r="L528" s="210">
        <f>K528*SUM(J528:J530)</f>
        <v>0</v>
      </c>
      <c r="M528" s="249"/>
    </row>
    <row r="529" spans="1:13" ht="42.75" customHeight="1">
      <c r="A529" s="188"/>
      <c r="B529" s="85" t="s">
        <v>2</v>
      </c>
      <c r="C529" s="35"/>
      <c r="D529" s="35"/>
      <c r="E529" s="35"/>
      <c r="F529" s="35"/>
      <c r="G529" s="35"/>
      <c r="H529" s="38"/>
      <c r="I529" s="38"/>
      <c r="J529" s="89">
        <f>SUM(C529:G529)</f>
        <v>0</v>
      </c>
      <c r="K529" s="255"/>
      <c r="L529" s="210"/>
      <c r="M529" s="249"/>
    </row>
    <row r="530" spans="1:13" ht="42.75" customHeight="1">
      <c r="A530" s="188"/>
      <c r="B530" s="85" t="s">
        <v>19</v>
      </c>
      <c r="C530" s="35"/>
      <c r="D530" s="35"/>
      <c r="E530" s="36"/>
      <c r="F530" s="35"/>
      <c r="G530" s="35"/>
      <c r="H530" s="38"/>
      <c r="I530" s="38"/>
      <c r="J530" s="89">
        <f>SUM(C530:G530)</f>
        <v>0</v>
      </c>
      <c r="K530" s="255"/>
      <c r="L530" s="210"/>
      <c r="M530" s="249"/>
    </row>
    <row r="531" spans="1:13" ht="42.75" customHeight="1">
      <c r="A531" s="188"/>
      <c r="B531" s="223" t="s">
        <v>482</v>
      </c>
      <c r="C531" s="224"/>
      <c r="D531" s="224"/>
      <c r="E531" s="224"/>
      <c r="F531" s="224"/>
      <c r="G531" s="224"/>
      <c r="H531" s="224"/>
      <c r="I531" s="224"/>
      <c r="J531" s="224"/>
      <c r="K531" s="255"/>
      <c r="L531" s="210"/>
      <c r="M531" s="250"/>
    </row>
    <row r="532" spans="1:13" ht="48.75" customHeight="1">
      <c r="A532" s="188" t="s">
        <v>492</v>
      </c>
      <c r="B532" s="85"/>
      <c r="C532" s="89" t="s">
        <v>123</v>
      </c>
      <c r="D532" s="89" t="s">
        <v>124</v>
      </c>
      <c r="E532" s="89" t="s">
        <v>125</v>
      </c>
      <c r="F532" s="89" t="s">
        <v>498</v>
      </c>
      <c r="G532" s="89" t="s">
        <v>483</v>
      </c>
      <c r="H532" s="89"/>
      <c r="I532" s="89"/>
      <c r="J532" s="89"/>
      <c r="K532" s="29" t="s">
        <v>13</v>
      </c>
      <c r="L532" s="30" t="s">
        <v>14</v>
      </c>
      <c r="M532" s="248"/>
    </row>
    <row r="533" spans="1:13" ht="48.75" customHeight="1">
      <c r="A533" s="188"/>
      <c r="B533" s="85" t="s">
        <v>2</v>
      </c>
      <c r="C533" s="36"/>
      <c r="D533" s="36"/>
      <c r="E533" s="36"/>
      <c r="F533" s="36"/>
      <c r="G533" s="35"/>
      <c r="H533" s="38"/>
      <c r="I533" s="38"/>
      <c r="J533" s="89">
        <f>SUM(C533:G533)</f>
        <v>0</v>
      </c>
      <c r="K533" s="255">
        <v>550</v>
      </c>
      <c r="L533" s="210">
        <f>K533*SUM(J533:J535)</f>
        <v>0</v>
      </c>
      <c r="M533" s="249"/>
    </row>
    <row r="534" spans="1:13" ht="48.75" customHeight="1">
      <c r="A534" s="188"/>
      <c r="B534" s="85" t="s">
        <v>11</v>
      </c>
      <c r="C534" s="35"/>
      <c r="D534" s="36"/>
      <c r="E534" s="36"/>
      <c r="F534" s="36"/>
      <c r="G534" s="35"/>
      <c r="H534" s="38"/>
      <c r="I534" s="38"/>
      <c r="J534" s="89">
        <f>SUM(C534:G534)</f>
        <v>0</v>
      </c>
      <c r="K534" s="255"/>
      <c r="L534" s="210"/>
      <c r="M534" s="249"/>
    </row>
    <row r="535" spans="1:13" ht="48.75" customHeight="1">
      <c r="A535" s="188"/>
      <c r="B535" s="85" t="s">
        <v>19</v>
      </c>
      <c r="C535" s="35"/>
      <c r="D535" s="35"/>
      <c r="E535" s="36"/>
      <c r="F535" s="35"/>
      <c r="G535" s="35"/>
      <c r="H535" s="38"/>
      <c r="I535" s="38"/>
      <c r="J535" s="89">
        <f>SUM(C535:G535)</f>
        <v>0</v>
      </c>
      <c r="K535" s="255"/>
      <c r="L535" s="210"/>
      <c r="M535" s="249"/>
    </row>
    <row r="536" spans="1:13" ht="48.75" customHeight="1">
      <c r="A536" s="188"/>
      <c r="B536" s="223" t="s">
        <v>509</v>
      </c>
      <c r="C536" s="224"/>
      <c r="D536" s="224"/>
      <c r="E536" s="224"/>
      <c r="F536" s="224"/>
      <c r="G536" s="224"/>
      <c r="H536" s="224"/>
      <c r="I536" s="224"/>
      <c r="J536" s="224"/>
      <c r="K536" s="255"/>
      <c r="L536" s="210"/>
      <c r="M536" s="250"/>
    </row>
    <row r="537" spans="1:13" ht="47.25" customHeight="1">
      <c r="A537" s="188" t="s">
        <v>491</v>
      </c>
      <c r="B537" s="85"/>
      <c r="C537" s="42" t="s">
        <v>499</v>
      </c>
      <c r="D537" s="89" t="s">
        <v>17</v>
      </c>
      <c r="E537" s="89" t="s">
        <v>18</v>
      </c>
      <c r="F537" s="89" t="s">
        <v>487</v>
      </c>
      <c r="G537" s="89" t="s">
        <v>500</v>
      </c>
      <c r="H537" s="89"/>
      <c r="I537" s="89"/>
      <c r="J537" s="89"/>
      <c r="K537" s="29" t="s">
        <v>13</v>
      </c>
      <c r="L537" s="30" t="s">
        <v>14</v>
      </c>
      <c r="M537" s="248"/>
    </row>
    <row r="538" spans="1:13" ht="47.25" customHeight="1">
      <c r="A538" s="188"/>
      <c r="B538" s="85" t="s">
        <v>2</v>
      </c>
      <c r="C538" s="35"/>
      <c r="D538" s="35"/>
      <c r="E538" s="35"/>
      <c r="F538" s="35"/>
      <c r="G538" s="35"/>
      <c r="H538" s="38"/>
      <c r="I538" s="38"/>
      <c r="J538" s="89">
        <f>SUM(C538:G538)</f>
        <v>0</v>
      </c>
      <c r="K538" s="255">
        <v>240</v>
      </c>
      <c r="L538" s="210">
        <f>K538*SUM(J538:J540)</f>
        <v>0</v>
      </c>
      <c r="M538" s="249"/>
    </row>
    <row r="539" spans="1:13" ht="47.25" customHeight="1">
      <c r="A539" s="188"/>
      <c r="B539" s="85" t="s">
        <v>11</v>
      </c>
      <c r="C539" s="35"/>
      <c r="D539" s="35"/>
      <c r="E539" s="35"/>
      <c r="F539" s="35"/>
      <c r="G539" s="38"/>
      <c r="H539" s="38"/>
      <c r="I539" s="38"/>
      <c r="J539" s="89">
        <f>SUM(C539:G539)</f>
        <v>0</v>
      </c>
      <c r="K539" s="255"/>
      <c r="L539" s="210"/>
      <c r="M539" s="249"/>
    </row>
    <row r="540" spans="1:13" ht="47.25" customHeight="1">
      <c r="A540" s="188"/>
      <c r="B540" s="85" t="s">
        <v>19</v>
      </c>
      <c r="C540" s="35"/>
      <c r="D540" s="35"/>
      <c r="E540" s="35"/>
      <c r="F540" s="36"/>
      <c r="G540" s="35"/>
      <c r="H540" s="38"/>
      <c r="I540" s="38"/>
      <c r="J540" s="89">
        <f>SUM(C540:G540)</f>
        <v>0</v>
      </c>
      <c r="K540" s="255"/>
      <c r="L540" s="210"/>
      <c r="M540" s="249"/>
    </row>
    <row r="541" spans="1:13" ht="47.25" customHeight="1">
      <c r="A541" s="188"/>
      <c r="B541" s="223" t="s">
        <v>482</v>
      </c>
      <c r="C541" s="224"/>
      <c r="D541" s="224"/>
      <c r="E541" s="224"/>
      <c r="F541" s="224"/>
      <c r="G541" s="224"/>
      <c r="H541" s="224"/>
      <c r="I541" s="224"/>
      <c r="J541" s="224"/>
      <c r="K541" s="255"/>
      <c r="L541" s="210"/>
      <c r="M541" s="249"/>
    </row>
    <row r="542" spans="1:13" ht="35.25" customHeight="1">
      <c r="A542" s="189" t="s">
        <v>493</v>
      </c>
      <c r="B542" s="85"/>
      <c r="C542" s="89" t="s">
        <v>127</v>
      </c>
      <c r="D542" s="89" t="s">
        <v>128</v>
      </c>
      <c r="E542" s="89" t="s">
        <v>129</v>
      </c>
      <c r="F542" s="89" t="s">
        <v>130</v>
      </c>
      <c r="G542" s="89"/>
      <c r="H542" s="89"/>
      <c r="I542" s="89"/>
      <c r="J542" s="89"/>
      <c r="K542" s="29" t="s">
        <v>13</v>
      </c>
      <c r="L542" s="37" t="s">
        <v>14</v>
      </c>
      <c r="M542" s="248"/>
    </row>
    <row r="543" spans="1:13" ht="44.25" customHeight="1">
      <c r="A543" s="190"/>
      <c r="B543" s="85" t="s">
        <v>2</v>
      </c>
      <c r="C543" s="36"/>
      <c r="D543" s="36"/>
      <c r="E543" s="35"/>
      <c r="F543" s="38"/>
      <c r="G543" s="38"/>
      <c r="H543" s="38"/>
      <c r="I543" s="38"/>
      <c r="J543" s="89">
        <f>SUM(C543:F543)</f>
        <v>0</v>
      </c>
      <c r="K543" s="255">
        <v>500</v>
      </c>
      <c r="L543" s="251">
        <f>K543*SUM(J543:J545,J547:J549)</f>
        <v>0</v>
      </c>
      <c r="M543" s="249"/>
    </row>
    <row r="544" spans="1:13" ht="44.25" customHeight="1">
      <c r="A544" s="190"/>
      <c r="B544" s="85" t="s">
        <v>19</v>
      </c>
      <c r="C544" s="36"/>
      <c r="D544" s="35"/>
      <c r="E544" s="35"/>
      <c r="F544" s="35"/>
      <c r="G544" s="38"/>
      <c r="H544" s="38"/>
      <c r="I544" s="38"/>
      <c r="J544" s="89">
        <f>SUM(C544:F544)</f>
        <v>0</v>
      </c>
      <c r="K544" s="255"/>
      <c r="L544" s="251"/>
      <c r="M544" s="249"/>
    </row>
    <row r="545" spans="1:13" ht="44.25" customHeight="1">
      <c r="A545" s="190"/>
      <c r="B545" s="85" t="s">
        <v>11</v>
      </c>
      <c r="C545" s="36"/>
      <c r="D545" s="35"/>
      <c r="E545" s="35"/>
      <c r="F545" s="35"/>
      <c r="G545" s="38"/>
      <c r="H545" s="38"/>
      <c r="I545" s="38"/>
      <c r="J545" s="89">
        <f>SUM(C545:F545)</f>
        <v>0</v>
      </c>
      <c r="K545" s="255"/>
      <c r="L545" s="251"/>
      <c r="M545" s="249"/>
    </row>
    <row r="546" spans="1:13" ht="33" customHeight="1">
      <c r="A546" s="190"/>
      <c r="B546" s="85"/>
      <c r="C546" s="89" t="s">
        <v>119</v>
      </c>
      <c r="D546" s="89" t="s">
        <v>120</v>
      </c>
      <c r="E546" s="89" t="s">
        <v>121</v>
      </c>
      <c r="F546" s="89" t="s">
        <v>122</v>
      </c>
      <c r="G546" s="89"/>
      <c r="H546" s="89"/>
      <c r="I546" s="89"/>
      <c r="J546" s="89"/>
      <c r="K546" s="255"/>
      <c r="L546" s="251"/>
      <c r="M546" s="249"/>
    </row>
    <row r="547" spans="1:13" ht="44.25" customHeight="1">
      <c r="A547" s="190"/>
      <c r="B547" s="85" t="s">
        <v>2</v>
      </c>
      <c r="C547" s="35"/>
      <c r="D547" s="35"/>
      <c r="E547" s="35"/>
      <c r="F547" s="35"/>
      <c r="G547" s="38"/>
      <c r="H547" s="38"/>
      <c r="I547" s="38"/>
      <c r="J547" s="89">
        <f>SUM(C547:F547)</f>
        <v>0</v>
      </c>
      <c r="K547" s="255"/>
      <c r="L547" s="251"/>
      <c r="M547" s="249"/>
    </row>
    <row r="548" spans="1:13" ht="44.25" customHeight="1">
      <c r="A548" s="190"/>
      <c r="B548" s="85" t="s">
        <v>19</v>
      </c>
      <c r="C548" s="35"/>
      <c r="D548" s="35"/>
      <c r="E548" s="35"/>
      <c r="F548" s="35"/>
      <c r="G548" s="38"/>
      <c r="H548" s="38"/>
      <c r="I548" s="38"/>
      <c r="J548" s="89">
        <f>SUM(C548:F548)</f>
        <v>0</v>
      </c>
      <c r="K548" s="255"/>
      <c r="L548" s="251"/>
      <c r="M548" s="249"/>
    </row>
    <row r="549" spans="1:13" ht="44.25" customHeight="1">
      <c r="A549" s="190"/>
      <c r="B549" s="85" t="s">
        <v>11</v>
      </c>
      <c r="C549" s="35"/>
      <c r="D549" s="35"/>
      <c r="E549" s="35"/>
      <c r="F549" s="35"/>
      <c r="G549" s="38"/>
      <c r="H549" s="38"/>
      <c r="I549" s="38"/>
      <c r="J549" s="89">
        <f>SUM(C549:F549)</f>
        <v>0</v>
      </c>
      <c r="K549" s="255"/>
      <c r="L549" s="251"/>
      <c r="M549" s="249"/>
    </row>
    <row r="550" spans="1:13" ht="47.25" customHeight="1">
      <c r="A550" s="191"/>
      <c r="B550" s="223" t="s">
        <v>510</v>
      </c>
      <c r="C550" s="224"/>
      <c r="D550" s="224"/>
      <c r="E550" s="224"/>
      <c r="F550" s="224"/>
      <c r="G550" s="224"/>
      <c r="H550" s="224"/>
      <c r="I550" s="224"/>
      <c r="J550" s="224"/>
      <c r="K550" s="255"/>
      <c r="L550" s="251"/>
      <c r="M550" s="249"/>
    </row>
    <row r="551" spans="1:13" ht="47.25" customHeight="1">
      <c r="A551" s="188" t="s">
        <v>494</v>
      </c>
      <c r="B551" s="85"/>
      <c r="C551" s="89" t="s">
        <v>15</v>
      </c>
      <c r="D551" s="42" t="s">
        <v>499</v>
      </c>
      <c r="E551" s="89" t="s">
        <v>17</v>
      </c>
      <c r="F551" s="89" t="s">
        <v>18</v>
      </c>
      <c r="G551" s="89" t="s">
        <v>487</v>
      </c>
      <c r="H551" s="89"/>
      <c r="I551" s="89"/>
      <c r="J551" s="89"/>
      <c r="K551" s="29" t="s">
        <v>13</v>
      </c>
      <c r="L551" s="37" t="s">
        <v>14</v>
      </c>
      <c r="M551" s="249"/>
    </row>
    <row r="552" spans="1:13" ht="47.25" customHeight="1">
      <c r="A552" s="188"/>
      <c r="B552" s="85" t="s">
        <v>2</v>
      </c>
      <c r="C552" s="35"/>
      <c r="D552" s="35"/>
      <c r="E552" s="35"/>
      <c r="F552" s="35"/>
      <c r="G552" s="35"/>
      <c r="H552" s="38"/>
      <c r="I552" s="38"/>
      <c r="J552" s="89">
        <f>SUM(C552:G552)</f>
        <v>0</v>
      </c>
      <c r="K552" s="255">
        <v>210</v>
      </c>
      <c r="L552" s="251">
        <f>K552*SUM(J552:J554)</f>
        <v>0</v>
      </c>
      <c r="M552" s="249"/>
    </row>
    <row r="553" spans="1:13" ht="47.25" customHeight="1">
      <c r="A553" s="188"/>
      <c r="B553" s="85" t="s">
        <v>19</v>
      </c>
      <c r="C553" s="35"/>
      <c r="D553" s="35"/>
      <c r="E553" s="35"/>
      <c r="F553" s="35"/>
      <c r="G553" s="35"/>
      <c r="H553" s="38"/>
      <c r="I553" s="38"/>
      <c r="J553" s="89">
        <f>SUM(C553:G553)</f>
        <v>0</v>
      </c>
      <c r="K553" s="255"/>
      <c r="L553" s="251"/>
      <c r="M553" s="249"/>
    </row>
    <row r="554" spans="1:13" ht="47.25" customHeight="1">
      <c r="A554" s="188"/>
      <c r="B554" s="85" t="s">
        <v>11</v>
      </c>
      <c r="C554" s="35"/>
      <c r="D554" s="35"/>
      <c r="E554" s="35"/>
      <c r="F554" s="35"/>
      <c r="G554" s="35"/>
      <c r="H554" s="38"/>
      <c r="I554" s="38"/>
      <c r="J554" s="89">
        <f>SUM(C554:G554)</f>
        <v>0</v>
      </c>
      <c r="K554" s="255"/>
      <c r="L554" s="251"/>
      <c r="M554" s="249"/>
    </row>
    <row r="555" spans="1:13" ht="47.25" customHeight="1">
      <c r="A555" s="188"/>
      <c r="B555" s="223" t="s">
        <v>482</v>
      </c>
      <c r="C555" s="224"/>
      <c r="D555" s="224"/>
      <c r="E555" s="224"/>
      <c r="F555" s="224"/>
      <c r="G555" s="224"/>
      <c r="H555" s="224"/>
      <c r="I555" s="224"/>
      <c r="J555" s="224"/>
      <c r="K555" s="255"/>
      <c r="L555" s="251"/>
      <c r="M555" s="250"/>
    </row>
    <row r="556" spans="1:13" ht="35.25" customHeight="1">
      <c r="A556" s="188" t="s">
        <v>485</v>
      </c>
      <c r="B556" s="85"/>
      <c r="C556" s="89" t="s">
        <v>127</v>
      </c>
      <c r="D556" s="89" t="s">
        <v>128</v>
      </c>
      <c r="E556" s="89" t="s">
        <v>129</v>
      </c>
      <c r="F556" s="89" t="s">
        <v>130</v>
      </c>
      <c r="G556" s="89"/>
      <c r="H556" s="89"/>
      <c r="I556" s="89"/>
      <c r="J556" s="89"/>
      <c r="K556" s="29" t="s">
        <v>13</v>
      </c>
      <c r="L556" s="30" t="s">
        <v>14</v>
      </c>
      <c r="M556" s="249"/>
    </row>
    <row r="557" spans="1:13" ht="35.25" customHeight="1">
      <c r="A557" s="188"/>
      <c r="B557" s="85" t="s">
        <v>142</v>
      </c>
      <c r="C557" s="36"/>
      <c r="D557" s="36"/>
      <c r="E557" s="36"/>
      <c r="F557" s="35"/>
      <c r="G557" s="38"/>
      <c r="H557" s="38"/>
      <c r="I557" s="38"/>
      <c r="J557" s="89">
        <f>SUM(C557:F557)</f>
        <v>0</v>
      </c>
      <c r="K557" s="255">
        <v>550</v>
      </c>
      <c r="L557" s="210">
        <f>K557*SUM(J557:J562)</f>
        <v>0</v>
      </c>
      <c r="M557" s="249"/>
    </row>
    <row r="558" spans="1:13" ht="35.25" customHeight="1">
      <c r="A558" s="188"/>
      <c r="B558" s="85" t="s">
        <v>19</v>
      </c>
      <c r="C558" s="36"/>
      <c r="D558" s="36"/>
      <c r="E558" s="36"/>
      <c r="F558" s="35"/>
      <c r="G558" s="38"/>
      <c r="H558" s="38"/>
      <c r="I558" s="38"/>
      <c r="J558" s="89">
        <f>SUM(C558:F558)</f>
        <v>0</v>
      </c>
      <c r="K558" s="255"/>
      <c r="L558" s="210"/>
      <c r="M558" s="249"/>
    </row>
    <row r="559" spans="1:13" ht="35.25" customHeight="1">
      <c r="A559" s="188"/>
      <c r="B559" s="85"/>
      <c r="C559" s="89" t="s">
        <v>153</v>
      </c>
      <c r="D559" s="89" t="s">
        <v>132</v>
      </c>
      <c r="E559" s="89" t="s">
        <v>133</v>
      </c>
      <c r="F559" s="89" t="s">
        <v>134</v>
      </c>
      <c r="G559" s="89"/>
      <c r="H559" s="89"/>
      <c r="I559" s="89"/>
      <c r="J559" s="89"/>
      <c r="K559" s="255"/>
      <c r="L559" s="210"/>
      <c r="M559" s="249"/>
    </row>
    <row r="560" spans="1:13" ht="35.25" customHeight="1">
      <c r="A560" s="188"/>
      <c r="B560" s="85" t="s">
        <v>2</v>
      </c>
      <c r="C560" s="35"/>
      <c r="D560" s="36"/>
      <c r="E560" s="36"/>
      <c r="F560" s="36"/>
      <c r="G560" s="38"/>
      <c r="H560" s="38"/>
      <c r="I560" s="38"/>
      <c r="J560" s="89">
        <f>SUM(C560:F560)</f>
        <v>0</v>
      </c>
      <c r="K560" s="255"/>
      <c r="L560" s="210"/>
      <c r="M560" s="249"/>
    </row>
    <row r="561" spans="1:13" ht="35.25" customHeight="1">
      <c r="A561" s="188"/>
      <c r="B561" s="85" t="s">
        <v>142</v>
      </c>
      <c r="C561" s="35"/>
      <c r="D561" s="36"/>
      <c r="E561" s="36"/>
      <c r="F561" s="38"/>
      <c r="G561" s="38"/>
      <c r="H561" s="38"/>
      <c r="I561" s="38"/>
      <c r="J561" s="89">
        <f>SUM(C561:F561)</f>
        <v>0</v>
      </c>
      <c r="K561" s="255"/>
      <c r="L561" s="210"/>
      <c r="M561" s="249"/>
    </row>
    <row r="562" spans="1:13" ht="35.25" customHeight="1">
      <c r="A562" s="188"/>
      <c r="B562" s="85" t="s">
        <v>19</v>
      </c>
      <c r="C562" s="35"/>
      <c r="D562" s="36"/>
      <c r="E562" s="38"/>
      <c r="F562" s="38"/>
      <c r="G562" s="38"/>
      <c r="H562" s="38"/>
      <c r="I562" s="38"/>
      <c r="J562" s="89">
        <f>SUM(C562:F562)</f>
        <v>0</v>
      </c>
      <c r="K562" s="255"/>
      <c r="L562" s="210"/>
      <c r="M562" s="249"/>
    </row>
    <row r="563" spans="1:13" ht="35.25" customHeight="1">
      <c r="A563" s="188"/>
      <c r="B563" s="223" t="s">
        <v>482</v>
      </c>
      <c r="C563" s="224"/>
      <c r="D563" s="224"/>
      <c r="E563" s="224"/>
      <c r="F563" s="224"/>
      <c r="G563" s="224"/>
      <c r="H563" s="224"/>
      <c r="I563" s="224"/>
      <c r="J563" s="224"/>
      <c r="K563" s="255"/>
      <c r="L563" s="210"/>
      <c r="M563" s="250"/>
    </row>
    <row r="564" spans="1:13" ht="47.25" customHeight="1">
      <c r="A564" s="188" t="s">
        <v>486</v>
      </c>
      <c r="B564" s="85"/>
      <c r="C564" s="42" t="s">
        <v>15</v>
      </c>
      <c r="D564" s="89" t="s">
        <v>16</v>
      </c>
      <c r="E564" s="89" t="s">
        <v>17</v>
      </c>
      <c r="F564" s="89" t="s">
        <v>18</v>
      </c>
      <c r="G564" s="89" t="s">
        <v>487</v>
      </c>
      <c r="H564" s="89"/>
      <c r="I564" s="89"/>
      <c r="J564" s="89"/>
      <c r="K564" s="29" t="s">
        <v>13</v>
      </c>
      <c r="L564" s="30" t="s">
        <v>14</v>
      </c>
      <c r="M564" s="248"/>
    </row>
    <row r="565" spans="1:13" ht="47.25" customHeight="1">
      <c r="A565" s="188"/>
      <c r="B565" s="85" t="s">
        <v>2</v>
      </c>
      <c r="C565" s="35"/>
      <c r="D565" s="35"/>
      <c r="E565" s="35"/>
      <c r="F565" s="35"/>
      <c r="G565" s="35"/>
      <c r="H565" s="38"/>
      <c r="I565" s="38"/>
      <c r="J565" s="89">
        <f>SUM(C565:G565)</f>
        <v>0</v>
      </c>
      <c r="K565" s="255">
        <v>230</v>
      </c>
      <c r="L565" s="210">
        <f>K565*SUM(J565:J567)</f>
        <v>0</v>
      </c>
      <c r="M565" s="249"/>
    </row>
    <row r="566" spans="1:13" ht="47.25" customHeight="1">
      <c r="A566" s="188"/>
      <c r="B566" s="85" t="s">
        <v>142</v>
      </c>
      <c r="C566" s="35"/>
      <c r="D566" s="35"/>
      <c r="E566" s="35"/>
      <c r="F566" s="35"/>
      <c r="G566" s="35"/>
      <c r="H566" s="38"/>
      <c r="I566" s="38"/>
      <c r="J566" s="89">
        <f>SUM(C566:G566)</f>
        <v>0</v>
      </c>
      <c r="K566" s="255"/>
      <c r="L566" s="210"/>
      <c r="M566" s="249"/>
    </row>
    <row r="567" spans="1:13" ht="47.25" customHeight="1">
      <c r="A567" s="188"/>
      <c r="B567" s="85" t="s">
        <v>19</v>
      </c>
      <c r="C567" s="36"/>
      <c r="D567" s="35"/>
      <c r="E567" s="35"/>
      <c r="F567" s="35"/>
      <c r="G567" s="35"/>
      <c r="H567" s="38"/>
      <c r="I567" s="38"/>
      <c r="J567" s="89">
        <f>SUM(C567:G567)</f>
        <v>0</v>
      </c>
      <c r="K567" s="255"/>
      <c r="L567" s="210"/>
      <c r="M567" s="249"/>
    </row>
    <row r="568" spans="1:13" ht="47.25" customHeight="1">
      <c r="A568" s="188"/>
      <c r="B568" s="223" t="s">
        <v>482</v>
      </c>
      <c r="C568" s="224"/>
      <c r="D568" s="224"/>
      <c r="E568" s="224"/>
      <c r="F568" s="224"/>
      <c r="G568" s="224"/>
      <c r="H568" s="224"/>
      <c r="I568" s="224"/>
      <c r="J568" s="224"/>
      <c r="K568" s="255"/>
      <c r="L568" s="210"/>
      <c r="M568" s="249"/>
    </row>
    <row r="569" spans="1:13" ht="33" customHeight="1">
      <c r="A569" s="188" t="s">
        <v>488</v>
      </c>
      <c r="B569" s="85"/>
      <c r="C569" s="89" t="s">
        <v>127</v>
      </c>
      <c r="D569" s="89" t="s">
        <v>128</v>
      </c>
      <c r="E569" s="89" t="s">
        <v>129</v>
      </c>
      <c r="F569" s="89" t="s">
        <v>130</v>
      </c>
      <c r="G569" s="89"/>
      <c r="H569" s="89"/>
      <c r="I569" s="89"/>
      <c r="J569" s="89"/>
      <c r="K569" s="29" t="s">
        <v>13</v>
      </c>
      <c r="L569" s="37" t="s">
        <v>14</v>
      </c>
      <c r="M569" s="248"/>
    </row>
    <row r="570" spans="1:13" ht="34.5" customHeight="1">
      <c r="A570" s="188"/>
      <c r="B570" s="85" t="s">
        <v>11</v>
      </c>
      <c r="C570" s="35"/>
      <c r="D570" s="35"/>
      <c r="E570" s="35"/>
      <c r="F570" s="35"/>
      <c r="G570" s="38"/>
      <c r="H570" s="38"/>
      <c r="I570" s="38"/>
      <c r="J570" s="89">
        <f>SUM(C570:F570)</f>
        <v>0</v>
      </c>
      <c r="K570" s="255">
        <v>540</v>
      </c>
      <c r="L570" s="251">
        <f>K570*SUM(J570:J576)</f>
        <v>0</v>
      </c>
      <c r="M570" s="249"/>
    </row>
    <row r="571" spans="1:13" ht="34.5" customHeight="1">
      <c r="A571" s="188"/>
      <c r="B571" s="85" t="s">
        <v>2</v>
      </c>
      <c r="C571" s="38"/>
      <c r="D571" s="35"/>
      <c r="E571" s="35"/>
      <c r="F571" s="35"/>
      <c r="G571" s="38"/>
      <c r="H571" s="38"/>
      <c r="I571" s="38"/>
      <c r="J571" s="89">
        <f>SUM(C571:F571)</f>
        <v>0</v>
      </c>
      <c r="K571" s="255"/>
      <c r="L571" s="251"/>
      <c r="M571" s="249"/>
    </row>
    <row r="572" spans="1:13" ht="34.5" customHeight="1">
      <c r="A572" s="188"/>
      <c r="B572" s="85" t="s">
        <v>19</v>
      </c>
      <c r="C572" s="35"/>
      <c r="D572" s="35"/>
      <c r="E572" s="35"/>
      <c r="F572" s="35"/>
      <c r="G572" s="38"/>
      <c r="H572" s="38"/>
      <c r="I572" s="38"/>
      <c r="J572" s="89">
        <f>SUM(C572:F572)</f>
        <v>0</v>
      </c>
      <c r="K572" s="255"/>
      <c r="L572" s="251"/>
      <c r="M572" s="249"/>
    </row>
    <row r="573" spans="1:13" ht="33" customHeight="1">
      <c r="A573" s="188"/>
      <c r="B573" s="85"/>
      <c r="C573" s="89" t="s">
        <v>153</v>
      </c>
      <c r="D573" s="89" t="s">
        <v>132</v>
      </c>
      <c r="E573" s="89" t="s">
        <v>133</v>
      </c>
      <c r="F573" s="89" t="s">
        <v>134</v>
      </c>
      <c r="G573" s="89"/>
      <c r="H573" s="89"/>
      <c r="I573" s="89"/>
      <c r="J573" s="89"/>
      <c r="K573" s="255"/>
      <c r="L573" s="251"/>
      <c r="M573" s="249"/>
    </row>
    <row r="574" spans="1:13" ht="34.5" customHeight="1">
      <c r="A574" s="188"/>
      <c r="B574" s="85" t="s">
        <v>11</v>
      </c>
      <c r="C574" s="35"/>
      <c r="D574" s="35"/>
      <c r="E574" s="35"/>
      <c r="F574" s="35"/>
      <c r="G574" s="38"/>
      <c r="H574" s="38"/>
      <c r="I574" s="38"/>
      <c r="J574" s="89">
        <f>SUM(C574:F574)</f>
        <v>0</v>
      </c>
      <c r="K574" s="255"/>
      <c r="L574" s="251"/>
      <c r="M574" s="249"/>
    </row>
    <row r="575" spans="1:13" ht="34.5" customHeight="1">
      <c r="A575" s="188"/>
      <c r="B575" s="85" t="s">
        <v>2</v>
      </c>
      <c r="C575" s="35"/>
      <c r="D575" s="35"/>
      <c r="E575" s="35"/>
      <c r="F575" s="35"/>
      <c r="G575" s="38"/>
      <c r="H575" s="38"/>
      <c r="I575" s="38"/>
      <c r="J575" s="89">
        <f>SUM(C575:F575)</f>
        <v>0</v>
      </c>
      <c r="K575" s="255"/>
      <c r="L575" s="251"/>
      <c r="M575" s="249"/>
    </row>
    <row r="576" spans="1:13" ht="34.5" customHeight="1">
      <c r="A576" s="188"/>
      <c r="B576" s="85" t="s">
        <v>19</v>
      </c>
      <c r="C576" s="35"/>
      <c r="D576" s="35"/>
      <c r="E576" s="35"/>
      <c r="F576" s="35"/>
      <c r="G576" s="38"/>
      <c r="H576" s="38"/>
      <c r="I576" s="38"/>
      <c r="J576" s="89">
        <f>SUM(C576:F576)</f>
        <v>0</v>
      </c>
      <c r="K576" s="255"/>
      <c r="L576" s="251"/>
      <c r="M576" s="249"/>
    </row>
    <row r="577" spans="1:13" ht="33.75" customHeight="1">
      <c r="A577" s="188"/>
      <c r="B577" s="223" t="s">
        <v>482</v>
      </c>
      <c r="C577" s="224"/>
      <c r="D577" s="224"/>
      <c r="E577" s="224"/>
      <c r="F577" s="224"/>
      <c r="G577" s="224"/>
      <c r="H577" s="224"/>
      <c r="I577" s="224"/>
      <c r="J577" s="224"/>
      <c r="K577" s="255"/>
      <c r="L577" s="251"/>
      <c r="M577" s="249"/>
    </row>
    <row r="578" spans="1:13" ht="42.75" customHeight="1">
      <c r="A578" s="188" t="s">
        <v>489</v>
      </c>
      <c r="B578" s="85"/>
      <c r="C578" s="42" t="s">
        <v>15</v>
      </c>
      <c r="D578" s="89" t="s">
        <v>16</v>
      </c>
      <c r="E578" s="89" t="s">
        <v>17</v>
      </c>
      <c r="F578" s="89" t="s">
        <v>18</v>
      </c>
      <c r="G578" s="89" t="s">
        <v>487</v>
      </c>
      <c r="H578" s="89"/>
      <c r="I578" s="89"/>
      <c r="J578" s="89"/>
      <c r="K578" s="29" t="s">
        <v>13</v>
      </c>
      <c r="L578" s="37" t="s">
        <v>14</v>
      </c>
      <c r="M578" s="249"/>
    </row>
    <row r="579" spans="1:13" ht="42.75" customHeight="1">
      <c r="A579" s="188"/>
      <c r="B579" s="85" t="s">
        <v>11</v>
      </c>
      <c r="C579" s="35"/>
      <c r="D579" s="35"/>
      <c r="E579" s="35"/>
      <c r="F579" s="35"/>
      <c r="G579" s="35"/>
      <c r="H579" s="38"/>
      <c r="I579" s="38"/>
      <c r="J579" s="89">
        <f>SUM(C579:G579)</f>
        <v>0</v>
      </c>
      <c r="K579" s="255">
        <v>230</v>
      </c>
      <c r="L579" s="251">
        <f>K579*SUM(J579:J581)</f>
        <v>0</v>
      </c>
      <c r="M579" s="249"/>
    </row>
    <row r="580" spans="1:13" ht="42.75" customHeight="1">
      <c r="A580" s="188"/>
      <c r="B580" s="85" t="s">
        <v>2</v>
      </c>
      <c r="C580" s="35"/>
      <c r="D580" s="35"/>
      <c r="E580" s="35"/>
      <c r="F580" s="35"/>
      <c r="G580" s="35"/>
      <c r="H580" s="38"/>
      <c r="I580" s="38"/>
      <c r="J580" s="89">
        <f>SUM(C580:G580)</f>
        <v>0</v>
      </c>
      <c r="K580" s="255"/>
      <c r="L580" s="251"/>
      <c r="M580" s="249"/>
    </row>
    <row r="581" spans="1:13" ht="42.75" customHeight="1">
      <c r="A581" s="188"/>
      <c r="B581" s="85" t="s">
        <v>19</v>
      </c>
      <c r="C581" s="35"/>
      <c r="D581" s="35"/>
      <c r="E581" s="35"/>
      <c r="F581" s="35"/>
      <c r="G581" s="35"/>
      <c r="H581" s="38"/>
      <c r="I581" s="38"/>
      <c r="J581" s="89">
        <f>SUM(C581:G581)</f>
        <v>0</v>
      </c>
      <c r="K581" s="255"/>
      <c r="L581" s="251"/>
      <c r="M581" s="249"/>
    </row>
    <row r="582" spans="1:13" ht="42.75" customHeight="1">
      <c r="A582" s="188"/>
      <c r="B582" s="223" t="s">
        <v>482</v>
      </c>
      <c r="C582" s="224"/>
      <c r="D582" s="224"/>
      <c r="E582" s="224"/>
      <c r="F582" s="224"/>
      <c r="G582" s="224"/>
      <c r="H582" s="224"/>
      <c r="I582" s="224"/>
      <c r="J582" s="224"/>
      <c r="K582" s="255"/>
      <c r="L582" s="251"/>
      <c r="M582" s="250"/>
    </row>
    <row r="583" spans="1:13" ht="33.75" customHeight="1">
      <c r="A583" s="189" t="s">
        <v>481</v>
      </c>
      <c r="B583" s="85"/>
      <c r="C583" s="41" t="s">
        <v>4</v>
      </c>
      <c r="D583" s="41" t="s">
        <v>5</v>
      </c>
      <c r="E583" s="41" t="s">
        <v>6</v>
      </c>
      <c r="F583" s="41"/>
      <c r="G583" s="89"/>
      <c r="H583" s="97"/>
      <c r="I583" s="97"/>
      <c r="J583" s="89"/>
      <c r="K583" s="29" t="s">
        <v>13</v>
      </c>
      <c r="L583" s="30" t="s">
        <v>402</v>
      </c>
      <c r="M583" s="249">
        <v>7</v>
      </c>
    </row>
    <row r="584" spans="1:13" ht="33.75" customHeight="1">
      <c r="A584" s="190"/>
      <c r="B584" s="85" t="s">
        <v>11</v>
      </c>
      <c r="C584" s="56"/>
      <c r="D584" s="49"/>
      <c r="E584" s="49"/>
      <c r="F584" s="49"/>
      <c r="G584" s="27"/>
      <c r="H584" s="27"/>
      <c r="I584" s="27"/>
      <c r="J584" s="45">
        <f>SUM(C584:F584)</f>
        <v>0</v>
      </c>
      <c r="K584" s="252">
        <v>560</v>
      </c>
      <c r="L584" s="182">
        <f>SUM(J584:J587)*K584</f>
        <v>0</v>
      </c>
      <c r="M584" s="249"/>
    </row>
    <row r="585" spans="1:13" ht="33.75" customHeight="1">
      <c r="A585" s="190"/>
      <c r="B585" s="85" t="s">
        <v>19</v>
      </c>
      <c r="C585" s="49"/>
      <c r="D585" s="49"/>
      <c r="E585" s="48"/>
      <c r="F585" s="49"/>
      <c r="G585" s="27"/>
      <c r="H585" s="27"/>
      <c r="I585" s="27"/>
      <c r="J585" s="45">
        <f>SUM(C585:F585)</f>
        <v>0</v>
      </c>
      <c r="K585" s="253"/>
      <c r="L585" s="183"/>
      <c r="M585" s="249"/>
    </row>
    <row r="586" spans="1:13" ht="33.75" customHeight="1">
      <c r="A586" s="190"/>
      <c r="B586" s="85" t="s">
        <v>25</v>
      </c>
      <c r="C586" s="48"/>
      <c r="D586" s="48"/>
      <c r="E586" s="48"/>
      <c r="F586" s="49"/>
      <c r="G586" s="27"/>
      <c r="H586" s="27"/>
      <c r="I586" s="27"/>
      <c r="J586" s="45">
        <f>SUM(C586:F586)</f>
        <v>0</v>
      </c>
      <c r="K586" s="253"/>
      <c r="L586" s="183"/>
      <c r="M586" s="249"/>
    </row>
    <row r="587" spans="1:13" ht="33.75" customHeight="1">
      <c r="A587" s="190"/>
      <c r="B587" s="85" t="s">
        <v>81</v>
      </c>
      <c r="C587" s="48"/>
      <c r="D587" s="48"/>
      <c r="E587" s="48"/>
      <c r="F587" s="49"/>
      <c r="G587" s="27"/>
      <c r="H587" s="27"/>
      <c r="I587" s="27"/>
      <c r="J587" s="45">
        <f>SUM(C587:F587)</f>
        <v>0</v>
      </c>
      <c r="K587" s="253"/>
      <c r="L587" s="183"/>
      <c r="M587" s="249"/>
    </row>
    <row r="588" spans="1:13" ht="33.75" customHeight="1">
      <c r="A588" s="191"/>
      <c r="B588" s="217" t="s">
        <v>515</v>
      </c>
      <c r="C588" s="218"/>
      <c r="D588" s="218"/>
      <c r="E588" s="218"/>
      <c r="F588" s="218"/>
      <c r="G588" s="218"/>
      <c r="H588" s="218"/>
      <c r="I588" s="218"/>
      <c r="J588" s="219"/>
      <c r="K588" s="254"/>
      <c r="L588" s="184"/>
      <c r="M588" s="250"/>
    </row>
    <row r="589" spans="1:13" ht="35.25" customHeight="1">
      <c r="A589" s="189" t="s">
        <v>564</v>
      </c>
      <c r="B589" s="92"/>
      <c r="C589" s="41" t="s">
        <v>3</v>
      </c>
      <c r="D589" s="41" t="s">
        <v>4</v>
      </c>
      <c r="E589" s="41" t="s">
        <v>5</v>
      </c>
      <c r="F589" s="41" t="s">
        <v>6</v>
      </c>
      <c r="G589" s="45"/>
      <c r="H589" s="45"/>
      <c r="I589" s="45"/>
      <c r="J589" s="89" t="s">
        <v>12</v>
      </c>
      <c r="K589" s="29" t="s">
        <v>13</v>
      </c>
      <c r="L589" s="30" t="s">
        <v>14</v>
      </c>
      <c r="M589" s="57"/>
    </row>
    <row r="590" spans="1:13" ht="27" customHeight="1">
      <c r="A590" s="190"/>
      <c r="B590" s="86" t="s">
        <v>19</v>
      </c>
      <c r="C590" s="48"/>
      <c r="D590" s="49"/>
      <c r="E590" s="49"/>
      <c r="F590" s="49"/>
      <c r="G590" s="38"/>
      <c r="H590" s="54"/>
      <c r="I590" s="54"/>
      <c r="J590" s="45">
        <f>SUM(C590:G590)</f>
        <v>0</v>
      </c>
      <c r="K590" s="255">
        <v>500</v>
      </c>
      <c r="L590" s="210">
        <f>K590*SUM(J590:J598)</f>
        <v>0</v>
      </c>
      <c r="M590" s="57"/>
    </row>
    <row r="591" spans="1:13" ht="27" customHeight="1">
      <c r="A591" s="190"/>
      <c r="B591" s="85" t="s">
        <v>11</v>
      </c>
      <c r="C591" s="48"/>
      <c r="D591" s="49"/>
      <c r="E591" s="48"/>
      <c r="F591" s="49"/>
      <c r="G591" s="38"/>
      <c r="H591" s="55"/>
      <c r="I591" s="55"/>
      <c r="J591" s="45">
        <f>SUM(C591:G591)</f>
        <v>0</v>
      </c>
      <c r="K591" s="255"/>
      <c r="L591" s="210"/>
      <c r="M591" s="57"/>
    </row>
    <row r="592" spans="1:13" ht="27" customHeight="1">
      <c r="A592" s="190"/>
      <c r="B592" s="86" t="s">
        <v>31</v>
      </c>
      <c r="C592" s="48"/>
      <c r="D592" s="49"/>
      <c r="E592" s="49"/>
      <c r="F592" s="49"/>
      <c r="G592" s="38"/>
      <c r="H592" s="55"/>
      <c r="I592" s="55"/>
      <c r="J592" s="45">
        <f>SUM(C592:G592)</f>
        <v>0</v>
      </c>
      <c r="K592" s="255"/>
      <c r="L592" s="210"/>
      <c r="M592" s="57"/>
    </row>
    <row r="593" spans="1:13" ht="27" customHeight="1">
      <c r="A593" s="190"/>
      <c r="B593" s="86" t="s">
        <v>2</v>
      </c>
      <c r="C593" s="48"/>
      <c r="D593" s="49"/>
      <c r="E593" s="49"/>
      <c r="F593" s="48"/>
      <c r="G593" s="38"/>
      <c r="H593" s="55"/>
      <c r="I593" s="55"/>
      <c r="J593" s="45">
        <f>SUM(C593:G593)</f>
        <v>0</v>
      </c>
      <c r="K593" s="255"/>
      <c r="L593" s="210"/>
      <c r="M593" s="57"/>
    </row>
    <row r="594" spans="1:13" ht="27" customHeight="1">
      <c r="A594" s="190"/>
      <c r="B594" s="86"/>
      <c r="C594" s="89" t="s">
        <v>7</v>
      </c>
      <c r="D594" s="89" t="s">
        <v>120</v>
      </c>
      <c r="E594" s="89" t="s">
        <v>9</v>
      </c>
      <c r="F594" s="89" t="s">
        <v>10</v>
      </c>
      <c r="G594" s="89"/>
      <c r="H594" s="97"/>
      <c r="I594" s="97"/>
      <c r="J594" s="97"/>
      <c r="K594" s="255"/>
      <c r="L594" s="210"/>
      <c r="M594" s="57"/>
    </row>
    <row r="595" spans="1:13" ht="27" customHeight="1">
      <c r="A595" s="190"/>
      <c r="B595" s="86" t="s">
        <v>19</v>
      </c>
      <c r="C595" s="48"/>
      <c r="D595" s="49"/>
      <c r="E595" s="49"/>
      <c r="F595" s="49"/>
      <c r="G595" s="38"/>
      <c r="H595" s="38"/>
      <c r="I595" s="38"/>
      <c r="J595" s="45">
        <f>SUM(C595:G595)</f>
        <v>0</v>
      </c>
      <c r="K595" s="255"/>
      <c r="L595" s="210"/>
      <c r="M595" s="57"/>
    </row>
    <row r="596" spans="1:13" ht="27" customHeight="1">
      <c r="A596" s="190"/>
      <c r="B596" s="85" t="s">
        <v>11</v>
      </c>
      <c r="C596" s="48"/>
      <c r="D596" s="48"/>
      <c r="E596" s="48"/>
      <c r="F596" s="49"/>
      <c r="G596" s="38"/>
      <c r="H596" s="55"/>
      <c r="I596" s="55"/>
      <c r="J596" s="45">
        <f>SUM(C596:G596)</f>
        <v>0</v>
      </c>
      <c r="K596" s="255"/>
      <c r="L596" s="210"/>
      <c r="M596" s="57"/>
    </row>
    <row r="597" spans="1:13" ht="27" customHeight="1">
      <c r="A597" s="190"/>
      <c r="B597" s="86" t="s">
        <v>31</v>
      </c>
      <c r="C597" s="48"/>
      <c r="D597" s="48"/>
      <c r="E597" s="49"/>
      <c r="F597" s="49"/>
      <c r="G597" s="38"/>
      <c r="H597" s="55"/>
      <c r="I597" s="55"/>
      <c r="J597" s="45">
        <f>SUM(C597:G597)</f>
        <v>0</v>
      </c>
      <c r="K597" s="255"/>
      <c r="L597" s="210"/>
      <c r="M597" s="57"/>
    </row>
    <row r="598" spans="1:13" ht="27" customHeight="1">
      <c r="A598" s="190"/>
      <c r="B598" s="86" t="s">
        <v>2</v>
      </c>
      <c r="C598" s="48"/>
      <c r="D598" s="48"/>
      <c r="E598" s="48"/>
      <c r="F598" s="49"/>
      <c r="G598" s="38"/>
      <c r="H598" s="55"/>
      <c r="I598" s="55"/>
      <c r="J598" s="45">
        <f>SUM(C598:G598)</f>
        <v>0</v>
      </c>
      <c r="K598" s="255"/>
      <c r="L598" s="210"/>
      <c r="M598" s="57"/>
    </row>
    <row r="599" spans="1:13" ht="27" customHeight="1">
      <c r="A599" s="190"/>
      <c r="B599" s="308" t="s">
        <v>101</v>
      </c>
      <c r="C599" s="309"/>
      <c r="D599" s="309"/>
      <c r="E599" s="309"/>
      <c r="F599" s="309"/>
      <c r="G599" s="309"/>
      <c r="H599" s="309"/>
      <c r="I599" s="309"/>
      <c r="J599" s="309"/>
      <c r="K599" s="309"/>
      <c r="L599" s="315"/>
      <c r="M599" s="57"/>
    </row>
    <row r="600" spans="1:13" ht="27" customHeight="1">
      <c r="A600" s="191"/>
      <c r="B600" s="311"/>
      <c r="C600" s="312"/>
      <c r="D600" s="312"/>
      <c r="E600" s="312"/>
      <c r="F600" s="312"/>
      <c r="G600" s="312"/>
      <c r="H600" s="312"/>
      <c r="I600" s="312"/>
      <c r="J600" s="312"/>
      <c r="K600" s="312"/>
      <c r="L600" s="316"/>
      <c r="M600" s="57"/>
    </row>
    <row r="601" spans="1:13" ht="39" customHeight="1">
      <c r="A601" s="227" t="s">
        <v>413</v>
      </c>
      <c r="B601" s="228"/>
      <c r="C601" s="228"/>
      <c r="D601" s="228"/>
      <c r="E601" s="228"/>
      <c r="F601" s="228"/>
      <c r="G601" s="228"/>
      <c r="H601" s="228"/>
      <c r="I601" s="228"/>
      <c r="J601" s="228"/>
      <c r="K601" s="228"/>
      <c r="L601" s="123"/>
      <c r="M601" s="124"/>
    </row>
    <row r="602" spans="1:13" ht="29.25" customHeight="1">
      <c r="A602" s="188" t="s">
        <v>562</v>
      </c>
      <c r="B602" s="44"/>
      <c r="C602" s="41" t="s">
        <v>3</v>
      </c>
      <c r="D602" s="41" t="s">
        <v>4</v>
      </c>
      <c r="E602" s="41" t="s">
        <v>5</v>
      </c>
      <c r="F602" s="41" t="s">
        <v>6</v>
      </c>
      <c r="G602" s="45"/>
      <c r="H602" s="45"/>
      <c r="I602" s="45"/>
      <c r="J602" s="89" t="s">
        <v>12</v>
      </c>
      <c r="K602" s="29" t="s">
        <v>13</v>
      </c>
      <c r="L602" s="30" t="s">
        <v>14</v>
      </c>
      <c r="M602" s="245"/>
    </row>
    <row r="603" spans="1:13" ht="29.25" customHeight="1">
      <c r="A603" s="314"/>
      <c r="B603" s="85" t="s">
        <v>19</v>
      </c>
      <c r="C603" s="48"/>
      <c r="D603" s="48"/>
      <c r="E603" s="48"/>
      <c r="F603" s="48"/>
      <c r="G603" s="38"/>
      <c r="H603" s="54"/>
      <c r="I603" s="54"/>
      <c r="J603" s="45">
        <f>SUM(C603:F603)</f>
        <v>0</v>
      </c>
      <c r="K603" s="254">
        <v>740</v>
      </c>
      <c r="L603" s="184">
        <f>K603*SUM(J603:J609)</f>
        <v>0</v>
      </c>
      <c r="M603" s="246"/>
    </row>
    <row r="604" spans="1:13" ht="29.25" customHeight="1">
      <c r="A604" s="314"/>
      <c r="B604" s="85" t="s">
        <v>25</v>
      </c>
      <c r="C604" s="48"/>
      <c r="D604" s="48"/>
      <c r="E604" s="48"/>
      <c r="F604" s="48"/>
      <c r="G604" s="38"/>
      <c r="H604" s="54"/>
      <c r="I604" s="54"/>
      <c r="J604" s="45">
        <f>SUM(C604:F604)</f>
        <v>0</v>
      </c>
      <c r="K604" s="254"/>
      <c r="L604" s="184"/>
      <c r="M604" s="246"/>
    </row>
    <row r="605" spans="1:13" ht="29.25" customHeight="1">
      <c r="A605" s="314"/>
      <c r="B605" s="85" t="s">
        <v>11</v>
      </c>
      <c r="C605" s="48"/>
      <c r="D605" s="48"/>
      <c r="E605" s="48"/>
      <c r="F605" s="48"/>
      <c r="G605" s="38"/>
      <c r="H605" s="54"/>
      <c r="I605" s="54"/>
      <c r="J605" s="45">
        <f>SUM(C605:F605)</f>
        <v>0</v>
      </c>
      <c r="K605" s="254"/>
      <c r="L605" s="184"/>
      <c r="M605" s="246"/>
    </row>
    <row r="606" spans="1:13" ht="29.25" customHeight="1">
      <c r="A606" s="314"/>
      <c r="B606" s="85"/>
      <c r="C606" s="89" t="s">
        <v>7</v>
      </c>
      <c r="D606" s="89" t="s">
        <v>8</v>
      </c>
      <c r="E606" s="89" t="s">
        <v>9</v>
      </c>
      <c r="F606" s="89" t="s">
        <v>10</v>
      </c>
      <c r="G606" s="89"/>
      <c r="H606" s="97"/>
      <c r="I606" s="97"/>
      <c r="J606" s="45"/>
      <c r="K606" s="255"/>
      <c r="L606" s="210"/>
      <c r="M606" s="246"/>
    </row>
    <row r="607" spans="1:13" ht="29.25" customHeight="1">
      <c r="A607" s="314"/>
      <c r="B607" s="85" t="s">
        <v>19</v>
      </c>
      <c r="C607" s="48"/>
      <c r="D607" s="48"/>
      <c r="E607" s="48"/>
      <c r="F607" s="48"/>
      <c r="G607" s="38"/>
      <c r="H607" s="55"/>
      <c r="I607" s="55"/>
      <c r="J607" s="45">
        <f>SUM(C607:F607)</f>
        <v>0</v>
      </c>
      <c r="K607" s="255"/>
      <c r="L607" s="210"/>
      <c r="M607" s="246"/>
    </row>
    <row r="608" spans="1:13" ht="29.25" customHeight="1">
      <c r="A608" s="314"/>
      <c r="B608" s="85" t="s">
        <v>25</v>
      </c>
      <c r="C608" s="48"/>
      <c r="D608" s="48"/>
      <c r="E608" s="48"/>
      <c r="F608" s="48"/>
      <c r="G608" s="38"/>
      <c r="H608" s="55"/>
      <c r="I608" s="55"/>
      <c r="J608" s="45">
        <f>SUM(C608:F608)</f>
        <v>0</v>
      </c>
      <c r="K608" s="255"/>
      <c r="L608" s="210"/>
      <c r="M608" s="246"/>
    </row>
    <row r="609" spans="1:13" ht="29.25" customHeight="1">
      <c r="A609" s="314"/>
      <c r="B609" s="85" t="s">
        <v>11</v>
      </c>
      <c r="C609" s="48"/>
      <c r="D609" s="48"/>
      <c r="E609" s="48"/>
      <c r="F609" s="48"/>
      <c r="G609" s="38"/>
      <c r="H609" s="55"/>
      <c r="I609" s="55"/>
      <c r="J609" s="45">
        <f>SUM(C609:F609)</f>
        <v>0</v>
      </c>
      <c r="K609" s="255"/>
      <c r="L609" s="210"/>
      <c r="M609" s="246"/>
    </row>
    <row r="610" spans="1:13" ht="29.25" customHeight="1">
      <c r="A610" s="314"/>
      <c r="B610" s="308" t="s">
        <v>113</v>
      </c>
      <c r="C610" s="309"/>
      <c r="D610" s="309"/>
      <c r="E610" s="309"/>
      <c r="F610" s="309"/>
      <c r="G610" s="309"/>
      <c r="H610" s="309"/>
      <c r="I610" s="309"/>
      <c r="J610" s="309"/>
      <c r="K610" s="309"/>
      <c r="L610" s="315"/>
      <c r="M610" s="246"/>
    </row>
    <row r="611" spans="1:13" ht="29.25" customHeight="1">
      <c r="A611" s="314"/>
      <c r="B611" s="311"/>
      <c r="C611" s="312"/>
      <c r="D611" s="312"/>
      <c r="E611" s="312"/>
      <c r="F611" s="312"/>
      <c r="G611" s="312"/>
      <c r="H611" s="312"/>
      <c r="I611" s="312"/>
      <c r="J611" s="312"/>
      <c r="K611" s="312"/>
      <c r="L611" s="316"/>
      <c r="M611" s="247"/>
    </row>
    <row r="612" spans="1:13" ht="37.5" customHeight="1">
      <c r="A612" s="188" t="s">
        <v>563</v>
      </c>
      <c r="B612" s="44"/>
      <c r="C612" s="41" t="s">
        <v>3</v>
      </c>
      <c r="D612" s="41" t="s">
        <v>4</v>
      </c>
      <c r="E612" s="41" t="s">
        <v>5</v>
      </c>
      <c r="F612" s="41" t="s">
        <v>6</v>
      </c>
      <c r="G612" s="45"/>
      <c r="H612" s="45"/>
      <c r="I612" s="45"/>
      <c r="J612" s="89" t="s">
        <v>12</v>
      </c>
      <c r="K612" s="29" t="s">
        <v>13</v>
      </c>
      <c r="L612" s="30" t="s">
        <v>14</v>
      </c>
      <c r="M612" s="245"/>
    </row>
    <row r="613" spans="1:13" ht="25.5" customHeight="1">
      <c r="A613" s="314"/>
      <c r="B613" s="85" t="s">
        <v>19</v>
      </c>
      <c r="C613" s="48"/>
      <c r="D613" s="48"/>
      <c r="E613" s="48"/>
      <c r="F613" s="48"/>
      <c r="G613" s="38"/>
      <c r="H613" s="54"/>
      <c r="I613" s="54"/>
      <c r="J613" s="45">
        <f>SUM(C613:F613)</f>
        <v>0</v>
      </c>
      <c r="K613" s="254">
        <v>750</v>
      </c>
      <c r="L613" s="184">
        <f>K613*SUM(J613:J619)</f>
        <v>0</v>
      </c>
      <c r="M613" s="246"/>
    </row>
    <row r="614" spans="1:13" ht="25.5" customHeight="1">
      <c r="A614" s="314"/>
      <c r="B614" s="85" t="s">
        <v>25</v>
      </c>
      <c r="C614" s="48"/>
      <c r="D614" s="48"/>
      <c r="E614" s="48"/>
      <c r="F614" s="48"/>
      <c r="G614" s="38"/>
      <c r="H614" s="54"/>
      <c r="I614" s="54"/>
      <c r="J614" s="45">
        <f>SUM(C614:F614)</f>
        <v>0</v>
      </c>
      <c r="K614" s="254"/>
      <c r="L614" s="184"/>
      <c r="M614" s="246"/>
    </row>
    <row r="615" spans="1:13" ht="25.5" customHeight="1">
      <c r="A615" s="314"/>
      <c r="B615" s="85" t="s">
        <v>11</v>
      </c>
      <c r="C615" s="48"/>
      <c r="D615" s="48"/>
      <c r="E615" s="48"/>
      <c r="F615" s="48"/>
      <c r="G615" s="38"/>
      <c r="H615" s="54"/>
      <c r="I615" s="54"/>
      <c r="J615" s="45">
        <f>SUM(C615:F615)</f>
        <v>0</v>
      </c>
      <c r="K615" s="254"/>
      <c r="L615" s="184"/>
      <c r="M615" s="246"/>
    </row>
    <row r="616" spans="1:13" ht="25.5" customHeight="1">
      <c r="A616" s="314"/>
      <c r="B616" s="85"/>
      <c r="C616" s="89" t="s">
        <v>7</v>
      </c>
      <c r="D616" s="89" t="s">
        <v>8</v>
      </c>
      <c r="E616" s="89" t="s">
        <v>9</v>
      </c>
      <c r="F616" s="89" t="s">
        <v>10</v>
      </c>
      <c r="G616" s="89"/>
      <c r="H616" s="97"/>
      <c r="I616" s="97"/>
      <c r="J616" s="45"/>
      <c r="K616" s="255"/>
      <c r="L616" s="210"/>
      <c r="M616" s="246"/>
    </row>
    <row r="617" spans="1:13" ht="25.5" customHeight="1">
      <c r="A617" s="314"/>
      <c r="B617" s="85" t="s">
        <v>19</v>
      </c>
      <c r="C617" s="48"/>
      <c r="D617" s="48"/>
      <c r="E617" s="48"/>
      <c r="F617" s="48"/>
      <c r="G617" s="38"/>
      <c r="H617" s="55"/>
      <c r="I617" s="55"/>
      <c r="J617" s="45">
        <f>SUM(C617:F617)</f>
        <v>0</v>
      </c>
      <c r="K617" s="255"/>
      <c r="L617" s="210"/>
      <c r="M617" s="246"/>
    </row>
    <row r="618" spans="1:13" ht="25.5" customHeight="1">
      <c r="A618" s="314"/>
      <c r="B618" s="85" t="s">
        <v>25</v>
      </c>
      <c r="C618" s="48"/>
      <c r="D618" s="48"/>
      <c r="E618" s="48"/>
      <c r="F618" s="48"/>
      <c r="G618" s="38"/>
      <c r="H618" s="55"/>
      <c r="I618" s="55"/>
      <c r="J618" s="45">
        <f>SUM(C618:F618)</f>
        <v>0</v>
      </c>
      <c r="K618" s="255"/>
      <c r="L618" s="210"/>
      <c r="M618" s="246"/>
    </row>
    <row r="619" spans="1:13" ht="25.5" customHeight="1">
      <c r="A619" s="314"/>
      <c r="B619" s="85" t="s">
        <v>11</v>
      </c>
      <c r="C619" s="48"/>
      <c r="D619" s="48"/>
      <c r="E619" s="48"/>
      <c r="F619" s="48"/>
      <c r="G619" s="38"/>
      <c r="H619" s="55"/>
      <c r="I619" s="55"/>
      <c r="J619" s="45">
        <f>SUM(C619:F619)</f>
        <v>0</v>
      </c>
      <c r="K619" s="255"/>
      <c r="L619" s="210"/>
      <c r="M619" s="246"/>
    </row>
    <row r="620" spans="1:13" ht="25.5" customHeight="1">
      <c r="A620" s="314"/>
      <c r="B620" s="308" t="s">
        <v>113</v>
      </c>
      <c r="C620" s="309"/>
      <c r="D620" s="309"/>
      <c r="E620" s="309"/>
      <c r="F620" s="309"/>
      <c r="G620" s="309"/>
      <c r="H620" s="309"/>
      <c r="I620" s="309"/>
      <c r="J620" s="309"/>
      <c r="K620" s="309"/>
      <c r="L620" s="315"/>
      <c r="M620" s="246"/>
    </row>
    <row r="621" spans="1:13" ht="25.5" customHeight="1">
      <c r="A621" s="314"/>
      <c r="B621" s="311"/>
      <c r="C621" s="312"/>
      <c r="D621" s="312"/>
      <c r="E621" s="312"/>
      <c r="F621" s="312"/>
      <c r="G621" s="312"/>
      <c r="H621" s="312"/>
      <c r="I621" s="312"/>
      <c r="J621" s="312"/>
      <c r="K621" s="312"/>
      <c r="L621" s="316"/>
      <c r="M621" s="247"/>
    </row>
    <row r="622" spans="1:13" ht="34.5" customHeight="1">
      <c r="A622" s="188" t="s">
        <v>396</v>
      </c>
      <c r="B622" s="44"/>
      <c r="C622" s="41" t="s">
        <v>3</v>
      </c>
      <c r="D622" s="41" t="s">
        <v>4</v>
      </c>
      <c r="E622" s="41" t="s">
        <v>5</v>
      </c>
      <c r="F622" s="41" t="s">
        <v>6</v>
      </c>
      <c r="G622" s="45"/>
      <c r="H622" s="45"/>
      <c r="I622" s="45"/>
      <c r="J622" s="89" t="s">
        <v>12</v>
      </c>
      <c r="K622" s="29" t="s">
        <v>13</v>
      </c>
      <c r="L622" s="30" t="s">
        <v>402</v>
      </c>
      <c r="M622" s="88"/>
    </row>
    <row r="623" spans="1:13" ht="34.5" customHeight="1">
      <c r="A623" s="314"/>
      <c r="B623" s="85" t="s">
        <v>25</v>
      </c>
      <c r="C623" s="48"/>
      <c r="D623" s="48"/>
      <c r="E623" s="48"/>
      <c r="F623" s="48"/>
      <c r="G623" s="38"/>
      <c r="H623" s="54"/>
      <c r="I623" s="54"/>
      <c r="J623" s="45">
        <f>SUM(C623:F623)</f>
        <v>0</v>
      </c>
      <c r="K623" s="254">
        <v>650</v>
      </c>
      <c r="L623" s="184">
        <f>K623*SUM(J623:J627)</f>
        <v>0</v>
      </c>
      <c r="M623" s="245"/>
    </row>
    <row r="624" spans="1:13" ht="34.5" customHeight="1">
      <c r="A624" s="314"/>
      <c r="B624" s="85" t="s">
        <v>56</v>
      </c>
      <c r="C624" s="48"/>
      <c r="D624" s="49"/>
      <c r="E624" s="38"/>
      <c r="F624" s="48"/>
      <c r="G624" s="38"/>
      <c r="H624" s="54"/>
      <c r="I624" s="54"/>
      <c r="J624" s="45">
        <f>SUM(C624:F624)</f>
        <v>0</v>
      </c>
      <c r="K624" s="254"/>
      <c r="L624" s="184"/>
      <c r="M624" s="246"/>
    </row>
    <row r="625" spans="1:13" ht="34.5" customHeight="1">
      <c r="A625" s="314"/>
      <c r="B625" s="85"/>
      <c r="C625" s="89" t="s">
        <v>7</v>
      </c>
      <c r="D625" s="89" t="s">
        <v>8</v>
      </c>
      <c r="E625" s="89" t="s">
        <v>9</v>
      </c>
      <c r="F625" s="89" t="s">
        <v>10</v>
      </c>
      <c r="G625" s="89"/>
      <c r="H625" s="97"/>
      <c r="I625" s="97"/>
      <c r="J625" s="45"/>
      <c r="K625" s="255"/>
      <c r="L625" s="210"/>
      <c r="M625" s="246"/>
    </row>
    <row r="626" spans="1:13" ht="34.5" customHeight="1">
      <c r="A626" s="314"/>
      <c r="B626" s="85" t="s">
        <v>25</v>
      </c>
      <c r="C626" s="48"/>
      <c r="D626" s="48"/>
      <c r="E626" s="49"/>
      <c r="F626" s="48"/>
      <c r="G626" s="38"/>
      <c r="H626" s="55"/>
      <c r="I626" s="55"/>
      <c r="J626" s="45">
        <f>SUM(C626:F626)</f>
        <v>0</v>
      </c>
      <c r="K626" s="255"/>
      <c r="L626" s="210"/>
      <c r="M626" s="246"/>
    </row>
    <row r="627" spans="1:13" ht="34.5" customHeight="1">
      <c r="A627" s="314"/>
      <c r="B627" s="85" t="s">
        <v>56</v>
      </c>
      <c r="C627" s="38"/>
      <c r="D627" s="48"/>
      <c r="E627" s="38"/>
      <c r="F627" s="48"/>
      <c r="G627" s="38"/>
      <c r="H627" s="55"/>
      <c r="I627" s="55"/>
      <c r="J627" s="45">
        <f>SUM(C627:F627)</f>
        <v>0</v>
      </c>
      <c r="K627" s="255"/>
      <c r="L627" s="210"/>
      <c r="M627" s="246"/>
    </row>
    <row r="628" spans="1:13" ht="23.25" customHeight="1">
      <c r="A628" s="314"/>
      <c r="B628" s="308" t="s">
        <v>395</v>
      </c>
      <c r="C628" s="309"/>
      <c r="D628" s="309"/>
      <c r="E628" s="309"/>
      <c r="F628" s="309"/>
      <c r="G628" s="309"/>
      <c r="H628" s="309"/>
      <c r="I628" s="309"/>
      <c r="J628" s="309"/>
      <c r="K628" s="309"/>
      <c r="L628" s="315"/>
      <c r="M628" s="246"/>
    </row>
    <row r="629" spans="1:13" ht="24" customHeight="1">
      <c r="A629" s="314"/>
      <c r="B629" s="311"/>
      <c r="C629" s="312"/>
      <c r="D629" s="312"/>
      <c r="E629" s="312"/>
      <c r="F629" s="312"/>
      <c r="G629" s="312"/>
      <c r="H629" s="312"/>
      <c r="I629" s="312"/>
      <c r="J629" s="312"/>
      <c r="K629" s="312"/>
      <c r="L629" s="316"/>
      <c r="M629" s="247"/>
    </row>
    <row r="630" spans="1:13" ht="49.5" customHeight="1">
      <c r="A630" s="189" t="s">
        <v>449</v>
      </c>
      <c r="B630" s="44"/>
      <c r="C630" s="41" t="s">
        <v>115</v>
      </c>
      <c r="D630" s="41" t="s">
        <v>116</v>
      </c>
      <c r="E630" s="41" t="s">
        <v>117</v>
      </c>
      <c r="F630" s="41" t="s">
        <v>118</v>
      </c>
      <c r="G630" s="89"/>
      <c r="H630" s="89"/>
      <c r="I630" s="89"/>
      <c r="J630" s="89"/>
      <c r="K630" s="29" t="s">
        <v>13</v>
      </c>
      <c r="L630" s="30" t="s">
        <v>14</v>
      </c>
      <c r="M630" s="245"/>
    </row>
    <row r="631" spans="1:13" ht="49.5" customHeight="1">
      <c r="A631" s="190"/>
      <c r="B631" s="85" t="s">
        <v>19</v>
      </c>
      <c r="C631" s="49"/>
      <c r="D631" s="48"/>
      <c r="E631" s="48"/>
      <c r="F631" s="48"/>
      <c r="G631" s="36"/>
      <c r="H631" s="36"/>
      <c r="I631" s="36"/>
      <c r="J631" s="45">
        <f>SUM(C631:F631)</f>
        <v>0</v>
      </c>
      <c r="K631" s="254">
        <v>520</v>
      </c>
      <c r="L631" s="184">
        <f>SUM(K631*J631:J635)</f>
        <v>0</v>
      </c>
      <c r="M631" s="246"/>
    </row>
    <row r="632" spans="1:13" ht="49.5" customHeight="1">
      <c r="A632" s="190"/>
      <c r="B632" s="85" t="s">
        <v>11</v>
      </c>
      <c r="C632" s="49"/>
      <c r="D632" s="48"/>
      <c r="E632" s="48"/>
      <c r="F632" s="48"/>
      <c r="G632" s="36"/>
      <c r="H632" s="36"/>
      <c r="I632" s="36"/>
      <c r="J632" s="45">
        <f>SUM(C632:F632)</f>
        <v>0</v>
      </c>
      <c r="K632" s="254"/>
      <c r="L632" s="184"/>
      <c r="M632" s="246"/>
    </row>
    <row r="633" spans="1:13" ht="49.5" customHeight="1">
      <c r="A633" s="190"/>
      <c r="B633" s="85"/>
      <c r="C633" s="41" t="s">
        <v>119</v>
      </c>
      <c r="D633" s="41" t="s">
        <v>120</v>
      </c>
      <c r="E633" s="41" t="s">
        <v>121</v>
      </c>
      <c r="F633" s="41" t="s">
        <v>122</v>
      </c>
      <c r="G633" s="89"/>
      <c r="H633" s="89"/>
      <c r="I633" s="89"/>
      <c r="J633" s="45"/>
      <c r="K633" s="254"/>
      <c r="L633" s="184"/>
      <c r="M633" s="246"/>
    </row>
    <row r="634" spans="1:13" ht="49.5" customHeight="1">
      <c r="A634" s="190"/>
      <c r="B634" s="85" t="s">
        <v>19</v>
      </c>
      <c r="C634" s="49"/>
      <c r="D634" s="48"/>
      <c r="E634" s="48"/>
      <c r="F634" s="49"/>
      <c r="G634" s="36"/>
      <c r="H634" s="36"/>
      <c r="I634" s="36"/>
      <c r="J634" s="45">
        <f>SUM(C634:F634)</f>
        <v>0</v>
      </c>
      <c r="K634" s="254"/>
      <c r="L634" s="184"/>
      <c r="M634" s="246"/>
    </row>
    <row r="635" spans="1:13" ht="49.5" customHeight="1">
      <c r="A635" s="190"/>
      <c r="B635" s="85" t="s">
        <v>11</v>
      </c>
      <c r="C635" s="49"/>
      <c r="D635" s="48"/>
      <c r="E635" s="48"/>
      <c r="F635" s="49"/>
      <c r="G635" s="36"/>
      <c r="H635" s="36"/>
      <c r="I635" s="36"/>
      <c r="J635" s="45">
        <f>SUM(C635:F635)</f>
        <v>0</v>
      </c>
      <c r="K635" s="254"/>
      <c r="L635" s="184"/>
      <c r="M635" s="246"/>
    </row>
    <row r="636" spans="1:13" ht="49.5" customHeight="1">
      <c r="A636" s="191"/>
      <c r="B636" s="217" t="s">
        <v>412</v>
      </c>
      <c r="C636" s="218"/>
      <c r="D636" s="218"/>
      <c r="E636" s="218"/>
      <c r="F636" s="218"/>
      <c r="G636" s="218"/>
      <c r="H636" s="218"/>
      <c r="I636" s="218"/>
      <c r="J636" s="218"/>
      <c r="K636" s="218"/>
      <c r="L636" s="129"/>
      <c r="M636" s="247"/>
    </row>
    <row r="637" spans="1:13" ht="47.25" customHeight="1">
      <c r="A637" s="188" t="s">
        <v>569</v>
      </c>
      <c r="B637" s="85"/>
      <c r="C637" s="42" t="s">
        <v>15</v>
      </c>
      <c r="D637" s="89" t="s">
        <v>16</v>
      </c>
      <c r="E637" s="89" t="s">
        <v>17</v>
      </c>
      <c r="F637" s="89" t="s">
        <v>18</v>
      </c>
      <c r="G637" s="89"/>
      <c r="H637" s="89"/>
      <c r="I637" s="89"/>
      <c r="J637" s="89"/>
      <c r="K637" s="29" t="s">
        <v>13</v>
      </c>
      <c r="L637" s="30" t="s">
        <v>14</v>
      </c>
      <c r="M637" s="248"/>
    </row>
    <row r="638" spans="1:13" ht="54.75" customHeight="1">
      <c r="A638" s="188"/>
      <c r="B638" s="85" t="s">
        <v>2</v>
      </c>
      <c r="C638" s="35"/>
      <c r="D638" s="36"/>
      <c r="E638" s="35"/>
      <c r="F638" s="36"/>
      <c r="G638" s="36"/>
      <c r="H638" s="38"/>
      <c r="I638" s="38"/>
      <c r="J638" s="89">
        <f>SUM(C638:G638)</f>
        <v>0</v>
      </c>
      <c r="K638" s="255">
        <v>170</v>
      </c>
      <c r="L638" s="210">
        <f>K638*SUM(J638:J640)</f>
        <v>0</v>
      </c>
      <c r="M638" s="249"/>
    </row>
    <row r="639" spans="1:13" ht="54.75" customHeight="1">
      <c r="A639" s="188"/>
      <c r="B639" s="85" t="s">
        <v>11</v>
      </c>
      <c r="C639" s="35"/>
      <c r="D639" s="35"/>
      <c r="E639" s="35"/>
      <c r="F639" s="35"/>
      <c r="G639" s="36"/>
      <c r="H639" s="38"/>
      <c r="I639" s="38"/>
      <c r="J639" s="89">
        <f>SUM(C639:G639)</f>
        <v>0</v>
      </c>
      <c r="K639" s="255"/>
      <c r="L639" s="210"/>
      <c r="M639" s="249"/>
    </row>
    <row r="640" spans="1:13" ht="54.75" customHeight="1">
      <c r="A640" s="188"/>
      <c r="B640" s="85" t="s">
        <v>49</v>
      </c>
      <c r="C640" s="35"/>
      <c r="D640" s="35"/>
      <c r="E640" s="35"/>
      <c r="F640" s="35"/>
      <c r="G640" s="36"/>
      <c r="H640" s="38"/>
      <c r="I640" s="38"/>
      <c r="J640" s="89">
        <f>SUM(C640:G640)</f>
        <v>0</v>
      </c>
      <c r="K640" s="255"/>
      <c r="L640" s="210"/>
      <c r="M640" s="249"/>
    </row>
    <row r="641" spans="1:13" ht="47.25" customHeight="1">
      <c r="A641" s="188"/>
      <c r="B641" s="223" t="s">
        <v>482</v>
      </c>
      <c r="C641" s="224"/>
      <c r="D641" s="224"/>
      <c r="E641" s="224"/>
      <c r="F641" s="224"/>
      <c r="G641" s="224"/>
      <c r="H641" s="224"/>
      <c r="I641" s="224"/>
      <c r="J641" s="224"/>
      <c r="K641" s="255"/>
      <c r="L641" s="210"/>
      <c r="M641" s="250"/>
    </row>
    <row r="642" spans="1:13" ht="33.75" customHeight="1">
      <c r="A642" s="189" t="s">
        <v>393</v>
      </c>
      <c r="B642" s="44"/>
      <c r="C642" s="41" t="s">
        <v>115</v>
      </c>
      <c r="D642" s="41" t="s">
        <v>116</v>
      </c>
      <c r="E642" s="41" t="s">
        <v>117</v>
      </c>
      <c r="F642" s="41" t="s">
        <v>118</v>
      </c>
      <c r="G642" s="89"/>
      <c r="H642" s="89"/>
      <c r="I642" s="89"/>
      <c r="J642" s="89"/>
      <c r="K642" s="29" t="s">
        <v>13</v>
      </c>
      <c r="L642" s="30" t="s">
        <v>14</v>
      </c>
      <c r="M642" s="245"/>
    </row>
    <row r="643" spans="1:13" ht="33.75" customHeight="1">
      <c r="A643" s="190"/>
      <c r="B643" s="85" t="s">
        <v>19</v>
      </c>
      <c r="C643" s="48"/>
      <c r="D643" s="48"/>
      <c r="E643" s="48"/>
      <c r="F643" s="48"/>
      <c r="G643" s="27"/>
      <c r="H643" s="27"/>
      <c r="I643" s="27"/>
      <c r="J643" s="45">
        <f>SUM(C643:F643)</f>
        <v>0</v>
      </c>
      <c r="K643" s="254">
        <v>700</v>
      </c>
      <c r="L643" s="184">
        <f>K643*SUM(J643:J648)</f>
        <v>0</v>
      </c>
      <c r="M643" s="246"/>
    </row>
    <row r="644" spans="1:13" ht="33.75" customHeight="1">
      <c r="A644" s="190"/>
      <c r="B644" s="85" t="s">
        <v>11</v>
      </c>
      <c r="C644" s="49"/>
      <c r="D644" s="48"/>
      <c r="E644" s="48"/>
      <c r="F644" s="48"/>
      <c r="G644" s="27" t="s">
        <v>570</v>
      </c>
      <c r="H644" s="27"/>
      <c r="I644" s="27"/>
      <c r="J644" s="45">
        <f>SUM(C644:F644)</f>
        <v>0</v>
      </c>
      <c r="K644" s="254"/>
      <c r="L644" s="184"/>
      <c r="M644" s="246"/>
    </row>
    <row r="645" spans="1:13" ht="33.75" customHeight="1">
      <c r="A645" s="190"/>
      <c r="B645" s="85" t="s">
        <v>49</v>
      </c>
      <c r="C645" s="48"/>
      <c r="D645" s="49"/>
      <c r="E645" s="48"/>
      <c r="F645" s="49"/>
      <c r="G645" s="27"/>
      <c r="H645" s="27"/>
      <c r="I645" s="27"/>
      <c r="J645" s="45">
        <f>SUM(C645:F645)</f>
        <v>0</v>
      </c>
      <c r="K645" s="254"/>
      <c r="L645" s="184"/>
      <c r="M645" s="246"/>
    </row>
    <row r="646" spans="1:13" ht="33.75" customHeight="1">
      <c r="A646" s="190"/>
      <c r="B646" s="85"/>
      <c r="C646" s="41" t="s">
        <v>119</v>
      </c>
      <c r="D646" s="41" t="s">
        <v>120</v>
      </c>
      <c r="E646" s="41" t="s">
        <v>121</v>
      </c>
      <c r="F646" s="41" t="s">
        <v>122</v>
      </c>
      <c r="G646" s="89"/>
      <c r="H646" s="89"/>
      <c r="I646" s="89"/>
      <c r="J646" s="45"/>
      <c r="K646" s="254"/>
      <c r="L646" s="184"/>
      <c r="M646" s="246"/>
    </row>
    <row r="647" spans="1:13" ht="33.75" customHeight="1">
      <c r="A647" s="190"/>
      <c r="B647" s="85" t="s">
        <v>19</v>
      </c>
      <c r="C647" s="48"/>
      <c r="D647" s="48"/>
      <c r="E647" s="48"/>
      <c r="F647" s="48"/>
      <c r="G647" s="27"/>
      <c r="H647" s="27"/>
      <c r="I647" s="27"/>
      <c r="J647" s="45">
        <f>SUM(C647:F647)</f>
        <v>0</v>
      </c>
      <c r="K647" s="254"/>
      <c r="L647" s="184"/>
      <c r="M647" s="246"/>
    </row>
    <row r="648" spans="1:13" ht="33.75" customHeight="1">
      <c r="A648" s="190"/>
      <c r="B648" s="85" t="s">
        <v>11</v>
      </c>
      <c r="C648" s="48"/>
      <c r="D648" s="48"/>
      <c r="E648" s="48"/>
      <c r="F648" s="48"/>
      <c r="G648" s="27"/>
      <c r="H648" s="27"/>
      <c r="I648" s="27"/>
      <c r="J648" s="45">
        <f>SUM(C648:F648)</f>
        <v>0</v>
      </c>
      <c r="K648" s="254"/>
      <c r="L648" s="184"/>
      <c r="M648" s="246"/>
    </row>
    <row r="649" spans="1:13" ht="33" customHeight="1">
      <c r="A649" s="191"/>
      <c r="B649" s="217" t="s">
        <v>412</v>
      </c>
      <c r="C649" s="218"/>
      <c r="D649" s="218"/>
      <c r="E649" s="218"/>
      <c r="F649" s="218"/>
      <c r="G649" s="218"/>
      <c r="H649" s="218"/>
      <c r="I649" s="218"/>
      <c r="J649" s="218"/>
      <c r="K649" s="218"/>
      <c r="L649" s="129"/>
      <c r="M649" s="247"/>
    </row>
    <row r="650" spans="1:13" ht="71.25" customHeight="1">
      <c r="A650" s="189" t="s">
        <v>571</v>
      </c>
      <c r="B650" s="85"/>
      <c r="C650" s="89" t="s">
        <v>7</v>
      </c>
      <c r="D650" s="89" t="s">
        <v>8</v>
      </c>
      <c r="E650" s="89" t="s">
        <v>9</v>
      </c>
      <c r="F650" s="89" t="s">
        <v>10</v>
      </c>
      <c r="G650" s="89"/>
      <c r="H650" s="97"/>
      <c r="I650" s="97"/>
      <c r="J650" s="89" t="s">
        <v>12</v>
      </c>
      <c r="K650" s="29" t="s">
        <v>13</v>
      </c>
      <c r="L650" s="30" t="s">
        <v>14</v>
      </c>
      <c r="M650" s="94"/>
    </row>
    <row r="651" spans="1:13" ht="52.5" customHeight="1">
      <c r="A651" s="190"/>
      <c r="B651" s="85" t="s">
        <v>19</v>
      </c>
      <c r="C651" s="48"/>
      <c r="D651" s="49"/>
      <c r="E651" s="49"/>
      <c r="F651" s="48"/>
      <c r="G651" s="38"/>
      <c r="H651" s="55"/>
      <c r="I651" s="55"/>
      <c r="J651" s="97">
        <f>SUM(C651:G651)</f>
        <v>0</v>
      </c>
      <c r="K651" s="252">
        <v>500</v>
      </c>
      <c r="L651" s="182">
        <f>K651*SUM(J651:J653)</f>
        <v>0</v>
      </c>
      <c r="M651" s="95"/>
    </row>
    <row r="652" spans="1:13" ht="52.5" customHeight="1">
      <c r="A652" s="190"/>
      <c r="B652" s="85" t="s">
        <v>2</v>
      </c>
      <c r="C652" s="48"/>
      <c r="D652" s="49"/>
      <c r="E652" s="48"/>
      <c r="F652" s="38"/>
      <c r="G652" s="38"/>
      <c r="H652" s="55"/>
      <c r="I652" s="55"/>
      <c r="J652" s="97">
        <f>SUM(C652:E652)</f>
        <v>0</v>
      </c>
      <c r="K652" s="253"/>
      <c r="L652" s="183"/>
      <c r="M652" s="95"/>
    </row>
    <row r="653" spans="1:13" ht="52.5" customHeight="1">
      <c r="A653" s="190"/>
      <c r="B653" s="85" t="s">
        <v>11</v>
      </c>
      <c r="C653" s="48"/>
      <c r="D653" s="48"/>
      <c r="E653" s="48"/>
      <c r="F653" s="48"/>
      <c r="G653" s="38"/>
      <c r="H653" s="55"/>
      <c r="I653" s="55"/>
      <c r="J653" s="97">
        <f>SUM(C653:F653)</f>
        <v>0</v>
      </c>
      <c r="K653" s="253"/>
      <c r="L653" s="183"/>
      <c r="M653" s="95"/>
    </row>
    <row r="654" spans="1:13" ht="37.5" customHeight="1">
      <c r="A654" s="190"/>
      <c r="B654" s="308" t="s">
        <v>101</v>
      </c>
      <c r="C654" s="309"/>
      <c r="D654" s="309"/>
      <c r="E654" s="309"/>
      <c r="F654" s="309"/>
      <c r="G654" s="309"/>
      <c r="H654" s="309"/>
      <c r="I654" s="309"/>
      <c r="J654" s="309"/>
      <c r="K654" s="309"/>
      <c r="L654" s="315"/>
      <c r="M654" s="95"/>
    </row>
    <row r="655" spans="1:13" ht="24" customHeight="1">
      <c r="A655" s="191"/>
      <c r="B655" s="311"/>
      <c r="C655" s="312"/>
      <c r="D655" s="312"/>
      <c r="E655" s="312"/>
      <c r="F655" s="312"/>
      <c r="G655" s="312"/>
      <c r="H655" s="312"/>
      <c r="I655" s="312"/>
      <c r="J655" s="312"/>
      <c r="K655" s="312"/>
      <c r="L655" s="316"/>
      <c r="M655" s="95"/>
    </row>
    <row r="656" spans="1:13" ht="40.5" customHeight="1">
      <c r="A656" s="189" t="s">
        <v>109</v>
      </c>
      <c r="B656" s="85"/>
      <c r="C656" s="89" t="s">
        <v>7</v>
      </c>
      <c r="D656" s="89" t="s">
        <v>8</v>
      </c>
      <c r="E656" s="89" t="s">
        <v>9</v>
      </c>
      <c r="F656" s="89" t="s">
        <v>10</v>
      </c>
      <c r="G656" s="89"/>
      <c r="H656" s="97"/>
      <c r="I656" s="89"/>
      <c r="J656" s="88" t="s">
        <v>12</v>
      </c>
      <c r="K656" s="29" t="s">
        <v>13</v>
      </c>
      <c r="L656" s="37" t="s">
        <v>14</v>
      </c>
      <c r="M656" s="245"/>
    </row>
    <row r="657" spans="1:13" ht="39.75" customHeight="1">
      <c r="A657" s="190"/>
      <c r="B657" s="85" t="s">
        <v>31</v>
      </c>
      <c r="C657" s="48"/>
      <c r="D657" s="48"/>
      <c r="E657" s="49"/>
      <c r="F657" s="49"/>
      <c r="G657" s="38"/>
      <c r="H657" s="55"/>
      <c r="I657" s="55"/>
      <c r="J657" s="89">
        <f>SUM(C657:G657)</f>
        <v>0</v>
      </c>
      <c r="K657" s="252">
        <v>390</v>
      </c>
      <c r="L657" s="214">
        <f>K657*SUM(J657:J661)</f>
        <v>0</v>
      </c>
      <c r="M657" s="246"/>
    </row>
    <row r="658" spans="1:13" ht="39.75" customHeight="1">
      <c r="A658" s="190"/>
      <c r="B658" s="85" t="s">
        <v>25</v>
      </c>
      <c r="C658" s="48"/>
      <c r="D658" s="48"/>
      <c r="E658" s="48"/>
      <c r="F658" s="48"/>
      <c r="G658" s="38"/>
      <c r="H658" s="55"/>
      <c r="I658" s="55"/>
      <c r="J658" s="89">
        <f>SUM(C658:G658)</f>
        <v>0</v>
      </c>
      <c r="K658" s="253"/>
      <c r="L658" s="215"/>
      <c r="M658" s="246"/>
    </row>
    <row r="659" spans="1:13" ht="39.75" customHeight="1">
      <c r="A659" s="190"/>
      <c r="B659" s="85" t="s">
        <v>19</v>
      </c>
      <c r="C659" s="48"/>
      <c r="D659" s="49"/>
      <c r="E659" s="49"/>
      <c r="F659" s="49"/>
      <c r="G659" s="38"/>
      <c r="H659" s="55"/>
      <c r="I659" s="55"/>
      <c r="J659" s="89">
        <f>SUM(C659:G659)</f>
        <v>0</v>
      </c>
      <c r="K659" s="253"/>
      <c r="L659" s="215"/>
      <c r="M659" s="246"/>
    </row>
    <row r="660" spans="1:13" ht="39.75" customHeight="1">
      <c r="A660" s="190"/>
      <c r="B660" s="114" t="s">
        <v>11</v>
      </c>
      <c r="C660" s="48"/>
      <c r="D660" s="48"/>
      <c r="E660" s="48"/>
      <c r="F660" s="49"/>
      <c r="G660" s="38"/>
      <c r="H660" s="38"/>
      <c r="I660" s="38"/>
      <c r="J660" s="89">
        <f>SUM(C660:G660)</f>
        <v>0</v>
      </c>
      <c r="K660" s="253"/>
      <c r="L660" s="215"/>
      <c r="M660" s="246"/>
    </row>
    <row r="661" spans="1:13" ht="39.75" customHeight="1">
      <c r="A661" s="190"/>
      <c r="B661" s="89" t="s">
        <v>2</v>
      </c>
      <c r="C661" s="49"/>
      <c r="D661" s="49"/>
      <c r="E661" s="48"/>
      <c r="F661" s="49"/>
      <c r="G661" s="38"/>
      <c r="H661" s="38"/>
      <c r="I661" s="38"/>
      <c r="J661" s="89">
        <f>SUM(C661:G661)</f>
        <v>0</v>
      </c>
      <c r="K661" s="254"/>
      <c r="L661" s="216"/>
      <c r="M661" s="246"/>
    </row>
    <row r="662" spans="1:13" ht="31.5" customHeight="1">
      <c r="A662" s="190"/>
      <c r="B662" s="308" t="s">
        <v>148</v>
      </c>
      <c r="C662" s="309"/>
      <c r="D662" s="309"/>
      <c r="E662" s="309"/>
      <c r="F662" s="309"/>
      <c r="G662" s="309"/>
      <c r="H662" s="309"/>
      <c r="I662" s="309"/>
      <c r="J662" s="309"/>
      <c r="K662" s="309"/>
      <c r="L662" s="318"/>
      <c r="M662" s="246"/>
    </row>
    <row r="663" spans="1:13" ht="12" customHeight="1">
      <c r="A663" s="191"/>
      <c r="B663" s="311"/>
      <c r="C663" s="312"/>
      <c r="D663" s="312"/>
      <c r="E663" s="312"/>
      <c r="F663" s="312"/>
      <c r="G663" s="312"/>
      <c r="H663" s="312"/>
      <c r="I663" s="312"/>
      <c r="J663" s="312"/>
      <c r="K663" s="312"/>
      <c r="L663" s="319"/>
      <c r="M663" s="246"/>
    </row>
    <row r="664" spans="1:13" ht="34.5" customHeight="1">
      <c r="A664" s="189" t="s">
        <v>110</v>
      </c>
      <c r="B664" s="85"/>
      <c r="C664" s="89" t="s">
        <v>15</v>
      </c>
      <c r="D664" s="89" t="s">
        <v>16</v>
      </c>
      <c r="E664" s="89" t="s">
        <v>17</v>
      </c>
      <c r="F664" s="89" t="s">
        <v>18</v>
      </c>
      <c r="G664" s="89"/>
      <c r="H664" s="89"/>
      <c r="I664" s="89"/>
      <c r="J664" s="89" t="s">
        <v>12</v>
      </c>
      <c r="K664" s="29" t="s">
        <v>13</v>
      </c>
      <c r="L664" s="37" t="s">
        <v>14</v>
      </c>
      <c r="M664" s="246"/>
    </row>
    <row r="665" spans="1:13" ht="34.5" customHeight="1">
      <c r="A665" s="190"/>
      <c r="B665" s="85" t="s">
        <v>25</v>
      </c>
      <c r="C665" s="49"/>
      <c r="D665" s="48"/>
      <c r="E665" s="48"/>
      <c r="F665" s="49"/>
      <c r="G665" s="38"/>
      <c r="H665" s="38"/>
      <c r="I665" s="38"/>
      <c r="J665" s="89">
        <f>SUM(C665:G665)</f>
        <v>0</v>
      </c>
      <c r="K665" s="252">
        <v>150</v>
      </c>
      <c r="L665" s="214">
        <f>K665*(SUM(J665:J668))</f>
        <v>0</v>
      </c>
      <c r="M665" s="246"/>
    </row>
    <row r="666" spans="1:13" ht="34.5" customHeight="1">
      <c r="A666" s="190"/>
      <c r="B666" s="85" t="s">
        <v>2</v>
      </c>
      <c r="C666" s="48"/>
      <c r="D666" s="49"/>
      <c r="E666" s="48"/>
      <c r="F666" s="49"/>
      <c r="G666" s="38"/>
      <c r="H666" s="38"/>
      <c r="I666" s="38"/>
      <c r="J666" s="89">
        <f>SUM(C666:G666)</f>
        <v>0</v>
      </c>
      <c r="K666" s="253"/>
      <c r="L666" s="215"/>
      <c r="M666" s="246"/>
    </row>
    <row r="667" spans="1:13" ht="34.5" customHeight="1">
      <c r="A667" s="190"/>
      <c r="B667" s="85" t="s">
        <v>31</v>
      </c>
      <c r="C667" s="48"/>
      <c r="D667" s="48"/>
      <c r="E667" s="48"/>
      <c r="F667" s="48"/>
      <c r="G667" s="38"/>
      <c r="H667" s="38"/>
      <c r="I667" s="38"/>
      <c r="J667" s="89">
        <f>SUM(C667:F667)</f>
        <v>0</v>
      </c>
      <c r="K667" s="253"/>
      <c r="L667" s="215"/>
      <c r="M667" s="246"/>
    </row>
    <row r="668" spans="1:13" ht="34.5" customHeight="1">
      <c r="A668" s="190"/>
      <c r="B668" s="85" t="s">
        <v>11</v>
      </c>
      <c r="C668" s="48"/>
      <c r="D668" s="49"/>
      <c r="E668" s="48"/>
      <c r="F668" s="48"/>
      <c r="G668" s="38"/>
      <c r="H668" s="38"/>
      <c r="I668" s="38"/>
      <c r="J668" s="89">
        <f>SUM(C668:G668)</f>
        <v>0</v>
      </c>
      <c r="K668" s="253"/>
      <c r="L668" s="215"/>
      <c r="M668" s="246"/>
    </row>
    <row r="669" spans="1:13" ht="20.25" customHeight="1">
      <c r="A669" s="190"/>
      <c r="B669" s="308" t="s">
        <v>608</v>
      </c>
      <c r="C669" s="309"/>
      <c r="D669" s="309"/>
      <c r="E669" s="309"/>
      <c r="F669" s="309"/>
      <c r="G669" s="309"/>
      <c r="H669" s="309"/>
      <c r="I669" s="309"/>
      <c r="J669" s="309"/>
      <c r="K669" s="309"/>
      <c r="L669" s="318"/>
      <c r="M669" s="246"/>
    </row>
    <row r="670" spans="1:13" ht="16.5" customHeight="1">
      <c r="A670" s="191"/>
      <c r="B670" s="311"/>
      <c r="C670" s="312"/>
      <c r="D670" s="312"/>
      <c r="E670" s="312"/>
      <c r="F670" s="312"/>
      <c r="G670" s="312"/>
      <c r="H670" s="312"/>
      <c r="I670" s="312"/>
      <c r="J670" s="312"/>
      <c r="K670" s="312"/>
      <c r="L670" s="319"/>
      <c r="M670" s="246"/>
    </row>
    <row r="671" spans="1:13" ht="34.5" customHeight="1">
      <c r="A671" s="189" t="s">
        <v>111</v>
      </c>
      <c r="B671" s="85"/>
      <c r="C671" s="89" t="s">
        <v>15</v>
      </c>
      <c r="D671" s="89" t="s">
        <v>16</v>
      </c>
      <c r="E671" s="89" t="s">
        <v>17</v>
      </c>
      <c r="F671" s="89" t="s">
        <v>18</v>
      </c>
      <c r="G671" s="89"/>
      <c r="H671" s="89"/>
      <c r="I671" s="89"/>
      <c r="J671" s="89" t="s">
        <v>12</v>
      </c>
      <c r="K671" s="29" t="s">
        <v>13</v>
      </c>
      <c r="L671" s="37" t="s">
        <v>14</v>
      </c>
      <c r="M671" s="246"/>
    </row>
    <row r="672" spans="1:13" ht="34.5" customHeight="1">
      <c r="A672" s="190"/>
      <c r="B672" s="85" t="s">
        <v>25</v>
      </c>
      <c r="C672" s="48"/>
      <c r="D672" s="48"/>
      <c r="E672" s="48"/>
      <c r="F672" s="48"/>
      <c r="G672" s="38"/>
      <c r="H672" s="38"/>
      <c r="I672" s="38"/>
      <c r="J672" s="89">
        <f>SUM(C672:G672)</f>
        <v>0</v>
      </c>
      <c r="K672" s="252">
        <v>140</v>
      </c>
      <c r="L672" s="214">
        <f>K672*(SUM(J672:J676))</f>
        <v>0</v>
      </c>
      <c r="M672" s="246"/>
    </row>
    <row r="673" spans="1:13" ht="34.5" customHeight="1">
      <c r="A673" s="190"/>
      <c r="B673" s="85" t="s">
        <v>2</v>
      </c>
      <c r="C673" s="48"/>
      <c r="D673" s="48"/>
      <c r="E673" s="48"/>
      <c r="F673" s="48"/>
      <c r="G673" s="38"/>
      <c r="H673" s="38"/>
      <c r="I673" s="38"/>
      <c r="J673" s="89">
        <f>SUM(C673:G673)</f>
        <v>0</v>
      </c>
      <c r="K673" s="253"/>
      <c r="L673" s="215"/>
      <c r="M673" s="246"/>
    </row>
    <row r="674" spans="1:13" ht="34.5" customHeight="1">
      <c r="A674" s="190"/>
      <c r="B674" s="85" t="s">
        <v>31</v>
      </c>
      <c r="C674" s="49"/>
      <c r="D674" s="48"/>
      <c r="E674" s="48"/>
      <c r="F674" s="48"/>
      <c r="G674" s="38"/>
      <c r="H674" s="38"/>
      <c r="I674" s="38"/>
      <c r="J674" s="89">
        <f>SUM(C674:F674)</f>
        <v>0</v>
      </c>
      <c r="K674" s="253"/>
      <c r="L674" s="215"/>
      <c r="M674" s="246"/>
    </row>
    <row r="675" spans="1:13" ht="34.5" customHeight="1">
      <c r="A675" s="190"/>
      <c r="B675" s="85" t="s">
        <v>11</v>
      </c>
      <c r="C675" s="48"/>
      <c r="D675" s="48"/>
      <c r="E675" s="48"/>
      <c r="F675" s="48"/>
      <c r="G675" s="38"/>
      <c r="H675" s="38"/>
      <c r="I675" s="38"/>
      <c r="J675" s="89">
        <f>SUM(C675:G675)</f>
        <v>0</v>
      </c>
      <c r="K675" s="253"/>
      <c r="L675" s="215"/>
      <c r="M675" s="246"/>
    </row>
    <row r="676" spans="1:13" ht="34.5" customHeight="1">
      <c r="A676" s="190"/>
      <c r="B676" s="85" t="s">
        <v>19</v>
      </c>
      <c r="C676" s="49"/>
      <c r="D676" s="48"/>
      <c r="E676" s="48"/>
      <c r="F676" s="49"/>
      <c r="G676" s="36"/>
      <c r="H676" s="36"/>
      <c r="I676" s="36"/>
      <c r="J676" s="89">
        <f>SUM(C676:G676)</f>
        <v>0</v>
      </c>
      <c r="K676" s="253"/>
      <c r="L676" s="215"/>
      <c r="M676" s="246"/>
    </row>
    <row r="677" spans="1:13" ht="19.5" customHeight="1">
      <c r="A677" s="190"/>
      <c r="B677" s="308" t="s">
        <v>608</v>
      </c>
      <c r="C677" s="309"/>
      <c r="D677" s="309"/>
      <c r="E677" s="309"/>
      <c r="F677" s="309"/>
      <c r="G677" s="309"/>
      <c r="H677" s="309"/>
      <c r="I677" s="309"/>
      <c r="J677" s="309"/>
      <c r="K677" s="309"/>
      <c r="L677" s="318"/>
      <c r="M677" s="246"/>
    </row>
    <row r="678" spans="1:13" ht="15.75" customHeight="1">
      <c r="A678" s="191"/>
      <c r="B678" s="311"/>
      <c r="C678" s="312"/>
      <c r="D678" s="312"/>
      <c r="E678" s="312"/>
      <c r="F678" s="312"/>
      <c r="G678" s="312"/>
      <c r="H678" s="312"/>
      <c r="I678" s="312"/>
      <c r="J678" s="312"/>
      <c r="K678" s="312"/>
      <c r="L678" s="319"/>
      <c r="M678" s="247"/>
    </row>
    <row r="679" spans="1:13" ht="39" customHeight="1">
      <c r="A679" s="189" t="s">
        <v>505</v>
      </c>
      <c r="B679" s="89"/>
      <c r="C679" s="89" t="s">
        <v>15</v>
      </c>
      <c r="D679" s="89" t="s">
        <v>16</v>
      </c>
      <c r="E679" s="89" t="s">
        <v>17</v>
      </c>
      <c r="F679" s="89" t="s">
        <v>18</v>
      </c>
      <c r="G679" s="89"/>
      <c r="H679" s="89"/>
      <c r="I679" s="89"/>
      <c r="J679" s="89" t="s">
        <v>12</v>
      </c>
      <c r="K679" s="29" t="s">
        <v>13</v>
      </c>
      <c r="L679" s="30" t="s">
        <v>14</v>
      </c>
      <c r="M679" s="246"/>
    </row>
    <row r="680" spans="1:13" ht="39" customHeight="1">
      <c r="A680" s="190"/>
      <c r="B680" s="89" t="s">
        <v>142</v>
      </c>
      <c r="C680" s="48"/>
      <c r="D680" s="48"/>
      <c r="E680" s="48"/>
      <c r="F680" s="49"/>
      <c r="G680" s="38"/>
      <c r="H680" s="38"/>
      <c r="I680" s="38"/>
      <c r="J680" s="89">
        <f>SUM(C680:G680)</f>
        <v>0</v>
      </c>
      <c r="K680" s="252">
        <v>220</v>
      </c>
      <c r="L680" s="182">
        <f>K680*(SUM(J680:J681))</f>
        <v>0</v>
      </c>
      <c r="M680" s="246"/>
    </row>
    <row r="681" spans="1:13" ht="39" customHeight="1">
      <c r="A681" s="190"/>
      <c r="B681" s="89" t="s">
        <v>48</v>
      </c>
      <c r="C681" s="48"/>
      <c r="D681" s="49"/>
      <c r="E681" s="48"/>
      <c r="F681" s="48"/>
      <c r="G681" s="36"/>
      <c r="H681" s="36"/>
      <c r="I681" s="36"/>
      <c r="J681" s="89">
        <f>SUM(C681:G681)</f>
        <v>0</v>
      </c>
      <c r="K681" s="253"/>
      <c r="L681" s="183"/>
      <c r="M681" s="246"/>
    </row>
    <row r="682" spans="1:13" ht="39" customHeight="1">
      <c r="A682" s="190"/>
      <c r="B682" s="308" t="s">
        <v>506</v>
      </c>
      <c r="C682" s="309"/>
      <c r="D682" s="309"/>
      <c r="E682" s="309"/>
      <c r="F682" s="309"/>
      <c r="G682" s="309"/>
      <c r="H682" s="309"/>
      <c r="I682" s="309"/>
      <c r="J682" s="309"/>
      <c r="K682" s="309"/>
      <c r="L682" s="315"/>
      <c r="M682" s="246"/>
    </row>
    <row r="683" spans="1:13" ht="15" customHeight="1">
      <c r="A683" s="191"/>
      <c r="B683" s="311"/>
      <c r="C683" s="312"/>
      <c r="D683" s="312"/>
      <c r="E683" s="312"/>
      <c r="F683" s="312"/>
      <c r="G683" s="312"/>
      <c r="H683" s="312"/>
      <c r="I683" s="312"/>
      <c r="J683" s="312"/>
      <c r="K683" s="312"/>
      <c r="L683" s="316"/>
      <c r="M683" s="246"/>
    </row>
    <row r="684" spans="1:13" ht="33.75" customHeight="1">
      <c r="A684" s="188" t="s">
        <v>26</v>
      </c>
      <c r="B684" s="44"/>
      <c r="C684" s="41" t="s">
        <v>3</v>
      </c>
      <c r="D684" s="41" t="s">
        <v>4</v>
      </c>
      <c r="E684" s="41" t="s">
        <v>5</v>
      </c>
      <c r="F684" s="41" t="s">
        <v>6</v>
      </c>
      <c r="G684" s="45"/>
      <c r="H684" s="45"/>
      <c r="I684" s="45"/>
      <c r="J684" s="89" t="s">
        <v>12</v>
      </c>
      <c r="K684" s="29" t="s">
        <v>13</v>
      </c>
      <c r="L684" s="30" t="s">
        <v>14</v>
      </c>
      <c r="M684" s="245"/>
    </row>
    <row r="685" spans="1:13" ht="33.75" customHeight="1">
      <c r="A685" s="314"/>
      <c r="B685" s="85" t="s">
        <v>19</v>
      </c>
      <c r="C685" s="49"/>
      <c r="D685" s="49"/>
      <c r="E685" s="49"/>
      <c r="F685" s="48"/>
      <c r="G685" s="38"/>
      <c r="H685" s="54"/>
      <c r="I685" s="54"/>
      <c r="J685" s="45">
        <f>SUM(C685:F685)</f>
        <v>0</v>
      </c>
      <c r="K685" s="255">
        <v>400</v>
      </c>
      <c r="L685" s="182">
        <f>SUM(J685:J688)*K685</f>
        <v>0</v>
      </c>
      <c r="M685" s="246"/>
    </row>
    <row r="686" spans="1:13" ht="33.75" customHeight="1">
      <c r="A686" s="314"/>
      <c r="B686" s="85"/>
      <c r="C686" s="89" t="s">
        <v>7</v>
      </c>
      <c r="D686" s="89" t="s">
        <v>8</v>
      </c>
      <c r="E686" s="89" t="s">
        <v>9</v>
      </c>
      <c r="F686" s="89" t="s">
        <v>10</v>
      </c>
      <c r="G686" s="89"/>
      <c r="H686" s="97"/>
      <c r="I686" s="97"/>
      <c r="J686" s="45"/>
      <c r="K686" s="255"/>
      <c r="L686" s="183"/>
      <c r="M686" s="246"/>
    </row>
    <row r="687" spans="1:13" ht="33.75" customHeight="1">
      <c r="A687" s="314"/>
      <c r="B687" s="85" t="s">
        <v>19</v>
      </c>
      <c r="C687" s="48"/>
      <c r="D687" s="49"/>
      <c r="E687" s="49"/>
      <c r="F687" s="48"/>
      <c r="G687" s="38"/>
      <c r="H687" s="55"/>
      <c r="I687" s="55"/>
      <c r="J687" s="45">
        <f>SUM(C687:F687)</f>
        <v>0</v>
      </c>
      <c r="K687" s="255"/>
      <c r="L687" s="183"/>
      <c r="M687" s="246"/>
    </row>
    <row r="688" spans="1:13" ht="33.75" customHeight="1">
      <c r="A688" s="314"/>
      <c r="B688" s="85" t="s">
        <v>11</v>
      </c>
      <c r="C688" s="49"/>
      <c r="D688" s="49"/>
      <c r="E688" s="48"/>
      <c r="F688" s="49"/>
      <c r="G688" s="38"/>
      <c r="H688" s="55"/>
      <c r="I688" s="55"/>
      <c r="J688" s="45">
        <f>SUM(C688:F688)</f>
        <v>0</v>
      </c>
      <c r="K688" s="255"/>
      <c r="L688" s="183"/>
      <c r="M688" s="246"/>
    </row>
    <row r="689" spans="1:13" ht="24.75" customHeight="1">
      <c r="A689" s="314"/>
      <c r="B689" s="308" t="s">
        <v>113</v>
      </c>
      <c r="C689" s="309"/>
      <c r="D689" s="309"/>
      <c r="E689" s="309"/>
      <c r="F689" s="309"/>
      <c r="G689" s="309"/>
      <c r="H689" s="309"/>
      <c r="I689" s="309"/>
      <c r="J689" s="309"/>
      <c r="K689" s="309"/>
      <c r="L689" s="315"/>
      <c r="M689" s="246"/>
    </row>
    <row r="690" spans="1:13" ht="24.75" customHeight="1">
      <c r="A690" s="314"/>
      <c r="B690" s="311"/>
      <c r="C690" s="312"/>
      <c r="D690" s="312"/>
      <c r="E690" s="312"/>
      <c r="F690" s="312"/>
      <c r="G690" s="312"/>
      <c r="H690" s="312"/>
      <c r="I690" s="312"/>
      <c r="J690" s="312"/>
      <c r="K690" s="312"/>
      <c r="L690" s="316"/>
      <c r="M690" s="247"/>
    </row>
    <row r="691" spans="1:13" ht="32.25" customHeight="1">
      <c r="A691" s="188" t="s">
        <v>414</v>
      </c>
      <c r="B691" s="89"/>
      <c r="C691" s="89" t="s">
        <v>3</v>
      </c>
      <c r="D691" s="89" t="s">
        <v>4</v>
      </c>
      <c r="E691" s="89" t="s">
        <v>5</v>
      </c>
      <c r="F691" s="89" t="s">
        <v>6</v>
      </c>
      <c r="G691" s="89"/>
      <c r="H691" s="89"/>
      <c r="I691" s="89"/>
      <c r="J691" s="89" t="s">
        <v>12</v>
      </c>
      <c r="K691" s="29" t="s">
        <v>13</v>
      </c>
      <c r="L691" s="30" t="s">
        <v>14</v>
      </c>
      <c r="M691" s="245"/>
    </row>
    <row r="692" spans="1:13" ht="28.5" customHeight="1">
      <c r="A692" s="188"/>
      <c r="B692" s="89" t="s">
        <v>19</v>
      </c>
      <c r="C692" s="48"/>
      <c r="D692" s="49"/>
      <c r="E692" s="49"/>
      <c r="F692" s="49"/>
      <c r="G692" s="27"/>
      <c r="H692" s="27"/>
      <c r="I692" s="27"/>
      <c r="J692" s="89">
        <f>SUM(C692:G692)</f>
        <v>0</v>
      </c>
      <c r="K692" s="255">
        <v>420</v>
      </c>
      <c r="L692" s="210">
        <f>K692*(SUM(J692:J696))</f>
        <v>0</v>
      </c>
      <c r="M692" s="246"/>
    </row>
    <row r="693" spans="1:13" ht="28.5" customHeight="1">
      <c r="A693" s="188"/>
      <c r="B693" s="89" t="s">
        <v>11</v>
      </c>
      <c r="C693" s="49"/>
      <c r="D693" s="49"/>
      <c r="E693" s="49"/>
      <c r="F693" s="49"/>
      <c r="G693" s="27"/>
      <c r="H693" s="27"/>
      <c r="I693" s="27"/>
      <c r="J693" s="89">
        <f>SUM(C693:G693)</f>
        <v>0</v>
      </c>
      <c r="K693" s="255"/>
      <c r="L693" s="210"/>
      <c r="M693" s="246"/>
    </row>
    <row r="694" spans="1:13" ht="32.25" customHeight="1">
      <c r="A694" s="188"/>
      <c r="B694" s="89"/>
      <c r="C694" s="89" t="s">
        <v>7</v>
      </c>
      <c r="D694" s="89" t="s">
        <v>8</v>
      </c>
      <c r="E694" s="89" t="s">
        <v>9</v>
      </c>
      <c r="F694" s="89" t="s">
        <v>10</v>
      </c>
      <c r="G694" s="89"/>
      <c r="H694" s="89"/>
      <c r="I694" s="89"/>
      <c r="J694" s="89"/>
      <c r="K694" s="255"/>
      <c r="L694" s="210"/>
      <c r="M694" s="246"/>
    </row>
    <row r="695" spans="1:13" ht="28.5" customHeight="1">
      <c r="A695" s="188"/>
      <c r="B695" s="89" t="s">
        <v>19</v>
      </c>
      <c r="C695" s="48" t="s">
        <v>570</v>
      </c>
      <c r="D695" s="48"/>
      <c r="E695" s="48"/>
      <c r="F695" s="143"/>
      <c r="G695" s="36"/>
      <c r="H695" s="36"/>
      <c r="I695" s="36"/>
      <c r="J695" s="89">
        <f>SUM(C695:G695)</f>
        <v>0</v>
      </c>
      <c r="K695" s="255"/>
      <c r="L695" s="210"/>
      <c r="M695" s="246"/>
    </row>
    <row r="696" spans="1:13" ht="28.5" customHeight="1">
      <c r="A696" s="188"/>
      <c r="B696" s="89" t="s">
        <v>11</v>
      </c>
      <c r="C696" s="48"/>
      <c r="D696" s="48"/>
      <c r="E696" s="49"/>
      <c r="F696" s="67"/>
      <c r="G696" s="36"/>
      <c r="H696" s="36"/>
      <c r="I696" s="36"/>
      <c r="J696" s="85">
        <f>SUM(C696:G696)</f>
        <v>0</v>
      </c>
      <c r="K696" s="255"/>
      <c r="L696" s="210"/>
      <c r="M696" s="246"/>
    </row>
    <row r="697" spans="1:13" ht="35.25" customHeight="1">
      <c r="A697" s="188"/>
      <c r="B697" s="223" t="s">
        <v>609</v>
      </c>
      <c r="C697" s="223"/>
      <c r="D697" s="223"/>
      <c r="E697" s="223"/>
      <c r="F697" s="247"/>
      <c r="G697" s="247"/>
      <c r="H697" s="247"/>
      <c r="I697" s="247"/>
      <c r="J697" s="247"/>
      <c r="K697" s="223"/>
      <c r="L697" s="317"/>
      <c r="M697" s="246"/>
    </row>
    <row r="698" spans="1:13" ht="23.25" customHeight="1">
      <c r="A698" s="188"/>
      <c r="B698" s="223"/>
      <c r="C698" s="223"/>
      <c r="D698" s="223"/>
      <c r="E698" s="223"/>
      <c r="F698" s="223"/>
      <c r="G698" s="223"/>
      <c r="H698" s="223"/>
      <c r="I698" s="223"/>
      <c r="J698" s="223"/>
      <c r="K698" s="223"/>
      <c r="L698" s="317"/>
      <c r="M698" s="247"/>
    </row>
    <row r="699" spans="1:13" ht="39" customHeight="1">
      <c r="A699" s="189" t="s">
        <v>415</v>
      </c>
      <c r="B699" s="89"/>
      <c r="C699" s="89" t="s">
        <v>15</v>
      </c>
      <c r="D699" s="89" t="s">
        <v>16</v>
      </c>
      <c r="E699" s="89" t="s">
        <v>17</v>
      </c>
      <c r="F699" s="89" t="s">
        <v>18</v>
      </c>
      <c r="G699" s="89"/>
      <c r="H699" s="89"/>
      <c r="I699" s="89"/>
      <c r="J699" s="89" t="s">
        <v>12</v>
      </c>
      <c r="K699" s="29" t="s">
        <v>13</v>
      </c>
      <c r="L699" s="30" t="s">
        <v>14</v>
      </c>
      <c r="M699" s="245"/>
    </row>
    <row r="700" spans="1:13" ht="39" customHeight="1">
      <c r="A700" s="190"/>
      <c r="B700" s="89" t="s">
        <v>2</v>
      </c>
      <c r="C700" s="49"/>
      <c r="D700" s="48"/>
      <c r="E700" s="48"/>
      <c r="F700" s="48"/>
      <c r="G700" s="38"/>
      <c r="H700" s="38"/>
      <c r="I700" s="38"/>
      <c r="J700" s="89">
        <f>SUM(C700:G700)</f>
        <v>0</v>
      </c>
      <c r="K700" s="252">
        <v>200</v>
      </c>
      <c r="L700" s="182">
        <f>K700*(SUM(J700:J702))</f>
        <v>0</v>
      </c>
      <c r="M700" s="246"/>
    </row>
    <row r="701" spans="1:13" ht="39" customHeight="1">
      <c r="A701" s="190"/>
      <c r="B701" s="89" t="s">
        <v>19</v>
      </c>
      <c r="C701" s="48"/>
      <c r="D701" s="48"/>
      <c r="E701" s="48"/>
      <c r="F701" s="36"/>
      <c r="G701" s="36"/>
      <c r="H701" s="36"/>
      <c r="I701" s="36"/>
      <c r="J701" s="89">
        <f>SUM(C701:G701)</f>
        <v>0</v>
      </c>
      <c r="K701" s="253"/>
      <c r="L701" s="183"/>
      <c r="M701" s="246"/>
    </row>
    <row r="702" spans="1:13" ht="39" customHeight="1">
      <c r="A702" s="190"/>
      <c r="B702" s="89" t="s">
        <v>11</v>
      </c>
      <c r="C702" s="48"/>
      <c r="D702" s="48"/>
      <c r="E702" s="48"/>
      <c r="F702" s="49"/>
      <c r="G702" s="38"/>
      <c r="H702" s="38"/>
      <c r="I702" s="38"/>
      <c r="J702" s="89">
        <f>SUM(C702:G702)</f>
        <v>0</v>
      </c>
      <c r="K702" s="254"/>
      <c r="L702" s="184"/>
      <c r="M702" s="246"/>
    </row>
    <row r="703" spans="1:13" ht="39" customHeight="1">
      <c r="A703" s="190"/>
      <c r="B703" s="308" t="s">
        <v>608</v>
      </c>
      <c r="C703" s="309"/>
      <c r="D703" s="309"/>
      <c r="E703" s="309"/>
      <c r="F703" s="309"/>
      <c r="G703" s="309"/>
      <c r="H703" s="309"/>
      <c r="I703" s="309"/>
      <c r="J703" s="309"/>
      <c r="K703" s="309"/>
      <c r="L703" s="315"/>
      <c r="M703" s="246"/>
    </row>
    <row r="704" spans="1:13" ht="15" customHeight="1">
      <c r="A704" s="191"/>
      <c r="B704" s="311"/>
      <c r="C704" s="312"/>
      <c r="D704" s="312"/>
      <c r="E704" s="312"/>
      <c r="F704" s="312"/>
      <c r="G704" s="312"/>
      <c r="H704" s="312"/>
      <c r="I704" s="312"/>
      <c r="J704" s="312"/>
      <c r="K704" s="312"/>
      <c r="L704" s="316"/>
      <c r="M704" s="246"/>
    </row>
    <row r="705" spans="1:13" ht="36.75" customHeight="1">
      <c r="A705" s="189" t="s">
        <v>416</v>
      </c>
      <c r="B705" s="89"/>
      <c r="C705" s="89" t="s">
        <v>15</v>
      </c>
      <c r="D705" s="89" t="s">
        <v>16</v>
      </c>
      <c r="E705" s="89" t="s">
        <v>17</v>
      </c>
      <c r="F705" s="89" t="s">
        <v>18</v>
      </c>
      <c r="G705" s="89"/>
      <c r="H705" s="89"/>
      <c r="I705" s="89"/>
      <c r="J705" s="89" t="s">
        <v>12</v>
      </c>
      <c r="K705" s="29" t="s">
        <v>13</v>
      </c>
      <c r="L705" s="30" t="s">
        <v>14</v>
      </c>
      <c r="M705" s="246"/>
    </row>
    <row r="706" spans="1:13" ht="36.75" customHeight="1">
      <c r="A706" s="190"/>
      <c r="B706" s="89" t="s">
        <v>2</v>
      </c>
      <c r="C706" s="49"/>
      <c r="D706" s="48"/>
      <c r="E706" s="48"/>
      <c r="F706" s="48"/>
      <c r="G706" s="38"/>
      <c r="H706" s="38"/>
      <c r="I706" s="38"/>
      <c r="J706" s="89">
        <f>SUM(C706:G706)</f>
        <v>0</v>
      </c>
      <c r="K706" s="252">
        <v>190</v>
      </c>
      <c r="L706" s="182">
        <f>K706*(SUM(J706:J708))</f>
        <v>0</v>
      </c>
      <c r="M706" s="246"/>
    </row>
    <row r="707" spans="1:13" ht="36.75" customHeight="1">
      <c r="A707" s="190"/>
      <c r="B707" s="89" t="s">
        <v>19</v>
      </c>
      <c r="C707" s="49"/>
      <c r="D707" s="48"/>
      <c r="E707" s="48"/>
      <c r="F707" s="48"/>
      <c r="G707" s="36"/>
      <c r="H707" s="36"/>
      <c r="I707" s="36"/>
      <c r="J707" s="89">
        <f>SUM(C707:G707)</f>
        <v>0</v>
      </c>
      <c r="K707" s="253"/>
      <c r="L707" s="183"/>
      <c r="M707" s="246"/>
    </row>
    <row r="708" spans="1:13" ht="36.75" customHeight="1">
      <c r="A708" s="190"/>
      <c r="B708" s="89" t="s">
        <v>11</v>
      </c>
      <c r="C708" s="49"/>
      <c r="D708" s="48"/>
      <c r="E708" s="49"/>
      <c r="F708" s="48"/>
      <c r="G708" s="38"/>
      <c r="H708" s="38"/>
      <c r="I708" s="38"/>
      <c r="J708" s="89">
        <f>SUM(C708:G708)</f>
        <v>0</v>
      </c>
      <c r="K708" s="254"/>
      <c r="L708" s="184"/>
      <c r="M708" s="246"/>
    </row>
    <row r="709" spans="1:13" ht="22.5" customHeight="1">
      <c r="A709" s="190"/>
      <c r="B709" s="308" t="s">
        <v>608</v>
      </c>
      <c r="C709" s="309"/>
      <c r="D709" s="309"/>
      <c r="E709" s="309"/>
      <c r="F709" s="309"/>
      <c r="G709" s="309"/>
      <c r="H709" s="309"/>
      <c r="I709" s="309"/>
      <c r="J709" s="309"/>
      <c r="K709" s="309"/>
      <c r="L709" s="315"/>
      <c r="M709" s="246"/>
    </row>
    <row r="710" spans="1:13" ht="22.5" customHeight="1">
      <c r="A710" s="191"/>
      <c r="B710" s="311"/>
      <c r="C710" s="312"/>
      <c r="D710" s="312"/>
      <c r="E710" s="312"/>
      <c r="F710" s="312"/>
      <c r="G710" s="312"/>
      <c r="H710" s="312"/>
      <c r="I710" s="312"/>
      <c r="J710" s="312"/>
      <c r="K710" s="312"/>
      <c r="L710" s="316"/>
      <c r="M710" s="247"/>
    </row>
    <row r="711" spans="1:13" ht="30.75" customHeight="1">
      <c r="A711" s="189" t="s">
        <v>68</v>
      </c>
      <c r="B711" s="44"/>
      <c r="C711" s="41" t="s">
        <v>3</v>
      </c>
      <c r="D711" s="41" t="s">
        <v>4</v>
      </c>
      <c r="E711" s="41" t="s">
        <v>5</v>
      </c>
      <c r="F711" s="41" t="s">
        <v>6</v>
      </c>
      <c r="G711" s="45"/>
      <c r="H711" s="45"/>
      <c r="I711" s="45"/>
      <c r="J711" s="89" t="s">
        <v>12</v>
      </c>
      <c r="K711" s="29" t="s">
        <v>13</v>
      </c>
      <c r="L711" s="30" t="s">
        <v>14</v>
      </c>
      <c r="M711" s="245"/>
    </row>
    <row r="712" spans="1:13" ht="20.25" customHeight="1">
      <c r="A712" s="190"/>
      <c r="B712" s="85" t="s">
        <v>64</v>
      </c>
      <c r="C712" s="49"/>
      <c r="D712" s="38"/>
      <c r="E712" s="48"/>
      <c r="F712" s="38"/>
      <c r="G712" s="38"/>
      <c r="H712" s="55"/>
      <c r="I712" s="55"/>
      <c r="J712" s="45">
        <f>SUM(C712:G712)</f>
        <v>0</v>
      </c>
      <c r="K712" s="252">
        <v>450</v>
      </c>
      <c r="L712" s="182">
        <f>K712*SUM(J712:J716)</f>
        <v>0</v>
      </c>
      <c r="M712" s="246"/>
    </row>
    <row r="713" spans="1:13" ht="20.25" customHeight="1">
      <c r="A713" s="190"/>
      <c r="B713" s="85" t="s">
        <v>19</v>
      </c>
      <c r="C713" s="49"/>
      <c r="D713" s="49"/>
      <c r="E713" s="48"/>
      <c r="F713" s="49"/>
      <c r="G713" s="38"/>
      <c r="H713" s="55"/>
      <c r="I713" s="55"/>
      <c r="J713" s="45">
        <f>SUM(C713:G713)</f>
        <v>0</v>
      </c>
      <c r="K713" s="253"/>
      <c r="L713" s="183"/>
      <c r="M713" s="246"/>
    </row>
    <row r="714" spans="1:13" ht="15" customHeight="1">
      <c r="A714" s="190"/>
      <c r="B714" s="85"/>
      <c r="C714" s="89" t="s">
        <v>7</v>
      </c>
      <c r="D714" s="89" t="s">
        <v>8</v>
      </c>
      <c r="E714" s="89" t="s">
        <v>9</v>
      </c>
      <c r="F714" s="89" t="s">
        <v>10</v>
      </c>
      <c r="G714" s="89"/>
      <c r="H714" s="97"/>
      <c r="I714" s="97"/>
      <c r="J714" s="97"/>
      <c r="K714" s="253"/>
      <c r="L714" s="183"/>
      <c r="M714" s="246"/>
    </row>
    <row r="715" spans="1:13" ht="20.25" customHeight="1">
      <c r="A715" s="190"/>
      <c r="B715" s="85" t="s">
        <v>64</v>
      </c>
      <c r="C715" s="38"/>
      <c r="D715" s="38"/>
      <c r="E715" s="38"/>
      <c r="F715" s="38"/>
      <c r="G715" s="38"/>
      <c r="H715" s="55"/>
      <c r="I715" s="55"/>
      <c r="J715" s="97">
        <f>SUM(C715:G715)</f>
        <v>0</v>
      </c>
      <c r="K715" s="253"/>
      <c r="L715" s="183"/>
      <c r="M715" s="246"/>
    </row>
    <row r="716" spans="1:13" ht="20.25" customHeight="1">
      <c r="A716" s="190"/>
      <c r="B716" s="85" t="s">
        <v>19</v>
      </c>
      <c r="C716" s="49"/>
      <c r="D716" s="49"/>
      <c r="E716" s="49"/>
      <c r="F716" s="49"/>
      <c r="G716" s="38"/>
      <c r="H716" s="55"/>
      <c r="I716" s="55"/>
      <c r="J716" s="97">
        <f>SUM(C716:G716)</f>
        <v>0</v>
      </c>
      <c r="K716" s="254"/>
      <c r="L716" s="184"/>
      <c r="M716" s="246"/>
    </row>
    <row r="717" spans="1:13" ht="46.5" customHeight="1">
      <c r="A717" s="190"/>
      <c r="B717" s="308" t="s">
        <v>609</v>
      </c>
      <c r="C717" s="309"/>
      <c r="D717" s="309"/>
      <c r="E717" s="309"/>
      <c r="F717" s="309"/>
      <c r="G717" s="309"/>
      <c r="H717" s="309"/>
      <c r="I717" s="309"/>
      <c r="J717" s="309"/>
      <c r="K717" s="140"/>
      <c r="L717" s="93"/>
      <c r="M717" s="246"/>
    </row>
    <row r="718" spans="1:13" ht="30.75" customHeight="1">
      <c r="A718" s="189" t="s">
        <v>66</v>
      </c>
      <c r="B718" s="85"/>
      <c r="C718" s="89" t="s">
        <v>15</v>
      </c>
      <c r="D718" s="89" t="s">
        <v>16</v>
      </c>
      <c r="E718" s="89" t="s">
        <v>17</v>
      </c>
      <c r="F718" s="89" t="s">
        <v>18</v>
      </c>
      <c r="G718" s="89"/>
      <c r="H718" s="89"/>
      <c r="I718" s="89"/>
      <c r="J718" s="89" t="s">
        <v>12</v>
      </c>
      <c r="K718" s="29" t="s">
        <v>13</v>
      </c>
      <c r="L718" s="30" t="s">
        <v>14</v>
      </c>
      <c r="M718" s="245"/>
    </row>
    <row r="719" spans="1:13" ht="31.5" customHeight="1">
      <c r="A719" s="190"/>
      <c r="B719" s="85" t="s">
        <v>64</v>
      </c>
      <c r="C719" s="38"/>
      <c r="D719" s="48"/>
      <c r="E719" s="48"/>
      <c r="F719" s="49"/>
      <c r="G719" s="38"/>
      <c r="H719" s="38"/>
      <c r="I719" s="38"/>
      <c r="J719" s="89">
        <f>SUM(C719:G719)</f>
        <v>0</v>
      </c>
      <c r="K719" s="252">
        <v>190</v>
      </c>
      <c r="L719" s="182">
        <f>K719*(SUM(J719:J721))</f>
        <v>0</v>
      </c>
      <c r="M719" s="246"/>
    </row>
    <row r="720" spans="1:13" ht="31.5" customHeight="1">
      <c r="A720" s="190"/>
      <c r="B720" s="85" t="s">
        <v>65</v>
      </c>
      <c r="C720" s="49"/>
      <c r="D720" s="49"/>
      <c r="E720" s="48"/>
      <c r="F720" s="49"/>
      <c r="G720" s="36"/>
      <c r="H720" s="36"/>
      <c r="I720" s="36"/>
      <c r="J720" s="89">
        <f>SUM(C720:G720)</f>
        <v>0</v>
      </c>
      <c r="K720" s="253"/>
      <c r="L720" s="183"/>
      <c r="M720" s="246"/>
    </row>
    <row r="721" spans="1:13" ht="31.5" customHeight="1">
      <c r="A721" s="190"/>
      <c r="B721" s="85" t="s">
        <v>2</v>
      </c>
      <c r="C721" s="49"/>
      <c r="D721" s="48"/>
      <c r="E721" s="48"/>
      <c r="F721" s="49"/>
      <c r="G721" s="38"/>
      <c r="H721" s="38"/>
      <c r="I721" s="38"/>
      <c r="J721" s="89">
        <f>SUM(C721:G721)</f>
        <v>0</v>
      </c>
      <c r="K721" s="254"/>
      <c r="L721" s="184"/>
      <c r="M721" s="246"/>
    </row>
    <row r="722" spans="1:13" ht="33" customHeight="1">
      <c r="A722" s="190"/>
      <c r="B722" s="308" t="s">
        <v>608</v>
      </c>
      <c r="C722" s="309"/>
      <c r="D722" s="309"/>
      <c r="E722" s="309"/>
      <c r="F722" s="309"/>
      <c r="G722" s="309"/>
      <c r="H722" s="309"/>
      <c r="I722" s="309"/>
      <c r="J722" s="309"/>
      <c r="K722" s="140"/>
      <c r="L722" s="93"/>
      <c r="M722" s="246"/>
    </row>
    <row r="723" spans="1:13" ht="30.75" customHeight="1">
      <c r="A723" s="189" t="s">
        <v>67</v>
      </c>
      <c r="B723" s="85"/>
      <c r="C723" s="89" t="s">
        <v>15</v>
      </c>
      <c r="D723" s="89" t="s">
        <v>16</v>
      </c>
      <c r="E723" s="89" t="s">
        <v>17</v>
      </c>
      <c r="F723" s="89" t="s">
        <v>18</v>
      </c>
      <c r="G723" s="89"/>
      <c r="H723" s="89"/>
      <c r="I723" s="89"/>
      <c r="J723" s="89" t="s">
        <v>12</v>
      </c>
      <c r="K723" s="29" t="s">
        <v>13</v>
      </c>
      <c r="L723" s="30" t="s">
        <v>14</v>
      </c>
      <c r="M723" s="245"/>
    </row>
    <row r="724" spans="1:13" ht="35.25" customHeight="1">
      <c r="A724" s="190"/>
      <c r="B724" s="85" t="s">
        <v>64</v>
      </c>
      <c r="C724" s="49"/>
      <c r="D724" s="38"/>
      <c r="E724" s="48"/>
      <c r="F724" s="48"/>
      <c r="G724" s="38"/>
      <c r="H724" s="38"/>
      <c r="I724" s="38"/>
      <c r="J724" s="89">
        <f>SUM(C724:G724)</f>
        <v>0</v>
      </c>
      <c r="K724" s="252">
        <v>150</v>
      </c>
      <c r="L724" s="182">
        <f>K724*(SUM(J724:J726))</f>
        <v>0</v>
      </c>
      <c r="M724" s="246"/>
    </row>
    <row r="725" spans="1:13" ht="35.25" customHeight="1">
      <c r="A725" s="190"/>
      <c r="B725" s="85" t="s">
        <v>65</v>
      </c>
      <c r="C725" s="49"/>
      <c r="D725" s="48"/>
      <c r="E725" s="48"/>
      <c r="F725" s="48"/>
      <c r="G725" s="36"/>
      <c r="H725" s="36"/>
      <c r="I725" s="36"/>
      <c r="J725" s="89">
        <f>SUM(C725:G725)</f>
        <v>0</v>
      </c>
      <c r="K725" s="253"/>
      <c r="L725" s="183"/>
      <c r="M725" s="246"/>
    </row>
    <row r="726" spans="1:13" ht="35.25" customHeight="1">
      <c r="A726" s="190"/>
      <c r="B726" s="85" t="s">
        <v>2</v>
      </c>
      <c r="C726" s="49"/>
      <c r="D726" s="49"/>
      <c r="E726" s="48"/>
      <c r="F726" s="48"/>
      <c r="G726" s="38"/>
      <c r="H726" s="38"/>
      <c r="I726" s="38"/>
      <c r="J726" s="89">
        <f>SUM(C726:G726)</f>
        <v>0</v>
      </c>
      <c r="K726" s="254"/>
      <c r="L726" s="184"/>
      <c r="M726" s="246"/>
    </row>
    <row r="727" spans="1:13" ht="32.25" customHeight="1">
      <c r="A727" s="190"/>
      <c r="B727" s="223" t="s">
        <v>608</v>
      </c>
      <c r="C727" s="223"/>
      <c r="D727" s="223"/>
      <c r="E727" s="223"/>
      <c r="F727" s="223"/>
      <c r="G727" s="223"/>
      <c r="H727" s="223"/>
      <c r="I727" s="223"/>
      <c r="J727" s="88"/>
      <c r="K727" s="29"/>
      <c r="L727" s="30"/>
      <c r="M727" s="246"/>
    </row>
    <row r="728" spans="1:13" ht="43.5" customHeight="1">
      <c r="A728" s="189" t="s">
        <v>104</v>
      </c>
      <c r="B728" s="44"/>
      <c r="C728" s="41" t="s">
        <v>7</v>
      </c>
      <c r="D728" s="41" t="s">
        <v>8</v>
      </c>
      <c r="E728" s="41" t="s">
        <v>9</v>
      </c>
      <c r="F728" s="41" t="s">
        <v>10</v>
      </c>
      <c r="G728" s="45"/>
      <c r="H728" s="45"/>
      <c r="I728" s="45"/>
      <c r="J728" s="41" t="s">
        <v>12</v>
      </c>
      <c r="K728" s="46" t="s">
        <v>13</v>
      </c>
      <c r="L728" s="47" t="s">
        <v>14</v>
      </c>
      <c r="M728" s="96"/>
    </row>
    <row r="729" spans="1:13" ht="43.5" customHeight="1">
      <c r="A729" s="190"/>
      <c r="B729" s="85" t="s">
        <v>31</v>
      </c>
      <c r="C729" s="48"/>
      <c r="D729" s="48"/>
      <c r="E729" s="48"/>
      <c r="F729" s="48"/>
      <c r="G729" s="38"/>
      <c r="H729" s="55"/>
      <c r="I729" s="55"/>
      <c r="J729" s="97">
        <f>SUM(C729:G729)</f>
        <v>0</v>
      </c>
      <c r="K729" s="255">
        <v>420</v>
      </c>
      <c r="L729" s="210">
        <f>K729*(SUM(J729:J731))</f>
        <v>0</v>
      </c>
      <c r="M729" s="95"/>
    </row>
    <row r="730" spans="1:13" ht="43.5" customHeight="1">
      <c r="A730" s="190"/>
      <c r="B730" s="85" t="s">
        <v>19</v>
      </c>
      <c r="C730" s="48"/>
      <c r="D730" s="49"/>
      <c r="E730" s="48"/>
      <c r="F730" s="49"/>
      <c r="G730" s="38"/>
      <c r="H730" s="55"/>
      <c r="I730" s="55"/>
      <c r="J730" s="97">
        <f>SUM(C730:G730)</f>
        <v>0</v>
      </c>
      <c r="K730" s="255"/>
      <c r="L730" s="210"/>
      <c r="M730" s="95"/>
    </row>
    <row r="731" spans="1:13" ht="43.5" customHeight="1">
      <c r="A731" s="190"/>
      <c r="B731" s="85" t="s">
        <v>11</v>
      </c>
      <c r="C731" s="48"/>
      <c r="D731" s="48"/>
      <c r="E731" s="48"/>
      <c r="F731" s="48"/>
      <c r="G731" s="38"/>
      <c r="H731" s="55"/>
      <c r="I731" s="55"/>
      <c r="J731" s="97">
        <f>SUM(C731:G731)</f>
        <v>0</v>
      </c>
      <c r="K731" s="255"/>
      <c r="L731" s="210"/>
      <c r="M731" s="95"/>
    </row>
    <row r="732" spans="1:13" ht="57" customHeight="1">
      <c r="A732" s="190"/>
      <c r="B732" s="217" t="s">
        <v>565</v>
      </c>
      <c r="C732" s="218"/>
      <c r="D732" s="218"/>
      <c r="E732" s="218"/>
      <c r="F732" s="218"/>
      <c r="G732" s="218"/>
      <c r="H732" s="218"/>
      <c r="I732" s="218"/>
      <c r="J732" s="218"/>
      <c r="K732" s="137"/>
      <c r="L732" s="87"/>
      <c r="M732" s="95"/>
    </row>
    <row r="733" spans="1:13" ht="39" customHeight="1">
      <c r="A733" s="189" t="s">
        <v>73</v>
      </c>
      <c r="B733" s="85"/>
      <c r="C733" s="89" t="s">
        <v>15</v>
      </c>
      <c r="D733" s="89" t="s">
        <v>16</v>
      </c>
      <c r="E733" s="89" t="s">
        <v>17</v>
      </c>
      <c r="F733" s="89" t="s">
        <v>18</v>
      </c>
      <c r="G733" s="89"/>
      <c r="H733" s="89"/>
      <c r="I733" s="89"/>
      <c r="J733" s="88" t="s">
        <v>12</v>
      </c>
      <c r="K733" s="29" t="s">
        <v>13</v>
      </c>
      <c r="L733" s="30" t="s">
        <v>14</v>
      </c>
      <c r="M733" s="57"/>
    </row>
    <row r="734" spans="1:13" ht="16.5" customHeight="1">
      <c r="A734" s="190"/>
      <c r="B734" s="85" t="s">
        <v>31</v>
      </c>
      <c r="C734" s="48"/>
      <c r="D734" s="48"/>
      <c r="E734" s="48"/>
      <c r="F734" s="48"/>
      <c r="G734" s="38"/>
      <c r="H734" s="38"/>
      <c r="I734" s="38"/>
      <c r="J734" s="89">
        <f>SUM(C734:G734)</f>
        <v>0</v>
      </c>
      <c r="K734" s="252">
        <v>190</v>
      </c>
      <c r="L734" s="182">
        <f>K734*(SUM(J734:J736))</f>
        <v>0</v>
      </c>
      <c r="M734" s="57"/>
    </row>
    <row r="735" spans="1:13" ht="16.5" customHeight="1">
      <c r="A735" s="190"/>
      <c r="B735" s="85" t="s">
        <v>19</v>
      </c>
      <c r="C735" s="48"/>
      <c r="D735" s="48"/>
      <c r="E735" s="48"/>
      <c r="F735" s="48"/>
      <c r="G735" s="36"/>
      <c r="H735" s="36"/>
      <c r="I735" s="36"/>
      <c r="J735" s="89">
        <f>SUM(C735:G735)</f>
        <v>0</v>
      </c>
      <c r="K735" s="253"/>
      <c r="L735" s="183"/>
      <c r="M735" s="57"/>
    </row>
    <row r="736" spans="1:13" ht="16.5" customHeight="1">
      <c r="A736" s="190"/>
      <c r="B736" s="85" t="s">
        <v>11</v>
      </c>
      <c r="C736" s="48"/>
      <c r="D736" s="48"/>
      <c r="E736" s="48"/>
      <c r="F736" s="48"/>
      <c r="G736" s="38"/>
      <c r="H736" s="38"/>
      <c r="I736" s="38"/>
      <c r="J736" s="89">
        <f>SUM(C736:G736)</f>
        <v>0</v>
      </c>
      <c r="K736" s="254"/>
      <c r="L736" s="184"/>
      <c r="M736" s="57"/>
    </row>
    <row r="737" spans="1:13" ht="16.5" customHeight="1">
      <c r="A737" s="190"/>
      <c r="B737" s="308" t="s">
        <v>608</v>
      </c>
      <c r="C737" s="309"/>
      <c r="D737" s="309"/>
      <c r="E737" s="309"/>
      <c r="F737" s="309"/>
      <c r="G737" s="309"/>
      <c r="H737" s="309"/>
      <c r="I737" s="309"/>
      <c r="J737" s="309"/>
      <c r="K737" s="309"/>
      <c r="L737" s="315"/>
      <c r="M737" s="57"/>
    </row>
    <row r="738" spans="1:13" ht="16.5" customHeight="1">
      <c r="A738" s="191"/>
      <c r="B738" s="311"/>
      <c r="C738" s="312"/>
      <c r="D738" s="312"/>
      <c r="E738" s="312"/>
      <c r="F738" s="312"/>
      <c r="G738" s="312"/>
      <c r="H738" s="312"/>
      <c r="I738" s="312"/>
      <c r="J738" s="312"/>
      <c r="K738" s="312"/>
      <c r="L738" s="316"/>
      <c r="M738" s="57"/>
    </row>
    <row r="739" spans="1:13" ht="30.75" customHeight="1">
      <c r="A739" s="189" t="s">
        <v>559</v>
      </c>
      <c r="B739" s="85"/>
      <c r="C739" s="89" t="s">
        <v>7</v>
      </c>
      <c r="D739" s="89" t="s">
        <v>8</v>
      </c>
      <c r="E739" s="89" t="s">
        <v>9</v>
      </c>
      <c r="F739" s="89" t="s">
        <v>10</v>
      </c>
      <c r="G739" s="89"/>
      <c r="H739" s="97"/>
      <c r="I739" s="97"/>
      <c r="J739" s="97"/>
      <c r="K739" s="29" t="s">
        <v>13</v>
      </c>
      <c r="L739" s="30" t="s">
        <v>14</v>
      </c>
      <c r="M739" s="57"/>
    </row>
    <row r="740" spans="1:13" ht="30.75" customHeight="1">
      <c r="A740" s="190"/>
      <c r="B740" s="85" t="s">
        <v>48</v>
      </c>
      <c r="C740" s="48"/>
      <c r="D740" s="48"/>
      <c r="E740" s="48"/>
      <c r="F740" s="49"/>
      <c r="G740" s="38"/>
      <c r="H740" s="55"/>
      <c r="I740" s="55"/>
      <c r="J740" s="97">
        <f>SUM(C740:G740)</f>
        <v>0</v>
      </c>
      <c r="K740" s="253">
        <v>350</v>
      </c>
      <c r="L740" s="183">
        <f>K740*J740:J743</f>
        <v>0</v>
      </c>
      <c r="M740" s="57"/>
    </row>
    <row r="741" spans="1:13" ht="30.75" customHeight="1">
      <c r="A741" s="190"/>
      <c r="B741" s="85" t="s">
        <v>56</v>
      </c>
      <c r="C741" s="48"/>
      <c r="D741" s="48"/>
      <c r="E741" s="48"/>
      <c r="F741" s="49"/>
      <c r="G741" s="38"/>
      <c r="H741" s="55"/>
      <c r="I741" s="55"/>
      <c r="J741" s="97">
        <f>SUM(C741:G741)</f>
        <v>0</v>
      </c>
      <c r="K741" s="253"/>
      <c r="L741" s="183"/>
      <c r="M741" s="57"/>
    </row>
    <row r="742" spans="1:13" ht="30.75" customHeight="1">
      <c r="A742" s="190"/>
      <c r="B742" s="85" t="s">
        <v>19</v>
      </c>
      <c r="C742" s="48"/>
      <c r="D742" s="48"/>
      <c r="E742" s="48"/>
      <c r="F742" s="49"/>
      <c r="G742" s="38"/>
      <c r="H742" s="55"/>
      <c r="I742" s="55"/>
      <c r="J742" s="97">
        <f>SUM(C742:G742)</f>
        <v>0</v>
      </c>
      <c r="K742" s="253"/>
      <c r="L742" s="183"/>
      <c r="M742" s="57"/>
    </row>
    <row r="743" spans="1:13" ht="30.75" customHeight="1">
      <c r="A743" s="190"/>
      <c r="B743" s="85" t="s">
        <v>70</v>
      </c>
      <c r="C743" s="48"/>
      <c r="D743" s="49"/>
      <c r="E743" s="49"/>
      <c r="F743" s="49"/>
      <c r="G743" s="38"/>
      <c r="H743" s="55"/>
      <c r="I743" s="55"/>
      <c r="J743" s="97">
        <f>SUM(C743:G743)</f>
        <v>0</v>
      </c>
      <c r="K743" s="253"/>
      <c r="L743" s="183"/>
      <c r="M743" s="57"/>
    </row>
    <row r="744" spans="1:13" ht="30.75" customHeight="1">
      <c r="A744" s="190"/>
      <c r="B744" s="308" t="s">
        <v>609</v>
      </c>
      <c r="C744" s="309"/>
      <c r="D744" s="309"/>
      <c r="E744" s="309"/>
      <c r="F744" s="309"/>
      <c r="G744" s="309"/>
      <c r="H744" s="309"/>
      <c r="I744" s="309"/>
      <c r="J744" s="309"/>
      <c r="K744" s="309"/>
      <c r="L744" s="315"/>
      <c r="M744" s="57"/>
    </row>
    <row r="745" spans="1:13" ht="30.75" customHeight="1">
      <c r="A745" s="191"/>
      <c r="B745" s="311"/>
      <c r="C745" s="312"/>
      <c r="D745" s="312"/>
      <c r="E745" s="312"/>
      <c r="F745" s="312"/>
      <c r="G745" s="312"/>
      <c r="H745" s="312"/>
      <c r="I745" s="312"/>
      <c r="J745" s="312"/>
      <c r="K745" s="312"/>
      <c r="L745" s="316"/>
      <c r="M745" s="57"/>
    </row>
    <row r="746" spans="1:13" ht="30.75" customHeight="1">
      <c r="A746" s="189" t="s">
        <v>84</v>
      </c>
      <c r="B746" s="85"/>
      <c r="C746" s="89" t="s">
        <v>15</v>
      </c>
      <c r="D746" s="89" t="s">
        <v>16</v>
      </c>
      <c r="E746" s="89" t="s">
        <v>17</v>
      </c>
      <c r="F746" s="89" t="s">
        <v>18</v>
      </c>
      <c r="G746" s="89"/>
      <c r="H746" s="89"/>
      <c r="I746" s="89"/>
      <c r="J746" s="89" t="s">
        <v>12</v>
      </c>
      <c r="K746" s="29" t="s">
        <v>13</v>
      </c>
      <c r="L746" s="30" t="s">
        <v>14</v>
      </c>
      <c r="M746" s="57"/>
    </row>
    <row r="747" spans="1:13" ht="16.5" customHeight="1">
      <c r="A747" s="190"/>
      <c r="B747" s="85" t="s">
        <v>48</v>
      </c>
      <c r="C747" s="48"/>
      <c r="D747" s="48"/>
      <c r="E747" s="48"/>
      <c r="F747" s="48"/>
      <c r="G747" s="38"/>
      <c r="H747" s="38"/>
      <c r="I747" s="38"/>
      <c r="J747" s="89">
        <f>SUM(C747:G747)</f>
        <v>0</v>
      </c>
      <c r="K747" s="252">
        <v>150</v>
      </c>
      <c r="L747" s="182">
        <f>K747*(SUM(J747:J750))</f>
        <v>0</v>
      </c>
      <c r="M747" s="57"/>
    </row>
    <row r="748" spans="1:13" ht="16.5" customHeight="1">
      <c r="A748" s="190"/>
      <c r="B748" s="85" t="s">
        <v>56</v>
      </c>
      <c r="C748" s="48"/>
      <c r="D748" s="48"/>
      <c r="E748" s="48"/>
      <c r="F748" s="48"/>
      <c r="G748" s="38"/>
      <c r="H748" s="38"/>
      <c r="I748" s="38"/>
      <c r="J748" s="89">
        <f>SUM(C748:G748)</f>
        <v>0</v>
      </c>
      <c r="K748" s="253"/>
      <c r="L748" s="183"/>
      <c r="M748" s="57"/>
    </row>
    <row r="749" spans="1:13" ht="16.5" customHeight="1">
      <c r="A749" s="190"/>
      <c r="B749" s="85" t="s">
        <v>19</v>
      </c>
      <c r="C749" s="48"/>
      <c r="D749" s="48"/>
      <c r="E749" s="49"/>
      <c r="F749" s="38"/>
      <c r="G749" s="38"/>
      <c r="H749" s="38"/>
      <c r="I749" s="38"/>
      <c r="J749" s="89">
        <f>SUM(C749:G749)</f>
        <v>0</v>
      </c>
      <c r="K749" s="253"/>
      <c r="L749" s="183"/>
      <c r="M749" s="57"/>
    </row>
    <row r="750" spans="1:13" ht="16.5" customHeight="1">
      <c r="A750" s="190"/>
      <c r="B750" s="85" t="s">
        <v>70</v>
      </c>
      <c r="C750" s="48"/>
      <c r="D750" s="48"/>
      <c r="E750" s="49"/>
      <c r="F750" s="56"/>
      <c r="G750" s="36"/>
      <c r="H750" s="36"/>
      <c r="I750" s="36"/>
      <c r="J750" s="89">
        <f>SUM(C750:G750)</f>
        <v>0</v>
      </c>
      <c r="K750" s="253"/>
      <c r="L750" s="183"/>
      <c r="M750" s="57"/>
    </row>
    <row r="751" spans="1:13" ht="16.5" customHeight="1">
      <c r="A751" s="190"/>
      <c r="B751" s="308" t="s">
        <v>608</v>
      </c>
      <c r="C751" s="309"/>
      <c r="D751" s="309"/>
      <c r="E751" s="309"/>
      <c r="F751" s="309"/>
      <c r="G751" s="309"/>
      <c r="H751" s="309"/>
      <c r="I751" s="309"/>
      <c r="J751" s="309"/>
      <c r="K751" s="309"/>
      <c r="L751" s="315"/>
      <c r="M751" s="57"/>
    </row>
    <row r="752" spans="1:13" ht="16.5" customHeight="1">
      <c r="A752" s="191"/>
      <c r="B752" s="311"/>
      <c r="C752" s="312"/>
      <c r="D752" s="312"/>
      <c r="E752" s="312"/>
      <c r="F752" s="312"/>
      <c r="G752" s="312"/>
      <c r="H752" s="312"/>
      <c r="I752" s="312"/>
      <c r="J752" s="312"/>
      <c r="K752" s="312"/>
      <c r="L752" s="316"/>
      <c r="M752" s="57"/>
    </row>
    <row r="753" spans="1:13" ht="39" customHeight="1">
      <c r="A753" s="227" t="s">
        <v>411</v>
      </c>
      <c r="B753" s="228"/>
      <c r="C753" s="228"/>
      <c r="D753" s="228"/>
      <c r="E753" s="228"/>
      <c r="F753" s="228"/>
      <c r="G753" s="228"/>
      <c r="H753" s="228"/>
      <c r="I753" s="228"/>
      <c r="J753" s="228"/>
      <c r="K753" s="228"/>
      <c r="L753" s="123"/>
      <c r="M753" s="124"/>
    </row>
    <row r="754" spans="1:13" ht="21.75" customHeight="1">
      <c r="A754" s="188" t="s">
        <v>401</v>
      </c>
      <c r="B754" s="85"/>
      <c r="C754" s="89" t="s">
        <v>398</v>
      </c>
      <c r="D754" s="89" t="s">
        <v>399</v>
      </c>
      <c r="E754" s="89" t="s">
        <v>400</v>
      </c>
      <c r="F754" s="89"/>
      <c r="G754" s="97"/>
      <c r="H754" s="97"/>
      <c r="I754" s="97"/>
      <c r="J754" s="89"/>
      <c r="K754" s="29" t="s">
        <v>13</v>
      </c>
      <c r="L754" s="30" t="s">
        <v>402</v>
      </c>
      <c r="M754" s="361" t="s">
        <v>408</v>
      </c>
    </row>
    <row r="755" spans="1:13" ht="23.25" customHeight="1">
      <c r="A755" s="314"/>
      <c r="B755" s="85" t="s">
        <v>31</v>
      </c>
      <c r="C755" s="48"/>
      <c r="D755" s="141"/>
      <c r="E755" s="48"/>
      <c r="F755" s="38"/>
      <c r="G755" s="38"/>
      <c r="H755" s="54"/>
      <c r="I755" s="54"/>
      <c r="J755" s="45">
        <f>SUM(C755:E755)</f>
        <v>0</v>
      </c>
      <c r="K755" s="254">
        <v>680</v>
      </c>
      <c r="L755" s="184">
        <f>K755*SUM(J755:J765)</f>
        <v>0</v>
      </c>
      <c r="M755" s="362"/>
    </row>
    <row r="756" spans="1:13" ht="23.25" customHeight="1">
      <c r="A756" s="314"/>
      <c r="B756" s="85" t="s">
        <v>19</v>
      </c>
      <c r="C756" s="48"/>
      <c r="D756" s="38"/>
      <c r="E756" s="48"/>
      <c r="F756" s="38"/>
      <c r="G756" s="38"/>
      <c r="H756" s="54"/>
      <c r="I756" s="54"/>
      <c r="J756" s="45">
        <f>SUM(C756:E756)</f>
        <v>0</v>
      </c>
      <c r="K756" s="254"/>
      <c r="L756" s="184"/>
      <c r="M756" s="362"/>
    </row>
    <row r="757" spans="1:13" ht="23.25" customHeight="1">
      <c r="A757" s="314"/>
      <c r="B757" s="85" t="s">
        <v>11</v>
      </c>
      <c r="C757" s="48"/>
      <c r="D757" s="48"/>
      <c r="E757" s="48"/>
      <c r="F757" s="38"/>
      <c r="G757" s="38"/>
      <c r="H757" s="54"/>
      <c r="I757" s="54"/>
      <c r="J757" s="45">
        <f>SUM(C757:E757)</f>
        <v>0</v>
      </c>
      <c r="K757" s="254"/>
      <c r="L757" s="184"/>
      <c r="M757" s="362"/>
    </row>
    <row r="758" spans="1:13" ht="21.75" customHeight="1">
      <c r="A758" s="314"/>
      <c r="B758" s="85"/>
      <c r="C758" s="41" t="s">
        <v>3</v>
      </c>
      <c r="D758" s="41" t="s">
        <v>4</v>
      </c>
      <c r="E758" s="41" t="s">
        <v>5</v>
      </c>
      <c r="F758" s="41" t="s">
        <v>6</v>
      </c>
      <c r="G758" s="89"/>
      <c r="H758" s="97"/>
      <c r="I758" s="97"/>
      <c r="J758" s="45"/>
      <c r="K758" s="254"/>
      <c r="L758" s="184"/>
      <c r="M758" s="362"/>
    </row>
    <row r="759" spans="1:13" ht="23.25" customHeight="1">
      <c r="A759" s="314"/>
      <c r="B759" s="85" t="s">
        <v>31</v>
      </c>
      <c r="C759" s="48"/>
      <c r="D759" s="48"/>
      <c r="E759" s="48"/>
      <c r="F759" s="49"/>
      <c r="G759" s="38"/>
      <c r="H759" s="54"/>
      <c r="I759" s="54"/>
      <c r="J759" s="45">
        <f>SUM(C759:F759)</f>
        <v>0</v>
      </c>
      <c r="K759" s="254"/>
      <c r="L759" s="184"/>
      <c r="M759" s="362"/>
    </row>
    <row r="760" spans="1:13" ht="23.25" customHeight="1">
      <c r="A760" s="314"/>
      <c r="B760" s="85" t="s">
        <v>19</v>
      </c>
      <c r="C760" s="48"/>
      <c r="D760" s="48"/>
      <c r="E760" s="48"/>
      <c r="F760" s="49"/>
      <c r="G760" s="38"/>
      <c r="H760" s="54"/>
      <c r="I760" s="54"/>
      <c r="J760" s="45">
        <f>SUM(C760:F760)</f>
        <v>0</v>
      </c>
      <c r="K760" s="254"/>
      <c r="L760" s="184"/>
      <c r="M760" s="362"/>
    </row>
    <row r="761" spans="1:13" ht="23.25" customHeight="1">
      <c r="A761" s="314"/>
      <c r="B761" s="85" t="s">
        <v>11</v>
      </c>
      <c r="C761" s="48"/>
      <c r="D761" s="49"/>
      <c r="E761" s="48"/>
      <c r="F761" s="49"/>
      <c r="G761" s="38"/>
      <c r="H761" s="54"/>
      <c r="I761" s="54"/>
      <c r="J761" s="45">
        <f>SUM(C761:F761)</f>
        <v>0</v>
      </c>
      <c r="K761" s="254"/>
      <c r="L761" s="184"/>
      <c r="M761" s="362"/>
    </row>
    <row r="762" spans="1:13" ht="21.75" customHeight="1">
      <c r="A762" s="314"/>
      <c r="B762" s="85"/>
      <c r="C762" s="89" t="s">
        <v>7</v>
      </c>
      <c r="D762" s="89" t="s">
        <v>8</v>
      </c>
      <c r="E762" s="89" t="s">
        <v>9</v>
      </c>
      <c r="F762" s="89" t="s">
        <v>10</v>
      </c>
      <c r="G762" s="89"/>
      <c r="H762" s="97"/>
      <c r="I762" s="97"/>
      <c r="J762" s="45"/>
      <c r="K762" s="255"/>
      <c r="L762" s="210"/>
      <c r="M762" s="362"/>
    </row>
    <row r="763" spans="1:13" ht="23.25" customHeight="1">
      <c r="A763" s="314"/>
      <c r="B763" s="85" t="s">
        <v>31</v>
      </c>
      <c r="C763" s="48"/>
      <c r="D763" s="48"/>
      <c r="E763" s="48"/>
      <c r="F763" s="49"/>
      <c r="G763" s="38"/>
      <c r="H763" s="55"/>
      <c r="I763" s="55"/>
      <c r="J763" s="45">
        <f>SUM(C763:F763)</f>
        <v>0</v>
      </c>
      <c r="K763" s="255"/>
      <c r="L763" s="210"/>
      <c r="M763" s="362"/>
    </row>
    <row r="764" spans="1:13" ht="23.25" customHeight="1">
      <c r="A764" s="314"/>
      <c r="B764" s="85" t="s">
        <v>19</v>
      </c>
      <c r="C764" s="48"/>
      <c r="D764" s="48"/>
      <c r="E764" s="49"/>
      <c r="F764" s="49"/>
      <c r="G764" s="38"/>
      <c r="H764" s="55"/>
      <c r="I764" s="55"/>
      <c r="J764" s="45">
        <f>SUM(C764:F764)</f>
        <v>0</v>
      </c>
      <c r="K764" s="255"/>
      <c r="L764" s="210"/>
      <c r="M764" s="362"/>
    </row>
    <row r="765" spans="1:13" ht="23.25" customHeight="1">
      <c r="A765" s="314"/>
      <c r="B765" s="85" t="s">
        <v>11</v>
      </c>
      <c r="C765" s="48"/>
      <c r="D765" s="48"/>
      <c r="E765" s="49"/>
      <c r="F765" s="49"/>
      <c r="G765" s="38"/>
      <c r="H765" s="55"/>
      <c r="I765" s="55"/>
      <c r="J765" s="45">
        <f>SUM(C765:F765)</f>
        <v>0</v>
      </c>
      <c r="K765" s="255"/>
      <c r="L765" s="210"/>
      <c r="M765" s="362"/>
    </row>
    <row r="766" spans="1:13" ht="23.25" customHeight="1">
      <c r="A766" s="314"/>
      <c r="B766" s="217" t="s">
        <v>410</v>
      </c>
      <c r="C766" s="218"/>
      <c r="D766" s="218"/>
      <c r="E766" s="218"/>
      <c r="F766" s="218"/>
      <c r="G766" s="218"/>
      <c r="H766" s="218"/>
      <c r="I766" s="218"/>
      <c r="J766" s="218"/>
      <c r="K766" s="218"/>
      <c r="L766" s="28"/>
      <c r="M766" s="362"/>
    </row>
    <row r="767" spans="1:13" ht="38.25" customHeight="1">
      <c r="A767" s="189" t="s">
        <v>438</v>
      </c>
      <c r="B767" s="44"/>
      <c r="C767" s="41" t="s">
        <v>3</v>
      </c>
      <c r="D767" s="41" t="s">
        <v>4</v>
      </c>
      <c r="E767" s="41" t="s">
        <v>5</v>
      </c>
      <c r="F767" s="41" t="s">
        <v>6</v>
      </c>
      <c r="G767" s="45"/>
      <c r="H767" s="45"/>
      <c r="I767" s="45"/>
      <c r="J767" s="170" t="s">
        <v>12</v>
      </c>
      <c r="K767" s="29" t="s">
        <v>13</v>
      </c>
      <c r="L767" s="30" t="s">
        <v>14</v>
      </c>
      <c r="M767" s="223"/>
    </row>
    <row r="768" spans="1:13" ht="24" customHeight="1">
      <c r="A768" s="190"/>
      <c r="B768" s="85" t="s">
        <v>56</v>
      </c>
      <c r="C768" s="48"/>
      <c r="D768" s="48"/>
      <c r="E768" s="48"/>
      <c r="F768" s="49"/>
      <c r="G768" s="38"/>
      <c r="H768" s="54"/>
      <c r="I768" s="54"/>
      <c r="J768" s="45">
        <f t="shared" ref="J768:J773" si="3">SUM(C768:G768)</f>
        <v>0</v>
      </c>
      <c r="K768" s="252">
        <v>600</v>
      </c>
      <c r="L768" s="182">
        <f>K768*SUM(J768:J780)</f>
        <v>0</v>
      </c>
      <c r="M768" s="223"/>
    </row>
    <row r="769" spans="1:13" ht="24" customHeight="1">
      <c r="A769" s="190"/>
      <c r="B769" s="85" t="s">
        <v>71</v>
      </c>
      <c r="C769" s="48"/>
      <c r="D769" s="48"/>
      <c r="E769" s="48"/>
      <c r="F769" s="49"/>
      <c r="G769" s="38"/>
      <c r="H769" s="54"/>
      <c r="I769" s="54"/>
      <c r="J769" s="45">
        <f t="shared" si="3"/>
        <v>0</v>
      </c>
      <c r="K769" s="253"/>
      <c r="L769" s="183"/>
      <c r="M769" s="223"/>
    </row>
    <row r="770" spans="1:13" ht="24" customHeight="1">
      <c r="A770" s="190"/>
      <c r="B770" s="85" t="s">
        <v>79</v>
      </c>
      <c r="C770" s="48"/>
      <c r="D770" s="48"/>
      <c r="E770" s="48"/>
      <c r="F770" s="49"/>
      <c r="G770" s="38"/>
      <c r="H770" s="54"/>
      <c r="I770" s="54"/>
      <c r="J770" s="45">
        <f t="shared" si="3"/>
        <v>0</v>
      </c>
      <c r="K770" s="253"/>
      <c r="L770" s="183"/>
      <c r="M770" s="223"/>
    </row>
    <row r="771" spans="1:13" ht="24" customHeight="1">
      <c r="A771" s="190"/>
      <c r="B771" s="85" t="s">
        <v>80</v>
      </c>
      <c r="C771" s="48"/>
      <c r="D771" s="48"/>
      <c r="E771" s="48"/>
      <c r="F771" s="49"/>
      <c r="G771" s="38"/>
      <c r="H771" s="54"/>
      <c r="I771" s="54"/>
      <c r="J771" s="45">
        <f t="shared" si="3"/>
        <v>0</v>
      </c>
      <c r="K771" s="253"/>
      <c r="L771" s="183"/>
      <c r="M771" s="223"/>
    </row>
    <row r="772" spans="1:13" ht="24" customHeight="1">
      <c r="A772" s="190"/>
      <c r="B772" s="85" t="s">
        <v>70</v>
      </c>
      <c r="C772" s="48"/>
      <c r="D772" s="48"/>
      <c r="E772" s="48"/>
      <c r="F772" s="49"/>
      <c r="G772" s="38"/>
      <c r="H772" s="54"/>
      <c r="I772" s="54"/>
      <c r="J772" s="45">
        <f t="shared" si="3"/>
        <v>0</v>
      </c>
      <c r="K772" s="253"/>
      <c r="L772" s="183"/>
      <c r="M772" s="223"/>
    </row>
    <row r="773" spans="1:13" ht="24" customHeight="1">
      <c r="A773" s="190"/>
      <c r="B773" s="85" t="s">
        <v>19</v>
      </c>
      <c r="C773" s="48"/>
      <c r="D773" s="49"/>
      <c r="E773" s="49"/>
      <c r="F773" s="49"/>
      <c r="G773" s="38"/>
      <c r="H773" s="54"/>
      <c r="I773" s="54"/>
      <c r="J773" s="45">
        <f t="shared" si="3"/>
        <v>0</v>
      </c>
      <c r="K773" s="253"/>
      <c r="L773" s="183"/>
      <c r="M773" s="223"/>
    </row>
    <row r="774" spans="1:13" ht="29.25" customHeight="1">
      <c r="A774" s="190"/>
      <c r="B774" s="85"/>
      <c r="C774" s="89" t="s">
        <v>7</v>
      </c>
      <c r="D774" s="89" t="s">
        <v>8</v>
      </c>
      <c r="E774" s="89" t="s">
        <v>9</v>
      </c>
      <c r="F774" s="89" t="s">
        <v>10</v>
      </c>
      <c r="G774" s="89"/>
      <c r="H774" s="97"/>
      <c r="I774" s="97"/>
      <c r="J774" s="97"/>
      <c r="K774" s="253"/>
      <c r="L774" s="183"/>
      <c r="M774" s="223"/>
    </row>
    <row r="775" spans="1:13" ht="24" customHeight="1">
      <c r="A775" s="190"/>
      <c r="B775" s="85" t="s">
        <v>56</v>
      </c>
      <c r="C775" s="48"/>
      <c r="D775" s="48"/>
      <c r="E775" s="48"/>
      <c r="F775" s="49"/>
      <c r="G775" s="38"/>
      <c r="H775" s="55"/>
      <c r="I775" s="55"/>
      <c r="J775" s="97">
        <f t="shared" ref="J775:J780" si="4">SUM(C775:G775)</f>
        <v>0</v>
      </c>
      <c r="K775" s="253"/>
      <c r="L775" s="183"/>
      <c r="M775" s="223"/>
    </row>
    <row r="776" spans="1:13" ht="24" customHeight="1">
      <c r="A776" s="190"/>
      <c r="B776" s="85" t="s">
        <v>71</v>
      </c>
      <c r="C776" s="48"/>
      <c r="D776" s="48"/>
      <c r="E776" s="48"/>
      <c r="F776" s="48"/>
      <c r="G776" s="38"/>
      <c r="H776" s="55"/>
      <c r="I776" s="55"/>
      <c r="J776" s="97">
        <f t="shared" si="4"/>
        <v>0</v>
      </c>
      <c r="K776" s="253"/>
      <c r="L776" s="183"/>
      <c r="M776" s="223"/>
    </row>
    <row r="777" spans="1:13" ht="24" customHeight="1">
      <c r="A777" s="190"/>
      <c r="B777" s="85" t="s">
        <v>79</v>
      </c>
      <c r="C777" s="48"/>
      <c r="D777" s="48"/>
      <c r="E777" s="49"/>
      <c r="F777" s="49"/>
      <c r="G777" s="38"/>
      <c r="H777" s="55"/>
      <c r="I777" s="55"/>
      <c r="J777" s="97">
        <f t="shared" si="4"/>
        <v>0</v>
      </c>
      <c r="K777" s="253"/>
      <c r="L777" s="183"/>
      <c r="M777" s="223"/>
    </row>
    <row r="778" spans="1:13" ht="24" customHeight="1">
      <c r="A778" s="190"/>
      <c r="B778" s="85" t="s">
        <v>80</v>
      </c>
      <c r="C778" s="48"/>
      <c r="D778" s="48"/>
      <c r="E778" s="48"/>
      <c r="F778" s="49"/>
      <c r="G778" s="38"/>
      <c r="H778" s="55"/>
      <c r="I778" s="55"/>
      <c r="J778" s="97">
        <f t="shared" si="4"/>
        <v>0</v>
      </c>
      <c r="K778" s="253"/>
      <c r="L778" s="183"/>
      <c r="M778" s="223"/>
    </row>
    <row r="779" spans="1:13" ht="24" customHeight="1">
      <c r="A779" s="190"/>
      <c r="B779" s="85" t="s">
        <v>70</v>
      </c>
      <c r="C779" s="48"/>
      <c r="D779" s="49"/>
      <c r="E779" s="49"/>
      <c r="F779" s="49"/>
      <c r="G779" s="38"/>
      <c r="H779" s="55"/>
      <c r="I779" s="55"/>
      <c r="J779" s="97">
        <f t="shared" si="4"/>
        <v>0</v>
      </c>
      <c r="K779" s="253"/>
      <c r="L779" s="183"/>
      <c r="M779" s="223"/>
    </row>
    <row r="780" spans="1:13" ht="24" customHeight="1">
      <c r="A780" s="190"/>
      <c r="B780" s="85" t="s">
        <v>19</v>
      </c>
      <c r="C780" s="48"/>
      <c r="D780" s="49"/>
      <c r="E780" s="49"/>
      <c r="F780" s="49"/>
      <c r="G780" s="38"/>
      <c r="H780" s="55"/>
      <c r="I780" s="55"/>
      <c r="J780" s="97">
        <f t="shared" si="4"/>
        <v>0</v>
      </c>
      <c r="K780" s="254"/>
      <c r="L780" s="184"/>
      <c r="M780" s="223"/>
    </row>
    <row r="781" spans="1:13" ht="17.25" customHeight="1">
      <c r="A781" s="190"/>
      <c r="B781" s="308" t="s">
        <v>532</v>
      </c>
      <c r="C781" s="309"/>
      <c r="D781" s="309"/>
      <c r="E781" s="309"/>
      <c r="F781" s="309"/>
      <c r="G781" s="309"/>
      <c r="H781" s="309"/>
      <c r="I781" s="309"/>
      <c r="J781" s="309"/>
      <c r="K781" s="309"/>
      <c r="L781" s="315"/>
      <c r="M781" s="223"/>
    </row>
    <row r="782" spans="1:13" ht="27.75" customHeight="1">
      <c r="A782" s="191"/>
      <c r="B782" s="311"/>
      <c r="C782" s="312"/>
      <c r="D782" s="312"/>
      <c r="E782" s="312"/>
      <c r="F782" s="312"/>
      <c r="G782" s="312"/>
      <c r="H782" s="312"/>
      <c r="I782" s="312"/>
      <c r="J782" s="312"/>
      <c r="K782" s="312"/>
      <c r="L782" s="316"/>
      <c r="M782" s="223"/>
    </row>
    <row r="783" spans="1:13" ht="36.75" customHeight="1">
      <c r="A783" s="188" t="s">
        <v>85</v>
      </c>
      <c r="B783" s="89"/>
      <c r="C783" s="89" t="s">
        <v>3</v>
      </c>
      <c r="D783" s="89" t="s">
        <v>4</v>
      </c>
      <c r="E783" s="89" t="s">
        <v>5</v>
      </c>
      <c r="F783" s="89" t="s">
        <v>6</v>
      </c>
      <c r="G783" s="89"/>
      <c r="H783" s="89"/>
      <c r="I783" s="89"/>
      <c r="J783" s="89" t="s">
        <v>12</v>
      </c>
      <c r="K783" s="29" t="s">
        <v>13</v>
      </c>
      <c r="L783" s="30" t="s">
        <v>14</v>
      </c>
      <c r="M783" s="223"/>
    </row>
    <row r="784" spans="1:13" ht="29.25" customHeight="1">
      <c r="A784" s="188"/>
      <c r="B784" s="89" t="s">
        <v>31</v>
      </c>
      <c r="C784" s="48"/>
      <c r="D784" s="48"/>
      <c r="E784" s="48"/>
      <c r="F784" s="48"/>
      <c r="G784" s="38"/>
      <c r="H784" s="38"/>
      <c r="I784" s="38"/>
      <c r="J784" s="89">
        <f>SUM(C784:G784)</f>
        <v>0</v>
      </c>
      <c r="K784" s="255">
        <v>550</v>
      </c>
      <c r="L784" s="210">
        <f>K784*SUM(J784:J792)</f>
        <v>0</v>
      </c>
      <c r="M784" s="223"/>
    </row>
    <row r="785" spans="1:13" ht="29.25" customHeight="1">
      <c r="A785" s="188"/>
      <c r="B785" s="89" t="s">
        <v>70</v>
      </c>
      <c r="C785" s="48"/>
      <c r="D785" s="48"/>
      <c r="E785" s="48"/>
      <c r="F785" s="48"/>
      <c r="G785" s="38"/>
      <c r="H785" s="38"/>
      <c r="I785" s="38"/>
      <c r="J785" s="89">
        <f>SUM(C785:G785)</f>
        <v>0</v>
      </c>
      <c r="K785" s="255"/>
      <c r="L785" s="210"/>
      <c r="M785" s="223"/>
    </row>
    <row r="786" spans="1:13" ht="29.25" customHeight="1">
      <c r="A786" s="188"/>
      <c r="B786" s="89" t="s">
        <v>48</v>
      </c>
      <c r="C786" s="48"/>
      <c r="D786" s="48"/>
      <c r="E786" s="48"/>
      <c r="F786" s="48"/>
      <c r="G786" s="38"/>
      <c r="H786" s="38"/>
      <c r="I786" s="38"/>
      <c r="J786" s="89">
        <f>SUM(C786:G786)</f>
        <v>0</v>
      </c>
      <c r="K786" s="255"/>
      <c r="L786" s="210"/>
      <c r="M786" s="223"/>
    </row>
    <row r="787" spans="1:13" ht="29.25" customHeight="1">
      <c r="A787" s="188"/>
      <c r="B787" s="89" t="s">
        <v>19</v>
      </c>
      <c r="C787" s="48"/>
      <c r="D787" s="48"/>
      <c r="E787" s="48"/>
      <c r="F787" s="48"/>
      <c r="G787" s="38"/>
      <c r="H787" s="38"/>
      <c r="I787" s="38"/>
      <c r="J787" s="89">
        <f>SUM(C787:G787)</f>
        <v>0</v>
      </c>
      <c r="K787" s="255"/>
      <c r="L787" s="210"/>
      <c r="M787" s="223"/>
    </row>
    <row r="788" spans="1:13" ht="29.25" customHeight="1">
      <c r="A788" s="188"/>
      <c r="B788" s="89"/>
      <c r="C788" s="89" t="s">
        <v>7</v>
      </c>
      <c r="D788" s="89" t="s">
        <v>8</v>
      </c>
      <c r="E788" s="89" t="s">
        <v>9</v>
      </c>
      <c r="F788" s="89" t="s">
        <v>10</v>
      </c>
      <c r="G788" s="89"/>
      <c r="H788" s="89"/>
      <c r="I788" s="89"/>
      <c r="J788" s="89"/>
      <c r="K788" s="255"/>
      <c r="L788" s="210"/>
      <c r="M788" s="223"/>
    </row>
    <row r="789" spans="1:13" ht="29.25" customHeight="1">
      <c r="A789" s="188"/>
      <c r="B789" s="89" t="s">
        <v>31</v>
      </c>
      <c r="C789" s="48"/>
      <c r="D789" s="49"/>
      <c r="E789" s="49"/>
      <c r="F789" s="49"/>
      <c r="G789" s="36"/>
      <c r="H789" s="38"/>
      <c r="I789" s="38"/>
      <c r="J789" s="89">
        <f>SUM(C789:G789)</f>
        <v>0</v>
      </c>
      <c r="K789" s="255"/>
      <c r="L789" s="210"/>
      <c r="M789" s="223"/>
    </row>
    <row r="790" spans="1:13" ht="29.25" customHeight="1">
      <c r="A790" s="188"/>
      <c r="B790" s="89" t="s">
        <v>70</v>
      </c>
      <c r="C790" s="48"/>
      <c r="D790" s="48"/>
      <c r="E790" s="48"/>
      <c r="F790" s="48"/>
      <c r="G790" s="38"/>
      <c r="H790" s="38"/>
      <c r="I790" s="38"/>
      <c r="J790" s="89">
        <f>SUM(C790:G790)</f>
        <v>0</v>
      </c>
      <c r="K790" s="255"/>
      <c r="L790" s="210"/>
      <c r="M790" s="223"/>
    </row>
    <row r="791" spans="1:13" ht="29.25" customHeight="1">
      <c r="A791" s="188"/>
      <c r="B791" s="89" t="s">
        <v>48</v>
      </c>
      <c r="C791" s="48"/>
      <c r="D791" s="48"/>
      <c r="E791" s="48"/>
      <c r="F791" s="48"/>
      <c r="G791" s="38"/>
      <c r="H791" s="38"/>
      <c r="I791" s="38"/>
      <c r="J791" s="89">
        <f>SUM(C791:G791)</f>
        <v>0</v>
      </c>
      <c r="K791" s="255"/>
      <c r="L791" s="210"/>
      <c r="M791" s="223"/>
    </row>
    <row r="792" spans="1:13" ht="29.25" customHeight="1">
      <c r="A792" s="188"/>
      <c r="B792" s="89" t="s">
        <v>19</v>
      </c>
      <c r="C792" s="48"/>
      <c r="D792" s="48"/>
      <c r="E792" s="48"/>
      <c r="F792" s="48"/>
      <c r="G792" s="38"/>
      <c r="H792" s="38"/>
      <c r="I792" s="38"/>
      <c r="J792" s="89">
        <f>SUM(C792:G792)</f>
        <v>0</v>
      </c>
      <c r="K792" s="255"/>
      <c r="L792" s="210"/>
      <c r="M792" s="223"/>
    </row>
    <row r="793" spans="1:13" ht="29.25" customHeight="1">
      <c r="A793" s="188"/>
      <c r="B793" s="223" t="s">
        <v>103</v>
      </c>
      <c r="C793" s="223"/>
      <c r="D793" s="223"/>
      <c r="E793" s="223"/>
      <c r="F793" s="223"/>
      <c r="G793" s="223"/>
      <c r="H793" s="223"/>
      <c r="I793" s="223"/>
      <c r="J793" s="223"/>
      <c r="K793" s="223"/>
      <c r="L793" s="317"/>
      <c r="M793" s="223"/>
    </row>
    <row r="794" spans="1:13" ht="3.75" hidden="1" customHeight="1">
      <c r="A794" s="188"/>
      <c r="B794" s="223"/>
      <c r="C794" s="223"/>
      <c r="D794" s="223"/>
      <c r="E794" s="223"/>
      <c r="F794" s="223"/>
      <c r="G794" s="223"/>
      <c r="H794" s="223"/>
      <c r="I794" s="223"/>
      <c r="J794" s="223"/>
      <c r="K794" s="223"/>
      <c r="L794" s="317"/>
      <c r="M794" s="223"/>
    </row>
    <row r="795" spans="1:13" ht="32.25" customHeight="1">
      <c r="A795" s="227" t="s">
        <v>147</v>
      </c>
      <c r="B795" s="228"/>
      <c r="C795" s="228"/>
      <c r="D795" s="228"/>
      <c r="E795" s="228"/>
      <c r="F795" s="228"/>
      <c r="G795" s="228"/>
      <c r="H795" s="228"/>
      <c r="I795" s="228"/>
      <c r="J795" s="228"/>
      <c r="K795" s="228"/>
      <c r="L795" s="123"/>
      <c r="M795" s="124"/>
    </row>
    <row r="796" spans="1:13" ht="60.75" customHeight="1">
      <c r="A796" s="189" t="s">
        <v>452</v>
      </c>
      <c r="B796" s="85"/>
      <c r="C796" s="89" t="s">
        <v>450</v>
      </c>
      <c r="D796" s="89" t="s">
        <v>143</v>
      </c>
      <c r="E796" s="89" t="s">
        <v>144</v>
      </c>
      <c r="F796" s="89" t="s">
        <v>145</v>
      </c>
      <c r="G796" s="89"/>
      <c r="H796" s="89"/>
      <c r="I796" s="89"/>
      <c r="J796" s="89"/>
      <c r="K796" s="29" t="s">
        <v>13</v>
      </c>
      <c r="L796" s="30" t="s">
        <v>14</v>
      </c>
      <c r="M796" s="248"/>
    </row>
    <row r="797" spans="1:13" ht="60.75" customHeight="1">
      <c r="A797" s="190"/>
      <c r="B797" s="85" t="s">
        <v>71</v>
      </c>
      <c r="C797" s="48"/>
      <c r="D797" s="48"/>
      <c r="E797" s="48"/>
      <c r="F797" s="48"/>
      <c r="G797" s="38"/>
      <c r="H797" s="38"/>
      <c r="I797" s="38"/>
      <c r="J797" s="89">
        <f>F797+E797+D797+C797</f>
        <v>0</v>
      </c>
      <c r="K797" s="255">
        <v>360</v>
      </c>
      <c r="L797" s="210">
        <f>K797*(J797+J798+J799)</f>
        <v>0</v>
      </c>
      <c r="M797" s="249"/>
    </row>
    <row r="798" spans="1:13" ht="60.75" customHeight="1">
      <c r="A798" s="190"/>
      <c r="B798" s="85" t="s">
        <v>11</v>
      </c>
      <c r="C798" s="38"/>
      <c r="D798" s="38"/>
      <c r="E798" s="38"/>
      <c r="F798" s="48"/>
      <c r="G798" s="38"/>
      <c r="H798" s="38"/>
      <c r="I798" s="38"/>
      <c r="J798" s="89">
        <f>F798+E798+D798+C798</f>
        <v>0</v>
      </c>
      <c r="K798" s="255"/>
      <c r="L798" s="210"/>
      <c r="M798" s="249"/>
    </row>
    <row r="799" spans="1:13" ht="60.75" customHeight="1">
      <c r="A799" s="190"/>
      <c r="B799" s="85" t="s">
        <v>451</v>
      </c>
      <c r="C799" s="48"/>
      <c r="D799" s="49"/>
      <c r="E799" s="49"/>
      <c r="F799" s="49"/>
      <c r="G799" s="38"/>
      <c r="H799" s="38"/>
      <c r="I799" s="38"/>
      <c r="J799" s="89">
        <f>F799+E799+D799+C799</f>
        <v>0</v>
      </c>
      <c r="K799" s="255"/>
      <c r="L799" s="210"/>
      <c r="M799" s="250"/>
    </row>
    <row r="800" spans="1:13" ht="26.25" customHeight="1">
      <c r="A800" s="191"/>
      <c r="B800" s="320" t="s">
        <v>580</v>
      </c>
      <c r="C800" s="225"/>
      <c r="D800" s="225"/>
      <c r="E800" s="225"/>
      <c r="F800" s="225"/>
      <c r="G800" s="225"/>
      <c r="H800" s="225"/>
      <c r="I800" s="225"/>
      <c r="J800" s="225"/>
      <c r="K800" s="225"/>
      <c r="L800" s="131"/>
      <c r="M800" s="95"/>
    </row>
    <row r="801" spans="1:13" ht="30.75" customHeight="1">
      <c r="A801" s="188" t="s">
        <v>156</v>
      </c>
      <c r="B801" s="85"/>
      <c r="C801" s="89" t="s">
        <v>127</v>
      </c>
      <c r="D801" s="89" t="s">
        <v>128</v>
      </c>
      <c r="E801" s="89" t="s">
        <v>129</v>
      </c>
      <c r="F801" s="89" t="s">
        <v>130</v>
      </c>
      <c r="G801" s="89" t="s">
        <v>131</v>
      </c>
      <c r="H801" s="89"/>
      <c r="I801" s="89"/>
      <c r="J801" s="89" t="s">
        <v>12</v>
      </c>
      <c r="K801" s="29" t="s">
        <v>13</v>
      </c>
      <c r="L801" s="30" t="s">
        <v>14</v>
      </c>
      <c r="M801" s="248" t="s">
        <v>166</v>
      </c>
    </row>
    <row r="802" spans="1:13" ht="33" customHeight="1">
      <c r="A802" s="314"/>
      <c r="B802" s="85" t="s">
        <v>71</v>
      </c>
      <c r="C802" s="49"/>
      <c r="D802" s="49"/>
      <c r="E802" s="49"/>
      <c r="F802" s="48"/>
      <c r="G802" s="35"/>
      <c r="H802" s="38"/>
      <c r="I802" s="38"/>
      <c r="J802" s="89">
        <f>SUM(C802:G802)</f>
        <v>0</v>
      </c>
      <c r="K802" s="255">
        <v>360</v>
      </c>
      <c r="L802" s="210">
        <f>K802*SUM(J802:J806)</f>
        <v>0</v>
      </c>
      <c r="M802" s="249"/>
    </row>
    <row r="803" spans="1:13" ht="33" customHeight="1">
      <c r="A803" s="314"/>
      <c r="B803" s="85" t="s">
        <v>48</v>
      </c>
      <c r="C803" s="49"/>
      <c r="D803" s="49"/>
      <c r="E803" s="49"/>
      <c r="F803" s="48"/>
      <c r="G803" s="35"/>
      <c r="H803" s="38"/>
      <c r="I803" s="38"/>
      <c r="J803" s="89">
        <f>SUM(C803:G803)</f>
        <v>0</v>
      </c>
      <c r="K803" s="255"/>
      <c r="L803" s="210"/>
      <c r="M803" s="249"/>
    </row>
    <row r="804" spans="1:13" ht="33" customHeight="1">
      <c r="A804" s="314"/>
      <c r="B804" s="85"/>
      <c r="C804" s="89" t="s">
        <v>132</v>
      </c>
      <c r="D804" s="89" t="s">
        <v>133</v>
      </c>
      <c r="E804" s="89" t="s">
        <v>134</v>
      </c>
      <c r="F804" s="89" t="s">
        <v>135</v>
      </c>
      <c r="G804" s="89" t="s">
        <v>136</v>
      </c>
      <c r="H804" s="89"/>
      <c r="I804" s="89"/>
      <c r="J804" s="89"/>
      <c r="K804" s="255"/>
      <c r="L804" s="210"/>
      <c r="M804" s="249"/>
    </row>
    <row r="805" spans="1:13" ht="33" customHeight="1">
      <c r="A805" s="314"/>
      <c r="B805" s="85" t="s">
        <v>71</v>
      </c>
      <c r="C805" s="49"/>
      <c r="D805" s="49"/>
      <c r="E805" s="49"/>
      <c r="F805" s="48"/>
      <c r="G805" s="35"/>
      <c r="H805" s="38"/>
      <c r="I805" s="38"/>
      <c r="J805" s="89">
        <f>SUM(C805:G805)</f>
        <v>0</v>
      </c>
      <c r="K805" s="255"/>
      <c r="L805" s="210"/>
      <c r="M805" s="249"/>
    </row>
    <row r="806" spans="1:13" ht="33" customHeight="1">
      <c r="A806" s="314"/>
      <c r="B806" s="85" t="s">
        <v>48</v>
      </c>
      <c r="C806" s="56"/>
      <c r="D806" s="49"/>
      <c r="E806" s="56"/>
      <c r="F806" s="48"/>
      <c r="G806" s="35"/>
      <c r="H806" s="38"/>
      <c r="I806" s="38"/>
      <c r="J806" s="89">
        <f>SUM(C806:G806)</f>
        <v>0</v>
      </c>
      <c r="K806" s="255"/>
      <c r="L806" s="210"/>
      <c r="M806" s="249"/>
    </row>
    <row r="807" spans="1:13" ht="33" customHeight="1">
      <c r="A807" s="314"/>
      <c r="B807" s="223" t="s">
        <v>99</v>
      </c>
      <c r="C807" s="223"/>
      <c r="D807" s="223"/>
      <c r="E807" s="223"/>
      <c r="F807" s="223"/>
      <c r="G807" s="223"/>
      <c r="H807" s="223"/>
      <c r="I807" s="223"/>
      <c r="J807" s="223"/>
      <c r="K807" s="223"/>
      <c r="L807" s="30"/>
      <c r="M807" s="250"/>
    </row>
    <row r="808" spans="1:13" ht="30.75" customHeight="1">
      <c r="A808" s="188" t="s">
        <v>157</v>
      </c>
      <c r="B808" s="85"/>
      <c r="C808" s="89" t="s">
        <v>127</v>
      </c>
      <c r="D808" s="89" t="s">
        <v>128</v>
      </c>
      <c r="E808" s="89" t="s">
        <v>129</v>
      </c>
      <c r="F808" s="89" t="s">
        <v>130</v>
      </c>
      <c r="G808" s="89" t="s">
        <v>131</v>
      </c>
      <c r="H808" s="89"/>
      <c r="I808" s="89"/>
      <c r="J808" s="89" t="s">
        <v>12</v>
      </c>
      <c r="K808" s="29" t="s">
        <v>13</v>
      </c>
      <c r="L808" s="30" t="s">
        <v>14</v>
      </c>
      <c r="M808" s="248" t="s">
        <v>166</v>
      </c>
    </row>
    <row r="809" spans="1:13" ht="27" customHeight="1">
      <c r="A809" s="314"/>
      <c r="B809" s="85" t="s">
        <v>71</v>
      </c>
      <c r="C809" s="49"/>
      <c r="D809" s="49"/>
      <c r="E809" s="49"/>
      <c r="F809" s="48"/>
      <c r="G809" s="35"/>
      <c r="H809" s="38"/>
      <c r="I809" s="38"/>
      <c r="J809" s="89">
        <f>SUM(C809:G809)</f>
        <v>0</v>
      </c>
      <c r="K809" s="255">
        <v>330</v>
      </c>
      <c r="L809" s="210">
        <f>K809*SUM(J809:J814)</f>
        <v>0</v>
      </c>
      <c r="M809" s="249"/>
    </row>
    <row r="810" spans="1:13" ht="27" customHeight="1">
      <c r="A810" s="314"/>
      <c r="B810" s="85" t="s">
        <v>11</v>
      </c>
      <c r="C810" s="49"/>
      <c r="D810" s="49"/>
      <c r="E810" s="49"/>
      <c r="F810" s="48"/>
      <c r="G810" s="35"/>
      <c r="H810" s="38"/>
      <c r="I810" s="38"/>
      <c r="J810" s="89">
        <f>SUM(C810:G810)</f>
        <v>0</v>
      </c>
      <c r="K810" s="255"/>
      <c r="L810" s="210"/>
      <c r="M810" s="249"/>
    </row>
    <row r="811" spans="1:13" ht="27" customHeight="1">
      <c r="A811" s="314"/>
      <c r="B811" s="85" t="s">
        <v>48</v>
      </c>
      <c r="C811" s="49"/>
      <c r="D811" s="49"/>
      <c r="E811" s="49"/>
      <c r="F811" s="49"/>
      <c r="G811" s="35"/>
      <c r="H811" s="38"/>
      <c r="I811" s="38"/>
      <c r="J811" s="89">
        <f>SUM(C811:G811)</f>
        <v>0</v>
      </c>
      <c r="K811" s="255"/>
      <c r="L811" s="210"/>
      <c r="M811" s="249"/>
    </row>
    <row r="812" spans="1:13" ht="27" customHeight="1">
      <c r="A812" s="314"/>
      <c r="B812" s="85"/>
      <c r="C812" s="89" t="s">
        <v>132</v>
      </c>
      <c r="D812" s="89" t="s">
        <v>133</v>
      </c>
      <c r="E812" s="89" t="s">
        <v>134</v>
      </c>
      <c r="F812" s="89" t="s">
        <v>135</v>
      </c>
      <c r="G812" s="89" t="s">
        <v>136</v>
      </c>
      <c r="H812" s="89"/>
      <c r="I812" s="89"/>
      <c r="J812" s="89"/>
      <c r="K812" s="255"/>
      <c r="L812" s="210"/>
      <c r="M812" s="249"/>
    </row>
    <row r="813" spans="1:13" ht="27" customHeight="1">
      <c r="A813" s="314"/>
      <c r="B813" s="85" t="s">
        <v>71</v>
      </c>
      <c r="C813" s="49"/>
      <c r="D813" s="49"/>
      <c r="E813" s="49"/>
      <c r="F813" s="48"/>
      <c r="G813" s="35"/>
      <c r="H813" s="38"/>
      <c r="I813" s="38"/>
      <c r="J813" s="89">
        <f>SUM(C813:G813)</f>
        <v>0</v>
      </c>
      <c r="K813" s="255"/>
      <c r="L813" s="210"/>
      <c r="M813" s="249"/>
    </row>
    <row r="814" spans="1:13" ht="27" customHeight="1">
      <c r="A814" s="314"/>
      <c r="B814" s="85" t="s">
        <v>11</v>
      </c>
      <c r="C814" s="49"/>
      <c r="D814" s="49"/>
      <c r="E814" s="49"/>
      <c r="F814" s="48"/>
      <c r="G814" s="35"/>
      <c r="H814" s="38"/>
      <c r="I814" s="38"/>
      <c r="J814" s="89">
        <f>SUM(C814:G814)</f>
        <v>0</v>
      </c>
      <c r="K814" s="255"/>
      <c r="L814" s="210"/>
      <c r="M814" s="249"/>
    </row>
    <row r="815" spans="1:13" ht="27" customHeight="1">
      <c r="A815" s="314"/>
      <c r="B815" s="223" t="s">
        <v>99</v>
      </c>
      <c r="C815" s="223"/>
      <c r="D815" s="223"/>
      <c r="E815" s="223"/>
      <c r="F815" s="223"/>
      <c r="G815" s="223"/>
      <c r="H815" s="223"/>
      <c r="I815" s="223"/>
      <c r="J815" s="223"/>
      <c r="K815" s="223"/>
      <c r="L815" s="30"/>
      <c r="M815" s="250"/>
    </row>
    <row r="816" spans="1:13" ht="30.75" customHeight="1">
      <c r="A816" s="188" t="s">
        <v>159</v>
      </c>
      <c r="B816" s="85"/>
      <c r="C816" s="89" t="s">
        <v>127</v>
      </c>
      <c r="D816" s="89" t="s">
        <v>128</v>
      </c>
      <c r="E816" s="89" t="s">
        <v>129</v>
      </c>
      <c r="F816" s="89" t="s">
        <v>130</v>
      </c>
      <c r="G816" s="89" t="s">
        <v>131</v>
      </c>
      <c r="H816" s="89"/>
      <c r="I816" s="89"/>
      <c r="J816" s="89" t="s">
        <v>12</v>
      </c>
      <c r="K816" s="29" t="s">
        <v>13</v>
      </c>
      <c r="L816" s="30" t="s">
        <v>14</v>
      </c>
      <c r="M816" s="248" t="s">
        <v>166</v>
      </c>
    </row>
    <row r="817" spans="1:13" ht="28.5" customHeight="1">
      <c r="A817" s="314"/>
      <c r="B817" s="85" t="s">
        <v>25</v>
      </c>
      <c r="C817" s="49"/>
      <c r="D817" s="49"/>
      <c r="E817" s="49"/>
      <c r="F817" s="48"/>
      <c r="G817" s="35"/>
      <c r="H817" s="38"/>
      <c r="I817" s="38"/>
      <c r="J817" s="89">
        <f>SUM(C817:G817)</f>
        <v>0</v>
      </c>
      <c r="K817" s="255">
        <v>430</v>
      </c>
      <c r="L817" s="210">
        <f>K817*SUM(J817:J825)</f>
        <v>0</v>
      </c>
      <c r="M817" s="249"/>
    </row>
    <row r="818" spans="1:13" ht="28.5" customHeight="1">
      <c r="A818" s="314"/>
      <c r="B818" s="85" t="s">
        <v>69</v>
      </c>
      <c r="C818" s="49"/>
      <c r="D818" s="38"/>
      <c r="E818" s="38"/>
      <c r="F818" s="48"/>
      <c r="G818" s="35"/>
      <c r="H818" s="38"/>
      <c r="I818" s="38"/>
      <c r="J818" s="89">
        <f>SUM(C818:G818)</f>
        <v>0</v>
      </c>
      <c r="K818" s="255"/>
      <c r="L818" s="210"/>
      <c r="M818" s="249"/>
    </row>
    <row r="819" spans="1:13" ht="28.5" customHeight="1">
      <c r="A819" s="314"/>
      <c r="B819" s="85" t="s">
        <v>11</v>
      </c>
      <c r="C819" s="49"/>
      <c r="D819" s="49"/>
      <c r="E819" s="49"/>
      <c r="F819" s="49"/>
      <c r="G819" s="35"/>
      <c r="H819" s="38"/>
      <c r="I819" s="38"/>
      <c r="J819" s="89">
        <f>SUM(C819:G819)</f>
        <v>0</v>
      </c>
      <c r="K819" s="255"/>
      <c r="L819" s="210"/>
      <c r="M819" s="249"/>
    </row>
    <row r="820" spans="1:13" ht="28.5" customHeight="1">
      <c r="A820" s="314"/>
      <c r="B820" s="85" t="s">
        <v>71</v>
      </c>
      <c r="C820" s="49"/>
      <c r="D820" s="49"/>
      <c r="E820" s="49"/>
      <c r="F820" s="48"/>
      <c r="G820" s="35"/>
      <c r="H820" s="38"/>
      <c r="I820" s="38"/>
      <c r="J820" s="89">
        <f>SUM(C820:G820)</f>
        <v>0</v>
      </c>
      <c r="K820" s="255"/>
      <c r="L820" s="210"/>
      <c r="M820" s="249"/>
    </row>
    <row r="821" spans="1:13" ht="28.5" customHeight="1">
      <c r="A821" s="314"/>
      <c r="B821" s="85"/>
      <c r="C821" s="89" t="s">
        <v>132</v>
      </c>
      <c r="D821" s="89" t="s">
        <v>133</v>
      </c>
      <c r="E821" s="89" t="s">
        <v>134</v>
      </c>
      <c r="F821" s="89" t="s">
        <v>135</v>
      </c>
      <c r="G821" s="89" t="s">
        <v>136</v>
      </c>
      <c r="H821" s="89"/>
      <c r="I821" s="89"/>
      <c r="J821" s="89"/>
      <c r="K821" s="255"/>
      <c r="L821" s="210"/>
      <c r="M821" s="249"/>
    </row>
    <row r="822" spans="1:13" ht="28.5" customHeight="1">
      <c r="A822" s="314"/>
      <c r="B822" s="85" t="s">
        <v>25</v>
      </c>
      <c r="C822" s="49"/>
      <c r="D822" s="49"/>
      <c r="E822" s="49"/>
      <c r="F822" s="49"/>
      <c r="G822" s="35"/>
      <c r="H822" s="38"/>
      <c r="I822" s="38"/>
      <c r="J822" s="89">
        <f>SUM(C822:G822)</f>
        <v>0</v>
      </c>
      <c r="K822" s="255"/>
      <c r="L822" s="210"/>
      <c r="M822" s="249"/>
    </row>
    <row r="823" spans="1:13" ht="28.5" customHeight="1">
      <c r="A823" s="314"/>
      <c r="B823" s="85" t="s">
        <v>69</v>
      </c>
      <c r="C823" s="56"/>
      <c r="D823" s="56"/>
      <c r="E823" s="56"/>
      <c r="F823" s="49"/>
      <c r="G823" s="35"/>
      <c r="H823" s="38"/>
      <c r="I823" s="38"/>
      <c r="J823" s="89">
        <f>SUM(C823:G823)</f>
        <v>0</v>
      </c>
      <c r="K823" s="255"/>
      <c r="L823" s="210"/>
      <c r="M823" s="249"/>
    </row>
    <row r="824" spans="1:13" ht="28.5" customHeight="1">
      <c r="A824" s="314"/>
      <c r="B824" s="85" t="s">
        <v>11</v>
      </c>
      <c r="C824" s="49"/>
      <c r="D824" s="49"/>
      <c r="E824" s="56"/>
      <c r="F824" s="49"/>
      <c r="G824" s="35"/>
      <c r="H824" s="38"/>
      <c r="I824" s="38"/>
      <c r="J824" s="89">
        <f>SUM(C824:G824)</f>
        <v>0</v>
      </c>
      <c r="K824" s="255"/>
      <c r="L824" s="210"/>
      <c r="M824" s="249"/>
    </row>
    <row r="825" spans="1:13" ht="28.5" customHeight="1">
      <c r="A825" s="314"/>
      <c r="B825" s="85" t="s">
        <v>71</v>
      </c>
      <c r="C825" s="49"/>
      <c r="D825" s="49"/>
      <c r="E825" s="49"/>
      <c r="F825" s="48"/>
      <c r="G825" s="35"/>
      <c r="H825" s="38"/>
      <c r="I825" s="38"/>
      <c r="J825" s="89">
        <f>SUM(C825:G825)</f>
        <v>0</v>
      </c>
      <c r="K825" s="255"/>
      <c r="L825" s="210"/>
      <c r="M825" s="249"/>
    </row>
    <row r="826" spans="1:13" ht="28.5" customHeight="1">
      <c r="A826" s="314"/>
      <c r="B826" s="223" t="s">
        <v>99</v>
      </c>
      <c r="C826" s="223"/>
      <c r="D826" s="223"/>
      <c r="E826" s="223"/>
      <c r="F826" s="223"/>
      <c r="G826" s="223"/>
      <c r="H826" s="223"/>
      <c r="I826" s="223"/>
      <c r="J826" s="223"/>
      <c r="K826" s="223"/>
      <c r="L826" s="30"/>
      <c r="M826" s="250"/>
    </row>
    <row r="827" spans="1:13" ht="30.75" customHeight="1">
      <c r="A827" s="189" t="s">
        <v>165</v>
      </c>
      <c r="B827" s="85"/>
      <c r="C827" s="89" t="s">
        <v>17</v>
      </c>
      <c r="D827" s="89" t="s">
        <v>18</v>
      </c>
      <c r="E827" s="89" t="s">
        <v>53</v>
      </c>
      <c r="F827" s="89" t="s">
        <v>54</v>
      </c>
      <c r="G827" s="89"/>
      <c r="H827" s="89"/>
      <c r="I827" s="89"/>
      <c r="J827" s="89"/>
      <c r="K827" s="29" t="s">
        <v>13</v>
      </c>
      <c r="L827" s="30" t="s">
        <v>14</v>
      </c>
      <c r="M827" s="248" t="s">
        <v>158</v>
      </c>
    </row>
    <row r="828" spans="1:13" ht="36.75" customHeight="1">
      <c r="A828" s="190"/>
      <c r="B828" s="85" t="s">
        <v>71</v>
      </c>
      <c r="C828" s="48"/>
      <c r="D828" s="48"/>
      <c r="E828" s="48"/>
      <c r="F828" s="38"/>
      <c r="G828" s="38"/>
      <c r="H828" s="38"/>
      <c r="I828" s="38"/>
      <c r="J828" s="89">
        <f>SUM(C828:F828)</f>
        <v>0</v>
      </c>
      <c r="K828" s="255">
        <v>180</v>
      </c>
      <c r="L828" s="210">
        <f>K828*SUM(J828:J829)</f>
        <v>0</v>
      </c>
      <c r="M828" s="249"/>
    </row>
    <row r="829" spans="1:13" ht="36.75" customHeight="1">
      <c r="A829" s="190"/>
      <c r="B829" s="85" t="s">
        <v>69</v>
      </c>
      <c r="C829" s="48"/>
      <c r="D829" s="48"/>
      <c r="E829" s="48"/>
      <c r="F829" s="49"/>
      <c r="G829" s="38"/>
      <c r="H829" s="38"/>
      <c r="I829" s="38"/>
      <c r="J829" s="89">
        <f>SUM(C829:F829)</f>
        <v>0</v>
      </c>
      <c r="K829" s="255"/>
      <c r="L829" s="210"/>
      <c r="M829" s="250"/>
    </row>
    <row r="830" spans="1:13" ht="27.75" customHeight="1">
      <c r="A830" s="191"/>
      <c r="B830" s="320" t="s">
        <v>99</v>
      </c>
      <c r="C830" s="225"/>
      <c r="D830" s="225"/>
      <c r="E830" s="225"/>
      <c r="F830" s="225"/>
      <c r="G830" s="225"/>
      <c r="H830" s="225"/>
      <c r="I830" s="225"/>
      <c r="J830" s="225"/>
      <c r="K830" s="225"/>
      <c r="L830" s="131"/>
      <c r="M830" s="95"/>
    </row>
    <row r="831" spans="1:13" ht="60.75" customHeight="1">
      <c r="A831" s="189" t="s">
        <v>137</v>
      </c>
      <c r="B831" s="85"/>
      <c r="C831" s="89" t="s">
        <v>143</v>
      </c>
      <c r="D831" s="89" t="s">
        <v>144</v>
      </c>
      <c r="E831" s="89" t="s">
        <v>145</v>
      </c>
      <c r="F831" s="89" t="s">
        <v>146</v>
      </c>
      <c r="G831" s="89"/>
      <c r="H831" s="89"/>
      <c r="I831" s="89"/>
      <c r="J831" s="89"/>
      <c r="K831" s="29" t="s">
        <v>13</v>
      </c>
      <c r="L831" s="30" t="s">
        <v>14</v>
      </c>
      <c r="M831" s="248"/>
    </row>
    <row r="832" spans="1:13" ht="60.75" customHeight="1">
      <c r="A832" s="190"/>
      <c r="B832" s="85" t="s">
        <v>71</v>
      </c>
      <c r="C832" s="49"/>
      <c r="D832" s="49"/>
      <c r="E832" s="48"/>
      <c r="F832" s="48"/>
      <c r="G832" s="38"/>
      <c r="H832" s="38"/>
      <c r="I832" s="38"/>
      <c r="J832" s="89">
        <f>SUM(C832:F832)</f>
        <v>0</v>
      </c>
      <c r="K832" s="255">
        <v>360</v>
      </c>
      <c r="L832" s="210">
        <f>K832*(SUM(J832:J833,))</f>
        <v>0</v>
      </c>
      <c r="M832" s="249"/>
    </row>
    <row r="833" spans="1:13" ht="60.75" customHeight="1">
      <c r="A833" s="190"/>
      <c r="B833" s="85" t="s">
        <v>11</v>
      </c>
      <c r="C833" s="49"/>
      <c r="D833" s="49"/>
      <c r="E833" s="49"/>
      <c r="F833" s="49"/>
      <c r="G833" s="38"/>
      <c r="H833" s="38"/>
      <c r="I833" s="38"/>
      <c r="J833" s="89">
        <f>SUM(C833:F833)</f>
        <v>0</v>
      </c>
      <c r="K833" s="255"/>
      <c r="L833" s="210"/>
      <c r="M833" s="250"/>
    </row>
    <row r="834" spans="1:13" ht="24.75" customHeight="1">
      <c r="A834" s="191"/>
      <c r="B834" s="320" t="s">
        <v>580</v>
      </c>
      <c r="C834" s="225"/>
      <c r="D834" s="225"/>
      <c r="E834" s="225"/>
      <c r="F834" s="225"/>
      <c r="G834" s="225"/>
      <c r="H834" s="225"/>
      <c r="I834" s="225"/>
      <c r="J834" s="225"/>
      <c r="K834" s="225"/>
      <c r="L834" s="131"/>
      <c r="M834" s="95"/>
    </row>
    <row r="835" spans="1:13" ht="60.75" customHeight="1">
      <c r="A835" s="189" t="s">
        <v>138</v>
      </c>
      <c r="B835" s="85"/>
      <c r="C835" s="89" t="s">
        <v>143</v>
      </c>
      <c r="D835" s="89" t="s">
        <v>144</v>
      </c>
      <c r="E835" s="89" t="s">
        <v>145</v>
      </c>
      <c r="F835" s="89" t="s">
        <v>146</v>
      </c>
      <c r="G835" s="89"/>
      <c r="H835" s="89"/>
      <c r="I835" s="89"/>
      <c r="J835" s="89"/>
      <c r="K835" s="29" t="s">
        <v>13</v>
      </c>
      <c r="L835" s="30" t="s">
        <v>14</v>
      </c>
      <c r="M835" s="248"/>
    </row>
    <row r="836" spans="1:13" ht="60.75" customHeight="1">
      <c r="A836" s="190"/>
      <c r="B836" s="85" t="s">
        <v>71</v>
      </c>
      <c r="C836" s="48"/>
      <c r="D836" s="48"/>
      <c r="E836" s="48"/>
      <c r="F836" s="48"/>
      <c r="G836" s="38"/>
      <c r="H836" s="38"/>
      <c r="I836" s="38"/>
      <c r="J836" s="89">
        <f>SUM(C836:F836)</f>
        <v>0</v>
      </c>
      <c r="K836" s="255">
        <v>430</v>
      </c>
      <c r="L836" s="210">
        <f>K836*(SUM(J836:J837,))</f>
        <v>0</v>
      </c>
      <c r="M836" s="249"/>
    </row>
    <row r="837" spans="1:13" ht="60.75" customHeight="1">
      <c r="A837" s="190"/>
      <c r="B837" s="85" t="s">
        <v>11</v>
      </c>
      <c r="C837" s="48"/>
      <c r="D837" s="48"/>
      <c r="E837" s="48"/>
      <c r="F837" s="48"/>
      <c r="G837" s="38"/>
      <c r="H837" s="38"/>
      <c r="I837" s="38"/>
      <c r="J837" s="89">
        <f>SUM(C837:F837)</f>
        <v>0</v>
      </c>
      <c r="K837" s="255"/>
      <c r="L837" s="210"/>
      <c r="M837" s="250"/>
    </row>
    <row r="838" spans="1:13" ht="26.25" customHeight="1">
      <c r="A838" s="191"/>
      <c r="B838" s="320" t="s">
        <v>580</v>
      </c>
      <c r="C838" s="225"/>
      <c r="D838" s="225"/>
      <c r="E838" s="225"/>
      <c r="F838" s="225"/>
      <c r="G838" s="225"/>
      <c r="H838" s="225"/>
      <c r="I838" s="225"/>
      <c r="J838" s="225"/>
      <c r="K838" s="225"/>
      <c r="L838" s="131"/>
      <c r="M838" s="95"/>
    </row>
    <row r="839" spans="1:13" ht="60.75" customHeight="1">
      <c r="A839" s="188" t="s">
        <v>139</v>
      </c>
      <c r="B839" s="85"/>
      <c r="C839" s="89" t="s">
        <v>143</v>
      </c>
      <c r="D839" s="89" t="s">
        <v>144</v>
      </c>
      <c r="E839" s="89" t="s">
        <v>145</v>
      </c>
      <c r="F839" s="89"/>
      <c r="G839" s="89"/>
      <c r="H839" s="89"/>
      <c r="I839" s="89"/>
      <c r="J839" s="89"/>
      <c r="K839" s="29" t="s">
        <v>13</v>
      </c>
      <c r="L839" s="30" t="s">
        <v>14</v>
      </c>
      <c r="M839" s="248"/>
    </row>
    <row r="840" spans="1:13" ht="55.5" customHeight="1">
      <c r="A840" s="188"/>
      <c r="B840" s="85" t="s">
        <v>83</v>
      </c>
      <c r="C840" s="38"/>
      <c r="D840" s="49"/>
      <c r="E840" s="48"/>
      <c r="F840" s="49"/>
      <c r="G840" s="38"/>
      <c r="H840" s="38"/>
      <c r="I840" s="38"/>
      <c r="J840" s="89">
        <f>SUM(C840:F840)</f>
        <v>0</v>
      </c>
      <c r="K840" s="255">
        <v>360</v>
      </c>
      <c r="L840" s="210">
        <f>K840*(SUM(J840:J841,))</f>
        <v>0</v>
      </c>
      <c r="M840" s="249"/>
    </row>
    <row r="841" spans="1:13" ht="55.5" customHeight="1">
      <c r="A841" s="188"/>
      <c r="B841" s="85" t="s">
        <v>140</v>
      </c>
      <c r="C841" s="49"/>
      <c r="D841" s="49"/>
      <c r="E841" s="48"/>
      <c r="F841" s="49"/>
      <c r="G841" s="38"/>
      <c r="H841" s="38"/>
      <c r="I841" s="38"/>
      <c r="J841" s="89">
        <f>SUM(C841:F841)</f>
        <v>0</v>
      </c>
      <c r="K841" s="255"/>
      <c r="L841" s="210"/>
      <c r="M841" s="250"/>
    </row>
    <row r="842" spans="1:13" ht="30.75" customHeight="1">
      <c r="A842" s="188"/>
      <c r="B842" s="320" t="s">
        <v>580</v>
      </c>
      <c r="C842" s="225"/>
      <c r="D842" s="225"/>
      <c r="E842" s="225"/>
      <c r="F842" s="225"/>
      <c r="G842" s="225"/>
      <c r="H842" s="225"/>
      <c r="I842" s="225"/>
      <c r="J842" s="225"/>
      <c r="K842" s="225"/>
      <c r="L842" s="130"/>
      <c r="M842" s="58"/>
    </row>
    <row r="843" spans="1:13" ht="33.75" customHeight="1">
      <c r="A843" s="227" t="s">
        <v>409</v>
      </c>
      <c r="B843" s="228"/>
      <c r="C843" s="228"/>
      <c r="D843" s="228"/>
      <c r="E843" s="228"/>
      <c r="F843" s="228"/>
      <c r="G843" s="228"/>
      <c r="H843" s="228"/>
      <c r="I843" s="228"/>
      <c r="J843" s="228"/>
      <c r="K843" s="228"/>
      <c r="L843" s="123"/>
      <c r="M843" s="124"/>
    </row>
    <row r="844" spans="1:13" ht="40.5" customHeight="1">
      <c r="A844" s="189" t="s">
        <v>107</v>
      </c>
      <c r="B844" s="44"/>
      <c r="C844" s="41" t="s">
        <v>3</v>
      </c>
      <c r="D844" s="41" t="s">
        <v>4</v>
      </c>
      <c r="E844" s="41" t="s">
        <v>5</v>
      </c>
      <c r="F844" s="41" t="s">
        <v>6</v>
      </c>
      <c r="G844" s="45"/>
      <c r="H844" s="45"/>
      <c r="I844" s="45"/>
      <c r="J844" s="89" t="s">
        <v>12</v>
      </c>
      <c r="K844" s="29" t="s">
        <v>13</v>
      </c>
      <c r="L844" s="30" t="s">
        <v>14</v>
      </c>
      <c r="M844" s="59"/>
    </row>
    <row r="845" spans="1:13" ht="35.25" customHeight="1">
      <c r="A845" s="190"/>
      <c r="B845" s="85" t="s">
        <v>27</v>
      </c>
      <c r="C845" s="49"/>
      <c r="D845" s="48"/>
      <c r="E845" s="48"/>
      <c r="F845" s="49"/>
      <c r="G845" s="60"/>
      <c r="H845" s="61"/>
      <c r="I845" s="61"/>
      <c r="J845" s="45">
        <f>SUM(C845:F845)</f>
        <v>0</v>
      </c>
      <c r="K845" s="252">
        <v>700</v>
      </c>
      <c r="L845" s="182">
        <f>K845*SUM(J845:J849)</f>
        <v>0</v>
      </c>
      <c r="M845" s="59"/>
    </row>
    <row r="846" spans="1:13" ht="35.25" customHeight="1">
      <c r="A846" s="190"/>
      <c r="B846" s="85" t="s">
        <v>29</v>
      </c>
      <c r="C846" s="48"/>
      <c r="D846" s="48"/>
      <c r="E846" s="48"/>
      <c r="F846" s="49"/>
      <c r="G846" s="60"/>
      <c r="H846" s="61"/>
      <c r="I846" s="61"/>
      <c r="J846" s="45">
        <f>SUM(C846:F846)</f>
        <v>0</v>
      </c>
      <c r="K846" s="253"/>
      <c r="L846" s="183"/>
      <c r="M846" s="59"/>
    </row>
    <row r="847" spans="1:13" ht="40.5" customHeight="1">
      <c r="A847" s="190"/>
      <c r="B847" s="85"/>
      <c r="C847" s="89" t="s">
        <v>7</v>
      </c>
      <c r="D847" s="89" t="s">
        <v>8</v>
      </c>
      <c r="E847" s="89" t="s">
        <v>9</v>
      </c>
      <c r="F847" s="89" t="s">
        <v>10</v>
      </c>
      <c r="G847" s="36"/>
      <c r="H847" s="62"/>
      <c r="I847" s="62"/>
      <c r="J847" s="45"/>
      <c r="K847" s="253"/>
      <c r="L847" s="183"/>
      <c r="M847" s="59"/>
    </row>
    <row r="848" spans="1:13" ht="29.25" customHeight="1">
      <c r="A848" s="190"/>
      <c r="B848" s="85" t="s">
        <v>27</v>
      </c>
      <c r="C848" s="48"/>
      <c r="D848" s="48"/>
      <c r="E848" s="49"/>
      <c r="F848" s="49"/>
      <c r="G848" s="60"/>
      <c r="H848" s="61"/>
      <c r="I848" s="61"/>
      <c r="J848" s="45">
        <f>SUM(C848:F848)</f>
        <v>0</v>
      </c>
      <c r="K848" s="253"/>
      <c r="L848" s="183"/>
      <c r="M848" s="59"/>
    </row>
    <row r="849" spans="1:13" ht="29.25" customHeight="1">
      <c r="A849" s="190"/>
      <c r="B849" s="85" t="s">
        <v>29</v>
      </c>
      <c r="C849" s="48"/>
      <c r="D849" s="63"/>
      <c r="E849" s="49"/>
      <c r="F849" s="49"/>
      <c r="G849" s="36"/>
      <c r="H849" s="61"/>
      <c r="I849" s="62"/>
      <c r="J849" s="45">
        <f>SUM(C849:F849)</f>
        <v>0</v>
      </c>
      <c r="K849" s="253"/>
      <c r="L849" s="183"/>
      <c r="M849" s="59"/>
    </row>
    <row r="850" spans="1:13" ht="29.25" customHeight="1">
      <c r="A850" s="190"/>
      <c r="B850" s="308" t="s">
        <v>108</v>
      </c>
      <c r="C850" s="309"/>
      <c r="D850" s="309"/>
      <c r="E850" s="309"/>
      <c r="F850" s="309"/>
      <c r="G850" s="309"/>
      <c r="H850" s="309"/>
      <c r="I850" s="309"/>
      <c r="J850" s="309"/>
      <c r="K850" s="309"/>
      <c r="L850" s="315"/>
      <c r="M850" s="59"/>
    </row>
    <row r="851" spans="1:13" ht="29.25" customHeight="1">
      <c r="A851" s="191"/>
      <c r="B851" s="311"/>
      <c r="C851" s="312"/>
      <c r="D851" s="312"/>
      <c r="E851" s="312"/>
      <c r="F851" s="312"/>
      <c r="G851" s="312"/>
      <c r="H851" s="312"/>
      <c r="I851" s="312"/>
      <c r="J851" s="312"/>
      <c r="K851" s="312"/>
      <c r="L851" s="316"/>
      <c r="M851" s="59"/>
    </row>
    <row r="852" spans="1:13" ht="32.25" customHeight="1">
      <c r="A852" s="189" t="s">
        <v>418</v>
      </c>
      <c r="B852" s="41"/>
      <c r="C852" s="41" t="s">
        <v>3</v>
      </c>
      <c r="D852" s="41" t="s">
        <v>4</v>
      </c>
      <c r="E852" s="41" t="s">
        <v>5</v>
      </c>
      <c r="F852" s="41" t="s">
        <v>6</v>
      </c>
      <c r="G852" s="45"/>
      <c r="H852" s="45"/>
      <c r="I852" s="45"/>
      <c r="J852" s="89" t="s">
        <v>12</v>
      </c>
      <c r="K852" s="29" t="s">
        <v>13</v>
      </c>
      <c r="L852" s="30" t="s">
        <v>14</v>
      </c>
      <c r="M852" s="59"/>
    </row>
    <row r="853" spans="1:13" ht="24.75" customHeight="1">
      <c r="A853" s="190"/>
      <c r="B853" s="85" t="s">
        <v>28</v>
      </c>
      <c r="C853" s="49"/>
      <c r="D853" s="48"/>
      <c r="E853" s="49"/>
      <c r="F853" s="49"/>
      <c r="G853" s="60"/>
      <c r="H853" s="61"/>
      <c r="I853" s="61"/>
      <c r="J853" s="45">
        <f>SUM(C853:G853)</f>
        <v>0</v>
      </c>
      <c r="K853" s="252">
        <v>550</v>
      </c>
      <c r="L853" s="182">
        <f>K853*SUM(J853:J855)</f>
        <v>0</v>
      </c>
      <c r="M853" s="59"/>
    </row>
    <row r="854" spans="1:13" ht="38.25" customHeight="1">
      <c r="A854" s="190"/>
      <c r="B854" s="89"/>
      <c r="C854" s="89" t="s">
        <v>7</v>
      </c>
      <c r="D854" s="89" t="s">
        <v>8</v>
      </c>
      <c r="E854" s="89" t="s">
        <v>9</v>
      </c>
      <c r="F854" s="89" t="s">
        <v>10</v>
      </c>
      <c r="G854" s="36"/>
      <c r="H854" s="62"/>
      <c r="I854" s="62"/>
      <c r="J854" s="97"/>
      <c r="K854" s="253"/>
      <c r="L854" s="183"/>
      <c r="M854" s="59"/>
    </row>
    <row r="855" spans="1:13" ht="24.75" customHeight="1">
      <c r="A855" s="190"/>
      <c r="B855" s="85" t="s">
        <v>28</v>
      </c>
      <c r="C855" s="48"/>
      <c r="D855" s="63"/>
      <c r="E855" s="49"/>
      <c r="F855" s="49"/>
      <c r="G855" s="36"/>
      <c r="H855" s="61"/>
      <c r="I855" s="62"/>
      <c r="J855" s="97">
        <f>SUM(C855:G855)</f>
        <v>0</v>
      </c>
      <c r="K855" s="254"/>
      <c r="L855" s="184"/>
      <c r="M855" s="59"/>
    </row>
    <row r="856" spans="1:13" ht="29.25" customHeight="1">
      <c r="A856" s="190"/>
      <c r="B856" s="308" t="s">
        <v>609</v>
      </c>
      <c r="C856" s="309"/>
      <c r="D856" s="309"/>
      <c r="E856" s="309"/>
      <c r="F856" s="309"/>
      <c r="G856" s="309"/>
      <c r="H856" s="309"/>
      <c r="I856" s="309"/>
      <c r="J856" s="309"/>
      <c r="K856" s="309"/>
      <c r="L856" s="315"/>
      <c r="M856" s="59"/>
    </row>
    <row r="857" spans="1:13" ht="44.25" customHeight="1">
      <c r="A857" s="191"/>
      <c r="B857" s="311"/>
      <c r="C857" s="312"/>
      <c r="D857" s="312"/>
      <c r="E857" s="312"/>
      <c r="F857" s="312"/>
      <c r="G857" s="312"/>
      <c r="H857" s="312"/>
      <c r="I857" s="312"/>
      <c r="J857" s="312"/>
      <c r="K857" s="312"/>
      <c r="L857" s="316"/>
      <c r="M857" s="59"/>
    </row>
    <row r="858" spans="1:13" ht="29.25" customHeight="1">
      <c r="A858" s="189" t="s">
        <v>417</v>
      </c>
      <c r="B858" s="89"/>
      <c r="C858" s="89" t="s">
        <v>15</v>
      </c>
      <c r="D858" s="89" t="s">
        <v>16</v>
      </c>
      <c r="E858" s="89" t="s">
        <v>17</v>
      </c>
      <c r="F858" s="89" t="s">
        <v>18</v>
      </c>
      <c r="G858" s="89"/>
      <c r="H858" s="89"/>
      <c r="I858" s="89"/>
      <c r="J858" s="89" t="s">
        <v>12</v>
      </c>
      <c r="K858" s="29" t="s">
        <v>13</v>
      </c>
      <c r="L858" s="30" t="s">
        <v>14</v>
      </c>
      <c r="M858" s="59"/>
    </row>
    <row r="859" spans="1:13" ht="51.75" customHeight="1">
      <c r="A859" s="190"/>
      <c r="B859" s="89" t="s">
        <v>2</v>
      </c>
      <c r="C859" s="49"/>
      <c r="D859" s="49"/>
      <c r="E859" s="48"/>
      <c r="F859" s="48"/>
      <c r="G859" s="38"/>
      <c r="H859" s="38"/>
      <c r="I859" s="38"/>
      <c r="J859" s="89">
        <f>SUM(C859:G859)</f>
        <v>0</v>
      </c>
      <c r="K859" s="252">
        <v>150</v>
      </c>
      <c r="L859" s="182">
        <f>K859*(SUM(J859:J860))</f>
        <v>0</v>
      </c>
      <c r="M859" s="59"/>
    </row>
    <row r="860" spans="1:13" ht="51.75" customHeight="1">
      <c r="A860" s="190"/>
      <c r="B860" s="89" t="s">
        <v>19</v>
      </c>
      <c r="C860" s="49"/>
      <c r="D860" s="49"/>
      <c r="E860" s="48"/>
      <c r="F860" s="48"/>
      <c r="G860" s="36"/>
      <c r="H860" s="36"/>
      <c r="I860" s="36"/>
      <c r="J860" s="89">
        <f>SUM(C860:G860)</f>
        <v>0</v>
      </c>
      <c r="K860" s="253"/>
      <c r="L860" s="183"/>
      <c r="M860" s="59"/>
    </row>
    <row r="861" spans="1:13" ht="29.25" customHeight="1">
      <c r="A861" s="190"/>
      <c r="B861" s="308" t="s">
        <v>608</v>
      </c>
      <c r="C861" s="309"/>
      <c r="D861" s="309"/>
      <c r="E861" s="309"/>
      <c r="F861" s="309"/>
      <c r="G861" s="309"/>
      <c r="H861" s="309"/>
      <c r="I861" s="309"/>
      <c r="J861" s="309"/>
      <c r="K861" s="309"/>
      <c r="L861" s="315"/>
      <c r="M861" s="59"/>
    </row>
    <row r="862" spans="1:13" ht="29.25" customHeight="1">
      <c r="A862" s="191"/>
      <c r="B862" s="311"/>
      <c r="C862" s="312"/>
      <c r="D862" s="312"/>
      <c r="E862" s="312"/>
      <c r="F862" s="312"/>
      <c r="G862" s="312"/>
      <c r="H862" s="312"/>
      <c r="I862" s="312"/>
      <c r="J862" s="312"/>
      <c r="K862" s="312"/>
      <c r="L862" s="316"/>
      <c r="M862" s="59"/>
    </row>
    <row r="863" spans="1:13" ht="40.5" customHeight="1">
      <c r="A863" s="227" t="s">
        <v>440</v>
      </c>
      <c r="B863" s="228"/>
      <c r="C863" s="228"/>
      <c r="D863" s="228"/>
      <c r="E863" s="228"/>
      <c r="F863" s="228"/>
      <c r="G863" s="228"/>
      <c r="H863" s="228"/>
      <c r="I863" s="228"/>
      <c r="J863" s="228"/>
      <c r="K863" s="228"/>
      <c r="L863" s="123"/>
      <c r="M863" s="124"/>
    </row>
    <row r="864" spans="1:13" ht="21.75" customHeight="1">
      <c r="A864" s="191" t="s">
        <v>397</v>
      </c>
      <c r="B864" s="44"/>
      <c r="C864" s="41" t="s">
        <v>35</v>
      </c>
      <c r="D864" s="41" t="s">
        <v>36</v>
      </c>
      <c r="E864" s="41" t="s">
        <v>37</v>
      </c>
      <c r="F864" s="41" t="s">
        <v>50</v>
      </c>
      <c r="G864" s="45"/>
      <c r="H864" s="45"/>
      <c r="I864" s="45"/>
      <c r="J864" s="41" t="s">
        <v>12</v>
      </c>
      <c r="K864" s="46" t="s">
        <v>13</v>
      </c>
      <c r="L864" s="47" t="s">
        <v>402</v>
      </c>
      <c r="M864" s="248"/>
    </row>
    <row r="865" spans="1:13" ht="37.5" customHeight="1">
      <c r="A865" s="314"/>
      <c r="B865" s="85" t="s">
        <v>25</v>
      </c>
      <c r="C865" s="48"/>
      <c r="D865" s="48"/>
      <c r="E865" s="48"/>
      <c r="F865" s="48"/>
      <c r="G865" s="38"/>
      <c r="H865" s="54"/>
      <c r="I865" s="54"/>
      <c r="J865" s="45">
        <f>SUM(C865:G865)</f>
        <v>0</v>
      </c>
      <c r="K865" s="254">
        <v>680</v>
      </c>
      <c r="L865" s="184">
        <f>K865*SUM(J865:J869)</f>
        <v>0</v>
      </c>
      <c r="M865" s="249"/>
    </row>
    <row r="866" spans="1:13" ht="37.5" customHeight="1">
      <c r="A866" s="314"/>
      <c r="B866" s="85" t="s">
        <v>56</v>
      </c>
      <c r="C866" s="48"/>
      <c r="D866" s="48"/>
      <c r="E866" s="48"/>
      <c r="F866" s="48"/>
      <c r="G866" s="38"/>
      <c r="H866" s="54"/>
      <c r="I866" s="54"/>
      <c r="J866" s="45">
        <f>SUM(C866:G866)</f>
        <v>0</v>
      </c>
      <c r="K866" s="254"/>
      <c r="L866" s="184"/>
      <c r="M866" s="249"/>
    </row>
    <row r="867" spans="1:13" ht="21.75" customHeight="1">
      <c r="A867" s="314"/>
      <c r="B867" s="85"/>
      <c r="C867" s="89" t="s">
        <v>41</v>
      </c>
      <c r="D867" s="89" t="s">
        <v>42</v>
      </c>
      <c r="E867" s="89" t="s">
        <v>51</v>
      </c>
      <c r="F867" s="89" t="s">
        <v>52</v>
      </c>
      <c r="G867" s="89"/>
      <c r="H867" s="97"/>
      <c r="I867" s="97"/>
      <c r="J867" s="45"/>
      <c r="K867" s="255"/>
      <c r="L867" s="210"/>
      <c r="M867" s="249"/>
    </row>
    <row r="868" spans="1:13" ht="37.5" customHeight="1">
      <c r="A868" s="314"/>
      <c r="B868" s="85" t="s">
        <v>25</v>
      </c>
      <c r="C868" s="48"/>
      <c r="D868" s="48"/>
      <c r="E868" s="48"/>
      <c r="F868" s="55"/>
      <c r="G868" s="38"/>
      <c r="H868" s="55"/>
      <c r="I868" s="55"/>
      <c r="J868" s="45">
        <f>SUM(C868:G868)</f>
        <v>0</v>
      </c>
      <c r="K868" s="255"/>
      <c r="L868" s="210"/>
      <c r="M868" s="249"/>
    </row>
    <row r="869" spans="1:13" ht="37.5" customHeight="1">
      <c r="A869" s="314"/>
      <c r="B869" s="85" t="s">
        <v>56</v>
      </c>
      <c r="C869" s="49"/>
      <c r="D869" s="48"/>
      <c r="E869" s="48"/>
      <c r="F869" s="48"/>
      <c r="G869" s="38"/>
      <c r="H869" s="55"/>
      <c r="I869" s="55"/>
      <c r="J869" s="45">
        <f>SUM(C869:G869)</f>
        <v>0</v>
      </c>
      <c r="K869" s="255"/>
      <c r="L869" s="210"/>
      <c r="M869" s="249"/>
    </row>
    <row r="870" spans="1:13" ht="23.25" customHeight="1">
      <c r="A870" s="314"/>
      <c r="B870" s="308" t="s">
        <v>445</v>
      </c>
      <c r="C870" s="309"/>
      <c r="D870" s="309"/>
      <c r="E870" s="309"/>
      <c r="F870" s="309"/>
      <c r="G870" s="309"/>
      <c r="H870" s="309"/>
      <c r="I870" s="309"/>
      <c r="J870" s="309"/>
      <c r="K870" s="309"/>
      <c r="L870" s="315"/>
      <c r="M870" s="249"/>
    </row>
    <row r="871" spans="1:13" ht="23.25" customHeight="1">
      <c r="A871" s="314"/>
      <c r="B871" s="311"/>
      <c r="C871" s="312"/>
      <c r="D871" s="312"/>
      <c r="E871" s="312"/>
      <c r="F871" s="312"/>
      <c r="G871" s="312"/>
      <c r="H871" s="312"/>
      <c r="I871" s="312"/>
      <c r="J871" s="312"/>
      <c r="K871" s="312"/>
      <c r="L871" s="316"/>
      <c r="M871" s="250"/>
    </row>
    <row r="872" spans="1:13" ht="30.75" customHeight="1">
      <c r="A872" s="189" t="s">
        <v>58</v>
      </c>
      <c r="B872" s="85"/>
      <c r="C872" s="89" t="s">
        <v>17</v>
      </c>
      <c r="D872" s="89" t="s">
        <v>18</v>
      </c>
      <c r="E872" s="89" t="s">
        <v>53</v>
      </c>
      <c r="F872" s="89" t="s">
        <v>54</v>
      </c>
      <c r="G872" s="89"/>
      <c r="H872" s="89"/>
      <c r="I872" s="89"/>
      <c r="J872" s="89" t="s">
        <v>12</v>
      </c>
      <c r="K872" s="29" t="s">
        <v>13</v>
      </c>
      <c r="L872" s="30" t="s">
        <v>14</v>
      </c>
      <c r="M872" s="245"/>
    </row>
    <row r="873" spans="1:13" ht="33" customHeight="1">
      <c r="A873" s="190"/>
      <c r="B873" s="85" t="s">
        <v>57</v>
      </c>
      <c r="C873" s="48"/>
      <c r="D873" s="48"/>
      <c r="E873" s="48"/>
      <c r="F873" s="48"/>
      <c r="G873" s="38"/>
      <c r="H873" s="38"/>
      <c r="I873" s="38"/>
      <c r="J873" s="89">
        <f>SUM(C873:G873)</f>
        <v>0</v>
      </c>
      <c r="K873" s="252">
        <v>170</v>
      </c>
      <c r="L873" s="182">
        <f>K873*(SUM(J873:J876))</f>
        <v>0</v>
      </c>
      <c r="M873" s="246"/>
    </row>
    <row r="874" spans="1:13" ht="33" customHeight="1">
      <c r="A874" s="190"/>
      <c r="B874" s="85" t="s">
        <v>48</v>
      </c>
      <c r="C874" s="49"/>
      <c r="D874" s="48"/>
      <c r="E874" s="48"/>
      <c r="F874" s="49"/>
      <c r="G874" s="36"/>
      <c r="H874" s="36"/>
      <c r="I874" s="36"/>
      <c r="J874" s="89">
        <f>SUM(C874:G874)</f>
        <v>0</v>
      </c>
      <c r="K874" s="253"/>
      <c r="L874" s="183"/>
      <c r="M874" s="246"/>
    </row>
    <row r="875" spans="1:13" ht="33" customHeight="1">
      <c r="A875" s="190"/>
      <c r="B875" s="85" t="s">
        <v>49</v>
      </c>
      <c r="C875" s="48"/>
      <c r="D875" s="48"/>
      <c r="E875" s="48"/>
      <c r="F875" s="49"/>
      <c r="G875" s="36"/>
      <c r="H875" s="36"/>
      <c r="I875" s="36"/>
      <c r="J875" s="89">
        <f>SUM(C875:G875)</f>
        <v>0</v>
      </c>
      <c r="K875" s="253"/>
      <c r="L875" s="183"/>
      <c r="M875" s="246"/>
    </row>
    <row r="876" spans="1:13" ht="33" customHeight="1">
      <c r="A876" s="190"/>
      <c r="B876" s="85" t="s">
        <v>11</v>
      </c>
      <c r="C876" s="48"/>
      <c r="D876" s="48"/>
      <c r="E876" s="48"/>
      <c r="F876" s="48"/>
      <c r="G876" s="38"/>
      <c r="H876" s="38"/>
      <c r="I876" s="38"/>
      <c r="J876" s="89">
        <f>SUM(C876:G876)</f>
        <v>0</v>
      </c>
      <c r="K876" s="254"/>
      <c r="L876" s="184"/>
      <c r="M876" s="246"/>
    </row>
    <row r="877" spans="1:13" ht="24.75" customHeight="1">
      <c r="A877" s="190"/>
      <c r="B877" s="308" t="s">
        <v>610</v>
      </c>
      <c r="C877" s="309"/>
      <c r="D877" s="309"/>
      <c r="E877" s="309"/>
      <c r="F877" s="309"/>
      <c r="G877" s="309"/>
      <c r="H877" s="309"/>
      <c r="I877" s="309"/>
      <c r="J877" s="309"/>
      <c r="K877" s="309"/>
      <c r="L877" s="315"/>
      <c r="M877" s="246"/>
    </row>
    <row r="878" spans="1:13" ht="24.75" customHeight="1">
      <c r="A878" s="191"/>
      <c r="B878" s="311"/>
      <c r="C878" s="312"/>
      <c r="D878" s="312"/>
      <c r="E878" s="312"/>
      <c r="F878" s="312"/>
      <c r="G878" s="312"/>
      <c r="H878" s="312"/>
      <c r="I878" s="312"/>
      <c r="J878" s="312"/>
      <c r="K878" s="312"/>
      <c r="L878" s="316"/>
      <c r="M878" s="246"/>
    </row>
    <row r="879" spans="1:13" ht="30.75" customHeight="1">
      <c r="A879" s="189" t="s">
        <v>59</v>
      </c>
      <c r="B879" s="44"/>
      <c r="C879" s="41" t="s">
        <v>61</v>
      </c>
      <c r="D879" s="41" t="s">
        <v>62</v>
      </c>
      <c r="E879" s="41" t="s">
        <v>63</v>
      </c>
      <c r="F879" s="41" t="s">
        <v>32</v>
      </c>
      <c r="G879" s="45"/>
      <c r="H879" s="45"/>
      <c r="I879" s="45"/>
      <c r="J879" s="89" t="s">
        <v>12</v>
      </c>
      <c r="K879" s="29" t="s">
        <v>13</v>
      </c>
      <c r="L879" s="30" t="s">
        <v>14</v>
      </c>
      <c r="M879" s="247"/>
    </row>
    <row r="880" spans="1:13" ht="23.25" customHeight="1">
      <c r="A880" s="190"/>
      <c r="B880" s="85" t="s">
        <v>19</v>
      </c>
      <c r="C880" s="48"/>
      <c r="D880" s="48"/>
      <c r="E880" s="48"/>
      <c r="F880" s="48"/>
      <c r="G880" s="38"/>
      <c r="H880" s="54"/>
      <c r="I880" s="54"/>
      <c r="J880" s="45">
        <f>SUM(C880:G880)</f>
        <v>0</v>
      </c>
      <c r="K880" s="252">
        <v>400</v>
      </c>
      <c r="L880" s="182">
        <f>K880*SUM(J880:J887)</f>
        <v>0</v>
      </c>
      <c r="M880" s="245"/>
    </row>
    <row r="881" spans="1:13" ht="23.25" customHeight="1">
      <c r="A881" s="190"/>
      <c r="B881" s="85" t="s">
        <v>11</v>
      </c>
      <c r="C881" s="48"/>
      <c r="D881" s="48"/>
      <c r="E881" s="48"/>
      <c r="F881" s="48"/>
      <c r="G881" s="38"/>
      <c r="H881" s="54"/>
      <c r="I881" s="54"/>
      <c r="J881" s="45">
        <f>SUM(C881:G881)</f>
        <v>0</v>
      </c>
      <c r="K881" s="253"/>
      <c r="L881" s="183"/>
      <c r="M881" s="246"/>
    </row>
    <row r="882" spans="1:13" ht="15" customHeight="1">
      <c r="A882" s="190"/>
      <c r="B882" s="85"/>
      <c r="C882" s="41" t="s">
        <v>35</v>
      </c>
      <c r="D882" s="41" t="s">
        <v>36</v>
      </c>
      <c r="E882" s="41" t="s">
        <v>37</v>
      </c>
      <c r="F882" s="41" t="s">
        <v>50</v>
      </c>
      <c r="G882" s="89"/>
      <c r="H882" s="45"/>
      <c r="I882" s="45"/>
      <c r="J882" s="45"/>
      <c r="K882" s="253"/>
      <c r="L882" s="183"/>
      <c r="M882" s="246"/>
    </row>
    <row r="883" spans="1:13" ht="23.25" customHeight="1">
      <c r="A883" s="190"/>
      <c r="B883" s="85" t="s">
        <v>19</v>
      </c>
      <c r="C883" s="48"/>
      <c r="D883" s="48"/>
      <c r="E883" s="48"/>
      <c r="F883" s="48"/>
      <c r="G883" s="38"/>
      <c r="H883" s="54"/>
      <c r="I883" s="54"/>
      <c r="J883" s="45">
        <f>SUM(C883:G883)</f>
        <v>0</v>
      </c>
      <c r="K883" s="253"/>
      <c r="L883" s="183"/>
      <c r="M883" s="246"/>
    </row>
    <row r="884" spans="1:13" ht="23.25" customHeight="1">
      <c r="A884" s="190"/>
      <c r="B884" s="85" t="s">
        <v>11</v>
      </c>
      <c r="C884" s="48"/>
      <c r="D884" s="48"/>
      <c r="E884" s="48"/>
      <c r="F884" s="48"/>
      <c r="G884" s="38"/>
      <c r="H884" s="54"/>
      <c r="I884" s="54"/>
      <c r="J884" s="45">
        <f>SUM(C884:G884)</f>
        <v>0</v>
      </c>
      <c r="K884" s="253"/>
      <c r="L884" s="183"/>
      <c r="M884" s="246"/>
    </row>
    <row r="885" spans="1:13" ht="15" customHeight="1">
      <c r="A885" s="190"/>
      <c r="B885" s="85"/>
      <c r="C885" s="89" t="s">
        <v>41</v>
      </c>
      <c r="D885" s="89" t="s">
        <v>42</v>
      </c>
      <c r="E885" s="89" t="s">
        <v>51</v>
      </c>
      <c r="F885" s="89" t="s">
        <v>52</v>
      </c>
      <c r="G885" s="89"/>
      <c r="H885" s="97"/>
      <c r="I885" s="97"/>
      <c r="J885" s="97"/>
      <c r="K885" s="253"/>
      <c r="L885" s="183"/>
      <c r="M885" s="246"/>
    </row>
    <row r="886" spans="1:13" ht="23.25" customHeight="1">
      <c r="A886" s="190"/>
      <c r="B886" s="85" t="s">
        <v>19</v>
      </c>
      <c r="C886" s="48"/>
      <c r="D886" s="48"/>
      <c r="E886" s="48"/>
      <c r="F886" s="48"/>
      <c r="G886" s="38"/>
      <c r="H886" s="55"/>
      <c r="I886" s="55"/>
      <c r="J886" s="97">
        <f>SUM(C886:G886)</f>
        <v>0</v>
      </c>
      <c r="K886" s="253"/>
      <c r="L886" s="183"/>
      <c r="M886" s="246"/>
    </row>
    <row r="887" spans="1:13" ht="23.25" customHeight="1">
      <c r="A887" s="190"/>
      <c r="B887" s="85" t="s">
        <v>11</v>
      </c>
      <c r="C887" s="48"/>
      <c r="D887" s="48"/>
      <c r="E887" s="48"/>
      <c r="F887" s="48"/>
      <c r="G887" s="38"/>
      <c r="H887" s="55"/>
      <c r="I887" s="55"/>
      <c r="J887" s="97">
        <f>SUM(C887:G887)</f>
        <v>0</v>
      </c>
      <c r="K887" s="254"/>
      <c r="L887" s="184"/>
      <c r="M887" s="246"/>
    </row>
    <row r="888" spans="1:13" ht="23.25" customHeight="1">
      <c r="A888" s="190"/>
      <c r="B888" s="308" t="s">
        <v>446</v>
      </c>
      <c r="C888" s="309"/>
      <c r="D888" s="309"/>
      <c r="E888" s="309"/>
      <c r="F888" s="309"/>
      <c r="G888" s="309"/>
      <c r="H888" s="309"/>
      <c r="I888" s="309"/>
      <c r="J888" s="309"/>
      <c r="K888" s="309"/>
      <c r="L888" s="315"/>
      <c r="M888" s="246"/>
    </row>
    <row r="889" spans="1:13" ht="23.25" customHeight="1">
      <c r="A889" s="191"/>
      <c r="B889" s="311"/>
      <c r="C889" s="312"/>
      <c r="D889" s="312"/>
      <c r="E889" s="312"/>
      <c r="F889" s="312"/>
      <c r="G889" s="312"/>
      <c r="H889" s="312"/>
      <c r="I889" s="312"/>
      <c r="J889" s="312"/>
      <c r="K889" s="312"/>
      <c r="L889" s="316"/>
      <c r="M889" s="247"/>
    </row>
    <row r="890" spans="1:13" ht="30.75" customHeight="1">
      <c r="A890" s="189" t="s">
        <v>60</v>
      </c>
      <c r="B890" s="85"/>
      <c r="C890" s="89" t="s">
        <v>17</v>
      </c>
      <c r="D890" s="89" t="s">
        <v>18</v>
      </c>
      <c r="E890" s="89" t="s">
        <v>53</v>
      </c>
      <c r="F890" s="89" t="s">
        <v>54</v>
      </c>
      <c r="G890" s="89"/>
      <c r="H890" s="89"/>
      <c r="I890" s="89"/>
      <c r="J890" s="89" t="s">
        <v>12</v>
      </c>
      <c r="K890" s="29" t="s">
        <v>13</v>
      </c>
      <c r="L890" s="30" t="s">
        <v>14</v>
      </c>
      <c r="M890" s="245"/>
    </row>
    <row r="891" spans="1:13" ht="36.75" customHeight="1">
      <c r="A891" s="190"/>
      <c r="B891" s="85" t="s">
        <v>2</v>
      </c>
      <c r="C891" s="48"/>
      <c r="D891" s="48"/>
      <c r="E891" s="48"/>
      <c r="F891" s="48"/>
      <c r="G891" s="38"/>
      <c r="H891" s="38"/>
      <c r="I891" s="38"/>
      <c r="J891" s="89">
        <f>SUM(C891:G891)</f>
        <v>0</v>
      </c>
      <c r="K891" s="252">
        <v>190</v>
      </c>
      <c r="L891" s="182">
        <f>K891*(SUM(J891:J893))</f>
        <v>0</v>
      </c>
      <c r="M891" s="246"/>
    </row>
    <row r="892" spans="1:13" ht="36.75" customHeight="1">
      <c r="A892" s="190"/>
      <c r="B892" s="85" t="s">
        <v>19</v>
      </c>
      <c r="C892" s="48"/>
      <c r="D892" s="48"/>
      <c r="E892" s="48"/>
      <c r="F892" s="48"/>
      <c r="G892" s="36"/>
      <c r="H892" s="36"/>
      <c r="I892" s="36"/>
      <c r="J892" s="89">
        <f>SUM(C892:G892)</f>
        <v>0</v>
      </c>
      <c r="K892" s="253"/>
      <c r="L892" s="183"/>
      <c r="M892" s="246"/>
    </row>
    <row r="893" spans="1:13" ht="36.75" customHeight="1">
      <c r="A893" s="190"/>
      <c r="B893" s="85" t="s">
        <v>11</v>
      </c>
      <c r="C893" s="48"/>
      <c r="D893" s="48"/>
      <c r="E893" s="48"/>
      <c r="F893" s="48"/>
      <c r="G893" s="36"/>
      <c r="H893" s="36"/>
      <c r="I893" s="36"/>
      <c r="J893" s="89">
        <f>SUM(C893:G893)</f>
        <v>0</v>
      </c>
      <c r="K893" s="253"/>
      <c r="L893" s="183"/>
      <c r="M893" s="246"/>
    </row>
    <row r="894" spans="1:13" ht="16.5" customHeight="1">
      <c r="A894" s="190"/>
      <c r="B894" s="308" t="s">
        <v>608</v>
      </c>
      <c r="C894" s="309"/>
      <c r="D894" s="309"/>
      <c r="E894" s="309"/>
      <c r="F894" s="309"/>
      <c r="G894" s="309"/>
      <c r="H894" s="309"/>
      <c r="I894" s="309"/>
      <c r="J894" s="309"/>
      <c r="K894" s="309"/>
      <c r="L894" s="315"/>
      <c r="M894" s="246"/>
    </row>
    <row r="895" spans="1:13" ht="16.5" customHeight="1">
      <c r="A895" s="191"/>
      <c r="B895" s="311"/>
      <c r="C895" s="312"/>
      <c r="D895" s="312"/>
      <c r="E895" s="312"/>
      <c r="F895" s="312"/>
      <c r="G895" s="312"/>
      <c r="H895" s="312"/>
      <c r="I895" s="312"/>
      <c r="J895" s="312"/>
      <c r="K895" s="312"/>
      <c r="L895" s="316"/>
      <c r="M895" s="247"/>
    </row>
    <row r="896" spans="1:13" ht="29.25" customHeight="1">
      <c r="A896" s="227" t="s">
        <v>664</v>
      </c>
      <c r="B896" s="228"/>
      <c r="C896" s="228"/>
      <c r="D896" s="228"/>
      <c r="E896" s="228"/>
      <c r="F896" s="228"/>
      <c r="G896" s="228"/>
      <c r="H896" s="228"/>
      <c r="I896" s="228"/>
      <c r="J896" s="228"/>
      <c r="K896" s="228"/>
      <c r="L896" s="104"/>
      <c r="M896" s="245"/>
    </row>
    <row r="897" spans="1:13" ht="38.25" customHeight="1">
      <c r="A897" s="188" t="s">
        <v>30</v>
      </c>
      <c r="B897" s="44"/>
      <c r="C897" s="89" t="s">
        <v>7</v>
      </c>
      <c r="D897" s="89" t="s">
        <v>8</v>
      </c>
      <c r="E897" s="89" t="s">
        <v>9</v>
      </c>
      <c r="F897" s="89" t="s">
        <v>10</v>
      </c>
      <c r="G897" s="89" t="s">
        <v>32</v>
      </c>
      <c r="H897" s="89"/>
      <c r="I897" s="89"/>
      <c r="J897" s="89" t="s">
        <v>12</v>
      </c>
      <c r="K897" s="29" t="s">
        <v>13</v>
      </c>
      <c r="L897" s="30" t="s">
        <v>14</v>
      </c>
      <c r="M897" s="246"/>
    </row>
    <row r="898" spans="1:13" ht="17.25" customHeight="1">
      <c r="A898" s="314"/>
      <c r="B898" s="85" t="s">
        <v>31</v>
      </c>
      <c r="C898" s="48"/>
      <c r="D898" s="48"/>
      <c r="E898" s="48"/>
      <c r="F898" s="49"/>
      <c r="G898" s="48"/>
      <c r="H898" s="64"/>
      <c r="I898" s="65"/>
      <c r="J898" s="45">
        <f>SUM(C898:G898)</f>
        <v>0</v>
      </c>
      <c r="K898" s="254">
        <v>470</v>
      </c>
      <c r="L898" s="184">
        <f>K898*SUM(J898:J908)</f>
        <v>0</v>
      </c>
      <c r="M898" s="246"/>
    </row>
    <row r="899" spans="1:13" ht="17.25" customHeight="1">
      <c r="A899" s="314"/>
      <c r="B899" s="85" t="s">
        <v>19</v>
      </c>
      <c r="C899" s="48"/>
      <c r="D899" s="48"/>
      <c r="E899" s="48"/>
      <c r="F899" s="49"/>
      <c r="G899" s="64"/>
      <c r="H899" s="64"/>
      <c r="I899" s="65"/>
      <c r="J899" s="45">
        <f>SUM(C899:G899)</f>
        <v>0</v>
      </c>
      <c r="K899" s="254"/>
      <c r="L899" s="184"/>
      <c r="M899" s="246"/>
    </row>
    <row r="900" spans="1:13" ht="15" customHeight="1">
      <c r="A900" s="314"/>
      <c r="B900" s="85"/>
      <c r="C900" s="89" t="s">
        <v>33</v>
      </c>
      <c r="D900" s="89" t="s">
        <v>34</v>
      </c>
      <c r="E900" s="89" t="s">
        <v>35</v>
      </c>
      <c r="F900" s="89" t="s">
        <v>36</v>
      </c>
      <c r="G900" s="89" t="s">
        <v>37</v>
      </c>
      <c r="H900" s="45" t="s">
        <v>50</v>
      </c>
      <c r="I900" s="45"/>
      <c r="J900" s="45"/>
      <c r="K900" s="254"/>
      <c r="L900" s="184"/>
      <c r="M900" s="246"/>
    </row>
    <row r="901" spans="1:13" ht="17.25" customHeight="1">
      <c r="A901" s="314"/>
      <c r="B901" s="85" t="s">
        <v>31</v>
      </c>
      <c r="C901" s="48"/>
      <c r="D901" s="48"/>
      <c r="E901" s="48"/>
      <c r="F901" s="48"/>
      <c r="G901" s="48"/>
      <c r="H901" s="64"/>
      <c r="I901" s="65"/>
      <c r="J901" s="45">
        <f>SUM(C901:G901)</f>
        <v>0</v>
      </c>
      <c r="K901" s="254"/>
      <c r="L901" s="184"/>
      <c r="M901" s="246"/>
    </row>
    <row r="902" spans="1:13" ht="17.25" customHeight="1">
      <c r="A902" s="314"/>
      <c r="B902" s="85" t="s">
        <v>19</v>
      </c>
      <c r="C902" s="48"/>
      <c r="D902" s="48"/>
      <c r="E902" s="48"/>
      <c r="F902" s="48"/>
      <c r="G902" s="48"/>
      <c r="H902" s="64"/>
      <c r="I902" s="65"/>
      <c r="J902" s="45">
        <f>SUM(C902:G902)</f>
        <v>0</v>
      </c>
      <c r="K902" s="254"/>
      <c r="L902" s="184"/>
      <c r="M902" s="246"/>
    </row>
    <row r="903" spans="1:13" ht="15" customHeight="1">
      <c r="A903" s="314"/>
      <c r="B903" s="85"/>
      <c r="C903" s="89" t="s">
        <v>38</v>
      </c>
      <c r="D903" s="89" t="s">
        <v>39</v>
      </c>
      <c r="E903" s="89" t="s">
        <v>40</v>
      </c>
      <c r="F903" s="89" t="s">
        <v>41</v>
      </c>
      <c r="G903" s="89" t="s">
        <v>42</v>
      </c>
      <c r="H903" s="45" t="s">
        <v>484</v>
      </c>
      <c r="I903" s="45"/>
      <c r="J903" s="45"/>
      <c r="K903" s="254"/>
      <c r="L903" s="184"/>
      <c r="M903" s="246"/>
    </row>
    <row r="904" spans="1:13" ht="17.25" customHeight="1">
      <c r="A904" s="314"/>
      <c r="B904" s="85" t="s">
        <v>31</v>
      </c>
      <c r="C904" s="48"/>
      <c r="D904" s="48"/>
      <c r="E904" s="48"/>
      <c r="F904" s="48"/>
      <c r="G904" s="48"/>
      <c r="H904" s="64"/>
      <c r="I904" s="65"/>
      <c r="J904" s="45">
        <f>SUM(C904:G904)</f>
        <v>0</v>
      </c>
      <c r="K904" s="254"/>
      <c r="L904" s="184"/>
      <c r="M904" s="246"/>
    </row>
    <row r="905" spans="1:13" ht="17.25" customHeight="1">
      <c r="A905" s="314"/>
      <c r="B905" s="85" t="s">
        <v>19</v>
      </c>
      <c r="C905" s="48"/>
      <c r="D905" s="48"/>
      <c r="E905" s="48"/>
      <c r="F905" s="48"/>
      <c r="G905" s="48"/>
      <c r="H905" s="64"/>
      <c r="I905" s="65"/>
      <c r="J905" s="45">
        <f>SUM(C905:H905)</f>
        <v>0</v>
      </c>
      <c r="K905" s="254"/>
      <c r="L905" s="184"/>
      <c r="M905" s="246"/>
    </row>
    <row r="906" spans="1:13" ht="15" customHeight="1">
      <c r="A906" s="314"/>
      <c r="B906" s="85"/>
      <c r="C906" s="89" t="s">
        <v>43</v>
      </c>
      <c r="D906" s="89" t="s">
        <v>44</v>
      </c>
      <c r="E906" s="89" t="s">
        <v>45</v>
      </c>
      <c r="F906" s="89" t="s">
        <v>46</v>
      </c>
      <c r="G906" s="89" t="s">
        <v>47</v>
      </c>
      <c r="H906" s="97"/>
      <c r="I906" s="97"/>
      <c r="J906" s="97"/>
      <c r="K906" s="255"/>
      <c r="L906" s="210"/>
      <c r="M906" s="246"/>
    </row>
    <row r="907" spans="1:13" ht="17.25" customHeight="1">
      <c r="A907" s="314"/>
      <c r="B907" s="85" t="s">
        <v>31</v>
      </c>
      <c r="C907" s="48"/>
      <c r="D907" s="48"/>
      <c r="E907" s="48"/>
      <c r="F907" s="48"/>
      <c r="G907" s="48"/>
      <c r="H907" s="67"/>
      <c r="I907" s="62"/>
      <c r="J907" s="97">
        <f>SUM(C907:G907)</f>
        <v>0</v>
      </c>
      <c r="K907" s="255"/>
      <c r="L907" s="210"/>
      <c r="M907" s="246"/>
    </row>
    <row r="908" spans="1:13" ht="17.25" customHeight="1">
      <c r="A908" s="314"/>
      <c r="B908" s="85" t="s">
        <v>19</v>
      </c>
      <c r="C908" s="48"/>
      <c r="D908" s="48"/>
      <c r="E908" s="48"/>
      <c r="F908" s="48"/>
      <c r="G908" s="48"/>
      <c r="H908" s="67"/>
      <c r="I908" s="62"/>
      <c r="J908" s="97">
        <f>SUM(C908:G908)</f>
        <v>0</v>
      </c>
      <c r="K908" s="255"/>
      <c r="L908" s="210"/>
      <c r="M908" s="246"/>
    </row>
    <row r="909" spans="1:13" ht="37.5" customHeight="1">
      <c r="A909" s="314"/>
      <c r="B909" s="308" t="s">
        <v>102</v>
      </c>
      <c r="C909" s="309"/>
      <c r="D909" s="309"/>
      <c r="E909" s="309"/>
      <c r="F909" s="309"/>
      <c r="G909" s="309"/>
      <c r="H909" s="309"/>
      <c r="I909" s="309"/>
      <c r="J909" s="309"/>
      <c r="K909" s="309"/>
      <c r="L909" s="315"/>
      <c r="M909" s="246"/>
    </row>
    <row r="910" spans="1:13" ht="37.5" customHeight="1">
      <c r="A910" s="314"/>
      <c r="B910" s="311"/>
      <c r="C910" s="312"/>
      <c r="D910" s="312"/>
      <c r="E910" s="312"/>
      <c r="F910" s="312"/>
      <c r="G910" s="312"/>
      <c r="H910" s="312"/>
      <c r="I910" s="312"/>
      <c r="J910" s="312"/>
      <c r="K910" s="312"/>
      <c r="L910" s="316"/>
      <c r="M910" s="247"/>
    </row>
    <row r="911" spans="1:13" ht="30.75" customHeight="1">
      <c r="A911" s="189" t="s">
        <v>86</v>
      </c>
      <c r="B911" s="44"/>
      <c r="C911" s="41" t="s">
        <v>33</v>
      </c>
      <c r="D911" s="41" t="s">
        <v>34</v>
      </c>
      <c r="E911" s="41" t="s">
        <v>35</v>
      </c>
      <c r="F911" s="41" t="s">
        <v>36</v>
      </c>
      <c r="G911" s="41" t="s">
        <v>37</v>
      </c>
      <c r="H911" s="45" t="s">
        <v>50</v>
      </c>
      <c r="I911" s="45"/>
      <c r="J911" s="89" t="s">
        <v>12</v>
      </c>
      <c r="K911" s="29" t="s">
        <v>13</v>
      </c>
      <c r="L911" s="30" t="s">
        <v>14</v>
      </c>
      <c r="M911" s="245"/>
    </row>
    <row r="912" spans="1:13" ht="15.75" customHeight="1">
      <c r="A912" s="190"/>
      <c r="B912" s="44" t="s">
        <v>31</v>
      </c>
      <c r="C912" s="68"/>
      <c r="D912" s="64"/>
      <c r="E912" s="64"/>
      <c r="F912" s="64"/>
      <c r="G912" s="64"/>
      <c r="H912" s="64"/>
      <c r="I912" s="65"/>
      <c r="J912" s="45">
        <f>SUM(C912:H912)</f>
        <v>0</v>
      </c>
      <c r="K912" s="69"/>
      <c r="L912" s="70"/>
      <c r="M912" s="246"/>
    </row>
    <row r="913" spans="1:13" ht="15.75" customHeight="1">
      <c r="A913" s="190"/>
      <c r="B913" s="85" t="s">
        <v>82</v>
      </c>
      <c r="C913" s="48"/>
      <c r="D913" s="64"/>
      <c r="E913" s="64"/>
      <c r="F913" s="64"/>
      <c r="G913" s="64"/>
      <c r="H913" s="64"/>
      <c r="I913" s="64"/>
      <c r="J913" s="45">
        <f>SUM(C913:H913)</f>
        <v>0</v>
      </c>
      <c r="K913" s="252">
        <v>450</v>
      </c>
      <c r="L913" s="182">
        <f>SUM(J912:J934)*K913</f>
        <v>0</v>
      </c>
      <c r="M913" s="246"/>
    </row>
    <row r="914" spans="1:13" ht="15.75" customHeight="1">
      <c r="A914" s="190"/>
      <c r="B914" s="85" t="s">
        <v>48</v>
      </c>
      <c r="C914" s="48"/>
      <c r="D914" s="64"/>
      <c r="E914" s="64"/>
      <c r="F914" s="64"/>
      <c r="G914" s="64"/>
      <c r="H914" s="64"/>
      <c r="I914" s="64"/>
      <c r="J914" s="45">
        <f>SUM(C914:H914)</f>
        <v>0</v>
      </c>
      <c r="K914" s="253"/>
      <c r="L914" s="183"/>
      <c r="M914" s="246"/>
    </row>
    <row r="915" spans="1:13" ht="15.75" customHeight="1">
      <c r="A915" s="190"/>
      <c r="B915" s="85" t="s">
        <v>19</v>
      </c>
      <c r="C915" s="48"/>
      <c r="D915" s="64"/>
      <c r="E915" s="64"/>
      <c r="F915" s="64"/>
      <c r="G915" s="64"/>
      <c r="H915" s="64"/>
      <c r="I915" s="64"/>
      <c r="J915" s="45">
        <f>SUM(C915:H915)</f>
        <v>0</v>
      </c>
      <c r="K915" s="253"/>
      <c r="L915" s="183"/>
      <c r="M915" s="246"/>
    </row>
    <row r="916" spans="1:13" ht="15.75" customHeight="1">
      <c r="A916" s="190"/>
      <c r="B916" s="85" t="s">
        <v>71</v>
      </c>
      <c r="C916" s="48"/>
      <c r="D916" s="64"/>
      <c r="E916" s="64"/>
      <c r="F916" s="64"/>
      <c r="G916" s="64"/>
      <c r="H916" s="64"/>
      <c r="I916" s="64"/>
      <c r="J916" s="45">
        <f>SUM(C916:H916)</f>
        <v>0</v>
      </c>
      <c r="K916" s="253"/>
      <c r="L916" s="183"/>
      <c r="M916" s="246"/>
    </row>
    <row r="917" spans="1:13" ht="15" customHeight="1">
      <c r="A917" s="190"/>
      <c r="B917" s="85"/>
      <c r="C917" s="89" t="s">
        <v>38</v>
      </c>
      <c r="D917" s="89" t="s">
        <v>39</v>
      </c>
      <c r="E917" s="89" t="s">
        <v>40</v>
      </c>
      <c r="F917" s="89" t="s">
        <v>41</v>
      </c>
      <c r="G917" s="89" t="s">
        <v>42</v>
      </c>
      <c r="H917" s="45" t="s">
        <v>51</v>
      </c>
      <c r="I917" s="45"/>
      <c r="J917" s="45"/>
      <c r="K917" s="253"/>
      <c r="L917" s="183"/>
      <c r="M917" s="246"/>
    </row>
    <row r="918" spans="1:13" ht="15.75" customHeight="1">
      <c r="A918" s="190"/>
      <c r="B918" s="85" t="s">
        <v>31</v>
      </c>
      <c r="C918" s="35"/>
      <c r="D918" s="64"/>
      <c r="E918" s="64"/>
      <c r="F918" s="64"/>
      <c r="G918" s="64"/>
      <c r="H918" s="64"/>
      <c r="I918" s="65"/>
      <c r="J918" s="45">
        <f>SUM(C918:H918)</f>
        <v>0</v>
      </c>
      <c r="K918" s="253"/>
      <c r="L918" s="183"/>
      <c r="M918" s="246"/>
    </row>
    <row r="919" spans="1:13" ht="15.75" customHeight="1">
      <c r="A919" s="190"/>
      <c r="B919" s="85" t="s">
        <v>82</v>
      </c>
      <c r="C919" s="48"/>
      <c r="D919" s="64"/>
      <c r="E919" s="64"/>
      <c r="F919" s="64"/>
      <c r="G919" s="64"/>
      <c r="H919" s="64"/>
      <c r="I919" s="65"/>
      <c r="J919" s="45">
        <f>SUM(C919:H919)</f>
        <v>0</v>
      </c>
      <c r="K919" s="253"/>
      <c r="L919" s="183"/>
      <c r="M919" s="246"/>
    </row>
    <row r="920" spans="1:13" ht="15.75" customHeight="1">
      <c r="A920" s="190"/>
      <c r="B920" s="85" t="s">
        <v>48</v>
      </c>
      <c r="C920" s="48"/>
      <c r="D920" s="64"/>
      <c r="E920" s="64"/>
      <c r="F920" s="64"/>
      <c r="G920" s="64"/>
      <c r="H920" s="64"/>
      <c r="I920" s="65"/>
      <c r="J920" s="45">
        <f>SUM(C920:H920)</f>
        <v>0</v>
      </c>
      <c r="K920" s="253"/>
      <c r="L920" s="183"/>
      <c r="M920" s="246"/>
    </row>
    <row r="921" spans="1:13" ht="15.75" customHeight="1">
      <c r="A921" s="190"/>
      <c r="B921" s="85" t="s">
        <v>19</v>
      </c>
      <c r="C921" s="48"/>
      <c r="D921" s="64"/>
      <c r="E921" s="64"/>
      <c r="F921" s="64"/>
      <c r="G921" s="64"/>
      <c r="H921" s="64"/>
      <c r="I921" s="65"/>
      <c r="J921" s="45">
        <f>SUM(C921:H921)</f>
        <v>0</v>
      </c>
      <c r="K921" s="253"/>
      <c r="L921" s="183"/>
      <c r="M921" s="246"/>
    </row>
    <row r="922" spans="1:13" ht="15.75" customHeight="1">
      <c r="A922" s="190"/>
      <c r="B922" s="85" t="s">
        <v>71</v>
      </c>
      <c r="C922" s="48"/>
      <c r="D922" s="48"/>
      <c r="E922" s="64"/>
      <c r="F922" s="64"/>
      <c r="G922" s="64"/>
      <c r="H922" s="64"/>
      <c r="I922" s="65"/>
      <c r="J922" s="45">
        <f>SUM(C922:H922)</f>
        <v>0</v>
      </c>
      <c r="K922" s="253"/>
      <c r="L922" s="183"/>
      <c r="M922" s="246"/>
    </row>
    <row r="923" spans="1:13" ht="15" customHeight="1">
      <c r="A923" s="190"/>
      <c r="B923" s="85"/>
      <c r="C923" s="89" t="s">
        <v>43</v>
      </c>
      <c r="D923" s="89" t="s">
        <v>44</v>
      </c>
      <c r="E923" s="89" t="s">
        <v>45</v>
      </c>
      <c r="F923" s="89" t="s">
        <v>46</v>
      </c>
      <c r="G923" s="89" t="s">
        <v>47</v>
      </c>
      <c r="H923" s="45"/>
      <c r="I923" s="45"/>
      <c r="J923" s="45"/>
      <c r="K923" s="253"/>
      <c r="L923" s="183"/>
      <c r="M923" s="246"/>
    </row>
    <row r="924" spans="1:13" ht="15.75" customHeight="1">
      <c r="A924" s="190"/>
      <c r="B924" s="85" t="s">
        <v>31</v>
      </c>
      <c r="C924" s="48"/>
      <c r="D924" s="64"/>
      <c r="E924" s="64"/>
      <c r="F924" s="64"/>
      <c r="G924" s="64"/>
      <c r="H924" s="54"/>
      <c r="I924" s="54"/>
      <c r="J924" s="45">
        <f>SUM(C924:H924)</f>
        <v>0</v>
      </c>
      <c r="K924" s="253"/>
      <c r="L924" s="183"/>
      <c r="M924" s="246"/>
    </row>
    <row r="925" spans="1:13" ht="15.75" customHeight="1">
      <c r="A925" s="190"/>
      <c r="B925" s="85" t="s">
        <v>82</v>
      </c>
      <c r="C925" s="48"/>
      <c r="D925" s="48"/>
      <c r="E925" s="64"/>
      <c r="F925" s="64"/>
      <c r="G925" s="64"/>
      <c r="H925" s="54"/>
      <c r="I925" s="54"/>
      <c r="J925" s="45">
        <f>SUM(C925:H925)</f>
        <v>0</v>
      </c>
      <c r="K925" s="253"/>
      <c r="L925" s="183"/>
      <c r="M925" s="246"/>
    </row>
    <row r="926" spans="1:13" ht="15.75" customHeight="1">
      <c r="A926" s="190"/>
      <c r="B926" s="85" t="s">
        <v>48</v>
      </c>
      <c r="C926" s="48"/>
      <c r="D926" s="48"/>
      <c r="E926" s="64"/>
      <c r="F926" s="64"/>
      <c r="G926" s="64"/>
      <c r="H926" s="54"/>
      <c r="I926" s="54"/>
      <c r="J926" s="45">
        <f>SUM(C926:H926)</f>
        <v>0</v>
      </c>
      <c r="K926" s="253"/>
      <c r="L926" s="183"/>
      <c r="M926" s="246"/>
    </row>
    <row r="927" spans="1:13" ht="15.75" customHeight="1">
      <c r="A927" s="190"/>
      <c r="B927" s="85" t="s">
        <v>71</v>
      </c>
      <c r="C927" s="48"/>
      <c r="D927" s="48"/>
      <c r="E927" s="48"/>
      <c r="F927" s="48"/>
      <c r="G927" s="35"/>
      <c r="H927" s="54"/>
      <c r="I927" s="54"/>
      <c r="J927" s="45">
        <f>SUM(C927:H927)</f>
        <v>0</v>
      </c>
      <c r="K927" s="253"/>
      <c r="L927" s="183"/>
      <c r="M927" s="246"/>
    </row>
    <row r="928" spans="1:13" ht="15" customHeight="1">
      <c r="A928" s="190"/>
      <c r="B928" s="85"/>
      <c r="C928" s="89" t="s">
        <v>87</v>
      </c>
      <c r="D928" s="89" t="s">
        <v>88</v>
      </c>
      <c r="E928" s="89" t="s">
        <v>89</v>
      </c>
      <c r="F928" s="89"/>
      <c r="G928" s="89"/>
      <c r="H928" s="97"/>
      <c r="I928" s="97"/>
      <c r="J928" s="45"/>
      <c r="K928" s="253"/>
      <c r="L928" s="183"/>
      <c r="M928" s="246"/>
    </row>
    <row r="929" spans="1:13" ht="15.75" customHeight="1">
      <c r="A929" s="190"/>
      <c r="B929" s="85" t="s">
        <v>82</v>
      </c>
      <c r="C929" s="48"/>
      <c r="D929" s="48"/>
      <c r="E929" s="48"/>
      <c r="F929" s="36"/>
      <c r="G929" s="38"/>
      <c r="H929" s="55"/>
      <c r="I929" s="55"/>
      <c r="J929" s="45">
        <f t="shared" ref="J929:J934" si="5">SUM(C929:H929)</f>
        <v>0</v>
      </c>
      <c r="K929" s="253"/>
      <c r="L929" s="183"/>
      <c r="M929" s="246"/>
    </row>
    <row r="930" spans="1:13" ht="15.75" customHeight="1">
      <c r="A930" s="190"/>
      <c r="B930" s="85" t="s">
        <v>2</v>
      </c>
      <c r="C930" s="48"/>
      <c r="D930" s="141"/>
      <c r="E930" s="48"/>
      <c r="F930" s="36"/>
      <c r="G930" s="38"/>
      <c r="H930" s="55"/>
      <c r="I930" s="55"/>
      <c r="J930" s="45">
        <f t="shared" si="5"/>
        <v>0</v>
      </c>
      <c r="K930" s="253"/>
      <c r="L930" s="183"/>
      <c r="M930" s="246"/>
    </row>
    <row r="931" spans="1:13" ht="15.75" customHeight="1">
      <c r="A931" s="190"/>
      <c r="B931" s="85" t="s">
        <v>48</v>
      </c>
      <c r="C931" s="48"/>
      <c r="D931" s="48"/>
      <c r="E931" s="48"/>
      <c r="F931" s="36"/>
      <c r="G931" s="38"/>
      <c r="H931" s="55"/>
      <c r="I931" s="55"/>
      <c r="J931" s="45">
        <f t="shared" si="5"/>
        <v>0</v>
      </c>
      <c r="K931" s="253"/>
      <c r="L931" s="183"/>
      <c r="M931" s="246"/>
    </row>
    <row r="932" spans="1:13" ht="15.75" customHeight="1">
      <c r="A932" s="190"/>
      <c r="B932" s="85" t="s">
        <v>19</v>
      </c>
      <c r="C932" s="48"/>
      <c r="D932" s="64"/>
      <c r="E932" s="64"/>
      <c r="F932" s="36"/>
      <c r="G932" s="38"/>
      <c r="H932" s="55"/>
      <c r="I932" s="55"/>
      <c r="J932" s="45">
        <f t="shared" si="5"/>
        <v>0</v>
      </c>
      <c r="K932" s="253"/>
      <c r="L932" s="183"/>
      <c r="M932" s="246"/>
    </row>
    <row r="933" spans="1:13" ht="15.75" customHeight="1">
      <c r="A933" s="190"/>
      <c r="B933" s="85" t="s">
        <v>69</v>
      </c>
      <c r="C933" s="48"/>
      <c r="D933" s="48"/>
      <c r="E933" s="48"/>
      <c r="F933" s="36"/>
      <c r="G933" s="38"/>
      <c r="H933" s="55"/>
      <c r="I933" s="55"/>
      <c r="J933" s="45">
        <f t="shared" si="5"/>
        <v>0</v>
      </c>
      <c r="K933" s="253"/>
      <c r="L933" s="183"/>
      <c r="M933" s="246"/>
    </row>
    <row r="934" spans="1:13" ht="15.75" customHeight="1">
      <c r="A934" s="190"/>
      <c r="B934" s="85" t="s">
        <v>71</v>
      </c>
      <c r="C934" s="48"/>
      <c r="D934" s="48"/>
      <c r="E934" s="48"/>
      <c r="F934" s="36"/>
      <c r="G934" s="38"/>
      <c r="H934" s="55"/>
      <c r="I934" s="55"/>
      <c r="J934" s="45">
        <f t="shared" si="5"/>
        <v>0</v>
      </c>
      <c r="K934" s="254"/>
      <c r="L934" s="183"/>
      <c r="M934" s="246"/>
    </row>
    <row r="935" spans="1:13" ht="23.25" customHeight="1">
      <c r="A935" s="190"/>
      <c r="B935" s="308" t="s">
        <v>447</v>
      </c>
      <c r="C935" s="309"/>
      <c r="D935" s="309"/>
      <c r="E935" s="309"/>
      <c r="F935" s="309"/>
      <c r="G935" s="309"/>
      <c r="H935" s="309"/>
      <c r="I935" s="309"/>
      <c r="J935" s="309"/>
      <c r="K935" s="309"/>
      <c r="L935" s="315"/>
      <c r="M935" s="246"/>
    </row>
    <row r="936" spans="1:13" ht="23.25" customHeight="1">
      <c r="A936" s="191"/>
      <c r="B936" s="311"/>
      <c r="C936" s="312"/>
      <c r="D936" s="312"/>
      <c r="E936" s="312"/>
      <c r="F936" s="312"/>
      <c r="G936" s="312"/>
      <c r="H936" s="312"/>
      <c r="I936" s="312"/>
      <c r="J936" s="312"/>
      <c r="K936" s="312"/>
      <c r="L936" s="316"/>
      <c r="M936" s="247"/>
    </row>
    <row r="937" spans="1:13" ht="41.25" customHeight="1">
      <c r="A937" s="189" t="s">
        <v>421</v>
      </c>
      <c r="B937" s="85"/>
      <c r="C937" s="89" t="s">
        <v>16</v>
      </c>
      <c r="D937" s="89" t="s">
        <v>17</v>
      </c>
      <c r="E937" s="89" t="s">
        <v>18</v>
      </c>
      <c r="F937" s="89" t="s">
        <v>53</v>
      </c>
      <c r="G937" s="89" t="s">
        <v>54</v>
      </c>
      <c r="H937" s="89" t="s">
        <v>90</v>
      </c>
      <c r="I937" s="89"/>
      <c r="J937" s="89" t="s">
        <v>12</v>
      </c>
      <c r="K937" s="29" t="s">
        <v>13</v>
      </c>
      <c r="L937" s="30" t="s">
        <v>14</v>
      </c>
      <c r="M937" s="245"/>
    </row>
    <row r="938" spans="1:13" ht="41.25" customHeight="1">
      <c r="A938" s="190"/>
      <c r="B938" s="85" t="s">
        <v>19</v>
      </c>
      <c r="C938" s="48"/>
      <c r="D938" s="49"/>
      <c r="E938" s="49"/>
      <c r="F938" s="49"/>
      <c r="G938" s="49"/>
      <c r="H938" s="56"/>
      <c r="I938" s="36"/>
      <c r="J938" s="89">
        <f>SUM(C938:G938)</f>
        <v>0</v>
      </c>
      <c r="K938" s="252">
        <v>230</v>
      </c>
      <c r="L938" s="182">
        <f>K938*(SUM(J938:J939))</f>
        <v>0</v>
      </c>
      <c r="M938" s="246"/>
    </row>
    <row r="939" spans="1:13" ht="41.25" customHeight="1">
      <c r="A939" s="190"/>
      <c r="B939" s="85" t="s">
        <v>31</v>
      </c>
      <c r="C939" s="48"/>
      <c r="D939" s="48"/>
      <c r="E939" s="49"/>
      <c r="F939" s="49"/>
      <c r="G939" s="49"/>
      <c r="H939" s="48"/>
      <c r="I939" s="36"/>
      <c r="J939" s="89">
        <f>SUM(C939:H939)</f>
        <v>0</v>
      </c>
      <c r="K939" s="254"/>
      <c r="L939" s="183"/>
      <c r="M939" s="246"/>
    </row>
    <row r="940" spans="1:13" ht="41.25" customHeight="1">
      <c r="A940" s="190"/>
      <c r="B940" s="308" t="s">
        <v>21</v>
      </c>
      <c r="C940" s="309"/>
      <c r="D940" s="309"/>
      <c r="E940" s="309"/>
      <c r="F940" s="309"/>
      <c r="G940" s="309"/>
      <c r="H940" s="309"/>
      <c r="I940" s="309"/>
      <c r="J940" s="309"/>
      <c r="K940" s="309"/>
      <c r="L940" s="315"/>
      <c r="M940" s="246"/>
    </row>
    <row r="941" spans="1:13" ht="41.25" customHeight="1">
      <c r="A941" s="191"/>
      <c r="B941" s="311"/>
      <c r="C941" s="312"/>
      <c r="D941" s="312"/>
      <c r="E941" s="312"/>
      <c r="F941" s="312"/>
      <c r="G941" s="312"/>
      <c r="H941" s="312"/>
      <c r="I941" s="312"/>
      <c r="J941" s="312"/>
      <c r="K941" s="312"/>
      <c r="L941" s="316"/>
      <c r="M941" s="247"/>
    </row>
    <row r="942" spans="1:13" ht="40.5" customHeight="1">
      <c r="A942" s="189" t="s">
        <v>949</v>
      </c>
      <c r="B942" s="85"/>
      <c r="C942" s="89" t="s">
        <v>17</v>
      </c>
      <c r="D942" s="89" t="s">
        <v>18</v>
      </c>
      <c r="E942" s="89" t="s">
        <v>53</v>
      </c>
      <c r="F942" s="89" t="s">
        <v>54</v>
      </c>
      <c r="G942" s="89" t="s">
        <v>90</v>
      </c>
      <c r="H942" s="89"/>
      <c r="I942" s="89"/>
      <c r="J942" s="89" t="s">
        <v>12</v>
      </c>
      <c r="K942" s="29" t="s">
        <v>13</v>
      </c>
      <c r="L942" s="30" t="s">
        <v>14</v>
      </c>
      <c r="M942" s="245"/>
    </row>
    <row r="943" spans="1:13" ht="40.5" customHeight="1">
      <c r="A943" s="190"/>
      <c r="B943" s="85" t="s">
        <v>19</v>
      </c>
      <c r="C943" s="48"/>
      <c r="D943" s="48"/>
      <c r="E943" s="48"/>
      <c r="F943" s="48"/>
      <c r="G943" s="36"/>
      <c r="H943" s="36"/>
      <c r="I943" s="36"/>
      <c r="J943" s="89">
        <f>SUM(C943:G943)</f>
        <v>0</v>
      </c>
      <c r="K943" s="252">
        <v>190</v>
      </c>
      <c r="L943" s="182">
        <f>K943*(SUM(J943:J944))</f>
        <v>0</v>
      </c>
      <c r="M943" s="246"/>
    </row>
    <row r="944" spans="1:13" ht="40.5" customHeight="1">
      <c r="A944" s="190"/>
      <c r="B944" s="85" t="s">
        <v>31</v>
      </c>
      <c r="C944" s="48"/>
      <c r="D944" s="48"/>
      <c r="E944" s="48"/>
      <c r="F944" s="48"/>
      <c r="G944" s="48"/>
      <c r="H944" s="36"/>
      <c r="I944" s="36"/>
      <c r="J944" s="89">
        <f>SUM(C944:G944)</f>
        <v>0</v>
      </c>
      <c r="K944" s="254"/>
      <c r="L944" s="183"/>
      <c r="M944" s="246"/>
    </row>
    <row r="945" spans="1:13" ht="40.5" customHeight="1">
      <c r="A945" s="190"/>
      <c r="B945" s="308" t="s">
        <v>21</v>
      </c>
      <c r="C945" s="309"/>
      <c r="D945" s="309"/>
      <c r="E945" s="309"/>
      <c r="F945" s="309"/>
      <c r="G945" s="309"/>
      <c r="H945" s="309"/>
      <c r="I945" s="309"/>
      <c r="J945" s="309"/>
      <c r="K945" s="309"/>
      <c r="L945" s="315"/>
      <c r="M945" s="246"/>
    </row>
    <row r="946" spans="1:13" ht="40.5" customHeight="1">
      <c r="A946" s="191"/>
      <c r="B946" s="311"/>
      <c r="C946" s="312"/>
      <c r="D946" s="312"/>
      <c r="E946" s="312"/>
      <c r="F946" s="312"/>
      <c r="G946" s="312"/>
      <c r="H946" s="312"/>
      <c r="I946" s="312"/>
      <c r="J946" s="312"/>
      <c r="K946" s="312"/>
      <c r="L946" s="316"/>
      <c r="M946" s="247"/>
    </row>
    <row r="947" spans="1:13" ht="30.75" customHeight="1">
      <c r="A947" s="189" t="s">
        <v>91</v>
      </c>
      <c r="B947" s="44"/>
      <c r="C947" s="41" t="s">
        <v>33</v>
      </c>
      <c r="D947" s="41" t="s">
        <v>34</v>
      </c>
      <c r="E947" s="41" t="s">
        <v>35</v>
      </c>
      <c r="F947" s="41" t="s">
        <v>36</v>
      </c>
      <c r="G947" s="45" t="s">
        <v>37</v>
      </c>
      <c r="H947" s="45" t="s">
        <v>50</v>
      </c>
      <c r="I947" s="43" t="s">
        <v>92</v>
      </c>
      <c r="J947" s="89" t="s">
        <v>12</v>
      </c>
      <c r="K947" s="29" t="s">
        <v>13</v>
      </c>
      <c r="L947" s="30" t="s">
        <v>14</v>
      </c>
      <c r="M947" s="245"/>
    </row>
    <row r="948" spans="1:13" ht="15" customHeight="1">
      <c r="A948" s="190"/>
      <c r="B948" s="85" t="s">
        <v>82</v>
      </c>
      <c r="C948" s="48"/>
      <c r="D948" s="48"/>
      <c r="E948" s="48"/>
      <c r="F948" s="56"/>
      <c r="G948" s="48"/>
      <c r="H948" s="66"/>
      <c r="I948" s="71"/>
      <c r="J948" s="45">
        <f>SUM(C948:I948)</f>
        <v>0</v>
      </c>
      <c r="K948" s="253">
        <v>450</v>
      </c>
      <c r="L948" s="183">
        <f>SUM(J948:J970)*K948</f>
        <v>0</v>
      </c>
      <c r="M948" s="246"/>
    </row>
    <row r="949" spans="1:13" ht="15" customHeight="1">
      <c r="A949" s="190"/>
      <c r="B949" s="85" t="s">
        <v>48</v>
      </c>
      <c r="C949" s="48"/>
      <c r="D949" s="48"/>
      <c r="E949" s="48"/>
      <c r="F949" s="48"/>
      <c r="G949" s="48"/>
      <c r="H949" s="66"/>
      <c r="I949" s="71"/>
      <c r="J949" s="45">
        <f>SUM(C949:I949)</f>
        <v>0</v>
      </c>
      <c r="K949" s="253"/>
      <c r="L949" s="183"/>
      <c r="M949" s="246"/>
    </row>
    <row r="950" spans="1:13" ht="15" customHeight="1">
      <c r="A950" s="190"/>
      <c r="B950" s="85" t="s">
        <v>19</v>
      </c>
      <c r="C950" s="49"/>
      <c r="D950" s="48"/>
      <c r="E950" s="48"/>
      <c r="F950" s="48"/>
      <c r="G950" s="48"/>
      <c r="H950" s="64"/>
      <c r="I950" s="72"/>
      <c r="J950" s="45">
        <f>SUM(C950:I950)</f>
        <v>0</v>
      </c>
      <c r="K950" s="253"/>
      <c r="L950" s="183"/>
      <c r="M950" s="246"/>
    </row>
    <row r="951" spans="1:13" ht="15" customHeight="1">
      <c r="A951" s="190"/>
      <c r="B951" s="85" t="s">
        <v>69</v>
      </c>
      <c r="C951" s="48"/>
      <c r="D951" s="48"/>
      <c r="E951" s="48"/>
      <c r="F951" s="48"/>
      <c r="G951" s="48"/>
      <c r="H951" s="66"/>
      <c r="I951" s="72"/>
      <c r="J951" s="45">
        <f>SUM(C951:I951)</f>
        <v>0</v>
      </c>
      <c r="K951" s="253"/>
      <c r="L951" s="183"/>
      <c r="M951" s="246"/>
    </row>
    <row r="952" spans="1:13" ht="15" customHeight="1">
      <c r="A952" s="190"/>
      <c r="B952" s="85" t="s">
        <v>71</v>
      </c>
      <c r="C952" s="48"/>
      <c r="D952" s="48"/>
      <c r="E952" s="48"/>
      <c r="F952" s="48"/>
      <c r="G952" s="48"/>
      <c r="H952" s="66"/>
      <c r="I952" s="71"/>
      <c r="J952" s="45">
        <f>SUM(C952:I952)</f>
        <v>0</v>
      </c>
      <c r="K952" s="253"/>
      <c r="L952" s="183"/>
      <c r="M952" s="246"/>
    </row>
    <row r="953" spans="1:13" ht="15" customHeight="1">
      <c r="A953" s="190"/>
      <c r="B953" s="85"/>
      <c r="C953" s="89" t="s">
        <v>38</v>
      </c>
      <c r="D953" s="89" t="s">
        <v>39</v>
      </c>
      <c r="E953" s="89" t="s">
        <v>40</v>
      </c>
      <c r="F953" s="89" t="s">
        <v>41</v>
      </c>
      <c r="G953" s="89" t="s">
        <v>42</v>
      </c>
      <c r="H953" s="45" t="s">
        <v>51</v>
      </c>
      <c r="I953" s="43" t="s">
        <v>52</v>
      </c>
      <c r="J953" s="45"/>
      <c r="K953" s="253"/>
      <c r="L953" s="183"/>
      <c r="M953" s="246"/>
    </row>
    <row r="954" spans="1:13" ht="15" customHeight="1">
      <c r="A954" s="190"/>
      <c r="B954" s="85" t="s">
        <v>31</v>
      </c>
      <c r="C954" s="49"/>
      <c r="D954" s="48"/>
      <c r="E954" s="56"/>
      <c r="F954" s="48"/>
      <c r="G954" s="48"/>
      <c r="H954" s="64"/>
      <c r="I954" s="71"/>
      <c r="J954" s="45">
        <f t="shared" ref="J954:J959" si="6">SUM(C954:I954)</f>
        <v>0</v>
      </c>
      <c r="K954" s="253"/>
      <c r="L954" s="183"/>
      <c r="M954" s="246"/>
    </row>
    <row r="955" spans="1:13" ht="15" customHeight="1">
      <c r="A955" s="190"/>
      <c r="B955" s="85" t="s">
        <v>82</v>
      </c>
      <c r="C955" s="48"/>
      <c r="D955" s="48"/>
      <c r="E955" s="48"/>
      <c r="F955" s="48"/>
      <c r="G955" s="48"/>
      <c r="H955" s="66"/>
      <c r="I955" s="71"/>
      <c r="J955" s="45">
        <f t="shared" si="6"/>
        <v>0</v>
      </c>
      <c r="K955" s="253"/>
      <c r="L955" s="183"/>
      <c r="M955" s="246"/>
    </row>
    <row r="956" spans="1:13" ht="15" customHeight="1">
      <c r="A956" s="190"/>
      <c r="B956" s="85" t="s">
        <v>48</v>
      </c>
      <c r="C956" s="48"/>
      <c r="D956" s="48"/>
      <c r="E956" s="48"/>
      <c r="F956" s="48"/>
      <c r="G956" s="48"/>
      <c r="H956" s="66"/>
      <c r="I956" s="71"/>
      <c r="J956" s="45">
        <f t="shared" si="6"/>
        <v>0</v>
      </c>
      <c r="K956" s="253"/>
      <c r="L956" s="183"/>
      <c r="M956" s="246"/>
    </row>
    <row r="957" spans="1:13" ht="15" customHeight="1">
      <c r="A957" s="190"/>
      <c r="B957" s="85" t="s">
        <v>19</v>
      </c>
      <c r="C957" s="56"/>
      <c r="D957" s="49"/>
      <c r="E957" s="48"/>
      <c r="F957" s="38"/>
      <c r="G957" s="38"/>
      <c r="H957" s="64"/>
      <c r="I957" s="71"/>
      <c r="J957" s="45">
        <f t="shared" si="6"/>
        <v>0</v>
      </c>
      <c r="K957" s="253"/>
      <c r="L957" s="183"/>
      <c r="M957" s="246"/>
    </row>
    <row r="958" spans="1:13" ht="15" customHeight="1">
      <c r="A958" s="190"/>
      <c r="B958" s="85" t="s">
        <v>69</v>
      </c>
      <c r="C958" s="48"/>
      <c r="D958" s="48"/>
      <c r="E958" s="48"/>
      <c r="F958" s="48"/>
      <c r="G958" s="48"/>
      <c r="H958" s="66"/>
      <c r="I958" s="71"/>
      <c r="J958" s="45">
        <f t="shared" si="6"/>
        <v>0</v>
      </c>
      <c r="K958" s="253"/>
      <c r="L958" s="183"/>
      <c r="M958" s="246"/>
    </row>
    <row r="959" spans="1:13" ht="15" customHeight="1">
      <c r="A959" s="190"/>
      <c r="B959" s="85" t="s">
        <v>71</v>
      </c>
      <c r="C959" s="48"/>
      <c r="D959" s="48"/>
      <c r="E959" s="48"/>
      <c r="F959" s="48"/>
      <c r="G959" s="48"/>
      <c r="H959" s="66"/>
      <c r="I959" s="71"/>
      <c r="J959" s="45">
        <f t="shared" si="6"/>
        <v>0</v>
      </c>
      <c r="K959" s="253"/>
      <c r="L959" s="183"/>
      <c r="M959" s="246"/>
    </row>
    <row r="960" spans="1:13" ht="15" customHeight="1">
      <c r="A960" s="190"/>
      <c r="B960" s="85"/>
      <c r="C960" s="89" t="s">
        <v>43</v>
      </c>
      <c r="D960" s="89" t="s">
        <v>44</v>
      </c>
      <c r="E960" s="89" t="s">
        <v>45</v>
      </c>
      <c r="F960" s="89" t="s">
        <v>46</v>
      </c>
      <c r="G960" s="89" t="s">
        <v>47</v>
      </c>
      <c r="H960" s="45" t="s">
        <v>94</v>
      </c>
      <c r="I960" s="43" t="s">
        <v>93</v>
      </c>
      <c r="J960" s="45"/>
      <c r="K960" s="253"/>
      <c r="L960" s="183"/>
      <c r="M960" s="246"/>
    </row>
    <row r="961" spans="1:13" ht="15" customHeight="1">
      <c r="A961" s="190"/>
      <c r="B961" s="85" t="s">
        <v>31</v>
      </c>
      <c r="C961" s="49"/>
      <c r="D961" s="48"/>
      <c r="E961" s="49"/>
      <c r="F961" s="48"/>
      <c r="G961" s="48"/>
      <c r="H961" s="64"/>
      <c r="I961" s="72"/>
      <c r="J961" s="45">
        <f>SUM(C961:I961)</f>
        <v>0</v>
      </c>
      <c r="K961" s="253"/>
      <c r="L961" s="183"/>
      <c r="M961" s="246"/>
    </row>
    <row r="962" spans="1:13" ht="15" customHeight="1">
      <c r="A962" s="190"/>
      <c r="B962" s="85" t="s">
        <v>82</v>
      </c>
      <c r="C962" s="49"/>
      <c r="D962" s="48"/>
      <c r="E962" s="48"/>
      <c r="F962" s="48"/>
      <c r="G962" s="48"/>
      <c r="H962" s="66"/>
      <c r="I962" s="71"/>
      <c r="J962" s="45">
        <f>SUM(C962:I962)</f>
        <v>0</v>
      </c>
      <c r="K962" s="253"/>
      <c r="L962" s="183"/>
      <c r="M962" s="246"/>
    </row>
    <row r="963" spans="1:13" ht="15" customHeight="1">
      <c r="A963" s="190"/>
      <c r="B963" s="85" t="s">
        <v>48</v>
      </c>
      <c r="C963" s="48"/>
      <c r="D963" s="48"/>
      <c r="E963" s="48"/>
      <c r="F963" s="48"/>
      <c r="G963" s="48"/>
      <c r="H963" s="66"/>
      <c r="I963" s="71"/>
      <c r="J963" s="45">
        <f>SUM(C963:I963)</f>
        <v>0</v>
      </c>
      <c r="K963" s="253"/>
      <c r="L963" s="183"/>
      <c r="M963" s="246"/>
    </row>
    <row r="964" spans="1:13" ht="15" customHeight="1">
      <c r="A964" s="190"/>
      <c r="B964" s="85" t="s">
        <v>69</v>
      </c>
      <c r="C964" s="49"/>
      <c r="D964" s="48"/>
      <c r="E964" s="48"/>
      <c r="F964" s="48"/>
      <c r="G964" s="48"/>
      <c r="H964" s="66"/>
      <c r="I964" s="71"/>
      <c r="J964" s="45">
        <f>SUM(C964:I964)</f>
        <v>0</v>
      </c>
      <c r="K964" s="253"/>
      <c r="L964" s="183"/>
      <c r="M964" s="246"/>
    </row>
    <row r="965" spans="1:13" ht="15" customHeight="1">
      <c r="A965" s="190"/>
      <c r="B965" s="85"/>
      <c r="C965" s="89" t="s">
        <v>87</v>
      </c>
      <c r="D965" s="89" t="s">
        <v>88</v>
      </c>
      <c r="E965" s="89" t="s">
        <v>89</v>
      </c>
      <c r="F965" s="89" t="s">
        <v>95</v>
      </c>
      <c r="G965" s="89"/>
      <c r="H965" s="97"/>
      <c r="I965" s="89"/>
      <c r="J965" s="97"/>
      <c r="K965" s="253"/>
      <c r="L965" s="183"/>
      <c r="M965" s="246"/>
    </row>
    <row r="966" spans="1:13" ht="15" customHeight="1">
      <c r="A966" s="190"/>
      <c r="B966" s="85" t="s">
        <v>31</v>
      </c>
      <c r="C966" s="49"/>
      <c r="D966" s="48"/>
      <c r="E966" s="48"/>
      <c r="F966" s="35"/>
      <c r="G966" s="38"/>
      <c r="H966" s="55"/>
      <c r="I966" s="55"/>
      <c r="J966" s="97">
        <f>SUM(C966:H966)</f>
        <v>0</v>
      </c>
      <c r="K966" s="253"/>
      <c r="L966" s="183"/>
      <c r="M966" s="246"/>
    </row>
    <row r="967" spans="1:13" ht="15" customHeight="1">
      <c r="A967" s="190"/>
      <c r="B967" s="85" t="s">
        <v>82</v>
      </c>
      <c r="C967" s="49"/>
      <c r="D967" s="48"/>
      <c r="E967" s="48"/>
      <c r="F967" s="35"/>
      <c r="G967" s="38"/>
      <c r="H967" s="55"/>
      <c r="I967" s="55"/>
      <c r="J967" s="97">
        <f>SUM(C967:F967)</f>
        <v>0</v>
      </c>
      <c r="K967" s="253"/>
      <c r="L967" s="183"/>
      <c r="M967" s="246"/>
    </row>
    <row r="968" spans="1:13" ht="15" customHeight="1">
      <c r="A968" s="190"/>
      <c r="B968" s="85" t="s">
        <v>48</v>
      </c>
      <c r="C968" s="56"/>
      <c r="D968" s="56"/>
      <c r="E968" s="48"/>
      <c r="F968" s="35"/>
      <c r="G968" s="38"/>
      <c r="H968" s="55"/>
      <c r="I968" s="55"/>
      <c r="J968" s="97">
        <f>SUM(C968:H968)</f>
        <v>0</v>
      </c>
      <c r="K968" s="253"/>
      <c r="L968" s="183"/>
      <c r="M968" s="246"/>
    </row>
    <row r="969" spans="1:13" ht="15" customHeight="1">
      <c r="A969" s="190"/>
      <c r="B969" s="85" t="s">
        <v>19</v>
      </c>
      <c r="C969" s="56"/>
      <c r="D969" s="56"/>
      <c r="E969" s="48"/>
      <c r="F969" s="56"/>
      <c r="G969" s="38"/>
      <c r="H969" s="55"/>
      <c r="I969" s="55"/>
      <c r="J969" s="97">
        <f>SUM(C969:H969)</f>
        <v>0</v>
      </c>
      <c r="K969" s="253"/>
      <c r="L969" s="183"/>
      <c r="M969" s="246"/>
    </row>
    <row r="970" spans="1:13" ht="15" customHeight="1">
      <c r="A970" s="190"/>
      <c r="B970" s="85" t="s">
        <v>69</v>
      </c>
      <c r="C970" s="48"/>
      <c r="D970" s="48"/>
      <c r="E970" s="48"/>
      <c r="F970" s="35"/>
      <c r="G970" s="38"/>
      <c r="H970" s="55"/>
      <c r="I970" s="55"/>
      <c r="J970" s="97">
        <f>SUM(C970:H970)</f>
        <v>0</v>
      </c>
      <c r="K970" s="253"/>
      <c r="L970" s="183"/>
      <c r="M970" s="246"/>
    </row>
    <row r="971" spans="1:13" ht="23.25" customHeight="1">
      <c r="A971" s="190"/>
      <c r="B971" s="308" t="s">
        <v>447</v>
      </c>
      <c r="C971" s="309"/>
      <c r="D971" s="309"/>
      <c r="E971" s="309"/>
      <c r="F971" s="309"/>
      <c r="G971" s="309"/>
      <c r="H971" s="309"/>
      <c r="I971" s="309"/>
      <c r="J971" s="309"/>
      <c r="K971" s="309"/>
      <c r="L971" s="315"/>
      <c r="M971" s="246"/>
    </row>
    <row r="972" spans="1:13" ht="23.25" customHeight="1">
      <c r="A972" s="191"/>
      <c r="B972" s="311"/>
      <c r="C972" s="312"/>
      <c r="D972" s="312"/>
      <c r="E972" s="312"/>
      <c r="F972" s="312"/>
      <c r="G972" s="312"/>
      <c r="H972" s="312"/>
      <c r="I972" s="312"/>
      <c r="J972" s="312"/>
      <c r="K972" s="312"/>
      <c r="L972" s="316"/>
      <c r="M972" s="247"/>
    </row>
    <row r="973" spans="1:13" ht="30.75" customHeight="1">
      <c r="A973" s="189" t="s">
        <v>112</v>
      </c>
      <c r="B973" s="44"/>
      <c r="C973" s="41" t="s">
        <v>33</v>
      </c>
      <c r="D973" s="41" t="s">
        <v>34</v>
      </c>
      <c r="E973" s="41" t="s">
        <v>35</v>
      </c>
      <c r="F973" s="41" t="s">
        <v>36</v>
      </c>
      <c r="G973" s="45" t="s">
        <v>37</v>
      </c>
      <c r="H973" s="45" t="s">
        <v>483</v>
      </c>
      <c r="I973" s="45"/>
      <c r="J973" s="89" t="s">
        <v>12</v>
      </c>
      <c r="K973" s="29" t="s">
        <v>13</v>
      </c>
      <c r="L973" s="30" t="s">
        <v>14</v>
      </c>
      <c r="M973" s="245"/>
    </row>
    <row r="974" spans="1:13" ht="15" customHeight="1">
      <c r="A974" s="190"/>
      <c r="B974" s="85" t="s">
        <v>31</v>
      </c>
      <c r="C974" s="48"/>
      <c r="D974" s="48"/>
      <c r="E974" s="48"/>
      <c r="F974" s="65"/>
      <c r="G974" s="48"/>
      <c r="H974" s="66"/>
      <c r="I974" s="65"/>
      <c r="J974" s="45">
        <f>SUM(C974:H974)</f>
        <v>0</v>
      </c>
      <c r="K974" s="252">
        <v>450</v>
      </c>
      <c r="L974" s="182">
        <f>K974*SUM(J974:J1000)</f>
        <v>0</v>
      </c>
      <c r="M974" s="246"/>
    </row>
    <row r="975" spans="1:13" ht="15" customHeight="1">
      <c r="A975" s="190"/>
      <c r="B975" s="85" t="s">
        <v>70</v>
      </c>
      <c r="C975" s="48"/>
      <c r="D975" s="48"/>
      <c r="E975" s="48"/>
      <c r="F975" s="49"/>
      <c r="G975" s="49"/>
      <c r="H975" s="64"/>
      <c r="I975" s="65"/>
      <c r="J975" s="45">
        <f>SUM(C975:H975)</f>
        <v>0</v>
      </c>
      <c r="K975" s="253"/>
      <c r="L975" s="183"/>
      <c r="M975" s="246"/>
    </row>
    <row r="976" spans="1:13" ht="15" customHeight="1">
      <c r="A976" s="190"/>
      <c r="B976" s="85" t="s">
        <v>48</v>
      </c>
      <c r="C976" s="48"/>
      <c r="D976" s="48"/>
      <c r="E976" s="48"/>
      <c r="F976" s="65"/>
      <c r="G976" s="65"/>
      <c r="H976" s="65"/>
      <c r="I976" s="65"/>
      <c r="J976" s="45">
        <f>SUM(C976:G976)</f>
        <v>0</v>
      </c>
      <c r="K976" s="253"/>
      <c r="L976" s="183"/>
      <c r="M976" s="246"/>
    </row>
    <row r="977" spans="1:13" ht="15" customHeight="1">
      <c r="A977" s="190"/>
      <c r="B977" s="85" t="s">
        <v>19</v>
      </c>
      <c r="C977" s="48"/>
      <c r="D977" s="48"/>
      <c r="E977" s="48"/>
      <c r="F977" s="48"/>
      <c r="G977" s="48"/>
      <c r="H977" s="66"/>
      <c r="I977" s="65"/>
      <c r="J977" s="45">
        <f>SUM(C977:H977)</f>
        <v>0</v>
      </c>
      <c r="K977" s="253"/>
      <c r="L977" s="183"/>
      <c r="M977" s="246"/>
    </row>
    <row r="978" spans="1:13" ht="15" customHeight="1">
      <c r="A978" s="190"/>
      <c r="B978" s="85" t="s">
        <v>2</v>
      </c>
      <c r="C978" s="48"/>
      <c r="D978" s="48"/>
      <c r="E978" s="48"/>
      <c r="F978" s="48"/>
      <c r="G978" s="48"/>
      <c r="H978" s="65"/>
      <c r="I978" s="65"/>
      <c r="J978" s="45">
        <f>SUM(C978:G978)</f>
        <v>0</v>
      </c>
      <c r="K978" s="253"/>
      <c r="L978" s="183"/>
      <c r="M978" s="246"/>
    </row>
    <row r="979" spans="1:13" ht="15" customHeight="1">
      <c r="A979" s="190"/>
      <c r="B979" s="85" t="s">
        <v>69</v>
      </c>
      <c r="C979" s="48"/>
      <c r="D979" s="48"/>
      <c r="E979" s="48"/>
      <c r="F979" s="48"/>
      <c r="G979" s="48"/>
      <c r="H979" s="64"/>
      <c r="I979" s="65"/>
      <c r="J979" s="45">
        <f>SUM(C979:G979)</f>
        <v>0</v>
      </c>
      <c r="K979" s="253"/>
      <c r="L979" s="183"/>
      <c r="M979" s="246"/>
    </row>
    <row r="980" spans="1:13" ht="15" customHeight="1">
      <c r="A980" s="190"/>
      <c r="B980" s="85"/>
      <c r="C980" s="89" t="s">
        <v>38</v>
      </c>
      <c r="D980" s="89" t="s">
        <v>39</v>
      </c>
      <c r="E980" s="89" t="s">
        <v>40</v>
      </c>
      <c r="F980" s="89" t="s">
        <v>41</v>
      </c>
      <c r="G980" s="89" t="s">
        <v>42</v>
      </c>
      <c r="H980" s="45" t="s">
        <v>51</v>
      </c>
      <c r="I980" s="45"/>
      <c r="J980" s="45"/>
      <c r="K980" s="253"/>
      <c r="L980" s="183"/>
      <c r="M980" s="246"/>
    </row>
    <row r="981" spans="1:13" ht="15" customHeight="1">
      <c r="A981" s="190"/>
      <c r="B981" s="85" t="s">
        <v>31</v>
      </c>
      <c r="C981" s="48"/>
      <c r="D981" s="48"/>
      <c r="E981" s="48"/>
      <c r="F981" s="48"/>
      <c r="G981" s="48"/>
      <c r="H981" s="66"/>
      <c r="I981" s="65"/>
      <c r="J981" s="45">
        <f>SUM(C981:H981)</f>
        <v>0</v>
      </c>
      <c r="K981" s="253"/>
      <c r="L981" s="183"/>
      <c r="M981" s="246"/>
    </row>
    <row r="982" spans="1:13" ht="15" customHeight="1">
      <c r="A982" s="190"/>
      <c r="B982" s="85" t="s">
        <v>70</v>
      </c>
      <c r="C982" s="48"/>
      <c r="D982" s="48"/>
      <c r="E982" s="48"/>
      <c r="F982" s="48"/>
      <c r="G982" s="48"/>
      <c r="H982" s="66"/>
      <c r="I982" s="65"/>
      <c r="J982" s="45">
        <f>SUM(C982:H982)</f>
        <v>0</v>
      </c>
      <c r="K982" s="253"/>
      <c r="L982" s="183"/>
      <c r="M982" s="246"/>
    </row>
    <row r="983" spans="1:13" ht="15" customHeight="1">
      <c r="A983" s="190"/>
      <c r="B983" s="85" t="s">
        <v>48</v>
      </c>
      <c r="C983" s="48"/>
      <c r="D983" s="48"/>
      <c r="E983" s="48"/>
      <c r="F983" s="48"/>
      <c r="G983" s="48"/>
      <c r="H983" s="66"/>
      <c r="I983" s="65"/>
      <c r="J983" s="45">
        <f>SUM(C983:H983)</f>
        <v>0</v>
      </c>
      <c r="K983" s="253"/>
      <c r="L983" s="183"/>
      <c r="M983" s="246"/>
    </row>
    <row r="984" spans="1:13" ht="15" customHeight="1">
      <c r="A984" s="190"/>
      <c r="B984" s="85" t="s">
        <v>19</v>
      </c>
      <c r="C984" s="48"/>
      <c r="D984" s="48"/>
      <c r="E984" s="48"/>
      <c r="F984" s="48"/>
      <c r="G984" s="48"/>
      <c r="H984" s="66"/>
      <c r="I984" s="65"/>
      <c r="J984" s="45">
        <f>SUM(C984:H984)</f>
        <v>0</v>
      </c>
      <c r="K984" s="253"/>
      <c r="L984" s="183"/>
      <c r="M984" s="246"/>
    </row>
    <row r="985" spans="1:13" ht="15" customHeight="1">
      <c r="A985" s="190"/>
      <c r="B985" s="85" t="s">
        <v>2</v>
      </c>
      <c r="C985" s="48"/>
      <c r="D985" s="48"/>
      <c r="E985" s="48"/>
      <c r="F985" s="48"/>
      <c r="G985" s="48"/>
      <c r="H985" s="66"/>
      <c r="I985" s="65"/>
      <c r="J985" s="45">
        <f>SUM(C985:H985)</f>
        <v>0</v>
      </c>
      <c r="K985" s="253"/>
      <c r="L985" s="183"/>
      <c r="M985" s="246"/>
    </row>
    <row r="986" spans="1:13" ht="15" customHeight="1">
      <c r="A986" s="190"/>
      <c r="B986" s="85" t="s">
        <v>69</v>
      </c>
      <c r="C986" s="48"/>
      <c r="D986" s="48"/>
      <c r="E986" s="48"/>
      <c r="F986" s="48"/>
      <c r="G986" s="48"/>
      <c r="H986" s="64"/>
      <c r="I986" s="65"/>
      <c r="J986" s="45">
        <f>SUM(C986:G986)</f>
        <v>0</v>
      </c>
      <c r="K986" s="253"/>
      <c r="L986" s="183"/>
      <c r="M986" s="246"/>
    </row>
    <row r="987" spans="1:13" ht="15" customHeight="1">
      <c r="A987" s="190"/>
      <c r="B987" s="85"/>
      <c r="C987" s="89" t="s">
        <v>43</v>
      </c>
      <c r="D987" s="89" t="s">
        <v>44</v>
      </c>
      <c r="E987" s="89" t="s">
        <v>45</v>
      </c>
      <c r="F987" s="89" t="s">
        <v>46</v>
      </c>
      <c r="G987" s="89" t="s">
        <v>47</v>
      </c>
      <c r="H987" s="45"/>
      <c r="I987" s="45"/>
      <c r="J987" s="45"/>
      <c r="K987" s="253"/>
      <c r="L987" s="183"/>
      <c r="M987" s="246"/>
    </row>
    <row r="988" spans="1:13" ht="15" customHeight="1">
      <c r="A988" s="190"/>
      <c r="B988" s="85" t="s">
        <v>31</v>
      </c>
      <c r="C988" s="48"/>
      <c r="D988" s="48"/>
      <c r="E988" s="48"/>
      <c r="F988" s="48"/>
      <c r="G988" s="35"/>
      <c r="H988" s="65"/>
      <c r="I988" s="65"/>
      <c r="J988" s="45">
        <f>SUM(C988:G988)</f>
        <v>0</v>
      </c>
      <c r="K988" s="253"/>
      <c r="L988" s="183"/>
      <c r="M988" s="246"/>
    </row>
    <row r="989" spans="1:13" ht="15" customHeight="1">
      <c r="A989" s="190"/>
      <c r="B989" s="85" t="s">
        <v>70</v>
      </c>
      <c r="C989" s="48"/>
      <c r="D989" s="48"/>
      <c r="E989" s="48"/>
      <c r="F989" s="48"/>
      <c r="G989" s="35"/>
      <c r="H989" s="65"/>
      <c r="I989" s="65"/>
      <c r="J989" s="45">
        <f>SUM(C989:G989)</f>
        <v>0</v>
      </c>
      <c r="K989" s="253"/>
      <c r="L989" s="183"/>
      <c r="M989" s="246"/>
    </row>
    <row r="990" spans="1:13" ht="15" customHeight="1">
      <c r="A990" s="190"/>
      <c r="B990" s="85" t="s">
        <v>48</v>
      </c>
      <c r="C990" s="48"/>
      <c r="D990" s="48"/>
      <c r="E990" s="48"/>
      <c r="F990" s="48"/>
      <c r="G990" s="35"/>
      <c r="H990" s="65"/>
      <c r="I990" s="65"/>
      <c r="J990" s="45">
        <f>SUM(C990:G990)</f>
        <v>0</v>
      </c>
      <c r="K990" s="253"/>
      <c r="L990" s="183"/>
      <c r="M990" s="246"/>
    </row>
    <row r="991" spans="1:13" ht="15" customHeight="1">
      <c r="A991" s="190"/>
      <c r="B991" s="85" t="s">
        <v>19</v>
      </c>
      <c r="C991" s="48"/>
      <c r="D991" s="48"/>
      <c r="E991" s="48"/>
      <c r="F991" s="48"/>
      <c r="G991" s="35"/>
      <c r="H991" s="65"/>
      <c r="I991" s="65"/>
      <c r="J991" s="45">
        <f>SUM(C991:G991)</f>
        <v>0</v>
      </c>
      <c r="K991" s="253"/>
      <c r="L991" s="183"/>
      <c r="M991" s="246"/>
    </row>
    <row r="992" spans="1:13" ht="15" customHeight="1">
      <c r="A992" s="190"/>
      <c r="B992" s="85" t="s">
        <v>2</v>
      </c>
      <c r="C992" s="48"/>
      <c r="D992" s="48"/>
      <c r="E992" s="48"/>
      <c r="F992" s="48"/>
      <c r="G992" s="35"/>
      <c r="H992" s="65"/>
      <c r="I992" s="65"/>
      <c r="J992" s="45">
        <f>SUM(C992:G992)</f>
        <v>0</v>
      </c>
      <c r="K992" s="253"/>
      <c r="L992" s="183"/>
      <c r="M992" s="246"/>
    </row>
    <row r="993" spans="1:13" ht="15" customHeight="1">
      <c r="A993" s="190"/>
      <c r="B993" s="85" t="s">
        <v>69</v>
      </c>
      <c r="C993" s="48"/>
      <c r="D993" s="48"/>
      <c r="E993" s="48"/>
      <c r="F993" s="48"/>
      <c r="G993" s="36"/>
      <c r="H993" s="65"/>
      <c r="I993" s="65"/>
      <c r="J993" s="45">
        <f>SUM(C993:F993)</f>
        <v>0</v>
      </c>
      <c r="K993" s="253"/>
      <c r="L993" s="183"/>
      <c r="M993" s="246"/>
    </row>
    <row r="994" spans="1:13" ht="15" customHeight="1">
      <c r="A994" s="190"/>
      <c r="B994" s="85"/>
      <c r="C994" s="89" t="s">
        <v>87</v>
      </c>
      <c r="D994" s="89" t="s">
        <v>88</v>
      </c>
      <c r="E994" s="89" t="s">
        <v>89</v>
      </c>
      <c r="F994" s="89"/>
      <c r="G994" s="89"/>
      <c r="H994" s="97"/>
      <c r="I994" s="97"/>
      <c r="J994" s="97"/>
      <c r="K994" s="253"/>
      <c r="L994" s="183"/>
      <c r="M994" s="246"/>
    </row>
    <row r="995" spans="1:13" ht="15" customHeight="1">
      <c r="A995" s="190"/>
      <c r="B995" s="85" t="s">
        <v>31</v>
      </c>
      <c r="C995" s="48"/>
      <c r="D995" s="48"/>
      <c r="E995" s="48"/>
      <c r="F995" s="36"/>
      <c r="G995" s="38"/>
      <c r="H995" s="55"/>
      <c r="I995" s="55"/>
      <c r="J995" s="97">
        <f t="shared" ref="J995:J1000" si="7">SUM(C995:E995)</f>
        <v>0</v>
      </c>
      <c r="K995" s="253"/>
      <c r="L995" s="183"/>
      <c r="M995" s="246"/>
    </row>
    <row r="996" spans="1:13" ht="15" customHeight="1">
      <c r="A996" s="190"/>
      <c r="B996" s="85" t="s">
        <v>70</v>
      </c>
      <c r="C996" s="48"/>
      <c r="D996" s="48"/>
      <c r="E996" s="48"/>
      <c r="F996" s="36"/>
      <c r="G996" s="38"/>
      <c r="H996" s="55"/>
      <c r="I996" s="55"/>
      <c r="J996" s="97">
        <f t="shared" si="7"/>
        <v>0</v>
      </c>
      <c r="K996" s="253"/>
      <c r="L996" s="183"/>
      <c r="M996" s="246"/>
    </row>
    <row r="997" spans="1:13" ht="15" customHeight="1">
      <c r="A997" s="190"/>
      <c r="B997" s="85" t="s">
        <v>48</v>
      </c>
      <c r="C997" s="48"/>
      <c r="D997" s="48"/>
      <c r="E997" s="48"/>
      <c r="F997" s="36"/>
      <c r="G997" s="38"/>
      <c r="H997" s="55"/>
      <c r="I997" s="55"/>
      <c r="J997" s="97">
        <f t="shared" si="7"/>
        <v>0</v>
      </c>
      <c r="K997" s="253"/>
      <c r="L997" s="183"/>
      <c r="M997" s="246"/>
    </row>
    <row r="998" spans="1:13" ht="15" customHeight="1">
      <c r="A998" s="190"/>
      <c r="B998" s="85" t="s">
        <v>19</v>
      </c>
      <c r="C998" s="48"/>
      <c r="D998" s="48"/>
      <c r="E998" s="48"/>
      <c r="F998" s="36"/>
      <c r="G998" s="38"/>
      <c r="H998" s="55"/>
      <c r="I998" s="55"/>
      <c r="J998" s="97">
        <f t="shared" si="7"/>
        <v>0</v>
      </c>
      <c r="K998" s="253"/>
      <c r="L998" s="183"/>
      <c r="M998" s="246"/>
    </row>
    <row r="999" spans="1:13" ht="15" customHeight="1">
      <c r="A999" s="190"/>
      <c r="B999" s="85" t="s">
        <v>2</v>
      </c>
      <c r="C999" s="48"/>
      <c r="D999" s="48"/>
      <c r="E999" s="48"/>
      <c r="F999" s="36"/>
      <c r="G999" s="38"/>
      <c r="H999" s="55"/>
      <c r="I999" s="55"/>
      <c r="J999" s="97">
        <f t="shared" si="7"/>
        <v>0</v>
      </c>
      <c r="K999" s="253"/>
      <c r="L999" s="183"/>
      <c r="M999" s="246"/>
    </row>
    <row r="1000" spans="1:13" ht="15" customHeight="1">
      <c r="A1000" s="190"/>
      <c r="B1000" s="85" t="s">
        <v>69</v>
      </c>
      <c r="C1000" s="48"/>
      <c r="D1000" s="48"/>
      <c r="E1000" s="48"/>
      <c r="F1000" s="36"/>
      <c r="G1000" s="38"/>
      <c r="H1000" s="55"/>
      <c r="I1000" s="55"/>
      <c r="J1000" s="97">
        <f t="shared" si="7"/>
        <v>0</v>
      </c>
      <c r="K1000" s="254"/>
      <c r="L1000" s="183"/>
      <c r="M1000" s="246"/>
    </row>
    <row r="1001" spans="1:13" ht="23.25" customHeight="1">
      <c r="A1001" s="190"/>
      <c r="B1001" s="308" t="s">
        <v>447</v>
      </c>
      <c r="C1001" s="309"/>
      <c r="D1001" s="309"/>
      <c r="E1001" s="309"/>
      <c r="F1001" s="309"/>
      <c r="G1001" s="309"/>
      <c r="H1001" s="309"/>
      <c r="I1001" s="309"/>
      <c r="J1001" s="309"/>
      <c r="K1001" s="309"/>
      <c r="L1001" s="315"/>
      <c r="M1001" s="246"/>
    </row>
    <row r="1002" spans="1:13" ht="23.25" customHeight="1">
      <c r="A1002" s="191"/>
      <c r="B1002" s="311"/>
      <c r="C1002" s="312"/>
      <c r="D1002" s="312"/>
      <c r="E1002" s="312"/>
      <c r="F1002" s="312"/>
      <c r="G1002" s="312"/>
      <c r="H1002" s="312"/>
      <c r="I1002" s="312"/>
      <c r="J1002" s="312"/>
      <c r="K1002" s="312"/>
      <c r="L1002" s="316"/>
      <c r="M1002" s="247"/>
    </row>
    <row r="1003" spans="1:13" ht="30.75" customHeight="1">
      <c r="A1003" s="189" t="s">
        <v>420</v>
      </c>
      <c r="B1003" s="85"/>
      <c r="C1003" s="89" t="s">
        <v>16</v>
      </c>
      <c r="D1003" s="89" t="s">
        <v>17</v>
      </c>
      <c r="E1003" s="89" t="s">
        <v>18</v>
      </c>
      <c r="F1003" s="89" t="s">
        <v>53</v>
      </c>
      <c r="G1003" s="89"/>
      <c r="H1003" s="89"/>
      <c r="I1003" s="89"/>
      <c r="J1003" s="89" t="s">
        <v>12</v>
      </c>
      <c r="K1003" s="29" t="s">
        <v>13</v>
      </c>
      <c r="L1003" s="30" t="s">
        <v>14</v>
      </c>
      <c r="M1003" s="245"/>
    </row>
    <row r="1004" spans="1:13" ht="17.25" customHeight="1">
      <c r="A1004" s="190"/>
      <c r="B1004" s="85" t="s">
        <v>19</v>
      </c>
      <c r="C1004" s="48"/>
      <c r="D1004" s="48"/>
      <c r="E1004" s="48"/>
      <c r="F1004" s="48"/>
      <c r="G1004" s="49"/>
      <c r="H1004" s="49"/>
      <c r="I1004" s="49"/>
      <c r="J1004" s="73">
        <f>SUM(C1004:F1004)</f>
        <v>0</v>
      </c>
      <c r="K1004" s="252">
        <v>190</v>
      </c>
      <c r="L1004" s="182">
        <f>K1004*(SUM(J1004:J1007))</f>
        <v>0</v>
      </c>
      <c r="M1004" s="246"/>
    </row>
    <row r="1005" spans="1:13" ht="17.25" customHeight="1">
      <c r="A1005" s="190"/>
      <c r="B1005" s="85" t="s">
        <v>2</v>
      </c>
      <c r="C1005" s="48"/>
      <c r="D1005" s="48"/>
      <c r="E1005" s="48"/>
      <c r="F1005" s="48"/>
      <c r="G1005" s="49"/>
      <c r="H1005" s="49"/>
      <c r="I1005" s="49"/>
      <c r="J1005" s="73">
        <f>SUM(C1005:F1005)</f>
        <v>0</v>
      </c>
      <c r="K1005" s="253"/>
      <c r="L1005" s="183"/>
      <c r="M1005" s="246"/>
    </row>
    <row r="1006" spans="1:13" ht="17.25" customHeight="1">
      <c r="A1006" s="190"/>
      <c r="B1006" s="85" t="s">
        <v>70</v>
      </c>
      <c r="C1006" s="48"/>
      <c r="D1006" s="48"/>
      <c r="E1006" s="48"/>
      <c r="F1006" s="48"/>
      <c r="G1006" s="49"/>
      <c r="H1006" s="49"/>
      <c r="I1006" s="49"/>
      <c r="J1006" s="73">
        <f>SUM(C1006:F1006)</f>
        <v>0</v>
      </c>
      <c r="K1006" s="253"/>
      <c r="L1006" s="183"/>
      <c r="M1006" s="246"/>
    </row>
    <row r="1007" spans="1:13" ht="17.25" customHeight="1">
      <c r="A1007" s="190"/>
      <c r="B1007" s="85" t="s">
        <v>31</v>
      </c>
      <c r="C1007" s="48"/>
      <c r="D1007" s="48"/>
      <c r="E1007" s="48"/>
      <c r="F1007" s="48"/>
      <c r="G1007" s="49"/>
      <c r="H1007" s="49"/>
      <c r="I1007" s="49"/>
      <c r="J1007" s="73">
        <f>SUM(C1007:F1007)</f>
        <v>0</v>
      </c>
      <c r="K1007" s="254"/>
      <c r="L1007" s="183"/>
      <c r="M1007" s="246"/>
    </row>
    <row r="1008" spans="1:13" ht="16.5" customHeight="1">
      <c r="A1008" s="190"/>
      <c r="B1008" s="308" t="s">
        <v>21</v>
      </c>
      <c r="C1008" s="309"/>
      <c r="D1008" s="309"/>
      <c r="E1008" s="309"/>
      <c r="F1008" s="309"/>
      <c r="G1008" s="309"/>
      <c r="H1008" s="309"/>
      <c r="I1008" s="309"/>
      <c r="J1008" s="309"/>
      <c r="K1008" s="309"/>
      <c r="L1008" s="315"/>
      <c r="M1008" s="246"/>
    </row>
    <row r="1009" spans="1:13" ht="16.5" customHeight="1">
      <c r="A1009" s="191"/>
      <c r="B1009" s="311"/>
      <c r="C1009" s="312"/>
      <c r="D1009" s="312"/>
      <c r="E1009" s="312"/>
      <c r="F1009" s="312"/>
      <c r="G1009" s="312"/>
      <c r="H1009" s="312"/>
      <c r="I1009" s="312"/>
      <c r="J1009" s="312"/>
      <c r="K1009" s="312"/>
      <c r="L1009" s="316"/>
      <c r="M1009" s="247"/>
    </row>
    <row r="1010" spans="1:13" ht="30.75" customHeight="1">
      <c r="A1010" s="189" t="s">
        <v>518</v>
      </c>
      <c r="B1010" s="44"/>
      <c r="C1010" s="41" t="s">
        <v>34</v>
      </c>
      <c r="D1010" s="41" t="s">
        <v>35</v>
      </c>
      <c r="E1010" s="41" t="s">
        <v>36</v>
      </c>
      <c r="F1010" s="41" t="s">
        <v>37</v>
      </c>
      <c r="G1010" s="45"/>
      <c r="H1010" s="45"/>
      <c r="I1010" s="45"/>
      <c r="J1010" s="89" t="s">
        <v>12</v>
      </c>
      <c r="K1010" s="29" t="s">
        <v>13</v>
      </c>
      <c r="L1010" s="30" t="s">
        <v>14</v>
      </c>
      <c r="M1010" s="245"/>
    </row>
    <row r="1011" spans="1:13" ht="18" customHeight="1">
      <c r="A1011" s="190"/>
      <c r="B1011" s="85" t="s">
        <v>2</v>
      </c>
      <c r="C1011" s="56"/>
      <c r="D1011" s="56"/>
      <c r="E1011" s="48"/>
      <c r="F1011" s="48"/>
      <c r="G1011" s="38"/>
      <c r="H1011" s="54"/>
      <c r="I1011" s="54"/>
      <c r="J1011" s="45">
        <f>SUM(C1011:G1011)</f>
        <v>0</v>
      </c>
      <c r="K1011" s="252">
        <v>500</v>
      </c>
      <c r="L1011" s="182">
        <f>K1011*SUM(J1011:J1023)</f>
        <v>0</v>
      </c>
      <c r="M1011" s="246"/>
    </row>
    <row r="1012" spans="1:13" ht="18" customHeight="1">
      <c r="A1012" s="190"/>
      <c r="B1012" s="85" t="s">
        <v>19</v>
      </c>
      <c r="C1012" s="48"/>
      <c r="D1012" s="141"/>
      <c r="E1012" s="56"/>
      <c r="F1012" s="56"/>
      <c r="G1012" s="38"/>
      <c r="H1012" s="54"/>
      <c r="I1012" s="54"/>
      <c r="J1012" s="45">
        <f>SUM(C1012:F1012)</f>
        <v>0</v>
      </c>
      <c r="K1012" s="253"/>
      <c r="L1012" s="183"/>
      <c r="M1012" s="246"/>
    </row>
    <row r="1013" spans="1:13" ht="18" customHeight="1">
      <c r="A1013" s="190"/>
      <c r="B1013" s="85" t="s">
        <v>70</v>
      </c>
      <c r="C1013" s="48"/>
      <c r="D1013" s="48"/>
      <c r="E1013" s="49"/>
      <c r="F1013" s="49"/>
      <c r="G1013" s="38"/>
      <c r="H1013" s="54"/>
      <c r="I1013" s="54"/>
      <c r="J1013" s="45">
        <f>SUM(C1013:F1013)</f>
        <v>0</v>
      </c>
      <c r="K1013" s="253"/>
      <c r="L1013" s="183"/>
      <c r="M1013" s="246"/>
    </row>
    <row r="1014" spans="1:13" ht="18" customHeight="1">
      <c r="A1014" s="190"/>
      <c r="B1014" s="85" t="s">
        <v>31</v>
      </c>
      <c r="C1014" s="48"/>
      <c r="D1014" s="48"/>
      <c r="E1014" s="49"/>
      <c r="F1014" s="48"/>
      <c r="G1014" s="38"/>
      <c r="H1014" s="54"/>
      <c r="I1014" s="54"/>
      <c r="J1014" s="45">
        <f>SUM(C1014:G1014)</f>
        <v>0</v>
      </c>
      <c r="K1014" s="253"/>
      <c r="L1014" s="183"/>
      <c r="M1014" s="246"/>
    </row>
    <row r="1015" spans="1:13" ht="18" customHeight="1">
      <c r="A1015" s="190"/>
      <c r="B1015" s="85"/>
      <c r="C1015" s="89" t="s">
        <v>39</v>
      </c>
      <c r="D1015" s="89" t="s">
        <v>40</v>
      </c>
      <c r="E1015" s="89" t="s">
        <v>41</v>
      </c>
      <c r="F1015" s="89" t="s">
        <v>42</v>
      </c>
      <c r="G1015" s="89"/>
      <c r="H1015" s="45"/>
      <c r="I1015" s="45"/>
      <c r="J1015" s="45"/>
      <c r="K1015" s="253"/>
      <c r="L1015" s="183"/>
      <c r="M1015" s="246"/>
    </row>
    <row r="1016" spans="1:13" ht="18" customHeight="1">
      <c r="A1016" s="190"/>
      <c r="B1016" s="85" t="s">
        <v>2</v>
      </c>
      <c r="C1016" s="48"/>
      <c r="D1016" s="48"/>
      <c r="E1016" s="48"/>
      <c r="F1016" s="48"/>
      <c r="G1016" s="38"/>
      <c r="H1016" s="54"/>
      <c r="I1016" s="54"/>
      <c r="J1016" s="45">
        <f>SUM(C1016:F1016)</f>
        <v>0</v>
      </c>
      <c r="K1016" s="253"/>
      <c r="L1016" s="183"/>
      <c r="M1016" s="246"/>
    </row>
    <row r="1017" spans="1:13" ht="18" customHeight="1">
      <c r="A1017" s="190"/>
      <c r="B1017" s="85" t="s">
        <v>19</v>
      </c>
      <c r="C1017" s="48"/>
      <c r="D1017" s="49"/>
      <c r="E1017" s="49"/>
      <c r="F1017" s="49"/>
      <c r="G1017" s="38"/>
      <c r="H1017" s="54"/>
      <c r="I1017" s="54"/>
      <c r="J1017" s="45">
        <f>SUM(C1017:F1017)</f>
        <v>0</v>
      </c>
      <c r="K1017" s="253"/>
      <c r="L1017" s="183"/>
      <c r="M1017" s="246"/>
    </row>
    <row r="1018" spans="1:13" ht="18" customHeight="1">
      <c r="A1018" s="190"/>
      <c r="B1018" s="85" t="s">
        <v>70</v>
      </c>
      <c r="C1018" s="48"/>
      <c r="D1018" s="48"/>
      <c r="E1018" s="49"/>
      <c r="F1018" s="48"/>
      <c r="G1018" s="38"/>
      <c r="H1018" s="54"/>
      <c r="I1018" s="54"/>
      <c r="J1018" s="45">
        <f>SUM(C1018:F1018)</f>
        <v>0</v>
      </c>
      <c r="K1018" s="253"/>
      <c r="L1018" s="183"/>
      <c r="M1018" s="246"/>
    </row>
    <row r="1019" spans="1:13" ht="18" customHeight="1">
      <c r="A1019" s="190"/>
      <c r="B1019" s="85" t="s">
        <v>31</v>
      </c>
      <c r="C1019" s="48"/>
      <c r="D1019" s="48"/>
      <c r="E1019" s="48"/>
      <c r="F1019" s="48"/>
      <c r="G1019" s="38"/>
      <c r="H1019" s="54"/>
      <c r="I1019" s="54"/>
      <c r="J1019" s="45">
        <f>SUM(C1019:G1019)</f>
        <v>0</v>
      </c>
      <c r="K1019" s="253"/>
      <c r="L1019" s="183"/>
      <c r="M1019" s="246"/>
    </row>
    <row r="1020" spans="1:13" ht="18" customHeight="1">
      <c r="A1020" s="190"/>
      <c r="B1020" s="85"/>
      <c r="C1020" s="89" t="s">
        <v>44</v>
      </c>
      <c r="D1020" s="89" t="s">
        <v>45</v>
      </c>
      <c r="E1020" s="89" t="s">
        <v>46</v>
      </c>
      <c r="F1020" s="89" t="s">
        <v>47</v>
      </c>
      <c r="G1020" s="89"/>
      <c r="H1020" s="97"/>
      <c r="I1020" s="97"/>
      <c r="J1020" s="97"/>
      <c r="K1020" s="253"/>
      <c r="L1020" s="183"/>
      <c r="M1020" s="246"/>
    </row>
    <row r="1021" spans="1:13" ht="18" customHeight="1">
      <c r="A1021" s="190"/>
      <c r="B1021" s="85" t="s">
        <v>2</v>
      </c>
      <c r="C1021" s="48"/>
      <c r="D1021" s="48"/>
      <c r="E1021" s="48"/>
      <c r="F1021" s="48"/>
      <c r="G1021" s="38"/>
      <c r="H1021" s="55"/>
      <c r="I1021" s="55"/>
      <c r="J1021" s="97">
        <f>SUM(C1021:G1021)</f>
        <v>0</v>
      </c>
      <c r="K1021" s="253"/>
      <c r="L1021" s="183"/>
      <c r="M1021" s="246"/>
    </row>
    <row r="1022" spans="1:13" ht="18" customHeight="1">
      <c r="A1022" s="190"/>
      <c r="B1022" s="85" t="s">
        <v>70</v>
      </c>
      <c r="C1022" s="48"/>
      <c r="D1022" s="48"/>
      <c r="E1022" s="48"/>
      <c r="F1022" s="48"/>
      <c r="G1022" s="38"/>
      <c r="H1022" s="55"/>
      <c r="I1022" s="55"/>
      <c r="J1022" s="97">
        <f>SUM(C1022:F1022)</f>
        <v>0</v>
      </c>
      <c r="K1022" s="253"/>
      <c r="L1022" s="183"/>
      <c r="M1022" s="246"/>
    </row>
    <row r="1023" spans="1:13" ht="18" customHeight="1">
      <c r="A1023" s="190"/>
      <c r="B1023" s="85" t="s">
        <v>31</v>
      </c>
      <c r="C1023" s="48"/>
      <c r="D1023" s="48"/>
      <c r="E1023" s="56"/>
      <c r="F1023" s="48"/>
      <c r="G1023" s="38"/>
      <c r="H1023" s="55"/>
      <c r="I1023" s="55"/>
      <c r="J1023" s="97">
        <f>SUM(C1023:G1023)</f>
        <v>0</v>
      </c>
      <c r="K1023" s="254"/>
      <c r="L1023" s="183"/>
      <c r="M1023" s="246"/>
    </row>
    <row r="1024" spans="1:13" ht="19.5" customHeight="1">
      <c r="A1024" s="190"/>
      <c r="B1024" s="308" t="s">
        <v>448</v>
      </c>
      <c r="C1024" s="309"/>
      <c r="D1024" s="309"/>
      <c r="E1024" s="309"/>
      <c r="F1024" s="309"/>
      <c r="G1024" s="309"/>
      <c r="H1024" s="309"/>
      <c r="I1024" s="309"/>
      <c r="J1024" s="309"/>
      <c r="K1024" s="309"/>
      <c r="L1024" s="315"/>
      <c r="M1024" s="246"/>
    </row>
    <row r="1025" spans="1:13" ht="30" customHeight="1">
      <c r="A1025" s="191"/>
      <c r="B1025" s="311"/>
      <c r="C1025" s="312"/>
      <c r="D1025" s="312"/>
      <c r="E1025" s="312"/>
      <c r="F1025" s="312"/>
      <c r="G1025" s="312"/>
      <c r="H1025" s="312"/>
      <c r="I1025" s="312"/>
      <c r="J1025" s="312"/>
      <c r="K1025" s="312"/>
      <c r="L1025" s="316"/>
      <c r="M1025" s="247"/>
    </row>
    <row r="1026" spans="1:13" ht="29.25" customHeight="1">
      <c r="A1026" s="189" t="s">
        <v>517</v>
      </c>
      <c r="B1026" s="85"/>
      <c r="C1026" s="89" t="s">
        <v>16</v>
      </c>
      <c r="D1026" s="89" t="s">
        <v>17</v>
      </c>
      <c r="E1026" s="89" t="s">
        <v>18</v>
      </c>
      <c r="F1026" s="89" t="s">
        <v>53</v>
      </c>
      <c r="G1026" s="89"/>
      <c r="H1026" s="89"/>
      <c r="I1026" s="89"/>
      <c r="J1026" s="89" t="s">
        <v>12</v>
      </c>
      <c r="K1026" s="29" t="s">
        <v>13</v>
      </c>
      <c r="L1026" s="30" t="s">
        <v>14</v>
      </c>
      <c r="M1026" s="245"/>
    </row>
    <row r="1027" spans="1:13" ht="29.25" customHeight="1">
      <c r="A1027" s="190"/>
      <c r="B1027" s="85" t="s">
        <v>19</v>
      </c>
      <c r="C1027" s="48"/>
      <c r="D1027" s="49"/>
      <c r="E1027" s="49"/>
      <c r="F1027" s="49"/>
      <c r="G1027" s="49"/>
      <c r="H1027" s="49"/>
      <c r="I1027" s="49"/>
      <c r="J1027" s="73">
        <f>SUM(C1027:F1027)</f>
        <v>0</v>
      </c>
      <c r="K1027" s="252">
        <v>190</v>
      </c>
      <c r="L1027" s="182">
        <f>K1027*(SUM(J1027:J1030))</f>
        <v>0</v>
      </c>
      <c r="M1027" s="246"/>
    </row>
    <row r="1028" spans="1:13" ht="29.25" customHeight="1">
      <c r="A1028" s="190"/>
      <c r="B1028" s="85" t="s">
        <v>2</v>
      </c>
      <c r="C1028" s="48"/>
      <c r="D1028" s="48"/>
      <c r="E1028" s="48"/>
      <c r="F1028" s="48"/>
      <c r="G1028" s="49"/>
      <c r="H1028" s="49"/>
      <c r="I1028" s="49"/>
      <c r="J1028" s="73">
        <f>SUM(C1028:F1028)</f>
        <v>0</v>
      </c>
      <c r="K1028" s="253"/>
      <c r="L1028" s="183"/>
      <c r="M1028" s="246"/>
    </row>
    <row r="1029" spans="1:13" ht="29.25" customHeight="1">
      <c r="A1029" s="190"/>
      <c r="B1029" s="85" t="s">
        <v>70</v>
      </c>
      <c r="C1029" s="48"/>
      <c r="D1029" s="48"/>
      <c r="E1029" s="48"/>
      <c r="F1029" s="48"/>
      <c r="G1029" s="49"/>
      <c r="H1029" s="49"/>
      <c r="I1029" s="49"/>
      <c r="J1029" s="73">
        <f>SUM(C1029:F1029)</f>
        <v>0</v>
      </c>
      <c r="K1029" s="253"/>
      <c r="L1029" s="183"/>
      <c r="M1029" s="246"/>
    </row>
    <row r="1030" spans="1:13" ht="29.25" customHeight="1">
      <c r="A1030" s="190"/>
      <c r="B1030" s="85" t="s">
        <v>31</v>
      </c>
      <c r="C1030" s="48"/>
      <c r="D1030" s="48"/>
      <c r="E1030" s="48"/>
      <c r="F1030" s="48"/>
      <c r="G1030" s="49"/>
      <c r="H1030" s="49"/>
      <c r="I1030" s="49"/>
      <c r="J1030" s="73">
        <f>SUM(C1030:F1030)</f>
        <v>0</v>
      </c>
      <c r="K1030" s="254"/>
      <c r="L1030" s="183"/>
      <c r="M1030" s="246"/>
    </row>
    <row r="1031" spans="1:13" ht="29.25" customHeight="1">
      <c r="A1031" s="190"/>
      <c r="B1031" s="308" t="s">
        <v>21</v>
      </c>
      <c r="C1031" s="309"/>
      <c r="D1031" s="309"/>
      <c r="E1031" s="309"/>
      <c r="F1031" s="309"/>
      <c r="G1031" s="309"/>
      <c r="H1031" s="309"/>
      <c r="I1031" s="309"/>
      <c r="J1031" s="309"/>
      <c r="K1031" s="309"/>
      <c r="L1031" s="315"/>
      <c r="M1031" s="246"/>
    </row>
    <row r="1032" spans="1:13" ht="29.25" customHeight="1">
      <c r="A1032" s="191"/>
      <c r="B1032" s="311"/>
      <c r="C1032" s="312"/>
      <c r="D1032" s="312"/>
      <c r="E1032" s="312"/>
      <c r="F1032" s="312"/>
      <c r="G1032" s="312"/>
      <c r="H1032" s="312"/>
      <c r="I1032" s="312"/>
      <c r="J1032" s="312"/>
      <c r="K1032" s="312"/>
      <c r="L1032" s="316"/>
      <c r="M1032" s="247"/>
    </row>
    <row r="1033" spans="1:13" ht="29.25" customHeight="1">
      <c r="A1033" s="227" t="s">
        <v>439</v>
      </c>
      <c r="B1033" s="228"/>
      <c r="C1033" s="228"/>
      <c r="D1033" s="228"/>
      <c r="E1033" s="228"/>
      <c r="F1033" s="228"/>
      <c r="G1033" s="228"/>
      <c r="H1033" s="228"/>
      <c r="I1033" s="228"/>
      <c r="J1033" s="228"/>
      <c r="K1033" s="228"/>
      <c r="L1033" s="104"/>
      <c r="M1033" s="89"/>
    </row>
    <row r="1034" spans="1:13" ht="30.75" customHeight="1">
      <c r="A1034" s="188" t="s">
        <v>106</v>
      </c>
      <c r="B1034" s="85"/>
      <c r="C1034" s="89" t="s">
        <v>15</v>
      </c>
      <c r="D1034" s="89" t="s">
        <v>16</v>
      </c>
      <c r="E1034" s="89" t="s">
        <v>17</v>
      </c>
      <c r="F1034" s="89" t="s">
        <v>18</v>
      </c>
      <c r="G1034" s="89"/>
      <c r="H1034" s="89"/>
      <c r="I1034" s="89"/>
      <c r="J1034" s="89" t="s">
        <v>12</v>
      </c>
      <c r="K1034" s="29" t="s">
        <v>13</v>
      </c>
      <c r="L1034" s="30" t="s">
        <v>14</v>
      </c>
      <c r="M1034" s="135"/>
    </row>
    <row r="1035" spans="1:13" ht="32.25" customHeight="1">
      <c r="A1035" s="314"/>
      <c r="B1035" s="85" t="s">
        <v>19</v>
      </c>
      <c r="C1035" s="49"/>
      <c r="D1035" s="49"/>
      <c r="E1035" s="48"/>
      <c r="F1035" s="48"/>
      <c r="G1035" s="38"/>
      <c r="H1035" s="38"/>
      <c r="I1035" s="38"/>
      <c r="J1035" s="89">
        <f>SUM(C1035:F1035)</f>
        <v>0</v>
      </c>
      <c r="K1035" s="252">
        <v>180</v>
      </c>
      <c r="L1035" s="182">
        <f>K1035*(SUM(J1035:J1036))</f>
        <v>0</v>
      </c>
      <c r="M1035" s="136"/>
    </row>
    <row r="1036" spans="1:13" ht="32.25" customHeight="1">
      <c r="A1036" s="314"/>
      <c r="B1036" s="85" t="s">
        <v>11</v>
      </c>
      <c r="C1036" s="49"/>
      <c r="D1036" s="48"/>
      <c r="E1036" s="48"/>
      <c r="F1036" s="48"/>
      <c r="G1036" s="38"/>
      <c r="H1036" s="38"/>
      <c r="I1036" s="38"/>
      <c r="J1036" s="89">
        <f>SUM(C1036:F1036)</f>
        <v>0</v>
      </c>
      <c r="K1036" s="254"/>
      <c r="L1036" s="184"/>
      <c r="M1036" s="136"/>
    </row>
    <row r="1037" spans="1:13" ht="18" customHeight="1">
      <c r="A1037" s="314"/>
      <c r="B1037" s="308" t="s">
        <v>105</v>
      </c>
      <c r="C1037" s="309"/>
      <c r="D1037" s="309"/>
      <c r="E1037" s="309"/>
      <c r="F1037" s="309"/>
      <c r="G1037" s="309"/>
      <c r="H1037" s="309"/>
      <c r="I1037" s="309"/>
      <c r="J1037" s="309"/>
      <c r="K1037" s="309"/>
      <c r="L1037" s="315"/>
      <c r="M1037" s="136"/>
    </row>
    <row r="1038" spans="1:13" ht="18" customHeight="1">
      <c r="A1038" s="314"/>
      <c r="B1038" s="311"/>
      <c r="C1038" s="312"/>
      <c r="D1038" s="312"/>
      <c r="E1038" s="312"/>
      <c r="F1038" s="312"/>
      <c r="G1038" s="312"/>
      <c r="H1038" s="312"/>
      <c r="I1038" s="312"/>
      <c r="J1038" s="312"/>
      <c r="K1038" s="312"/>
      <c r="L1038" s="316"/>
      <c r="M1038" s="136"/>
    </row>
    <row r="1039" spans="1:13" ht="30.75" customHeight="1">
      <c r="A1039" s="188" t="s">
        <v>20</v>
      </c>
      <c r="B1039" s="85"/>
      <c r="C1039" s="89" t="s">
        <v>15</v>
      </c>
      <c r="D1039" s="89" t="s">
        <v>16</v>
      </c>
      <c r="E1039" s="89" t="s">
        <v>17</v>
      </c>
      <c r="F1039" s="89" t="s">
        <v>18</v>
      </c>
      <c r="G1039" s="89"/>
      <c r="H1039" s="89"/>
      <c r="I1039" s="89"/>
      <c r="J1039" s="89" t="s">
        <v>12</v>
      </c>
      <c r="K1039" s="29" t="s">
        <v>13</v>
      </c>
      <c r="L1039" s="30" t="s">
        <v>14</v>
      </c>
      <c r="M1039" s="136"/>
    </row>
    <row r="1040" spans="1:13" ht="16.5" customHeight="1">
      <c r="A1040" s="314"/>
      <c r="B1040" s="85" t="s">
        <v>2</v>
      </c>
      <c r="C1040" s="48"/>
      <c r="D1040" s="48"/>
      <c r="E1040" s="48"/>
      <c r="F1040" s="48"/>
      <c r="G1040" s="38"/>
      <c r="H1040" s="38"/>
      <c r="I1040" s="38"/>
      <c r="J1040" s="89">
        <f>SUM(C1040:F1040)</f>
        <v>0</v>
      </c>
      <c r="K1040" s="252">
        <v>180</v>
      </c>
      <c r="L1040" s="182">
        <f>K1040*(SUM(J1040:J1042))</f>
        <v>0</v>
      </c>
      <c r="M1040" s="136"/>
    </row>
    <row r="1041" spans="1:13" ht="16.5" customHeight="1">
      <c r="A1041" s="314"/>
      <c r="B1041" s="85" t="s">
        <v>19</v>
      </c>
      <c r="C1041" s="48"/>
      <c r="D1041" s="48"/>
      <c r="E1041" s="48"/>
      <c r="F1041" s="48"/>
      <c r="G1041" s="36"/>
      <c r="H1041" s="36"/>
      <c r="I1041" s="36"/>
      <c r="J1041" s="89">
        <f>SUM(C1041:F1041)</f>
        <v>0</v>
      </c>
      <c r="K1041" s="253"/>
      <c r="L1041" s="183"/>
      <c r="M1041" s="136"/>
    </row>
    <row r="1042" spans="1:13" ht="16.5" customHeight="1">
      <c r="A1042" s="314"/>
      <c r="B1042" s="85" t="s">
        <v>11</v>
      </c>
      <c r="C1042" s="48"/>
      <c r="D1042" s="48"/>
      <c r="E1042" s="48"/>
      <c r="F1042" s="48"/>
      <c r="G1042" s="38"/>
      <c r="H1042" s="38"/>
      <c r="I1042" s="38"/>
      <c r="J1042" s="89">
        <f>SUM(C1042:F1042)</f>
        <v>0</v>
      </c>
      <c r="K1042" s="254"/>
      <c r="L1042" s="184"/>
      <c r="M1042" s="136"/>
    </row>
    <row r="1043" spans="1:13" ht="16.5" customHeight="1">
      <c r="A1043" s="314"/>
      <c r="B1043" s="308" t="s">
        <v>105</v>
      </c>
      <c r="C1043" s="309"/>
      <c r="D1043" s="309"/>
      <c r="E1043" s="309"/>
      <c r="F1043" s="309"/>
      <c r="G1043" s="309"/>
      <c r="H1043" s="309"/>
      <c r="I1043" s="309"/>
      <c r="J1043" s="309"/>
      <c r="K1043" s="309"/>
      <c r="L1043" s="315"/>
      <c r="M1043" s="136"/>
    </row>
    <row r="1044" spans="1:13" ht="16.5" customHeight="1">
      <c r="A1044" s="314"/>
      <c r="B1044" s="311"/>
      <c r="C1044" s="312"/>
      <c r="D1044" s="312"/>
      <c r="E1044" s="312"/>
      <c r="F1044" s="312"/>
      <c r="G1044" s="312"/>
      <c r="H1044" s="312"/>
      <c r="I1044" s="312"/>
      <c r="J1044" s="312"/>
      <c r="K1044" s="312"/>
      <c r="L1044" s="316"/>
      <c r="M1044" s="136"/>
    </row>
    <row r="1045" spans="1:13" ht="30.75" customHeight="1">
      <c r="A1045" s="188" t="s">
        <v>419</v>
      </c>
      <c r="B1045" s="85"/>
      <c r="C1045" s="89" t="s">
        <v>15</v>
      </c>
      <c r="D1045" s="89" t="s">
        <v>16</v>
      </c>
      <c r="E1045" s="89" t="s">
        <v>17</v>
      </c>
      <c r="F1045" s="89" t="s">
        <v>18</v>
      </c>
      <c r="G1045" s="89"/>
      <c r="H1045" s="89"/>
      <c r="I1045" s="89"/>
      <c r="J1045" s="89" t="s">
        <v>12</v>
      </c>
      <c r="K1045" s="29" t="s">
        <v>13</v>
      </c>
      <c r="L1045" s="30" t="s">
        <v>14</v>
      </c>
      <c r="M1045" s="136"/>
    </row>
    <row r="1046" spans="1:13" ht="16.5" customHeight="1">
      <c r="A1046" s="314"/>
      <c r="B1046" s="85" t="s">
        <v>2</v>
      </c>
      <c r="C1046" s="48"/>
      <c r="D1046" s="48"/>
      <c r="E1046" s="48"/>
      <c r="F1046" s="48"/>
      <c r="G1046" s="38"/>
      <c r="H1046" s="38"/>
      <c r="I1046" s="38"/>
      <c r="J1046" s="89">
        <f>SUM(C1046:F1046)</f>
        <v>0</v>
      </c>
      <c r="K1046" s="252">
        <v>180</v>
      </c>
      <c r="L1046" s="182">
        <f>K1046*(SUM(J1046:J1048))</f>
        <v>0</v>
      </c>
      <c r="M1046" s="136"/>
    </row>
    <row r="1047" spans="1:13" ht="16.5" customHeight="1">
      <c r="A1047" s="314"/>
      <c r="B1047" s="85" t="s">
        <v>19</v>
      </c>
      <c r="C1047" s="48"/>
      <c r="D1047" s="48"/>
      <c r="E1047" s="48"/>
      <c r="F1047" s="48"/>
      <c r="G1047" s="36"/>
      <c r="H1047" s="36"/>
      <c r="I1047" s="36"/>
      <c r="J1047" s="89">
        <f>SUM(C1047:F1047)</f>
        <v>0</v>
      </c>
      <c r="K1047" s="253"/>
      <c r="L1047" s="183"/>
      <c r="M1047" s="136"/>
    </row>
    <row r="1048" spans="1:13" ht="16.5" customHeight="1">
      <c r="A1048" s="314"/>
      <c r="B1048" s="85" t="s">
        <v>11</v>
      </c>
      <c r="C1048" s="48"/>
      <c r="D1048" s="48"/>
      <c r="E1048" s="48"/>
      <c r="F1048" s="48"/>
      <c r="G1048" s="38"/>
      <c r="H1048" s="38"/>
      <c r="I1048" s="38"/>
      <c r="J1048" s="89">
        <f>SUM(C1048:F1048)</f>
        <v>0</v>
      </c>
      <c r="K1048" s="254"/>
      <c r="L1048" s="184"/>
      <c r="M1048" s="136"/>
    </row>
    <row r="1049" spans="1:13" ht="16.5" customHeight="1">
      <c r="A1049" s="314"/>
      <c r="B1049" s="308" t="s">
        <v>105</v>
      </c>
      <c r="C1049" s="309"/>
      <c r="D1049" s="309"/>
      <c r="E1049" s="309"/>
      <c r="F1049" s="309"/>
      <c r="G1049" s="309"/>
      <c r="H1049" s="309"/>
      <c r="I1049" s="309"/>
      <c r="J1049" s="309"/>
      <c r="K1049" s="309"/>
      <c r="L1049" s="315"/>
      <c r="M1049" s="136"/>
    </row>
    <row r="1050" spans="1:13" ht="16.5" customHeight="1">
      <c r="A1050" s="314"/>
      <c r="B1050" s="311"/>
      <c r="C1050" s="312"/>
      <c r="D1050" s="312"/>
      <c r="E1050" s="312"/>
      <c r="F1050" s="312"/>
      <c r="G1050" s="312"/>
      <c r="H1050" s="312"/>
      <c r="I1050" s="312"/>
      <c r="J1050" s="312"/>
      <c r="K1050" s="312"/>
      <c r="L1050" s="316"/>
      <c r="M1050" s="136"/>
    </row>
    <row r="1051" spans="1:13" ht="30.75" customHeight="1">
      <c r="A1051" s="188" t="s">
        <v>22</v>
      </c>
      <c r="B1051" s="85"/>
      <c r="C1051" s="89" t="s">
        <v>15</v>
      </c>
      <c r="D1051" s="89" t="s">
        <v>16</v>
      </c>
      <c r="E1051" s="89" t="s">
        <v>17</v>
      </c>
      <c r="F1051" s="89" t="s">
        <v>18</v>
      </c>
      <c r="G1051" s="89"/>
      <c r="H1051" s="89"/>
      <c r="I1051" s="89"/>
      <c r="J1051" s="89" t="s">
        <v>12</v>
      </c>
      <c r="K1051" s="29" t="s">
        <v>13</v>
      </c>
      <c r="L1051" s="30" t="s">
        <v>14</v>
      </c>
      <c r="M1051" s="136"/>
    </row>
    <row r="1052" spans="1:13" ht="16.5" customHeight="1">
      <c r="A1052" s="314"/>
      <c r="B1052" s="85" t="s">
        <v>2</v>
      </c>
      <c r="C1052" s="48"/>
      <c r="D1052" s="48"/>
      <c r="E1052" s="48"/>
      <c r="F1052" s="48"/>
      <c r="G1052" s="38"/>
      <c r="H1052" s="38"/>
      <c r="I1052" s="38"/>
      <c r="J1052" s="89">
        <f>SUM(C1052:F1052)</f>
        <v>0</v>
      </c>
      <c r="K1052" s="252">
        <v>180</v>
      </c>
      <c r="L1052" s="182">
        <f>K1052*(SUM(J1052:J1054))</f>
        <v>0</v>
      </c>
      <c r="M1052" s="136"/>
    </row>
    <row r="1053" spans="1:13" ht="16.5" customHeight="1">
      <c r="A1053" s="314"/>
      <c r="B1053" s="85" t="s">
        <v>19</v>
      </c>
      <c r="C1053" s="48"/>
      <c r="D1053" s="48"/>
      <c r="E1053" s="48"/>
      <c r="F1053" s="36"/>
      <c r="G1053" s="36"/>
      <c r="H1053" s="36"/>
      <c r="I1053" s="36"/>
      <c r="J1053" s="89">
        <f>SUM(C1053:F1053)</f>
        <v>0</v>
      </c>
      <c r="K1053" s="253"/>
      <c r="L1053" s="183"/>
      <c r="M1053" s="136"/>
    </row>
    <row r="1054" spans="1:13" ht="16.5" customHeight="1">
      <c r="A1054" s="314"/>
      <c r="B1054" s="85" t="s">
        <v>25</v>
      </c>
      <c r="C1054" s="48"/>
      <c r="D1054" s="48"/>
      <c r="E1054" s="48"/>
      <c r="F1054" s="48"/>
      <c r="G1054" s="38"/>
      <c r="H1054" s="38"/>
      <c r="I1054" s="38"/>
      <c r="J1054" s="89">
        <f>SUM(C1054:F1054)</f>
        <v>0</v>
      </c>
      <c r="K1054" s="254"/>
      <c r="L1054" s="184"/>
      <c r="M1054" s="136"/>
    </row>
    <row r="1055" spans="1:13" ht="16.5" customHeight="1">
      <c r="A1055" s="314"/>
      <c r="B1055" s="308" t="s">
        <v>99</v>
      </c>
      <c r="C1055" s="309"/>
      <c r="D1055" s="309"/>
      <c r="E1055" s="309"/>
      <c r="F1055" s="309"/>
      <c r="G1055" s="309"/>
      <c r="H1055" s="309"/>
      <c r="I1055" s="309"/>
      <c r="J1055" s="309"/>
      <c r="K1055" s="309"/>
      <c r="L1055" s="315"/>
      <c r="M1055" s="136"/>
    </row>
    <row r="1056" spans="1:13" ht="16.5" customHeight="1">
      <c r="A1056" s="314"/>
      <c r="B1056" s="311"/>
      <c r="C1056" s="312"/>
      <c r="D1056" s="312"/>
      <c r="E1056" s="312"/>
      <c r="F1056" s="312"/>
      <c r="G1056" s="312"/>
      <c r="H1056" s="312"/>
      <c r="I1056" s="312"/>
      <c r="J1056" s="312"/>
      <c r="K1056" s="312"/>
      <c r="L1056" s="316"/>
      <c r="M1056" s="136"/>
    </row>
    <row r="1057" spans="1:13" ht="30.75" customHeight="1">
      <c r="A1057" s="188" t="s">
        <v>23</v>
      </c>
      <c r="B1057" s="85"/>
      <c r="C1057" s="89" t="s">
        <v>15</v>
      </c>
      <c r="D1057" s="89" t="s">
        <v>16</v>
      </c>
      <c r="E1057" s="89" t="s">
        <v>17</v>
      </c>
      <c r="F1057" s="89" t="s">
        <v>18</v>
      </c>
      <c r="G1057" s="89"/>
      <c r="H1057" s="89"/>
      <c r="I1057" s="89"/>
      <c r="J1057" s="89" t="s">
        <v>12</v>
      </c>
      <c r="K1057" s="29" t="s">
        <v>13</v>
      </c>
      <c r="L1057" s="30" t="s">
        <v>14</v>
      </c>
      <c r="M1057" s="136"/>
    </row>
    <row r="1058" spans="1:13" ht="16.5" customHeight="1">
      <c r="A1058" s="314"/>
      <c r="B1058" s="85" t="s">
        <v>2</v>
      </c>
      <c r="C1058" s="48"/>
      <c r="D1058" s="48"/>
      <c r="E1058" s="48"/>
      <c r="F1058" s="48"/>
      <c r="G1058" s="38"/>
      <c r="H1058" s="38"/>
      <c r="I1058" s="38"/>
      <c r="J1058" s="89">
        <f>SUM(C1058:F1058)</f>
        <v>0</v>
      </c>
      <c r="K1058" s="252">
        <v>180</v>
      </c>
      <c r="L1058" s="182">
        <f>K1058*(SUM(J1058:J1060))</f>
        <v>0</v>
      </c>
      <c r="M1058" s="136"/>
    </row>
    <row r="1059" spans="1:13" ht="16.5" customHeight="1">
      <c r="A1059" s="314"/>
      <c r="B1059" s="85" t="s">
        <v>19</v>
      </c>
      <c r="C1059" s="49"/>
      <c r="D1059" s="48"/>
      <c r="E1059" s="56"/>
      <c r="F1059" s="48"/>
      <c r="G1059" s="36"/>
      <c r="H1059" s="36"/>
      <c r="I1059" s="36"/>
      <c r="J1059" s="89">
        <f>SUM(C1059:F1059)</f>
        <v>0</v>
      </c>
      <c r="K1059" s="253"/>
      <c r="L1059" s="183"/>
      <c r="M1059" s="136"/>
    </row>
    <row r="1060" spans="1:13" ht="16.5" customHeight="1">
      <c r="A1060" s="314"/>
      <c r="B1060" s="85" t="s">
        <v>11</v>
      </c>
      <c r="C1060" s="49"/>
      <c r="D1060" s="48"/>
      <c r="E1060" s="48"/>
      <c r="F1060" s="48"/>
      <c r="G1060" s="38"/>
      <c r="H1060" s="38"/>
      <c r="I1060" s="38"/>
      <c r="J1060" s="89">
        <f>SUM(C1060:F1060)</f>
        <v>0</v>
      </c>
      <c r="K1060" s="254"/>
      <c r="L1060" s="184"/>
      <c r="M1060" s="136"/>
    </row>
    <row r="1061" spans="1:13" ht="16.5" customHeight="1">
      <c r="A1061" s="314"/>
      <c r="B1061" s="308" t="s">
        <v>105</v>
      </c>
      <c r="C1061" s="309"/>
      <c r="D1061" s="309"/>
      <c r="E1061" s="309"/>
      <c r="F1061" s="309"/>
      <c r="G1061" s="309"/>
      <c r="H1061" s="309"/>
      <c r="I1061" s="309"/>
      <c r="J1061" s="309"/>
      <c r="K1061" s="309"/>
      <c r="L1061" s="315"/>
      <c r="M1061" s="136"/>
    </row>
    <row r="1062" spans="1:13" ht="16.5" customHeight="1">
      <c r="A1062" s="314"/>
      <c r="B1062" s="311"/>
      <c r="C1062" s="312"/>
      <c r="D1062" s="312"/>
      <c r="E1062" s="312"/>
      <c r="F1062" s="312"/>
      <c r="G1062" s="312"/>
      <c r="H1062" s="312"/>
      <c r="I1062" s="312"/>
      <c r="J1062" s="312"/>
      <c r="K1062" s="312"/>
      <c r="L1062" s="316"/>
      <c r="M1062" s="136"/>
    </row>
    <row r="1063" spans="1:13" ht="30.75" customHeight="1">
      <c r="A1063" s="188" t="s">
        <v>24</v>
      </c>
      <c r="B1063" s="85"/>
      <c r="C1063" s="89" t="s">
        <v>15</v>
      </c>
      <c r="D1063" s="89" t="s">
        <v>16</v>
      </c>
      <c r="E1063" s="89" t="s">
        <v>17</v>
      </c>
      <c r="F1063" s="89" t="s">
        <v>18</v>
      </c>
      <c r="G1063" s="89"/>
      <c r="H1063" s="89"/>
      <c r="I1063" s="89"/>
      <c r="J1063" s="89" t="s">
        <v>12</v>
      </c>
      <c r="K1063" s="29" t="s">
        <v>13</v>
      </c>
      <c r="L1063" s="30" t="s">
        <v>14</v>
      </c>
      <c r="M1063" s="136"/>
    </row>
    <row r="1064" spans="1:13" ht="16.5" customHeight="1">
      <c r="A1064" s="314"/>
      <c r="B1064" s="85" t="s">
        <v>2</v>
      </c>
      <c r="C1064" s="48"/>
      <c r="D1064" s="48"/>
      <c r="E1064" s="48"/>
      <c r="F1064" s="48"/>
      <c r="G1064" s="38"/>
      <c r="H1064" s="38"/>
      <c r="I1064" s="38"/>
      <c r="J1064" s="89">
        <f>SUM(C1064:F1064)</f>
        <v>0</v>
      </c>
      <c r="K1064" s="252">
        <v>180</v>
      </c>
      <c r="L1064" s="182">
        <f>K1064*(SUM(J1064:J1066))</f>
        <v>0</v>
      </c>
      <c r="M1064" s="136"/>
    </row>
    <row r="1065" spans="1:13" ht="16.5" customHeight="1">
      <c r="A1065" s="314"/>
      <c r="B1065" s="85" t="s">
        <v>19</v>
      </c>
      <c r="C1065" s="49"/>
      <c r="D1065" s="48"/>
      <c r="E1065" s="48"/>
      <c r="F1065" s="48"/>
      <c r="G1065" s="36"/>
      <c r="H1065" s="36"/>
      <c r="I1065" s="36"/>
      <c r="J1065" s="89">
        <f>SUM(C1065:F1065)</f>
        <v>0</v>
      </c>
      <c r="K1065" s="253"/>
      <c r="L1065" s="183"/>
      <c r="M1065" s="136"/>
    </row>
    <row r="1066" spans="1:13" ht="16.5" customHeight="1">
      <c r="A1066" s="314"/>
      <c r="B1066" s="85" t="s">
        <v>11</v>
      </c>
      <c r="C1066" s="56"/>
      <c r="D1066" s="48"/>
      <c r="E1066" s="48"/>
      <c r="F1066" s="48"/>
      <c r="G1066" s="38"/>
      <c r="H1066" s="38"/>
      <c r="I1066" s="38"/>
      <c r="J1066" s="89">
        <f>SUM(C1066:F1066)</f>
        <v>0</v>
      </c>
      <c r="K1066" s="254"/>
      <c r="L1066" s="184"/>
      <c r="M1066" s="136"/>
    </row>
    <row r="1067" spans="1:13" ht="16.5" customHeight="1">
      <c r="A1067" s="314"/>
      <c r="B1067" s="308" t="s">
        <v>105</v>
      </c>
      <c r="C1067" s="309"/>
      <c r="D1067" s="309"/>
      <c r="E1067" s="309"/>
      <c r="F1067" s="309"/>
      <c r="G1067" s="309"/>
      <c r="H1067" s="309"/>
      <c r="I1067" s="309"/>
      <c r="J1067" s="309"/>
      <c r="K1067" s="309"/>
      <c r="L1067" s="315"/>
      <c r="M1067" s="136"/>
    </row>
    <row r="1068" spans="1:13" ht="16.5" customHeight="1">
      <c r="A1068" s="314"/>
      <c r="B1068" s="311"/>
      <c r="C1068" s="312"/>
      <c r="D1068" s="312"/>
      <c r="E1068" s="312"/>
      <c r="F1068" s="312"/>
      <c r="G1068" s="312"/>
      <c r="H1068" s="312"/>
      <c r="I1068" s="312"/>
      <c r="J1068" s="312"/>
      <c r="K1068" s="312"/>
      <c r="L1068" s="316"/>
      <c r="M1068" s="136"/>
    </row>
    <row r="1069" spans="1:13" ht="28.5" customHeight="1">
      <c r="A1069" s="188" t="s">
        <v>114</v>
      </c>
      <c r="B1069" s="89"/>
      <c r="C1069" s="89" t="s">
        <v>15</v>
      </c>
      <c r="D1069" s="89" t="s">
        <v>16</v>
      </c>
      <c r="E1069" s="89" t="s">
        <v>17</v>
      </c>
      <c r="F1069" s="89" t="s">
        <v>18</v>
      </c>
      <c r="G1069" s="89"/>
      <c r="H1069" s="89"/>
      <c r="I1069" s="89"/>
      <c r="J1069" s="89" t="s">
        <v>12</v>
      </c>
      <c r="K1069" s="29" t="s">
        <v>13</v>
      </c>
      <c r="L1069" s="30" t="s">
        <v>14</v>
      </c>
      <c r="M1069" s="136"/>
    </row>
    <row r="1070" spans="1:13" ht="28.5" customHeight="1">
      <c r="A1070" s="188"/>
      <c r="B1070" s="89" t="s">
        <v>19</v>
      </c>
      <c r="C1070" s="48"/>
      <c r="D1070" s="48"/>
      <c r="E1070" s="48"/>
      <c r="F1070" s="48"/>
      <c r="G1070" s="36"/>
      <c r="H1070" s="36"/>
      <c r="I1070" s="36"/>
      <c r="J1070" s="89">
        <f>SUM(C1070:F1070)</f>
        <v>0</v>
      </c>
      <c r="K1070" s="255">
        <v>180</v>
      </c>
      <c r="L1070" s="210">
        <f>K1070*(SUM(J1070:J1072))</f>
        <v>0</v>
      </c>
      <c r="M1070" s="136"/>
    </row>
    <row r="1071" spans="1:13" ht="28.5" customHeight="1">
      <c r="A1071" s="188"/>
      <c r="B1071" s="89" t="s">
        <v>2</v>
      </c>
      <c r="C1071" s="48"/>
      <c r="D1071" s="48"/>
      <c r="E1071" s="48"/>
      <c r="F1071" s="48"/>
      <c r="G1071" s="36"/>
      <c r="H1071" s="36"/>
      <c r="I1071" s="36"/>
      <c r="J1071" s="89">
        <f>SUM(C1071:F1071)</f>
        <v>0</v>
      </c>
      <c r="K1071" s="255"/>
      <c r="L1071" s="210"/>
      <c r="M1071" s="136"/>
    </row>
    <row r="1072" spans="1:13" ht="28.5" customHeight="1">
      <c r="A1072" s="188"/>
      <c r="B1072" s="89" t="s">
        <v>11</v>
      </c>
      <c r="C1072" s="48"/>
      <c r="D1072" s="48"/>
      <c r="E1072" s="48"/>
      <c r="F1072" s="48"/>
      <c r="G1072" s="36"/>
      <c r="H1072" s="36"/>
      <c r="I1072" s="36"/>
      <c r="J1072" s="89">
        <f>SUM(C1072:F1072)</f>
        <v>0</v>
      </c>
      <c r="K1072" s="255"/>
      <c r="L1072" s="210"/>
      <c r="M1072" s="136"/>
    </row>
    <row r="1073" spans="1:13" ht="28.5" customHeight="1">
      <c r="A1073" s="188"/>
      <c r="B1073" s="223" t="s">
        <v>99</v>
      </c>
      <c r="C1073" s="223"/>
      <c r="D1073" s="223"/>
      <c r="E1073" s="223"/>
      <c r="F1073" s="223"/>
      <c r="G1073" s="223"/>
      <c r="H1073" s="223"/>
      <c r="I1073" s="223"/>
      <c r="J1073" s="223"/>
      <c r="K1073" s="223"/>
      <c r="L1073" s="30"/>
      <c r="M1073" s="136"/>
    </row>
    <row r="1074" spans="1:13" ht="28.5" customHeight="1">
      <c r="A1074" s="188">
        <v>6109</v>
      </c>
      <c r="B1074" s="85"/>
      <c r="C1074" s="89" t="s">
        <v>16</v>
      </c>
      <c r="D1074" s="89" t="s">
        <v>17</v>
      </c>
      <c r="E1074" s="89" t="s">
        <v>18</v>
      </c>
      <c r="F1074" s="89" t="s">
        <v>53</v>
      </c>
      <c r="G1074" s="74"/>
      <c r="H1074" s="89"/>
      <c r="I1074" s="89"/>
      <c r="J1074" s="89" t="s">
        <v>12</v>
      </c>
      <c r="K1074" s="29" t="s">
        <v>13</v>
      </c>
      <c r="L1074" s="30" t="s">
        <v>14</v>
      </c>
      <c r="M1074" s="136"/>
    </row>
    <row r="1075" spans="1:13" ht="62.25" customHeight="1">
      <c r="A1075" s="188"/>
      <c r="B1075" s="86" t="s">
        <v>2</v>
      </c>
      <c r="C1075" s="48"/>
      <c r="D1075" s="48"/>
      <c r="E1075" s="48"/>
      <c r="F1075" s="48"/>
      <c r="G1075" s="36"/>
      <c r="H1075" s="36"/>
      <c r="I1075" s="36"/>
      <c r="J1075" s="89">
        <f>SUM(C1075:F1075)</f>
        <v>0</v>
      </c>
      <c r="K1075" s="138">
        <v>180</v>
      </c>
      <c r="L1075" s="91">
        <f>K1075*J1075</f>
        <v>0</v>
      </c>
      <c r="M1075" s="136"/>
    </row>
    <row r="1076" spans="1:13" ht="28.5" customHeight="1">
      <c r="A1076" s="188"/>
      <c r="B1076" s="223" t="s">
        <v>100</v>
      </c>
      <c r="C1076" s="223"/>
      <c r="D1076" s="223"/>
      <c r="E1076" s="223"/>
      <c r="F1076" s="223"/>
      <c r="G1076" s="223"/>
      <c r="H1076" s="223"/>
      <c r="I1076" s="223"/>
      <c r="J1076" s="223"/>
      <c r="K1076" s="223"/>
      <c r="L1076" s="30"/>
      <c r="M1076" s="136"/>
    </row>
    <row r="1077" spans="1:13" ht="28.5" customHeight="1">
      <c r="A1077" s="188">
        <v>6110</v>
      </c>
      <c r="B1077" s="85"/>
      <c r="C1077" s="89" t="s">
        <v>15</v>
      </c>
      <c r="D1077" s="89" t="s">
        <v>16</v>
      </c>
      <c r="E1077" s="89" t="s">
        <v>17</v>
      </c>
      <c r="F1077" s="89" t="s">
        <v>18</v>
      </c>
      <c r="G1077" s="74"/>
      <c r="H1077" s="89"/>
      <c r="I1077" s="89"/>
      <c r="J1077" s="89" t="s">
        <v>12</v>
      </c>
      <c r="K1077" s="29" t="s">
        <v>13</v>
      </c>
      <c r="L1077" s="30" t="s">
        <v>14</v>
      </c>
      <c r="M1077" s="136"/>
    </row>
    <row r="1078" spans="1:13" ht="33" customHeight="1">
      <c r="A1078" s="188"/>
      <c r="B1078" s="86" t="s">
        <v>2</v>
      </c>
      <c r="C1078" s="48"/>
      <c r="D1078" s="48"/>
      <c r="E1078" s="48"/>
      <c r="F1078" s="48"/>
      <c r="G1078" s="36"/>
      <c r="H1078" s="36"/>
      <c r="I1078" s="36"/>
      <c r="J1078" s="89">
        <f>SUM(C1078:F1078)</f>
        <v>0</v>
      </c>
      <c r="K1078" s="252">
        <v>180</v>
      </c>
      <c r="L1078" s="182">
        <f>K1078*(SUM(J1078:J1079))</f>
        <v>0</v>
      </c>
      <c r="M1078" s="136"/>
    </row>
    <row r="1079" spans="1:13" ht="33" customHeight="1">
      <c r="A1079" s="188"/>
      <c r="B1079" s="86" t="s">
        <v>11</v>
      </c>
      <c r="C1079" s="48"/>
      <c r="D1079" s="48"/>
      <c r="E1079" s="48"/>
      <c r="F1079" s="48"/>
      <c r="G1079" s="36"/>
      <c r="H1079" s="36"/>
      <c r="I1079" s="36"/>
      <c r="J1079" s="89">
        <f>SUM(C1079:F1079)</f>
        <v>0</v>
      </c>
      <c r="K1079" s="254"/>
      <c r="L1079" s="184"/>
      <c r="M1079" s="136"/>
    </row>
    <row r="1080" spans="1:13" ht="28.5" customHeight="1">
      <c r="A1080" s="188"/>
      <c r="B1080" s="223" t="s">
        <v>100</v>
      </c>
      <c r="C1080" s="223"/>
      <c r="D1080" s="223"/>
      <c r="E1080" s="223"/>
      <c r="F1080" s="223"/>
      <c r="G1080" s="223"/>
      <c r="H1080" s="223"/>
      <c r="I1080" s="223"/>
      <c r="J1080" s="223"/>
      <c r="K1080" s="223"/>
      <c r="L1080" s="30"/>
      <c r="M1080" s="136"/>
    </row>
    <row r="1081" spans="1:13" ht="28.5" customHeight="1">
      <c r="A1081" s="188">
        <v>6130</v>
      </c>
      <c r="B1081" s="85"/>
      <c r="C1081" s="89" t="s">
        <v>16</v>
      </c>
      <c r="D1081" s="89" t="s">
        <v>17</v>
      </c>
      <c r="E1081" s="89" t="s">
        <v>18</v>
      </c>
      <c r="F1081" s="89" t="s">
        <v>53</v>
      </c>
      <c r="G1081" s="74"/>
      <c r="H1081" s="89"/>
      <c r="I1081" s="89"/>
      <c r="J1081" s="89" t="s">
        <v>12</v>
      </c>
      <c r="K1081" s="29" t="s">
        <v>13</v>
      </c>
      <c r="L1081" s="30" t="s">
        <v>14</v>
      </c>
      <c r="M1081" s="136"/>
    </row>
    <row r="1082" spans="1:13" ht="62.25" customHeight="1">
      <c r="A1082" s="188"/>
      <c r="B1082" s="86" t="s">
        <v>2</v>
      </c>
      <c r="C1082" s="48"/>
      <c r="D1082" s="48"/>
      <c r="E1082" s="48"/>
      <c r="F1082" s="48"/>
      <c r="G1082" s="36"/>
      <c r="H1082" s="36"/>
      <c r="I1082" s="36"/>
      <c r="J1082" s="89">
        <f>SUM(C1082:F1082)</f>
        <v>0</v>
      </c>
      <c r="K1082" s="138">
        <v>180</v>
      </c>
      <c r="L1082" s="91">
        <f>K1082*J1082</f>
        <v>0</v>
      </c>
      <c r="M1082" s="136"/>
    </row>
    <row r="1083" spans="1:13" ht="28.5" customHeight="1">
      <c r="A1083" s="188"/>
      <c r="B1083" s="223" t="s">
        <v>100</v>
      </c>
      <c r="C1083" s="223"/>
      <c r="D1083" s="223"/>
      <c r="E1083" s="223"/>
      <c r="F1083" s="223"/>
      <c r="G1083" s="223"/>
      <c r="H1083" s="223"/>
      <c r="I1083" s="223"/>
      <c r="J1083" s="223"/>
      <c r="K1083" s="223"/>
      <c r="L1083" s="30"/>
      <c r="M1083" s="136"/>
    </row>
    <row r="1084" spans="1:13" ht="28.5" customHeight="1">
      <c r="A1084" s="188">
        <v>7117</v>
      </c>
      <c r="B1084" s="85"/>
      <c r="C1084" s="89" t="s">
        <v>15</v>
      </c>
      <c r="D1084" s="89" t="s">
        <v>16</v>
      </c>
      <c r="E1084" s="89" t="s">
        <v>17</v>
      </c>
      <c r="F1084" s="89" t="s">
        <v>18</v>
      </c>
      <c r="G1084" s="74"/>
      <c r="H1084" s="89"/>
      <c r="I1084" s="89"/>
      <c r="J1084" s="89" t="s">
        <v>12</v>
      </c>
      <c r="K1084" s="29" t="s">
        <v>13</v>
      </c>
      <c r="L1084" s="30" t="s">
        <v>14</v>
      </c>
      <c r="M1084" s="136"/>
    </row>
    <row r="1085" spans="1:13" ht="62.25" customHeight="1">
      <c r="A1085" s="188"/>
      <c r="B1085" s="86" t="s">
        <v>2</v>
      </c>
      <c r="C1085" s="48"/>
      <c r="D1085" s="48"/>
      <c r="E1085" s="48"/>
      <c r="F1085" s="48"/>
      <c r="G1085" s="36"/>
      <c r="H1085" s="36"/>
      <c r="I1085" s="36"/>
      <c r="J1085" s="89">
        <f>SUM(C1085:F1085)</f>
        <v>0</v>
      </c>
      <c r="K1085" s="138">
        <v>180</v>
      </c>
      <c r="L1085" s="91">
        <f>K1085*J1085</f>
        <v>0</v>
      </c>
      <c r="M1085" s="136"/>
    </row>
    <row r="1086" spans="1:13" ht="28.5" customHeight="1">
      <c r="A1086" s="188"/>
      <c r="B1086" s="223" t="s">
        <v>100</v>
      </c>
      <c r="C1086" s="223"/>
      <c r="D1086" s="223"/>
      <c r="E1086" s="223"/>
      <c r="F1086" s="223"/>
      <c r="G1086" s="223"/>
      <c r="H1086" s="223"/>
      <c r="I1086" s="223"/>
      <c r="J1086" s="223"/>
      <c r="K1086" s="223"/>
      <c r="L1086" s="30"/>
      <c r="M1086" s="136"/>
    </row>
    <row r="1087" spans="1:13" ht="28.5" customHeight="1">
      <c r="A1087" s="188">
        <v>5324</v>
      </c>
      <c r="B1087" s="85"/>
      <c r="C1087" s="89" t="s">
        <v>15</v>
      </c>
      <c r="D1087" s="89" t="s">
        <v>16</v>
      </c>
      <c r="E1087" s="89" t="s">
        <v>17</v>
      </c>
      <c r="F1087" s="89" t="s">
        <v>18</v>
      </c>
      <c r="G1087" s="74"/>
      <c r="H1087" s="89"/>
      <c r="I1087" s="89"/>
      <c r="J1087" s="89" t="s">
        <v>12</v>
      </c>
      <c r="K1087" s="29" t="s">
        <v>13</v>
      </c>
      <c r="L1087" s="30" t="s">
        <v>14</v>
      </c>
      <c r="M1087" s="136"/>
    </row>
    <row r="1088" spans="1:13" ht="62.25" customHeight="1">
      <c r="A1088" s="188"/>
      <c r="B1088" s="86" t="s">
        <v>597</v>
      </c>
      <c r="C1088" s="48"/>
      <c r="D1088" s="48"/>
      <c r="E1088" s="48"/>
      <c r="F1088" s="48"/>
      <c r="G1088" s="36"/>
      <c r="H1088" s="36"/>
      <c r="I1088" s="36"/>
      <c r="J1088" s="89">
        <f>SUM(C1088:F1088)</f>
        <v>0</v>
      </c>
      <c r="K1088" s="138">
        <v>180</v>
      </c>
      <c r="L1088" s="91">
        <f>K1088*J1088</f>
        <v>0</v>
      </c>
      <c r="M1088" s="136"/>
    </row>
    <row r="1089" spans="1:17" ht="28.5" customHeight="1">
      <c r="A1089" s="188"/>
      <c r="B1089" s="223" t="s">
        <v>598</v>
      </c>
      <c r="C1089" s="223"/>
      <c r="D1089" s="223"/>
      <c r="E1089" s="223"/>
      <c r="F1089" s="223"/>
      <c r="G1089" s="223"/>
      <c r="H1089" s="223"/>
      <c r="I1089" s="223"/>
      <c r="J1089" s="223"/>
      <c r="K1089" s="223"/>
      <c r="L1089" s="30"/>
      <c r="M1089" s="136"/>
    </row>
    <row r="1090" spans="1:17" ht="43.5" customHeight="1">
      <c r="A1090" s="188" t="s">
        <v>74</v>
      </c>
      <c r="B1090" s="85"/>
      <c r="C1090" s="89" t="s">
        <v>15</v>
      </c>
      <c r="D1090" s="89" t="s">
        <v>16</v>
      </c>
      <c r="E1090" s="89" t="s">
        <v>17</v>
      </c>
      <c r="F1090" s="89" t="s">
        <v>18</v>
      </c>
      <c r="G1090" s="74"/>
      <c r="H1090" s="89"/>
      <c r="I1090" s="89"/>
      <c r="J1090" s="89"/>
      <c r="K1090" s="29" t="s">
        <v>13</v>
      </c>
      <c r="L1090" s="30" t="s">
        <v>14</v>
      </c>
      <c r="M1090" s="136"/>
    </row>
    <row r="1091" spans="1:17" ht="62.25" customHeight="1">
      <c r="A1091" s="188"/>
      <c r="B1091" s="86" t="s">
        <v>75</v>
      </c>
      <c r="C1091" s="48"/>
      <c r="D1091" s="48"/>
      <c r="E1091" s="48"/>
      <c r="F1091" s="48"/>
      <c r="G1091" s="36"/>
      <c r="H1091" s="36"/>
      <c r="I1091" s="36"/>
      <c r="J1091" s="89">
        <f>SUM(C1091:F1091)</f>
        <v>0</v>
      </c>
      <c r="K1091" s="138">
        <v>150</v>
      </c>
      <c r="L1091" s="91">
        <f>K1091*J1091</f>
        <v>0</v>
      </c>
      <c r="M1091" s="136"/>
    </row>
    <row r="1092" spans="1:17" ht="47.25" customHeight="1">
      <c r="A1092" s="188"/>
      <c r="B1092" s="223" t="s">
        <v>21</v>
      </c>
      <c r="C1092" s="223"/>
      <c r="D1092" s="223"/>
      <c r="E1092" s="223"/>
      <c r="F1092" s="223"/>
      <c r="G1092" s="223"/>
      <c r="H1092" s="223"/>
      <c r="I1092" s="223"/>
      <c r="J1092" s="223"/>
      <c r="K1092" s="223"/>
      <c r="L1092" s="30"/>
      <c r="M1092" s="136"/>
    </row>
    <row r="1093" spans="1:17" ht="39.75" customHeight="1">
      <c r="A1093" s="188" t="s">
        <v>77</v>
      </c>
      <c r="B1093" s="85"/>
      <c r="C1093" s="89" t="s">
        <v>15</v>
      </c>
      <c r="D1093" s="89" t="s">
        <v>16</v>
      </c>
      <c r="E1093" s="89" t="s">
        <v>17</v>
      </c>
      <c r="F1093" s="89" t="s">
        <v>18</v>
      </c>
      <c r="G1093" s="74"/>
      <c r="H1093" s="89"/>
      <c r="I1093" s="89"/>
      <c r="J1093" s="89"/>
      <c r="K1093" s="29" t="s">
        <v>13</v>
      </c>
      <c r="L1093" s="30" t="s">
        <v>14</v>
      </c>
      <c r="M1093" s="136"/>
    </row>
    <row r="1094" spans="1:17" ht="62.25" customHeight="1">
      <c r="A1094" s="188"/>
      <c r="B1094" s="86" t="s">
        <v>75</v>
      </c>
      <c r="C1094" s="48"/>
      <c r="D1094" s="48"/>
      <c r="E1094" s="48"/>
      <c r="F1094" s="48"/>
      <c r="G1094" s="36"/>
      <c r="H1094" s="36"/>
      <c r="I1094" s="36"/>
      <c r="J1094" s="89">
        <f>SUM(C1094:F1094)</f>
        <v>0</v>
      </c>
      <c r="K1094" s="138">
        <v>100</v>
      </c>
      <c r="L1094" s="91">
        <f>K1094*J1094</f>
        <v>0</v>
      </c>
      <c r="M1094" s="136"/>
    </row>
    <row r="1095" spans="1:17" ht="28.5" customHeight="1">
      <c r="A1095" s="188"/>
      <c r="B1095" s="223" t="s">
        <v>21</v>
      </c>
      <c r="C1095" s="223"/>
      <c r="D1095" s="223"/>
      <c r="E1095" s="223"/>
      <c r="F1095" s="223"/>
      <c r="G1095" s="223"/>
      <c r="H1095" s="223"/>
      <c r="I1095" s="223"/>
      <c r="J1095" s="223"/>
      <c r="K1095" s="223"/>
      <c r="L1095" s="30"/>
      <c r="M1095" s="136"/>
    </row>
    <row r="1096" spans="1:17" ht="29.25" customHeight="1">
      <c r="A1096" s="357" t="s">
        <v>154</v>
      </c>
      <c r="B1096" s="358"/>
      <c r="C1096" s="358"/>
      <c r="D1096" s="358"/>
      <c r="E1096" s="358"/>
      <c r="F1096" s="358"/>
      <c r="G1096" s="358"/>
      <c r="H1096" s="358"/>
      <c r="I1096" s="358"/>
      <c r="J1096" s="358"/>
      <c r="K1096" s="358"/>
      <c r="L1096" s="105"/>
      <c r="M1096" s="57"/>
    </row>
    <row r="1097" spans="1:17" ht="30.75" customHeight="1">
      <c r="A1097" s="189" t="s">
        <v>523</v>
      </c>
      <c r="B1097" s="85"/>
      <c r="C1097" s="74" t="s">
        <v>98</v>
      </c>
      <c r="D1097" s="89"/>
      <c r="E1097" s="89"/>
      <c r="F1097" s="89"/>
      <c r="G1097" s="97"/>
      <c r="H1097" s="97"/>
      <c r="I1097" s="97"/>
      <c r="J1097" s="89" t="s">
        <v>12</v>
      </c>
      <c r="K1097" s="29" t="s">
        <v>13</v>
      </c>
      <c r="L1097" s="30" t="s">
        <v>14</v>
      </c>
      <c r="M1097" s="57"/>
    </row>
    <row r="1098" spans="1:17" ht="129" customHeight="1">
      <c r="A1098" s="191"/>
      <c r="B1098" s="85" t="s">
        <v>394</v>
      </c>
      <c r="C1098" s="48"/>
      <c r="D1098" s="36"/>
      <c r="E1098" s="36"/>
      <c r="F1098" s="36"/>
      <c r="G1098" s="36"/>
      <c r="H1098" s="65"/>
      <c r="I1098" s="65"/>
      <c r="J1098" s="45">
        <f>SUM(C1098)</f>
        <v>0</v>
      </c>
      <c r="K1098" s="138">
        <v>20</v>
      </c>
      <c r="L1098" s="91">
        <f>K1098*J1098</f>
        <v>0</v>
      </c>
      <c r="M1098" s="57"/>
    </row>
    <row r="1099" spans="1:17" ht="30.75" customHeight="1">
      <c r="A1099" s="189" t="s">
        <v>164</v>
      </c>
      <c r="B1099" s="85"/>
      <c r="C1099" s="74" t="s">
        <v>98</v>
      </c>
      <c r="D1099" s="89"/>
      <c r="E1099" s="89"/>
      <c r="F1099" s="89"/>
      <c r="G1099" s="97"/>
      <c r="H1099" s="97"/>
      <c r="I1099" s="97"/>
      <c r="J1099" s="89" t="s">
        <v>12</v>
      </c>
      <c r="K1099" s="29" t="s">
        <v>13</v>
      </c>
      <c r="L1099" s="30" t="s">
        <v>14</v>
      </c>
      <c r="M1099" s="57"/>
    </row>
    <row r="1100" spans="1:17" ht="127.5" customHeight="1">
      <c r="A1100" s="191"/>
      <c r="B1100" s="85"/>
      <c r="C1100" s="48"/>
      <c r="D1100" s="36"/>
      <c r="E1100" s="36"/>
      <c r="F1100" s="36"/>
      <c r="G1100" s="36"/>
      <c r="H1100" s="65"/>
      <c r="I1100" s="65"/>
      <c r="J1100" s="45">
        <f>SUM(C1100)</f>
        <v>0</v>
      </c>
      <c r="K1100" s="138">
        <v>20</v>
      </c>
      <c r="L1100" s="91">
        <f>K1100*J1100</f>
        <v>0</v>
      </c>
      <c r="M1100" s="57"/>
    </row>
    <row r="1101" spans="1:17" ht="30.75" customHeight="1">
      <c r="A1101" s="189" t="s">
        <v>96</v>
      </c>
      <c r="B1101" s="85"/>
      <c r="C1101" s="74" t="s">
        <v>98</v>
      </c>
      <c r="D1101" s="89"/>
      <c r="E1101" s="89"/>
      <c r="F1101" s="89"/>
      <c r="G1101" s="97"/>
      <c r="H1101" s="97"/>
      <c r="I1101" s="97"/>
      <c r="J1101" s="89" t="s">
        <v>12</v>
      </c>
      <c r="K1101" s="29" t="s">
        <v>13</v>
      </c>
      <c r="L1101" s="30" t="s">
        <v>14</v>
      </c>
      <c r="M1101" s="57"/>
    </row>
    <row r="1102" spans="1:17" ht="95.25" customHeight="1">
      <c r="A1102" s="191"/>
      <c r="B1102" s="85" t="s">
        <v>97</v>
      </c>
      <c r="C1102" s="48"/>
      <c r="D1102" s="36"/>
      <c r="E1102" s="36"/>
      <c r="F1102" s="36"/>
      <c r="G1102" s="36"/>
      <c r="H1102" s="65"/>
      <c r="I1102" s="65"/>
      <c r="J1102" s="45">
        <f>SUM(C1102)</f>
        <v>0</v>
      </c>
      <c r="K1102" s="138">
        <v>15</v>
      </c>
      <c r="L1102" s="91">
        <f>K1102*J1102</f>
        <v>0</v>
      </c>
      <c r="M1102" s="57"/>
    </row>
    <row r="1103" spans="1:17" s="75" customFormat="1" ht="33.75" customHeight="1">
      <c r="A1103" s="351"/>
      <c r="B1103" s="351"/>
      <c r="C1103" s="351"/>
      <c r="D1103" s="351"/>
      <c r="E1103" s="351"/>
      <c r="F1103" s="351"/>
      <c r="G1103" s="351"/>
      <c r="H1103" s="351"/>
      <c r="I1103" s="351"/>
      <c r="J1103" s="351"/>
      <c r="K1103" s="351"/>
      <c r="L1103" s="352"/>
      <c r="M1103" s="350">
        <f>SUM(M1108:M1423)</f>
        <v>0</v>
      </c>
      <c r="N1103" s="34"/>
      <c r="O1103" s="34"/>
      <c r="P1103" s="34"/>
      <c r="Q1103" s="34"/>
    </row>
    <row r="1104" spans="1:17" s="75" customFormat="1" ht="33.75" customHeight="1">
      <c r="A1104" s="353"/>
      <c r="B1104" s="353"/>
      <c r="C1104" s="353"/>
      <c r="D1104" s="353"/>
      <c r="E1104" s="353"/>
      <c r="F1104" s="353"/>
      <c r="G1104" s="353"/>
      <c r="H1104" s="353"/>
      <c r="I1104" s="353"/>
      <c r="J1104" s="353"/>
      <c r="K1104" s="353"/>
      <c r="L1104" s="354"/>
      <c r="M1104" s="350"/>
      <c r="N1104" s="34"/>
      <c r="O1104" s="34"/>
      <c r="P1104" s="34"/>
      <c r="Q1104" s="34"/>
    </row>
    <row r="1105" spans="1:17" s="75" customFormat="1" ht="33.75" customHeight="1">
      <c r="A1105" s="353"/>
      <c r="B1105" s="353"/>
      <c r="C1105" s="353"/>
      <c r="D1105" s="353"/>
      <c r="E1105" s="353"/>
      <c r="F1105" s="353"/>
      <c r="G1105" s="353"/>
      <c r="H1105" s="353"/>
      <c r="I1105" s="353"/>
      <c r="J1105" s="353"/>
      <c r="K1105" s="353"/>
      <c r="L1105" s="354"/>
      <c r="M1105" s="350"/>
      <c r="N1105" s="34"/>
      <c r="O1105" s="34"/>
      <c r="P1105" s="34"/>
      <c r="Q1105" s="34"/>
    </row>
    <row r="1106" spans="1:17" s="50" customFormat="1" ht="33.75" customHeight="1">
      <c r="A1106" s="353"/>
      <c r="B1106" s="353"/>
      <c r="C1106" s="353"/>
      <c r="D1106" s="353"/>
      <c r="E1106" s="353"/>
      <c r="F1106" s="353"/>
      <c r="G1106" s="353"/>
      <c r="H1106" s="353"/>
      <c r="I1106" s="353"/>
      <c r="J1106" s="353"/>
      <c r="K1106" s="353"/>
      <c r="L1106" s="354"/>
      <c r="M1106" s="350"/>
      <c r="N1106" s="34"/>
      <c r="O1106" s="34"/>
      <c r="P1106" s="34"/>
      <c r="Q1106" s="34"/>
    </row>
    <row r="1107" spans="1:17" s="75" customFormat="1" ht="33" customHeight="1">
      <c r="A1107" s="111" t="s">
        <v>167</v>
      </c>
      <c r="B1107" s="99" t="s">
        <v>168</v>
      </c>
      <c r="C1107" s="355" t="s">
        <v>169</v>
      </c>
      <c r="D1107" s="355"/>
      <c r="E1107" s="355"/>
      <c r="F1107" s="355"/>
      <c r="G1107" s="355"/>
      <c r="H1107" s="355"/>
      <c r="I1107" s="355"/>
      <c r="J1107" s="355"/>
      <c r="K1107" s="31" t="s">
        <v>170</v>
      </c>
      <c r="L1107" s="32" t="s">
        <v>171</v>
      </c>
      <c r="M1107" s="99" t="s">
        <v>172</v>
      </c>
    </row>
    <row r="1108" spans="1:17" s="75" customFormat="1" ht="23.25" customHeight="1">
      <c r="A1108" s="321" t="s">
        <v>568</v>
      </c>
      <c r="B1108" s="356"/>
      <c r="C1108" s="259" t="s">
        <v>716</v>
      </c>
      <c r="D1108" s="260"/>
      <c r="E1108" s="260"/>
      <c r="F1108" s="260"/>
      <c r="G1108" s="260"/>
      <c r="H1108" s="260"/>
      <c r="I1108" s="260"/>
      <c r="J1108" s="260"/>
      <c r="K1108" s="195">
        <v>252</v>
      </c>
      <c r="L1108" s="146"/>
      <c r="M1108" s="33">
        <f>K1108*L1108</f>
        <v>0</v>
      </c>
    </row>
    <row r="1109" spans="1:17" s="75" customFormat="1" ht="23.25" customHeight="1">
      <c r="A1109" s="321"/>
      <c r="B1109" s="356"/>
      <c r="C1109" s="260" t="s">
        <v>717</v>
      </c>
      <c r="D1109" s="260"/>
      <c r="E1109" s="260"/>
      <c r="F1109" s="260"/>
      <c r="G1109" s="260"/>
      <c r="H1109" s="260"/>
      <c r="I1109" s="260"/>
      <c r="J1109" s="260"/>
      <c r="K1109" s="196"/>
      <c r="L1109" s="146"/>
      <c r="M1109" s="33">
        <f>K1108*L1109</f>
        <v>0</v>
      </c>
    </row>
    <row r="1110" spans="1:17" s="75" customFormat="1" ht="23.25" customHeight="1">
      <c r="A1110" s="321"/>
      <c r="B1110" s="356"/>
      <c r="C1110" s="259" t="s">
        <v>718</v>
      </c>
      <c r="D1110" s="260"/>
      <c r="E1110" s="260"/>
      <c r="F1110" s="260"/>
      <c r="G1110" s="260"/>
      <c r="H1110" s="260"/>
      <c r="I1110" s="260"/>
      <c r="J1110" s="260"/>
      <c r="K1110" s="196"/>
      <c r="L1110" s="146"/>
      <c r="M1110" s="33">
        <f>K1108*L1110</f>
        <v>0</v>
      </c>
    </row>
    <row r="1111" spans="1:17" s="75" customFormat="1" ht="23.25" customHeight="1">
      <c r="A1111" s="321"/>
      <c r="B1111" s="356"/>
      <c r="C1111" s="260" t="s">
        <v>719</v>
      </c>
      <c r="D1111" s="260"/>
      <c r="E1111" s="260"/>
      <c r="F1111" s="260"/>
      <c r="G1111" s="260"/>
      <c r="H1111" s="260"/>
      <c r="I1111" s="260"/>
      <c r="J1111" s="260"/>
      <c r="K1111" s="196"/>
      <c r="L1111" s="146"/>
      <c r="M1111" s="33">
        <f>K1108*L1111</f>
        <v>0</v>
      </c>
    </row>
    <row r="1112" spans="1:17" s="75" customFormat="1" ht="23.25" customHeight="1">
      <c r="A1112" s="321"/>
      <c r="B1112" s="356"/>
      <c r="C1112" s="260" t="s">
        <v>720</v>
      </c>
      <c r="D1112" s="260"/>
      <c r="E1112" s="260"/>
      <c r="F1112" s="260"/>
      <c r="G1112" s="260"/>
      <c r="H1112" s="260"/>
      <c r="I1112" s="260"/>
      <c r="J1112" s="260"/>
      <c r="K1112" s="196"/>
      <c r="L1112" s="146"/>
      <c r="M1112" s="33">
        <f>K1108*L1112</f>
        <v>0</v>
      </c>
    </row>
    <row r="1113" spans="1:17" s="75" customFormat="1" ht="23.25" customHeight="1">
      <c r="A1113" s="321"/>
      <c r="B1113" s="356"/>
      <c r="C1113" s="260" t="s">
        <v>721</v>
      </c>
      <c r="D1113" s="260"/>
      <c r="E1113" s="260"/>
      <c r="F1113" s="260"/>
      <c r="G1113" s="260"/>
      <c r="H1113" s="260"/>
      <c r="I1113" s="260"/>
      <c r="J1113" s="260"/>
      <c r="K1113" s="196"/>
      <c r="L1113" s="146"/>
      <c r="M1113" s="33">
        <f>K1108*L1113</f>
        <v>0</v>
      </c>
    </row>
    <row r="1114" spans="1:17" s="75" customFormat="1" ht="23.25" customHeight="1">
      <c r="A1114" s="321"/>
      <c r="B1114" s="356"/>
      <c r="C1114" s="260" t="s">
        <v>722</v>
      </c>
      <c r="D1114" s="260"/>
      <c r="E1114" s="260"/>
      <c r="F1114" s="260"/>
      <c r="G1114" s="260"/>
      <c r="H1114" s="260"/>
      <c r="I1114" s="260"/>
      <c r="J1114" s="260"/>
      <c r="K1114" s="196"/>
      <c r="L1114" s="146"/>
      <c r="M1114" s="33">
        <f>K1108*L1114</f>
        <v>0</v>
      </c>
    </row>
    <row r="1115" spans="1:17" s="75" customFormat="1" ht="23.25" customHeight="1">
      <c r="A1115" s="321"/>
      <c r="B1115" s="356"/>
      <c r="C1115" s="259" t="s">
        <v>723</v>
      </c>
      <c r="D1115" s="260"/>
      <c r="E1115" s="260"/>
      <c r="F1115" s="260"/>
      <c r="G1115" s="260"/>
      <c r="H1115" s="260"/>
      <c r="I1115" s="260"/>
      <c r="J1115" s="260"/>
      <c r="K1115" s="196"/>
      <c r="L1115" s="146"/>
      <c r="M1115" s="33">
        <f>K1108*L1115</f>
        <v>0</v>
      </c>
    </row>
    <row r="1116" spans="1:17" s="75" customFormat="1" ht="23.25" customHeight="1">
      <c r="A1116" s="321"/>
      <c r="B1116" s="356"/>
      <c r="C1116" s="260" t="s">
        <v>724</v>
      </c>
      <c r="D1116" s="260"/>
      <c r="E1116" s="260"/>
      <c r="F1116" s="260"/>
      <c r="G1116" s="260"/>
      <c r="H1116" s="260"/>
      <c r="I1116" s="260"/>
      <c r="J1116" s="260"/>
      <c r="K1116" s="196"/>
      <c r="L1116" s="146"/>
      <c r="M1116" s="33">
        <f>K1108*L1116</f>
        <v>0</v>
      </c>
    </row>
    <row r="1117" spans="1:17" s="75" customFormat="1" ht="23.25" customHeight="1">
      <c r="A1117" s="321"/>
      <c r="B1117" s="356"/>
      <c r="C1117" s="260" t="s">
        <v>725</v>
      </c>
      <c r="D1117" s="260"/>
      <c r="E1117" s="260"/>
      <c r="F1117" s="260"/>
      <c r="G1117" s="260"/>
      <c r="H1117" s="260"/>
      <c r="I1117" s="260"/>
      <c r="J1117" s="260"/>
      <c r="K1117" s="196"/>
      <c r="L1117" s="146"/>
      <c r="M1117" s="33">
        <f>K1108*L1117</f>
        <v>0</v>
      </c>
    </row>
    <row r="1118" spans="1:17" s="75" customFormat="1" ht="23.25" customHeight="1">
      <c r="A1118" s="321"/>
      <c r="B1118" s="356"/>
      <c r="C1118" s="259" t="s">
        <v>726</v>
      </c>
      <c r="D1118" s="260"/>
      <c r="E1118" s="260"/>
      <c r="F1118" s="260"/>
      <c r="G1118" s="260"/>
      <c r="H1118" s="260"/>
      <c r="I1118" s="260"/>
      <c r="J1118" s="260"/>
      <c r="K1118" s="196"/>
      <c r="L1118" s="146"/>
      <c r="M1118" s="33">
        <f>K1118*L1118</f>
        <v>0</v>
      </c>
    </row>
    <row r="1119" spans="1:17" s="75" customFormat="1" ht="23.25" customHeight="1">
      <c r="A1119" s="321"/>
      <c r="B1119" s="356"/>
      <c r="C1119" s="260" t="s">
        <v>727</v>
      </c>
      <c r="D1119" s="260"/>
      <c r="E1119" s="260"/>
      <c r="F1119" s="260"/>
      <c r="G1119" s="260"/>
      <c r="H1119" s="260"/>
      <c r="I1119" s="260"/>
      <c r="J1119" s="260"/>
      <c r="K1119" s="196"/>
      <c r="L1119" s="146"/>
      <c r="M1119" s="33">
        <f>K1118*L1119</f>
        <v>0</v>
      </c>
    </row>
    <row r="1120" spans="1:17" s="75" customFormat="1" ht="23.25" customHeight="1">
      <c r="A1120" s="321"/>
      <c r="B1120" s="356"/>
      <c r="C1120" s="259" t="s">
        <v>728</v>
      </c>
      <c r="D1120" s="260"/>
      <c r="E1120" s="260"/>
      <c r="F1120" s="260"/>
      <c r="G1120" s="260"/>
      <c r="H1120" s="260"/>
      <c r="I1120" s="260"/>
      <c r="J1120" s="260"/>
      <c r="K1120" s="196"/>
      <c r="L1120" s="146"/>
      <c r="M1120" s="33">
        <f>K1118*L1120</f>
        <v>0</v>
      </c>
    </row>
    <row r="1121" spans="1:13" s="75" customFormat="1" ht="23.25" customHeight="1">
      <c r="A1121" s="321"/>
      <c r="B1121" s="356"/>
      <c r="C1121" s="259" t="s">
        <v>729</v>
      </c>
      <c r="D1121" s="260"/>
      <c r="E1121" s="260"/>
      <c r="F1121" s="260"/>
      <c r="G1121" s="260"/>
      <c r="H1121" s="260"/>
      <c r="I1121" s="260"/>
      <c r="J1121" s="260"/>
      <c r="K1121" s="196"/>
      <c r="L1121" s="146"/>
      <c r="M1121" s="33">
        <f>K1118*L1121</f>
        <v>0</v>
      </c>
    </row>
    <row r="1122" spans="1:13" s="75" customFormat="1" ht="23.25" customHeight="1">
      <c r="A1122" s="321"/>
      <c r="B1122" s="356"/>
      <c r="C1122" s="260" t="s">
        <v>730</v>
      </c>
      <c r="D1122" s="260"/>
      <c r="E1122" s="260"/>
      <c r="F1122" s="260"/>
      <c r="G1122" s="260"/>
      <c r="H1122" s="260"/>
      <c r="I1122" s="260"/>
      <c r="J1122" s="260"/>
      <c r="K1122" s="196"/>
      <c r="L1122" s="146"/>
      <c r="M1122" s="33">
        <f>K1118*L1122</f>
        <v>0</v>
      </c>
    </row>
    <row r="1123" spans="1:13" s="75" customFormat="1" ht="23.25" customHeight="1">
      <c r="A1123" s="321"/>
      <c r="B1123" s="356"/>
      <c r="C1123" s="259" t="s">
        <v>731</v>
      </c>
      <c r="D1123" s="260"/>
      <c r="E1123" s="260"/>
      <c r="F1123" s="260"/>
      <c r="G1123" s="260"/>
      <c r="H1123" s="260"/>
      <c r="I1123" s="260"/>
      <c r="J1123" s="260"/>
      <c r="K1123" s="196"/>
      <c r="L1123" s="146"/>
      <c r="M1123" s="33">
        <f>K1118*L1123</f>
        <v>0</v>
      </c>
    </row>
    <row r="1124" spans="1:13" s="75" customFormat="1" ht="23.25" customHeight="1">
      <c r="A1124" s="321"/>
      <c r="B1124" s="356"/>
      <c r="C1124" s="260" t="s">
        <v>732</v>
      </c>
      <c r="D1124" s="260"/>
      <c r="E1124" s="260"/>
      <c r="F1124" s="260"/>
      <c r="G1124" s="260"/>
      <c r="H1124" s="260"/>
      <c r="I1124" s="260"/>
      <c r="J1124" s="260"/>
      <c r="K1124" s="196"/>
      <c r="L1124" s="146"/>
      <c r="M1124" s="33">
        <f>K1118*L1124</f>
        <v>0</v>
      </c>
    </row>
    <row r="1125" spans="1:13" s="75" customFormat="1" ht="23.25" customHeight="1">
      <c r="A1125" s="321"/>
      <c r="B1125" s="356"/>
      <c r="C1125" s="260" t="s">
        <v>733</v>
      </c>
      <c r="D1125" s="260"/>
      <c r="E1125" s="260"/>
      <c r="F1125" s="260"/>
      <c r="G1125" s="260"/>
      <c r="H1125" s="260"/>
      <c r="I1125" s="260"/>
      <c r="J1125" s="260"/>
      <c r="K1125" s="196"/>
      <c r="L1125" s="146"/>
      <c r="M1125" s="33">
        <f>K1118*L1125</f>
        <v>0</v>
      </c>
    </row>
    <row r="1126" spans="1:13" s="75" customFormat="1" ht="23.25" customHeight="1">
      <c r="A1126" s="321"/>
      <c r="B1126" s="356"/>
      <c r="C1126" s="260" t="s">
        <v>734</v>
      </c>
      <c r="D1126" s="260"/>
      <c r="E1126" s="260"/>
      <c r="F1126" s="260"/>
      <c r="G1126" s="260"/>
      <c r="H1126" s="260"/>
      <c r="I1126" s="260"/>
      <c r="J1126" s="260"/>
      <c r="K1126" s="197"/>
      <c r="L1126" s="146"/>
      <c r="M1126" s="33">
        <f>K1118*L1126</f>
        <v>0</v>
      </c>
    </row>
    <row r="1127" spans="1:13" s="75" customFormat="1" ht="23.25" customHeight="1">
      <c r="A1127" s="321" t="s">
        <v>735</v>
      </c>
      <c r="B1127" s="356"/>
      <c r="C1127" s="259" t="s">
        <v>736</v>
      </c>
      <c r="D1127" s="260"/>
      <c r="E1127" s="260"/>
      <c r="F1127" s="260"/>
      <c r="G1127" s="260"/>
      <c r="H1127" s="260"/>
      <c r="I1127" s="260"/>
      <c r="J1127" s="260"/>
      <c r="K1127" s="195">
        <v>266</v>
      </c>
      <c r="L1127" s="146"/>
      <c r="M1127" s="33">
        <f>K1127*L1127</f>
        <v>0</v>
      </c>
    </row>
    <row r="1128" spans="1:13" s="75" customFormat="1" ht="23.25" customHeight="1">
      <c r="A1128" s="321"/>
      <c r="B1128" s="356"/>
      <c r="C1128" s="260" t="s">
        <v>737</v>
      </c>
      <c r="D1128" s="260"/>
      <c r="E1128" s="260"/>
      <c r="F1128" s="260"/>
      <c r="G1128" s="260"/>
      <c r="H1128" s="260"/>
      <c r="I1128" s="260"/>
      <c r="J1128" s="260"/>
      <c r="K1128" s="196"/>
      <c r="L1128" s="146"/>
      <c r="M1128" s="33">
        <f>K1127*L1128</f>
        <v>0</v>
      </c>
    </row>
    <row r="1129" spans="1:13" s="75" customFormat="1" ht="23.25" customHeight="1">
      <c r="A1129" s="321"/>
      <c r="B1129" s="356"/>
      <c r="C1129" s="259" t="s">
        <v>738</v>
      </c>
      <c r="D1129" s="260"/>
      <c r="E1129" s="260"/>
      <c r="F1129" s="260"/>
      <c r="G1129" s="260"/>
      <c r="H1129" s="260"/>
      <c r="I1129" s="260"/>
      <c r="J1129" s="260"/>
      <c r="K1129" s="196"/>
      <c r="L1129" s="146"/>
      <c r="M1129" s="33">
        <f>K1127*L1129</f>
        <v>0</v>
      </c>
    </row>
    <row r="1130" spans="1:13" s="75" customFormat="1" ht="23.25" customHeight="1">
      <c r="A1130" s="321"/>
      <c r="B1130" s="356"/>
      <c r="C1130" s="260" t="s">
        <v>739</v>
      </c>
      <c r="D1130" s="260"/>
      <c r="E1130" s="260"/>
      <c r="F1130" s="260"/>
      <c r="G1130" s="260"/>
      <c r="H1130" s="260"/>
      <c r="I1130" s="260"/>
      <c r="J1130" s="260"/>
      <c r="K1130" s="196"/>
      <c r="L1130" s="146"/>
      <c r="M1130" s="33">
        <f>K1127*L1130</f>
        <v>0</v>
      </c>
    </row>
    <row r="1131" spans="1:13" s="75" customFormat="1" ht="23.25" customHeight="1">
      <c r="A1131" s="321"/>
      <c r="B1131" s="356"/>
      <c r="C1131" s="259" t="s">
        <v>740</v>
      </c>
      <c r="D1131" s="260"/>
      <c r="E1131" s="260"/>
      <c r="F1131" s="260"/>
      <c r="G1131" s="260"/>
      <c r="H1131" s="260"/>
      <c r="I1131" s="260"/>
      <c r="J1131" s="260"/>
      <c r="K1131" s="196"/>
      <c r="L1131" s="146"/>
      <c r="M1131" s="33">
        <f>K1127*L1131</f>
        <v>0</v>
      </c>
    </row>
    <row r="1132" spans="1:13" s="75" customFormat="1" ht="23.25" customHeight="1">
      <c r="A1132" s="321"/>
      <c r="B1132" s="356"/>
      <c r="C1132" s="260" t="s">
        <v>741</v>
      </c>
      <c r="D1132" s="260"/>
      <c r="E1132" s="260"/>
      <c r="F1132" s="260"/>
      <c r="G1132" s="260"/>
      <c r="H1132" s="260"/>
      <c r="I1132" s="260"/>
      <c r="J1132" s="260"/>
      <c r="K1132" s="196"/>
      <c r="L1132" s="146"/>
      <c r="M1132" s="33">
        <f>K1127*L1132</f>
        <v>0</v>
      </c>
    </row>
    <row r="1133" spans="1:13" s="75" customFormat="1" ht="23.25" customHeight="1">
      <c r="A1133" s="321"/>
      <c r="B1133" s="356"/>
      <c r="C1133" s="260" t="s">
        <v>742</v>
      </c>
      <c r="D1133" s="260"/>
      <c r="E1133" s="260"/>
      <c r="F1133" s="260"/>
      <c r="G1133" s="260"/>
      <c r="H1133" s="260"/>
      <c r="I1133" s="260"/>
      <c r="J1133" s="260"/>
      <c r="K1133" s="196"/>
      <c r="L1133" s="146"/>
      <c r="M1133" s="33">
        <f>K1127*L1133</f>
        <v>0</v>
      </c>
    </row>
    <row r="1134" spans="1:13" s="75" customFormat="1" ht="23.25" customHeight="1">
      <c r="A1134" s="321"/>
      <c r="B1134" s="356"/>
      <c r="C1134" s="259" t="s">
        <v>743</v>
      </c>
      <c r="D1134" s="260"/>
      <c r="E1134" s="260"/>
      <c r="F1134" s="260"/>
      <c r="G1134" s="260"/>
      <c r="H1134" s="260"/>
      <c r="I1134" s="260"/>
      <c r="J1134" s="260"/>
      <c r="K1134" s="196"/>
      <c r="L1134" s="146"/>
      <c r="M1134" s="33">
        <f>K1127*L1134</f>
        <v>0</v>
      </c>
    </row>
    <row r="1135" spans="1:13" s="75" customFormat="1" ht="23.25" customHeight="1">
      <c r="A1135" s="321"/>
      <c r="B1135" s="356"/>
      <c r="C1135" s="260" t="s">
        <v>744</v>
      </c>
      <c r="D1135" s="260"/>
      <c r="E1135" s="260"/>
      <c r="F1135" s="260"/>
      <c r="G1135" s="260"/>
      <c r="H1135" s="260"/>
      <c r="I1135" s="260"/>
      <c r="J1135" s="260"/>
      <c r="K1135" s="196"/>
      <c r="L1135" s="146"/>
      <c r="M1135" s="33">
        <f>K1127*L1135</f>
        <v>0</v>
      </c>
    </row>
    <row r="1136" spans="1:13" s="75" customFormat="1" ht="24.75" customHeight="1">
      <c r="A1136" s="321"/>
      <c r="B1136" s="356"/>
      <c r="C1136" s="259" t="s">
        <v>745</v>
      </c>
      <c r="D1136" s="260"/>
      <c r="E1136" s="260"/>
      <c r="F1136" s="260"/>
      <c r="G1136" s="260"/>
      <c r="H1136" s="260"/>
      <c r="I1136" s="260"/>
      <c r="J1136" s="260"/>
      <c r="K1136" s="196"/>
      <c r="L1136" s="146"/>
      <c r="M1136" s="33">
        <f>K1127*L1136</f>
        <v>0</v>
      </c>
    </row>
    <row r="1137" spans="1:13" s="75" customFormat="1" ht="23.25" customHeight="1">
      <c r="A1137" s="321"/>
      <c r="B1137" s="356"/>
      <c r="C1137" s="259" t="s">
        <v>746</v>
      </c>
      <c r="D1137" s="260"/>
      <c r="E1137" s="260"/>
      <c r="F1137" s="260"/>
      <c r="G1137" s="260"/>
      <c r="H1137" s="260"/>
      <c r="I1137" s="260"/>
      <c r="J1137" s="260"/>
      <c r="K1137" s="196"/>
      <c r="L1137" s="146"/>
      <c r="M1137" s="33">
        <f>K1137*L1137</f>
        <v>0</v>
      </c>
    </row>
    <row r="1138" spans="1:13" s="75" customFormat="1" ht="23.25" customHeight="1">
      <c r="A1138" s="321"/>
      <c r="B1138" s="356"/>
      <c r="C1138" s="260" t="s">
        <v>747</v>
      </c>
      <c r="D1138" s="260"/>
      <c r="E1138" s="260"/>
      <c r="F1138" s="260"/>
      <c r="G1138" s="260"/>
      <c r="H1138" s="260"/>
      <c r="I1138" s="260"/>
      <c r="J1138" s="260"/>
      <c r="K1138" s="196"/>
      <c r="L1138" s="146"/>
      <c r="M1138" s="33">
        <f>K1137*L1138</f>
        <v>0</v>
      </c>
    </row>
    <row r="1139" spans="1:13" s="75" customFormat="1" ht="23.25" customHeight="1">
      <c r="A1139" s="321"/>
      <c r="B1139" s="356"/>
      <c r="C1139" s="259" t="s">
        <v>748</v>
      </c>
      <c r="D1139" s="260"/>
      <c r="E1139" s="260"/>
      <c r="F1139" s="260"/>
      <c r="G1139" s="260"/>
      <c r="H1139" s="260"/>
      <c r="I1139" s="260"/>
      <c r="J1139" s="260"/>
      <c r="K1139" s="196"/>
      <c r="L1139" s="146"/>
      <c r="M1139" s="33">
        <f>K1137*L1139</f>
        <v>0</v>
      </c>
    </row>
    <row r="1140" spans="1:13" s="75" customFormat="1" ht="23.25" customHeight="1">
      <c r="A1140" s="321"/>
      <c r="B1140" s="356"/>
      <c r="C1140" s="259" t="s">
        <v>749</v>
      </c>
      <c r="D1140" s="260"/>
      <c r="E1140" s="260"/>
      <c r="F1140" s="260"/>
      <c r="G1140" s="260"/>
      <c r="H1140" s="260"/>
      <c r="I1140" s="260"/>
      <c r="J1140" s="260"/>
      <c r="K1140" s="196"/>
      <c r="L1140" s="146"/>
      <c r="M1140" s="33">
        <f>K1137*L1140</f>
        <v>0</v>
      </c>
    </row>
    <row r="1141" spans="1:13" s="75" customFormat="1" ht="23.25" customHeight="1">
      <c r="A1141" s="321"/>
      <c r="B1141" s="356"/>
      <c r="C1141" s="259" t="s">
        <v>750</v>
      </c>
      <c r="D1141" s="260"/>
      <c r="E1141" s="260"/>
      <c r="F1141" s="260"/>
      <c r="G1141" s="260"/>
      <c r="H1141" s="260"/>
      <c r="I1141" s="260"/>
      <c r="J1141" s="260"/>
      <c r="K1141" s="196"/>
      <c r="L1141" s="146"/>
      <c r="M1141" s="33">
        <f>K1137*L1141</f>
        <v>0</v>
      </c>
    </row>
    <row r="1142" spans="1:13" s="75" customFormat="1" ht="23.25" customHeight="1">
      <c r="A1142" s="321"/>
      <c r="B1142" s="356"/>
      <c r="C1142" s="259" t="s">
        <v>751</v>
      </c>
      <c r="D1142" s="260"/>
      <c r="E1142" s="260"/>
      <c r="F1142" s="260"/>
      <c r="G1142" s="260"/>
      <c r="H1142" s="260"/>
      <c r="I1142" s="260"/>
      <c r="J1142" s="260"/>
      <c r="K1142" s="196"/>
      <c r="L1142" s="146"/>
      <c r="M1142" s="33">
        <f>K1137*L1142</f>
        <v>0</v>
      </c>
    </row>
    <row r="1143" spans="1:13" s="75" customFormat="1" ht="23.25" customHeight="1">
      <c r="A1143" s="321"/>
      <c r="B1143" s="356"/>
      <c r="C1143" s="260" t="s">
        <v>752</v>
      </c>
      <c r="D1143" s="260"/>
      <c r="E1143" s="260"/>
      <c r="F1143" s="260"/>
      <c r="G1143" s="260"/>
      <c r="H1143" s="260"/>
      <c r="I1143" s="260"/>
      <c r="J1143" s="260"/>
      <c r="K1143" s="196"/>
      <c r="L1143" s="146"/>
      <c r="M1143" s="33">
        <f>K1137*L1143</f>
        <v>0</v>
      </c>
    </row>
    <row r="1144" spans="1:13" s="75" customFormat="1" ht="23.25" customHeight="1">
      <c r="A1144" s="321"/>
      <c r="B1144" s="356"/>
      <c r="C1144" s="260" t="s">
        <v>753</v>
      </c>
      <c r="D1144" s="260"/>
      <c r="E1144" s="260"/>
      <c r="F1144" s="260"/>
      <c r="G1144" s="260"/>
      <c r="H1144" s="260"/>
      <c r="I1144" s="260"/>
      <c r="J1144" s="260"/>
      <c r="K1144" s="196"/>
      <c r="L1144" s="146"/>
      <c r="M1144" s="33">
        <f>K1137*L1144</f>
        <v>0</v>
      </c>
    </row>
    <row r="1145" spans="1:13" s="75" customFormat="1" ht="23.25" customHeight="1">
      <c r="A1145" s="321"/>
      <c r="B1145" s="356"/>
      <c r="C1145" s="327" t="s">
        <v>754</v>
      </c>
      <c r="D1145" s="328"/>
      <c r="E1145" s="328"/>
      <c r="F1145" s="328"/>
      <c r="G1145" s="328"/>
      <c r="H1145" s="328"/>
      <c r="I1145" s="328"/>
      <c r="J1145" s="329"/>
      <c r="K1145" s="196"/>
      <c r="L1145" s="146"/>
      <c r="M1145" s="33">
        <f>K1137*L1145</f>
        <v>0</v>
      </c>
    </row>
    <row r="1146" spans="1:13" s="75" customFormat="1" ht="23.25" customHeight="1">
      <c r="A1146" s="321"/>
      <c r="B1146" s="356"/>
      <c r="C1146" s="260" t="s">
        <v>755</v>
      </c>
      <c r="D1146" s="260"/>
      <c r="E1146" s="260"/>
      <c r="F1146" s="260"/>
      <c r="G1146" s="260"/>
      <c r="H1146" s="260"/>
      <c r="I1146" s="260"/>
      <c r="J1146" s="260"/>
      <c r="K1146" s="197"/>
      <c r="L1146" s="146"/>
      <c r="M1146" s="33">
        <f>K1137*L1146</f>
        <v>0</v>
      </c>
    </row>
    <row r="1147" spans="1:13" s="75" customFormat="1" ht="43.5" customHeight="1">
      <c r="A1147" s="321" t="s">
        <v>764</v>
      </c>
      <c r="B1147" s="356"/>
      <c r="C1147" s="259" t="s">
        <v>756</v>
      </c>
      <c r="D1147" s="260"/>
      <c r="E1147" s="260"/>
      <c r="F1147" s="260"/>
      <c r="G1147" s="260"/>
      <c r="H1147" s="260"/>
      <c r="I1147" s="260"/>
      <c r="J1147" s="260"/>
      <c r="K1147" s="363">
        <v>370</v>
      </c>
      <c r="L1147" s="146"/>
      <c r="M1147" s="33">
        <f>K1147*L1147</f>
        <v>0</v>
      </c>
    </row>
    <row r="1148" spans="1:13" s="75" customFormat="1" ht="43.5" customHeight="1">
      <c r="A1148" s="321"/>
      <c r="B1148" s="356"/>
      <c r="C1148" s="260" t="s">
        <v>757</v>
      </c>
      <c r="D1148" s="260"/>
      <c r="E1148" s="260"/>
      <c r="F1148" s="260"/>
      <c r="G1148" s="260"/>
      <c r="H1148" s="260"/>
      <c r="I1148" s="260"/>
      <c r="J1148" s="260"/>
      <c r="K1148" s="363"/>
      <c r="L1148" s="146"/>
      <c r="M1148" s="33">
        <f>K1147*L1148</f>
        <v>0</v>
      </c>
    </row>
    <row r="1149" spans="1:13" s="75" customFormat="1" ht="43.5" customHeight="1">
      <c r="A1149" s="321"/>
      <c r="B1149" s="356"/>
      <c r="C1149" s="259" t="s">
        <v>758</v>
      </c>
      <c r="D1149" s="260"/>
      <c r="E1149" s="260"/>
      <c r="F1149" s="260"/>
      <c r="G1149" s="260"/>
      <c r="H1149" s="260"/>
      <c r="I1149" s="260"/>
      <c r="J1149" s="260"/>
      <c r="K1149" s="363"/>
      <c r="L1149" s="146"/>
      <c r="M1149" s="33">
        <f>K1147*L1149</f>
        <v>0</v>
      </c>
    </row>
    <row r="1150" spans="1:13" s="75" customFormat="1" ht="43.5" customHeight="1">
      <c r="A1150" s="321"/>
      <c r="B1150" s="356"/>
      <c r="C1150" s="259" t="s">
        <v>759</v>
      </c>
      <c r="D1150" s="260"/>
      <c r="E1150" s="260"/>
      <c r="F1150" s="260"/>
      <c r="G1150" s="260"/>
      <c r="H1150" s="260"/>
      <c r="I1150" s="260"/>
      <c r="J1150" s="260"/>
      <c r="K1150" s="363"/>
      <c r="L1150" s="146"/>
      <c r="M1150" s="33">
        <f>K1147*L1150</f>
        <v>0</v>
      </c>
    </row>
    <row r="1151" spans="1:13" s="75" customFormat="1" ht="43.5" customHeight="1">
      <c r="A1151" s="321"/>
      <c r="B1151" s="356"/>
      <c r="C1151" s="259" t="s">
        <v>760</v>
      </c>
      <c r="D1151" s="260"/>
      <c r="E1151" s="260"/>
      <c r="F1151" s="260"/>
      <c r="G1151" s="260"/>
      <c r="H1151" s="260"/>
      <c r="I1151" s="260"/>
      <c r="J1151" s="260"/>
      <c r="K1151" s="363"/>
      <c r="L1151" s="146"/>
      <c r="M1151" s="33">
        <f>K1147*L1151</f>
        <v>0</v>
      </c>
    </row>
    <row r="1152" spans="1:13" s="75" customFormat="1" ht="43.5" customHeight="1">
      <c r="A1152" s="321"/>
      <c r="B1152" s="356"/>
      <c r="C1152" s="260" t="s">
        <v>761</v>
      </c>
      <c r="D1152" s="260"/>
      <c r="E1152" s="260"/>
      <c r="F1152" s="260"/>
      <c r="G1152" s="260"/>
      <c r="H1152" s="260"/>
      <c r="I1152" s="260"/>
      <c r="J1152" s="260"/>
      <c r="K1152" s="363"/>
      <c r="L1152" s="146"/>
      <c r="M1152" s="33">
        <f>K1147*L1152</f>
        <v>0</v>
      </c>
    </row>
    <row r="1153" spans="1:13" s="75" customFormat="1" ht="43.5" customHeight="1">
      <c r="A1153" s="321"/>
      <c r="B1153" s="356"/>
      <c r="C1153" s="260" t="s">
        <v>762</v>
      </c>
      <c r="D1153" s="260"/>
      <c r="E1153" s="260"/>
      <c r="F1153" s="260"/>
      <c r="G1153" s="260"/>
      <c r="H1153" s="260"/>
      <c r="I1153" s="260"/>
      <c r="J1153" s="260"/>
      <c r="K1153" s="363"/>
      <c r="L1153" s="146"/>
      <c r="M1153" s="33">
        <f>K1147*L1153</f>
        <v>0</v>
      </c>
    </row>
    <row r="1154" spans="1:13" s="75" customFormat="1" ht="43.5" customHeight="1">
      <c r="A1154" s="321"/>
      <c r="B1154" s="356"/>
      <c r="C1154" s="259" t="s">
        <v>763</v>
      </c>
      <c r="D1154" s="260"/>
      <c r="E1154" s="260"/>
      <c r="F1154" s="260"/>
      <c r="G1154" s="260"/>
      <c r="H1154" s="260"/>
      <c r="I1154" s="260"/>
      <c r="J1154" s="260"/>
      <c r="K1154" s="363"/>
      <c r="L1154" s="146"/>
      <c r="M1154" s="33">
        <f>K1147*L1154</f>
        <v>0</v>
      </c>
    </row>
    <row r="1155" spans="1:13" s="75" customFormat="1" ht="29.25" customHeight="1">
      <c r="A1155" s="321" t="s">
        <v>706</v>
      </c>
      <c r="B1155" s="356"/>
      <c r="C1155" s="259" t="s">
        <v>765</v>
      </c>
      <c r="D1155" s="260"/>
      <c r="E1155" s="260"/>
      <c r="F1155" s="260"/>
      <c r="G1155" s="260"/>
      <c r="H1155" s="260"/>
      <c r="I1155" s="260"/>
      <c r="J1155" s="260"/>
      <c r="K1155" s="195">
        <v>290</v>
      </c>
      <c r="L1155" s="146"/>
      <c r="M1155" s="33">
        <f>K1155*L1155</f>
        <v>0</v>
      </c>
    </row>
    <row r="1156" spans="1:13" s="75" customFormat="1" ht="29.25" customHeight="1">
      <c r="A1156" s="321"/>
      <c r="B1156" s="356"/>
      <c r="C1156" s="260" t="s">
        <v>766</v>
      </c>
      <c r="D1156" s="260"/>
      <c r="E1156" s="260"/>
      <c r="F1156" s="260"/>
      <c r="G1156" s="260"/>
      <c r="H1156" s="260"/>
      <c r="I1156" s="260"/>
      <c r="J1156" s="260"/>
      <c r="K1156" s="196"/>
      <c r="L1156" s="146"/>
      <c r="M1156" s="33">
        <f>K1155*L1156</f>
        <v>0</v>
      </c>
    </row>
    <row r="1157" spans="1:13" s="75" customFormat="1" ht="29.25" customHeight="1">
      <c r="A1157" s="321"/>
      <c r="B1157" s="356"/>
      <c r="C1157" s="259" t="s">
        <v>767</v>
      </c>
      <c r="D1157" s="260"/>
      <c r="E1157" s="260"/>
      <c r="F1157" s="260"/>
      <c r="G1157" s="260"/>
      <c r="H1157" s="260"/>
      <c r="I1157" s="260"/>
      <c r="J1157" s="260"/>
      <c r="K1157" s="196"/>
      <c r="L1157" s="146"/>
      <c r="M1157" s="33">
        <f>K1155*L1157</f>
        <v>0</v>
      </c>
    </row>
    <row r="1158" spans="1:13" s="75" customFormat="1" ht="29.25" customHeight="1">
      <c r="A1158" s="321"/>
      <c r="B1158" s="356"/>
      <c r="C1158" s="259" t="s">
        <v>768</v>
      </c>
      <c r="D1158" s="260"/>
      <c r="E1158" s="260"/>
      <c r="F1158" s="260"/>
      <c r="G1158" s="260"/>
      <c r="H1158" s="260"/>
      <c r="I1158" s="260"/>
      <c r="J1158" s="260"/>
      <c r="K1158" s="196"/>
      <c r="L1158" s="146"/>
      <c r="M1158" s="33">
        <f>K1155*L1158</f>
        <v>0</v>
      </c>
    </row>
    <row r="1159" spans="1:13" s="75" customFormat="1" ht="29.25" customHeight="1">
      <c r="A1159" s="321"/>
      <c r="B1159" s="356"/>
      <c r="C1159" s="259" t="s">
        <v>769</v>
      </c>
      <c r="D1159" s="260"/>
      <c r="E1159" s="260"/>
      <c r="F1159" s="260"/>
      <c r="G1159" s="260"/>
      <c r="H1159" s="260"/>
      <c r="I1159" s="260"/>
      <c r="J1159" s="260"/>
      <c r="K1159" s="196"/>
      <c r="L1159" s="146"/>
      <c r="M1159" s="33">
        <f>K1155*L1159</f>
        <v>0</v>
      </c>
    </row>
    <row r="1160" spans="1:13" s="75" customFormat="1" ht="29.25" customHeight="1">
      <c r="A1160" s="321"/>
      <c r="B1160" s="356"/>
      <c r="C1160" s="260" t="s">
        <v>770</v>
      </c>
      <c r="D1160" s="260"/>
      <c r="E1160" s="260"/>
      <c r="F1160" s="260"/>
      <c r="G1160" s="260"/>
      <c r="H1160" s="260"/>
      <c r="I1160" s="260"/>
      <c r="J1160" s="260"/>
      <c r="K1160" s="196"/>
      <c r="L1160" s="146"/>
      <c r="M1160" s="33">
        <f>K1155*L1160</f>
        <v>0</v>
      </c>
    </row>
    <row r="1161" spans="1:13" s="75" customFormat="1" ht="29.25" customHeight="1">
      <c r="A1161" s="321"/>
      <c r="B1161" s="356"/>
      <c r="C1161" s="259" t="s">
        <v>771</v>
      </c>
      <c r="D1161" s="260"/>
      <c r="E1161" s="260"/>
      <c r="F1161" s="260"/>
      <c r="G1161" s="260"/>
      <c r="H1161" s="260"/>
      <c r="I1161" s="260"/>
      <c r="J1161" s="260"/>
      <c r="K1161" s="196"/>
      <c r="L1161" s="146"/>
      <c r="M1161" s="33">
        <f>K1155*L1161</f>
        <v>0</v>
      </c>
    </row>
    <row r="1162" spans="1:13" s="75" customFormat="1" ht="29.25" customHeight="1">
      <c r="A1162" s="321"/>
      <c r="B1162" s="356"/>
      <c r="C1162" s="259" t="s">
        <v>772</v>
      </c>
      <c r="D1162" s="260"/>
      <c r="E1162" s="260"/>
      <c r="F1162" s="260"/>
      <c r="G1162" s="260"/>
      <c r="H1162" s="260"/>
      <c r="I1162" s="260"/>
      <c r="J1162" s="260"/>
      <c r="K1162" s="196"/>
      <c r="L1162" s="146"/>
      <c r="M1162" s="33">
        <f>K1155*L1162</f>
        <v>0</v>
      </c>
    </row>
    <row r="1163" spans="1:13" s="75" customFormat="1" ht="29.25" customHeight="1">
      <c r="A1163" s="321"/>
      <c r="B1163" s="356"/>
      <c r="C1163" s="260" t="s">
        <v>773</v>
      </c>
      <c r="D1163" s="260"/>
      <c r="E1163" s="260"/>
      <c r="F1163" s="260"/>
      <c r="G1163" s="260"/>
      <c r="H1163" s="260"/>
      <c r="I1163" s="260"/>
      <c r="J1163" s="260"/>
      <c r="K1163" s="196"/>
      <c r="L1163" s="146"/>
      <c r="M1163" s="33">
        <f>K1155*L1163</f>
        <v>0</v>
      </c>
    </row>
    <row r="1164" spans="1:13" s="75" customFormat="1" ht="29.25" customHeight="1">
      <c r="A1164" s="321"/>
      <c r="B1164" s="356"/>
      <c r="C1164" s="259" t="s">
        <v>774</v>
      </c>
      <c r="D1164" s="260"/>
      <c r="E1164" s="260"/>
      <c r="F1164" s="260"/>
      <c r="G1164" s="260"/>
      <c r="H1164" s="260"/>
      <c r="I1164" s="260"/>
      <c r="J1164" s="260"/>
      <c r="K1164" s="196"/>
      <c r="L1164" s="146"/>
      <c r="M1164" s="33">
        <f>K1155*L1164</f>
        <v>0</v>
      </c>
    </row>
    <row r="1165" spans="1:13" s="75" customFormat="1" ht="29.25" customHeight="1">
      <c r="A1165" s="321"/>
      <c r="B1165" s="356"/>
      <c r="C1165" s="259" t="s">
        <v>775</v>
      </c>
      <c r="D1165" s="260"/>
      <c r="E1165" s="260"/>
      <c r="F1165" s="260"/>
      <c r="G1165" s="260"/>
      <c r="H1165" s="260"/>
      <c r="I1165" s="260"/>
      <c r="J1165" s="260"/>
      <c r="K1165" s="196"/>
      <c r="L1165" s="146"/>
      <c r="M1165" s="33">
        <f>K1155*L1165</f>
        <v>0</v>
      </c>
    </row>
    <row r="1166" spans="1:13" s="75" customFormat="1" ht="29.25" customHeight="1">
      <c r="A1166" s="321"/>
      <c r="B1166" s="356"/>
      <c r="C1166" s="260" t="s">
        <v>776</v>
      </c>
      <c r="D1166" s="260"/>
      <c r="E1166" s="260"/>
      <c r="F1166" s="260"/>
      <c r="G1166" s="260"/>
      <c r="H1166" s="260"/>
      <c r="I1166" s="260"/>
      <c r="J1166" s="260"/>
      <c r="K1166" s="196"/>
      <c r="L1166" s="146"/>
      <c r="M1166" s="33">
        <f>K1155*L1166</f>
        <v>0</v>
      </c>
    </row>
    <row r="1167" spans="1:13" s="75" customFormat="1" ht="29.25" customHeight="1">
      <c r="A1167" s="321"/>
      <c r="B1167" s="356"/>
      <c r="C1167" s="259" t="s">
        <v>777</v>
      </c>
      <c r="D1167" s="260"/>
      <c r="E1167" s="260"/>
      <c r="F1167" s="260"/>
      <c r="G1167" s="260"/>
      <c r="H1167" s="260"/>
      <c r="I1167" s="260"/>
      <c r="J1167" s="260"/>
      <c r="K1167" s="197"/>
      <c r="L1167" s="146"/>
      <c r="M1167" s="33">
        <f>K1155*L1167</f>
        <v>0</v>
      </c>
    </row>
    <row r="1168" spans="1:13" s="75" customFormat="1" ht="31.5" customHeight="1">
      <c r="A1168" s="321" t="s">
        <v>779</v>
      </c>
      <c r="B1168" s="356"/>
      <c r="C1168" s="259" t="s">
        <v>778</v>
      </c>
      <c r="D1168" s="260"/>
      <c r="E1168" s="260"/>
      <c r="F1168" s="260"/>
      <c r="G1168" s="260"/>
      <c r="H1168" s="260"/>
      <c r="I1168" s="260"/>
      <c r="J1168" s="260"/>
      <c r="K1168" s="195">
        <v>310</v>
      </c>
      <c r="L1168" s="146"/>
      <c r="M1168" s="33">
        <f>K1168*L1168</f>
        <v>0</v>
      </c>
    </row>
    <row r="1169" spans="1:13" s="75" customFormat="1" ht="31.5" customHeight="1">
      <c r="A1169" s="321"/>
      <c r="B1169" s="356"/>
      <c r="C1169" s="259" t="s">
        <v>780</v>
      </c>
      <c r="D1169" s="260"/>
      <c r="E1169" s="260"/>
      <c r="F1169" s="260"/>
      <c r="G1169" s="260"/>
      <c r="H1169" s="260"/>
      <c r="I1169" s="260"/>
      <c r="J1169" s="260"/>
      <c r="K1169" s="196"/>
      <c r="L1169" s="146"/>
      <c r="M1169" s="33">
        <f>K1168*L1169</f>
        <v>0</v>
      </c>
    </row>
    <row r="1170" spans="1:13" s="75" customFormat="1" ht="31.5" customHeight="1">
      <c r="A1170" s="321"/>
      <c r="B1170" s="356"/>
      <c r="C1170" s="259" t="s">
        <v>781</v>
      </c>
      <c r="D1170" s="260"/>
      <c r="E1170" s="260"/>
      <c r="F1170" s="260"/>
      <c r="G1170" s="260"/>
      <c r="H1170" s="260"/>
      <c r="I1170" s="260"/>
      <c r="J1170" s="260"/>
      <c r="K1170" s="196"/>
      <c r="L1170" s="146"/>
      <c r="M1170" s="33">
        <f>K1168*L1170</f>
        <v>0</v>
      </c>
    </row>
    <row r="1171" spans="1:13" s="75" customFormat="1" ht="31.5" customHeight="1">
      <c r="A1171" s="321"/>
      <c r="B1171" s="356"/>
      <c r="C1171" s="259" t="s">
        <v>782</v>
      </c>
      <c r="D1171" s="260"/>
      <c r="E1171" s="260"/>
      <c r="F1171" s="260"/>
      <c r="G1171" s="260"/>
      <c r="H1171" s="260"/>
      <c r="I1171" s="260"/>
      <c r="J1171" s="260"/>
      <c r="K1171" s="196"/>
      <c r="L1171" s="146"/>
      <c r="M1171" s="33">
        <f>K1168*L1171</f>
        <v>0</v>
      </c>
    </row>
    <row r="1172" spans="1:13" s="75" customFormat="1" ht="31.5" customHeight="1">
      <c r="A1172" s="321"/>
      <c r="B1172" s="356"/>
      <c r="C1172" s="260" t="s">
        <v>783</v>
      </c>
      <c r="D1172" s="260"/>
      <c r="E1172" s="260"/>
      <c r="F1172" s="260"/>
      <c r="G1172" s="260"/>
      <c r="H1172" s="260"/>
      <c r="I1172" s="260"/>
      <c r="J1172" s="260"/>
      <c r="K1172" s="196"/>
      <c r="L1172" s="146"/>
      <c r="M1172" s="33">
        <f>K1168*L1172</f>
        <v>0</v>
      </c>
    </row>
    <row r="1173" spans="1:13" s="75" customFormat="1" ht="31.5" customHeight="1">
      <c r="A1173" s="321"/>
      <c r="B1173" s="356"/>
      <c r="C1173" s="259" t="s">
        <v>784</v>
      </c>
      <c r="D1173" s="260"/>
      <c r="E1173" s="260"/>
      <c r="F1173" s="260"/>
      <c r="G1173" s="260"/>
      <c r="H1173" s="260"/>
      <c r="I1173" s="260"/>
      <c r="J1173" s="260"/>
      <c r="K1173" s="196"/>
      <c r="L1173" s="146"/>
      <c r="M1173" s="33">
        <f>K1168*L1173</f>
        <v>0</v>
      </c>
    </row>
    <row r="1174" spans="1:13" s="75" customFormat="1" ht="31.5" customHeight="1">
      <c r="A1174" s="321"/>
      <c r="B1174" s="356"/>
      <c r="C1174" s="259" t="s">
        <v>785</v>
      </c>
      <c r="D1174" s="260"/>
      <c r="E1174" s="260"/>
      <c r="F1174" s="260"/>
      <c r="G1174" s="260"/>
      <c r="H1174" s="260"/>
      <c r="I1174" s="260"/>
      <c r="J1174" s="260"/>
      <c r="K1174" s="196"/>
      <c r="L1174" s="146"/>
      <c r="M1174" s="33">
        <f>K1168*L1174</f>
        <v>0</v>
      </c>
    </row>
    <row r="1175" spans="1:13" s="75" customFormat="1" ht="31.5" customHeight="1">
      <c r="A1175" s="321"/>
      <c r="B1175" s="356"/>
      <c r="C1175" s="260" t="s">
        <v>786</v>
      </c>
      <c r="D1175" s="260"/>
      <c r="E1175" s="260"/>
      <c r="F1175" s="260"/>
      <c r="G1175" s="260"/>
      <c r="H1175" s="260"/>
      <c r="I1175" s="260"/>
      <c r="J1175" s="260"/>
      <c r="K1175" s="196"/>
      <c r="L1175" s="146"/>
      <c r="M1175" s="33">
        <f>K1175*L1175</f>
        <v>0</v>
      </c>
    </row>
    <row r="1176" spans="1:13" s="75" customFormat="1" ht="31.5" customHeight="1">
      <c r="A1176" s="321"/>
      <c r="B1176" s="356"/>
      <c r="C1176" s="259" t="s">
        <v>787</v>
      </c>
      <c r="D1176" s="260"/>
      <c r="E1176" s="260"/>
      <c r="F1176" s="260"/>
      <c r="G1176" s="260"/>
      <c r="H1176" s="260"/>
      <c r="I1176" s="260"/>
      <c r="J1176" s="260"/>
      <c r="K1176" s="196"/>
      <c r="L1176" s="146"/>
      <c r="M1176" s="33">
        <f>K1175*L1176</f>
        <v>0</v>
      </c>
    </row>
    <row r="1177" spans="1:13" s="75" customFormat="1" ht="31.5" customHeight="1">
      <c r="A1177" s="321"/>
      <c r="B1177" s="356"/>
      <c r="C1177" s="259" t="s">
        <v>788</v>
      </c>
      <c r="D1177" s="260"/>
      <c r="E1177" s="260"/>
      <c r="F1177" s="260"/>
      <c r="G1177" s="260"/>
      <c r="H1177" s="260"/>
      <c r="I1177" s="260"/>
      <c r="J1177" s="260"/>
      <c r="K1177" s="196"/>
      <c r="L1177" s="146"/>
      <c r="M1177" s="33">
        <f>K1175*L1177</f>
        <v>0</v>
      </c>
    </row>
    <row r="1178" spans="1:13" s="75" customFormat="1" ht="31.5" customHeight="1">
      <c r="A1178" s="321"/>
      <c r="B1178" s="356"/>
      <c r="C1178" s="260" t="s">
        <v>789</v>
      </c>
      <c r="D1178" s="260"/>
      <c r="E1178" s="260"/>
      <c r="F1178" s="260"/>
      <c r="G1178" s="260"/>
      <c r="H1178" s="260"/>
      <c r="I1178" s="260"/>
      <c r="J1178" s="260"/>
      <c r="K1178" s="197"/>
      <c r="L1178" s="146"/>
      <c r="M1178" s="33">
        <f>K1175*L1178</f>
        <v>0</v>
      </c>
    </row>
    <row r="1179" spans="1:13" s="75" customFormat="1" ht="23.25" customHeight="1">
      <c r="A1179" s="321" t="s">
        <v>790</v>
      </c>
      <c r="B1179" s="356"/>
      <c r="C1179" s="259" t="s">
        <v>791</v>
      </c>
      <c r="D1179" s="260"/>
      <c r="E1179" s="260"/>
      <c r="F1179" s="260"/>
      <c r="G1179" s="260"/>
      <c r="H1179" s="260"/>
      <c r="I1179" s="260"/>
      <c r="J1179" s="260"/>
      <c r="K1179" s="195">
        <v>256</v>
      </c>
      <c r="L1179" s="146"/>
      <c r="M1179" s="33">
        <f>K1179*L1179</f>
        <v>0</v>
      </c>
    </row>
    <row r="1180" spans="1:13" s="75" customFormat="1" ht="23.25" customHeight="1">
      <c r="A1180" s="321"/>
      <c r="B1180" s="356"/>
      <c r="C1180" s="260" t="s">
        <v>792</v>
      </c>
      <c r="D1180" s="260"/>
      <c r="E1180" s="260"/>
      <c r="F1180" s="260"/>
      <c r="G1180" s="260"/>
      <c r="H1180" s="260"/>
      <c r="I1180" s="260"/>
      <c r="J1180" s="260"/>
      <c r="K1180" s="196"/>
      <c r="L1180" s="146"/>
      <c r="M1180" s="33">
        <f>K1179*L1180</f>
        <v>0</v>
      </c>
    </row>
    <row r="1181" spans="1:13" s="75" customFormat="1" ht="23.25" customHeight="1">
      <c r="A1181" s="321"/>
      <c r="B1181" s="356"/>
      <c r="C1181" s="259" t="s">
        <v>793</v>
      </c>
      <c r="D1181" s="260"/>
      <c r="E1181" s="260"/>
      <c r="F1181" s="260"/>
      <c r="G1181" s="260"/>
      <c r="H1181" s="260"/>
      <c r="I1181" s="260"/>
      <c r="J1181" s="260"/>
      <c r="K1181" s="196"/>
      <c r="L1181" s="146"/>
      <c r="M1181" s="33">
        <f>K1179*L1181</f>
        <v>0</v>
      </c>
    </row>
    <row r="1182" spans="1:13" s="75" customFormat="1" ht="23.25" customHeight="1">
      <c r="A1182" s="321"/>
      <c r="B1182" s="356"/>
      <c r="C1182" s="260" t="s">
        <v>794</v>
      </c>
      <c r="D1182" s="260"/>
      <c r="E1182" s="260"/>
      <c r="F1182" s="260"/>
      <c r="G1182" s="260"/>
      <c r="H1182" s="260"/>
      <c r="I1182" s="260"/>
      <c r="J1182" s="260"/>
      <c r="K1182" s="196"/>
      <c r="L1182" s="146"/>
      <c r="M1182" s="33">
        <f>K1179*L1182</f>
        <v>0</v>
      </c>
    </row>
    <row r="1183" spans="1:13" s="75" customFormat="1" ht="23.25" customHeight="1">
      <c r="A1183" s="321"/>
      <c r="B1183" s="356"/>
      <c r="C1183" s="259" t="s">
        <v>795</v>
      </c>
      <c r="D1183" s="260"/>
      <c r="E1183" s="260"/>
      <c r="F1183" s="260"/>
      <c r="G1183" s="260"/>
      <c r="H1183" s="260"/>
      <c r="I1183" s="260"/>
      <c r="J1183" s="260"/>
      <c r="K1183" s="196"/>
      <c r="L1183" s="146"/>
      <c r="M1183" s="33">
        <f>K1179*L1183</f>
        <v>0</v>
      </c>
    </row>
    <row r="1184" spans="1:13" s="75" customFormat="1" ht="23.25" customHeight="1">
      <c r="A1184" s="321"/>
      <c r="B1184" s="356"/>
      <c r="C1184" s="260" t="s">
        <v>796</v>
      </c>
      <c r="D1184" s="260"/>
      <c r="E1184" s="260"/>
      <c r="F1184" s="260"/>
      <c r="G1184" s="260"/>
      <c r="H1184" s="260"/>
      <c r="I1184" s="260"/>
      <c r="J1184" s="260"/>
      <c r="K1184" s="196"/>
      <c r="L1184" s="146"/>
      <c r="M1184" s="33">
        <f>K1179*L1184</f>
        <v>0</v>
      </c>
    </row>
    <row r="1185" spans="1:13" s="75" customFormat="1" ht="23.25" customHeight="1">
      <c r="A1185" s="321"/>
      <c r="B1185" s="356"/>
      <c r="C1185" s="260" t="s">
        <v>797</v>
      </c>
      <c r="D1185" s="260"/>
      <c r="E1185" s="260"/>
      <c r="F1185" s="260"/>
      <c r="G1185" s="260"/>
      <c r="H1185" s="260"/>
      <c r="I1185" s="260"/>
      <c r="J1185" s="260"/>
      <c r="K1185" s="196"/>
      <c r="L1185" s="146"/>
      <c r="M1185" s="33">
        <f>K1179*L1185</f>
        <v>0</v>
      </c>
    </row>
    <row r="1186" spans="1:13" s="75" customFormat="1" ht="23.25" customHeight="1">
      <c r="A1186" s="321"/>
      <c r="B1186" s="356"/>
      <c r="C1186" s="259" t="s">
        <v>798</v>
      </c>
      <c r="D1186" s="260"/>
      <c r="E1186" s="260"/>
      <c r="F1186" s="260"/>
      <c r="G1186" s="260"/>
      <c r="H1186" s="260"/>
      <c r="I1186" s="260"/>
      <c r="J1186" s="260"/>
      <c r="K1186" s="196"/>
      <c r="L1186" s="146"/>
      <c r="M1186" s="33">
        <f>K1179*L1186</f>
        <v>0</v>
      </c>
    </row>
    <row r="1187" spans="1:13" s="75" customFormat="1" ht="23.25" customHeight="1">
      <c r="A1187" s="321"/>
      <c r="B1187" s="356"/>
      <c r="C1187" s="260" t="s">
        <v>799</v>
      </c>
      <c r="D1187" s="260"/>
      <c r="E1187" s="260"/>
      <c r="F1187" s="260"/>
      <c r="G1187" s="260"/>
      <c r="H1187" s="260"/>
      <c r="I1187" s="260"/>
      <c r="J1187" s="260"/>
      <c r="K1187" s="196"/>
      <c r="L1187" s="146"/>
      <c r="M1187" s="33">
        <f>K1179*L1187</f>
        <v>0</v>
      </c>
    </row>
    <row r="1188" spans="1:13" s="75" customFormat="1" ht="23.25" customHeight="1">
      <c r="A1188" s="321"/>
      <c r="B1188" s="356"/>
      <c r="C1188" s="259" t="s">
        <v>800</v>
      </c>
      <c r="D1188" s="260"/>
      <c r="E1188" s="260"/>
      <c r="F1188" s="260"/>
      <c r="G1188" s="260"/>
      <c r="H1188" s="260"/>
      <c r="I1188" s="260"/>
      <c r="J1188" s="260"/>
      <c r="K1188" s="196"/>
      <c r="L1188" s="146"/>
      <c r="M1188" s="33">
        <f>K1179*L1188</f>
        <v>0</v>
      </c>
    </row>
    <row r="1189" spans="1:13" s="75" customFormat="1" ht="23.25" customHeight="1">
      <c r="A1189" s="321"/>
      <c r="B1189" s="356"/>
      <c r="C1189" s="259" t="s">
        <v>801</v>
      </c>
      <c r="D1189" s="260"/>
      <c r="E1189" s="260"/>
      <c r="F1189" s="260"/>
      <c r="G1189" s="260"/>
      <c r="H1189" s="260"/>
      <c r="I1189" s="260"/>
      <c r="J1189" s="260"/>
      <c r="K1189" s="196"/>
      <c r="L1189" s="146"/>
      <c r="M1189" s="33">
        <f>K1179*L1189</f>
        <v>0</v>
      </c>
    </row>
    <row r="1190" spans="1:13" s="75" customFormat="1" ht="23.25" customHeight="1">
      <c r="A1190" s="321"/>
      <c r="B1190" s="356"/>
      <c r="C1190" s="260" t="s">
        <v>802</v>
      </c>
      <c r="D1190" s="260"/>
      <c r="E1190" s="260"/>
      <c r="F1190" s="260"/>
      <c r="G1190" s="260"/>
      <c r="H1190" s="260"/>
      <c r="I1190" s="260"/>
      <c r="J1190" s="260"/>
      <c r="K1190" s="196"/>
      <c r="L1190" s="146"/>
      <c r="M1190" s="33">
        <f>K1179*L1190</f>
        <v>0</v>
      </c>
    </row>
    <row r="1191" spans="1:13" s="75" customFormat="1" ht="23.25" customHeight="1">
      <c r="A1191" s="321"/>
      <c r="B1191" s="356"/>
      <c r="C1191" s="259" t="s">
        <v>803</v>
      </c>
      <c r="D1191" s="260"/>
      <c r="E1191" s="260"/>
      <c r="F1191" s="260"/>
      <c r="G1191" s="260"/>
      <c r="H1191" s="260"/>
      <c r="I1191" s="260"/>
      <c r="J1191" s="260"/>
      <c r="K1191" s="196"/>
      <c r="L1191" s="146"/>
      <c r="M1191" s="33">
        <f>K1179*L1191</f>
        <v>0</v>
      </c>
    </row>
    <row r="1192" spans="1:13" s="75" customFormat="1" ht="23.25" customHeight="1">
      <c r="A1192" s="321"/>
      <c r="B1192" s="356"/>
      <c r="C1192" s="259" t="s">
        <v>804</v>
      </c>
      <c r="D1192" s="260"/>
      <c r="E1192" s="260"/>
      <c r="F1192" s="260"/>
      <c r="G1192" s="260"/>
      <c r="H1192" s="260"/>
      <c r="I1192" s="260"/>
      <c r="J1192" s="260"/>
      <c r="K1192" s="196"/>
      <c r="L1192" s="146"/>
      <c r="M1192" s="33">
        <f>K1179*L1192</f>
        <v>0</v>
      </c>
    </row>
    <row r="1193" spans="1:13" s="75" customFormat="1" ht="23.25" customHeight="1">
      <c r="A1193" s="321"/>
      <c r="B1193" s="356"/>
      <c r="C1193" s="259" t="s">
        <v>805</v>
      </c>
      <c r="D1193" s="260"/>
      <c r="E1193" s="260"/>
      <c r="F1193" s="260"/>
      <c r="G1193" s="260"/>
      <c r="H1193" s="260"/>
      <c r="I1193" s="260"/>
      <c r="J1193" s="260"/>
      <c r="K1193" s="196"/>
      <c r="L1193" s="146"/>
      <c r="M1193" s="33">
        <f>K1179*L1193</f>
        <v>0</v>
      </c>
    </row>
    <row r="1194" spans="1:13" s="75" customFormat="1" ht="23.25" customHeight="1">
      <c r="A1194" s="321"/>
      <c r="B1194" s="356"/>
      <c r="C1194" s="259" t="s">
        <v>806</v>
      </c>
      <c r="D1194" s="260"/>
      <c r="E1194" s="260"/>
      <c r="F1194" s="260"/>
      <c r="G1194" s="260"/>
      <c r="H1194" s="260"/>
      <c r="I1194" s="260"/>
      <c r="J1194" s="260"/>
      <c r="K1194" s="196"/>
      <c r="L1194" s="146"/>
      <c r="M1194" s="33">
        <f>K1179*L1194</f>
        <v>0</v>
      </c>
    </row>
    <row r="1195" spans="1:13" s="75" customFormat="1" ht="23.25" customHeight="1">
      <c r="A1195" s="321"/>
      <c r="B1195" s="356"/>
      <c r="C1195" s="260" t="s">
        <v>807</v>
      </c>
      <c r="D1195" s="260"/>
      <c r="E1195" s="260"/>
      <c r="F1195" s="260"/>
      <c r="G1195" s="260"/>
      <c r="H1195" s="260"/>
      <c r="I1195" s="260"/>
      <c r="J1195" s="260"/>
      <c r="K1195" s="196"/>
      <c r="L1195" s="146"/>
      <c r="M1195" s="33">
        <f>K1179*L1195</f>
        <v>0</v>
      </c>
    </row>
    <row r="1196" spans="1:13" s="75" customFormat="1" ht="23.25" customHeight="1">
      <c r="A1196" s="321"/>
      <c r="B1196" s="356"/>
      <c r="C1196" s="260" t="s">
        <v>808</v>
      </c>
      <c r="D1196" s="260"/>
      <c r="E1196" s="260"/>
      <c r="F1196" s="260"/>
      <c r="G1196" s="260"/>
      <c r="H1196" s="260"/>
      <c r="I1196" s="260"/>
      <c r="J1196" s="260"/>
      <c r="K1196" s="196"/>
      <c r="L1196" s="146"/>
      <c r="M1196" s="33">
        <f>K1179*L1196</f>
        <v>0</v>
      </c>
    </row>
    <row r="1197" spans="1:13" s="75" customFormat="1" ht="23.25" customHeight="1">
      <c r="A1197" s="321"/>
      <c r="B1197" s="356"/>
      <c r="C1197" s="260" t="s">
        <v>809</v>
      </c>
      <c r="D1197" s="260"/>
      <c r="E1197" s="260"/>
      <c r="F1197" s="260"/>
      <c r="G1197" s="260"/>
      <c r="H1197" s="260"/>
      <c r="I1197" s="260"/>
      <c r="J1197" s="260"/>
      <c r="K1197" s="196"/>
      <c r="L1197" s="146"/>
      <c r="M1197" s="33">
        <f>K1179*L1197</f>
        <v>0</v>
      </c>
    </row>
    <row r="1198" spans="1:13" s="75" customFormat="1" ht="23.25" customHeight="1">
      <c r="A1198" s="321"/>
      <c r="B1198" s="356"/>
      <c r="C1198" s="260" t="s">
        <v>810</v>
      </c>
      <c r="D1198" s="260"/>
      <c r="E1198" s="260"/>
      <c r="F1198" s="260"/>
      <c r="G1198" s="260"/>
      <c r="H1198" s="260"/>
      <c r="I1198" s="260"/>
      <c r="J1198" s="260"/>
      <c r="K1198" s="196"/>
      <c r="L1198" s="146"/>
      <c r="M1198" s="33">
        <f>K1179*L1198</f>
        <v>0</v>
      </c>
    </row>
    <row r="1199" spans="1:13" s="75" customFormat="1" ht="23.25" customHeight="1">
      <c r="A1199" s="321"/>
      <c r="B1199" s="356"/>
      <c r="C1199" s="259" t="s">
        <v>811</v>
      </c>
      <c r="D1199" s="259"/>
      <c r="E1199" s="259"/>
      <c r="F1199" s="259"/>
      <c r="G1199" s="259"/>
      <c r="H1199" s="259"/>
      <c r="I1199" s="259"/>
      <c r="J1199" s="259"/>
      <c r="K1199" s="196"/>
      <c r="L1199" s="146"/>
      <c r="M1199" s="33">
        <f>K1179*L1199</f>
        <v>0</v>
      </c>
    </row>
    <row r="1200" spans="1:13" s="75" customFormat="1" ht="23.25" customHeight="1">
      <c r="A1200" s="321"/>
      <c r="B1200" s="356"/>
      <c r="C1200" s="259" t="s">
        <v>812</v>
      </c>
      <c r="D1200" s="259"/>
      <c r="E1200" s="259"/>
      <c r="F1200" s="259"/>
      <c r="G1200" s="259"/>
      <c r="H1200" s="259"/>
      <c r="I1200" s="259"/>
      <c r="J1200" s="259"/>
      <c r="K1200" s="196"/>
      <c r="L1200" s="146"/>
      <c r="M1200" s="33">
        <f>K1179*L1200</f>
        <v>0</v>
      </c>
    </row>
    <row r="1201" spans="1:13" s="75" customFormat="1" ht="23.25" customHeight="1">
      <c r="A1201" s="321"/>
      <c r="B1201" s="356"/>
      <c r="C1201" s="259" t="s">
        <v>813</v>
      </c>
      <c r="D1201" s="259"/>
      <c r="E1201" s="259"/>
      <c r="F1201" s="259"/>
      <c r="G1201" s="259"/>
      <c r="H1201" s="259"/>
      <c r="I1201" s="259"/>
      <c r="J1201" s="259"/>
      <c r="K1201" s="196"/>
      <c r="L1201" s="146"/>
      <c r="M1201" s="33">
        <f>K1179*L1201</f>
        <v>0</v>
      </c>
    </row>
    <row r="1202" spans="1:13" s="75" customFormat="1" ht="23.25" customHeight="1">
      <c r="A1202" s="321"/>
      <c r="B1202" s="356"/>
      <c r="C1202" s="259" t="s">
        <v>814</v>
      </c>
      <c r="D1202" s="259"/>
      <c r="E1202" s="259"/>
      <c r="F1202" s="259"/>
      <c r="G1202" s="259"/>
      <c r="H1202" s="259"/>
      <c r="I1202" s="259"/>
      <c r="J1202" s="259"/>
      <c r="K1202" s="196"/>
      <c r="L1202" s="146"/>
      <c r="M1202" s="33">
        <f>K1179*L1202</f>
        <v>0</v>
      </c>
    </row>
    <row r="1203" spans="1:13" s="75" customFormat="1" ht="23.25" customHeight="1">
      <c r="A1203" s="321"/>
      <c r="B1203" s="356"/>
      <c r="C1203" s="259" t="s">
        <v>815</v>
      </c>
      <c r="D1203" s="259"/>
      <c r="E1203" s="259"/>
      <c r="F1203" s="259"/>
      <c r="G1203" s="259"/>
      <c r="H1203" s="259"/>
      <c r="I1203" s="259"/>
      <c r="J1203" s="259"/>
      <c r="K1203" s="196"/>
      <c r="L1203" s="146"/>
      <c r="M1203" s="33">
        <f>K1179*L1203</f>
        <v>0</v>
      </c>
    </row>
    <row r="1204" spans="1:13" s="75" customFormat="1" ht="23.25" customHeight="1">
      <c r="A1204" s="321"/>
      <c r="B1204" s="356"/>
      <c r="C1204" s="259" t="s">
        <v>816</v>
      </c>
      <c r="D1204" s="259"/>
      <c r="E1204" s="259"/>
      <c r="F1204" s="259"/>
      <c r="G1204" s="259"/>
      <c r="H1204" s="259"/>
      <c r="I1204" s="259"/>
      <c r="J1204" s="259"/>
      <c r="K1204" s="196"/>
      <c r="L1204" s="146"/>
      <c r="M1204" s="33">
        <f>K1179*L1204</f>
        <v>0</v>
      </c>
    </row>
    <row r="1205" spans="1:13" s="75" customFormat="1" ht="23.25" customHeight="1">
      <c r="A1205" s="321"/>
      <c r="B1205" s="356"/>
      <c r="C1205" s="259" t="s">
        <v>817</v>
      </c>
      <c r="D1205" s="259"/>
      <c r="E1205" s="259"/>
      <c r="F1205" s="259"/>
      <c r="G1205" s="259"/>
      <c r="H1205" s="259"/>
      <c r="I1205" s="259"/>
      <c r="J1205" s="259"/>
      <c r="K1205" s="196"/>
      <c r="L1205" s="146"/>
      <c r="M1205" s="33">
        <f>K1179*L1205</f>
        <v>0</v>
      </c>
    </row>
    <row r="1206" spans="1:13" s="75" customFormat="1" ht="23.25" customHeight="1">
      <c r="A1206" s="321"/>
      <c r="B1206" s="356"/>
      <c r="C1206" s="259" t="s">
        <v>818</v>
      </c>
      <c r="D1206" s="259"/>
      <c r="E1206" s="259"/>
      <c r="F1206" s="259"/>
      <c r="G1206" s="259"/>
      <c r="H1206" s="259"/>
      <c r="I1206" s="259"/>
      <c r="J1206" s="259"/>
      <c r="K1206" s="196"/>
      <c r="L1206" s="146"/>
      <c r="M1206" s="33">
        <f>K1179*L1206</f>
        <v>0</v>
      </c>
    </row>
    <row r="1207" spans="1:13" s="75" customFormat="1" ht="23.25" customHeight="1">
      <c r="A1207" s="321"/>
      <c r="B1207" s="356"/>
      <c r="C1207" s="259" t="s">
        <v>819</v>
      </c>
      <c r="D1207" s="259"/>
      <c r="E1207" s="259"/>
      <c r="F1207" s="259"/>
      <c r="G1207" s="259"/>
      <c r="H1207" s="259"/>
      <c r="I1207" s="259"/>
      <c r="J1207" s="259"/>
      <c r="K1207" s="196"/>
      <c r="L1207" s="146"/>
      <c r="M1207" s="33">
        <f>K1179*L1207</f>
        <v>0</v>
      </c>
    </row>
    <row r="1208" spans="1:13" s="75" customFormat="1" ht="23.25" customHeight="1">
      <c r="A1208" s="321"/>
      <c r="B1208" s="356"/>
      <c r="C1208" s="259" t="s">
        <v>820</v>
      </c>
      <c r="D1208" s="259"/>
      <c r="E1208" s="259"/>
      <c r="F1208" s="259"/>
      <c r="G1208" s="259"/>
      <c r="H1208" s="259"/>
      <c r="I1208" s="259"/>
      <c r="J1208" s="259"/>
      <c r="K1208" s="196"/>
      <c r="L1208" s="146"/>
      <c r="M1208" s="33">
        <f>K1208*L1208</f>
        <v>0</v>
      </c>
    </row>
    <row r="1209" spans="1:13" s="75" customFormat="1" ht="23.25" customHeight="1">
      <c r="A1209" s="321"/>
      <c r="B1209" s="356"/>
      <c r="C1209" s="260" t="s">
        <v>821</v>
      </c>
      <c r="D1209" s="260"/>
      <c r="E1209" s="260"/>
      <c r="F1209" s="260"/>
      <c r="G1209" s="260"/>
      <c r="H1209" s="260"/>
      <c r="I1209" s="260"/>
      <c r="J1209" s="260"/>
      <c r="K1209" s="196"/>
      <c r="L1209" s="146"/>
      <c r="M1209" s="33">
        <f>K1208*L1209</f>
        <v>0</v>
      </c>
    </row>
    <row r="1210" spans="1:13" s="75" customFormat="1" ht="23.25" customHeight="1">
      <c r="A1210" s="321"/>
      <c r="B1210" s="356"/>
      <c r="C1210" s="260" t="s">
        <v>822</v>
      </c>
      <c r="D1210" s="260"/>
      <c r="E1210" s="260"/>
      <c r="F1210" s="260"/>
      <c r="G1210" s="260"/>
      <c r="H1210" s="260"/>
      <c r="I1210" s="260"/>
      <c r="J1210" s="260"/>
      <c r="K1210" s="196"/>
      <c r="L1210" s="146"/>
      <c r="M1210" s="33">
        <f>K1208*L1210</f>
        <v>0</v>
      </c>
    </row>
    <row r="1211" spans="1:13" s="75" customFormat="1" ht="23.25" customHeight="1">
      <c r="A1211" s="321"/>
      <c r="B1211" s="356"/>
      <c r="C1211" s="260" t="s">
        <v>823</v>
      </c>
      <c r="D1211" s="260"/>
      <c r="E1211" s="260"/>
      <c r="F1211" s="260"/>
      <c r="G1211" s="260"/>
      <c r="H1211" s="260"/>
      <c r="I1211" s="260"/>
      <c r="J1211" s="260"/>
      <c r="K1211" s="196"/>
      <c r="L1211" s="146"/>
      <c r="M1211" s="33">
        <f>K1208*L1211</f>
        <v>0</v>
      </c>
    </row>
    <row r="1212" spans="1:13" s="75" customFormat="1" ht="23.25" customHeight="1">
      <c r="A1212" s="321"/>
      <c r="B1212" s="356"/>
      <c r="C1212" s="260" t="s">
        <v>824</v>
      </c>
      <c r="D1212" s="260"/>
      <c r="E1212" s="260"/>
      <c r="F1212" s="260"/>
      <c r="G1212" s="260"/>
      <c r="H1212" s="260"/>
      <c r="I1212" s="260"/>
      <c r="J1212" s="260"/>
      <c r="K1212" s="196"/>
      <c r="L1212" s="146"/>
      <c r="M1212" s="33">
        <f>K1208*L1212</f>
        <v>0</v>
      </c>
    </row>
    <row r="1213" spans="1:13" s="75" customFormat="1" ht="23.25" customHeight="1">
      <c r="A1213" s="321"/>
      <c r="B1213" s="356"/>
      <c r="C1213" s="260" t="s">
        <v>825</v>
      </c>
      <c r="D1213" s="260"/>
      <c r="E1213" s="260"/>
      <c r="F1213" s="260"/>
      <c r="G1213" s="260"/>
      <c r="H1213" s="260"/>
      <c r="I1213" s="260"/>
      <c r="J1213" s="260"/>
      <c r="K1213" s="196"/>
      <c r="L1213" s="146"/>
      <c r="M1213" s="33">
        <f>K1208*L1213</f>
        <v>0</v>
      </c>
    </row>
    <row r="1214" spans="1:13" s="75" customFormat="1" ht="23.25" customHeight="1">
      <c r="A1214" s="321"/>
      <c r="B1214" s="356"/>
      <c r="C1214" s="260" t="s">
        <v>826</v>
      </c>
      <c r="D1214" s="260"/>
      <c r="E1214" s="260"/>
      <c r="F1214" s="260"/>
      <c r="G1214" s="260"/>
      <c r="H1214" s="260"/>
      <c r="I1214" s="260"/>
      <c r="J1214" s="260"/>
      <c r="K1214" s="196"/>
      <c r="L1214" s="146"/>
      <c r="M1214" s="33">
        <f>K1208*L1214</f>
        <v>0</v>
      </c>
    </row>
    <row r="1215" spans="1:13" s="75" customFormat="1" ht="23.25" customHeight="1">
      <c r="A1215" s="321"/>
      <c r="B1215" s="356"/>
      <c r="C1215" s="259" t="s">
        <v>827</v>
      </c>
      <c r="D1215" s="259"/>
      <c r="E1215" s="259"/>
      <c r="F1215" s="259"/>
      <c r="G1215" s="259"/>
      <c r="H1215" s="259"/>
      <c r="I1215" s="259"/>
      <c r="J1215" s="259"/>
      <c r="K1215" s="196"/>
      <c r="L1215" s="146"/>
      <c r="M1215" s="33">
        <f>K1208*L1215</f>
        <v>0</v>
      </c>
    </row>
    <row r="1216" spans="1:13" s="75" customFormat="1" ht="23.25" customHeight="1">
      <c r="A1216" s="321"/>
      <c r="B1216" s="356"/>
      <c r="C1216" s="260" t="s">
        <v>828</v>
      </c>
      <c r="D1216" s="260"/>
      <c r="E1216" s="260"/>
      <c r="F1216" s="260"/>
      <c r="G1216" s="260"/>
      <c r="H1216" s="260"/>
      <c r="I1216" s="260"/>
      <c r="J1216" s="260"/>
      <c r="K1216" s="196"/>
      <c r="L1216" s="146"/>
      <c r="M1216" s="33">
        <f>K1208*L1216</f>
        <v>0</v>
      </c>
    </row>
    <row r="1217" spans="1:13" s="75" customFormat="1" ht="29.25" customHeight="1">
      <c r="A1217" s="321"/>
      <c r="B1217" s="356"/>
      <c r="C1217" s="260" t="s">
        <v>829</v>
      </c>
      <c r="D1217" s="260"/>
      <c r="E1217" s="260"/>
      <c r="F1217" s="260"/>
      <c r="G1217" s="260"/>
      <c r="H1217" s="260"/>
      <c r="I1217" s="260"/>
      <c r="J1217" s="260"/>
      <c r="K1217" s="196"/>
      <c r="L1217" s="146"/>
      <c r="M1217" s="33">
        <f>K1208*L1217</f>
        <v>0</v>
      </c>
    </row>
    <row r="1218" spans="1:13" s="75" customFormat="1" ht="29.25" customHeight="1">
      <c r="A1218" s="321"/>
      <c r="B1218" s="356"/>
      <c r="C1218" s="260" t="s">
        <v>830</v>
      </c>
      <c r="D1218" s="260"/>
      <c r="E1218" s="260"/>
      <c r="F1218" s="260"/>
      <c r="G1218" s="260"/>
      <c r="H1218" s="260"/>
      <c r="I1218" s="260"/>
      <c r="J1218" s="260"/>
      <c r="K1218" s="196"/>
      <c r="L1218" s="146"/>
      <c r="M1218" s="33">
        <f>K1208*L1218</f>
        <v>0</v>
      </c>
    </row>
    <row r="1219" spans="1:13" s="75" customFormat="1" ht="29.25" customHeight="1">
      <c r="A1219" s="321"/>
      <c r="B1219" s="356"/>
      <c r="C1219" s="260" t="s">
        <v>831</v>
      </c>
      <c r="D1219" s="260"/>
      <c r="E1219" s="260"/>
      <c r="F1219" s="260"/>
      <c r="G1219" s="260"/>
      <c r="H1219" s="260"/>
      <c r="I1219" s="260"/>
      <c r="J1219" s="260"/>
      <c r="K1219" s="196"/>
      <c r="L1219" s="146"/>
      <c r="M1219" s="33">
        <f>K1208*L1219</f>
        <v>0</v>
      </c>
    </row>
    <row r="1220" spans="1:13" s="75" customFormat="1" ht="29.25" customHeight="1">
      <c r="A1220" s="321"/>
      <c r="B1220" s="356"/>
      <c r="C1220" s="260" t="s">
        <v>832</v>
      </c>
      <c r="D1220" s="260"/>
      <c r="E1220" s="260"/>
      <c r="F1220" s="260"/>
      <c r="G1220" s="260"/>
      <c r="H1220" s="260"/>
      <c r="I1220" s="260"/>
      <c r="J1220" s="260"/>
      <c r="K1220" s="196"/>
      <c r="L1220" s="146"/>
      <c r="M1220" s="33">
        <f>K1208*L1220</f>
        <v>0</v>
      </c>
    </row>
    <row r="1221" spans="1:13" s="75" customFormat="1" ht="29.25" customHeight="1">
      <c r="A1221" s="321"/>
      <c r="B1221" s="356"/>
      <c r="C1221" s="260" t="s">
        <v>833</v>
      </c>
      <c r="D1221" s="260"/>
      <c r="E1221" s="260"/>
      <c r="F1221" s="260"/>
      <c r="G1221" s="260"/>
      <c r="H1221" s="260"/>
      <c r="I1221" s="260"/>
      <c r="J1221" s="260"/>
      <c r="K1221" s="196"/>
      <c r="L1221" s="146"/>
      <c r="M1221" s="33">
        <f>K1208*L1221</f>
        <v>0</v>
      </c>
    </row>
    <row r="1222" spans="1:13" s="75" customFormat="1" ht="29.25" customHeight="1">
      <c r="A1222" s="321"/>
      <c r="B1222" s="356"/>
      <c r="C1222" s="260" t="s">
        <v>834</v>
      </c>
      <c r="D1222" s="260"/>
      <c r="E1222" s="260"/>
      <c r="F1222" s="260"/>
      <c r="G1222" s="260"/>
      <c r="H1222" s="260"/>
      <c r="I1222" s="260"/>
      <c r="J1222" s="260"/>
      <c r="K1222" s="196"/>
      <c r="L1222" s="146"/>
      <c r="M1222" s="33">
        <f>K1208*L1222</f>
        <v>0</v>
      </c>
    </row>
    <row r="1223" spans="1:13" s="75" customFormat="1" ht="29.25" customHeight="1">
      <c r="A1223" s="321"/>
      <c r="B1223" s="356"/>
      <c r="C1223" s="260" t="s">
        <v>835</v>
      </c>
      <c r="D1223" s="260"/>
      <c r="E1223" s="260"/>
      <c r="F1223" s="260"/>
      <c r="G1223" s="260"/>
      <c r="H1223" s="260"/>
      <c r="I1223" s="260"/>
      <c r="J1223" s="260"/>
      <c r="K1223" s="196"/>
      <c r="L1223" s="147"/>
      <c r="M1223" s="33">
        <f>K1208*L1223</f>
        <v>0</v>
      </c>
    </row>
    <row r="1224" spans="1:13" s="75" customFormat="1" ht="29.25" customHeight="1">
      <c r="A1224" s="321"/>
      <c r="B1224" s="356"/>
      <c r="C1224" s="260" t="s">
        <v>836</v>
      </c>
      <c r="D1224" s="260"/>
      <c r="E1224" s="260"/>
      <c r="F1224" s="260"/>
      <c r="G1224" s="260"/>
      <c r="H1224" s="260"/>
      <c r="I1224" s="260"/>
      <c r="J1224" s="260"/>
      <c r="K1224" s="196"/>
      <c r="L1224" s="147"/>
      <c r="M1224" s="33">
        <f>K1208*L1224</f>
        <v>0</v>
      </c>
    </row>
    <row r="1225" spans="1:13" s="75" customFormat="1" ht="29.25" customHeight="1">
      <c r="A1225" s="321"/>
      <c r="B1225" s="356"/>
      <c r="C1225" s="260" t="s">
        <v>837</v>
      </c>
      <c r="D1225" s="260"/>
      <c r="E1225" s="260"/>
      <c r="F1225" s="260"/>
      <c r="G1225" s="260"/>
      <c r="H1225" s="260"/>
      <c r="I1225" s="260"/>
      <c r="J1225" s="260"/>
      <c r="K1225" s="197"/>
      <c r="L1225" s="147"/>
      <c r="M1225" s="33">
        <f>K1208*L1225</f>
        <v>0</v>
      </c>
    </row>
    <row r="1226" spans="1:13" s="75" customFormat="1" ht="29.25" customHeight="1">
      <c r="A1226" s="322" t="s">
        <v>852</v>
      </c>
      <c r="B1226" s="324"/>
      <c r="C1226" s="259" t="s">
        <v>840</v>
      </c>
      <c r="D1226" s="260"/>
      <c r="E1226" s="260"/>
      <c r="F1226" s="260"/>
      <c r="G1226" s="260"/>
      <c r="H1226" s="260"/>
      <c r="I1226" s="260"/>
      <c r="J1226" s="260"/>
      <c r="K1226" s="195">
        <v>248</v>
      </c>
      <c r="L1226" s="146"/>
      <c r="M1226" s="33">
        <f>K1226*L1226</f>
        <v>0</v>
      </c>
    </row>
    <row r="1227" spans="1:13" s="75" customFormat="1" ht="29.25" customHeight="1">
      <c r="A1227" s="323"/>
      <c r="B1227" s="325"/>
      <c r="C1227" s="260" t="s">
        <v>841</v>
      </c>
      <c r="D1227" s="260"/>
      <c r="E1227" s="260"/>
      <c r="F1227" s="260"/>
      <c r="G1227" s="260"/>
      <c r="H1227" s="260"/>
      <c r="I1227" s="260"/>
      <c r="J1227" s="260"/>
      <c r="K1227" s="196"/>
      <c r="L1227" s="146"/>
      <c r="M1227" s="33">
        <f>K1226*L1227</f>
        <v>0</v>
      </c>
    </row>
    <row r="1228" spans="1:13" s="75" customFormat="1" ht="29.25" customHeight="1">
      <c r="A1228" s="323"/>
      <c r="B1228" s="325"/>
      <c r="C1228" s="260" t="s">
        <v>842</v>
      </c>
      <c r="D1228" s="260"/>
      <c r="E1228" s="260"/>
      <c r="F1228" s="260"/>
      <c r="G1228" s="260"/>
      <c r="H1228" s="260"/>
      <c r="I1228" s="260"/>
      <c r="J1228" s="260"/>
      <c r="K1228" s="196"/>
      <c r="L1228" s="146"/>
      <c r="M1228" s="33">
        <f>K1226*L1228</f>
        <v>0</v>
      </c>
    </row>
    <row r="1229" spans="1:13" s="75" customFormat="1" ht="29.25" customHeight="1">
      <c r="A1229" s="323"/>
      <c r="B1229" s="325"/>
      <c r="C1229" s="260" t="s">
        <v>843</v>
      </c>
      <c r="D1229" s="260"/>
      <c r="E1229" s="260"/>
      <c r="F1229" s="260"/>
      <c r="G1229" s="260"/>
      <c r="H1229" s="260"/>
      <c r="I1229" s="260"/>
      <c r="J1229" s="260"/>
      <c r="K1229" s="196"/>
      <c r="L1229" s="146"/>
      <c r="M1229" s="33">
        <f>K1226*L1229</f>
        <v>0</v>
      </c>
    </row>
    <row r="1230" spans="1:13" s="75" customFormat="1" ht="29.25" customHeight="1">
      <c r="A1230" s="323"/>
      <c r="B1230" s="325"/>
      <c r="C1230" s="260" t="s">
        <v>844</v>
      </c>
      <c r="D1230" s="260"/>
      <c r="E1230" s="260"/>
      <c r="F1230" s="260"/>
      <c r="G1230" s="260"/>
      <c r="H1230" s="260"/>
      <c r="I1230" s="260"/>
      <c r="J1230" s="260"/>
      <c r="K1230" s="196"/>
      <c r="L1230" s="146"/>
      <c r="M1230" s="33">
        <f>K1226*L1230</f>
        <v>0</v>
      </c>
    </row>
    <row r="1231" spans="1:13" s="75" customFormat="1" ht="29.25" customHeight="1">
      <c r="A1231" s="323"/>
      <c r="B1231" s="325"/>
      <c r="C1231" s="260" t="s">
        <v>845</v>
      </c>
      <c r="D1231" s="260"/>
      <c r="E1231" s="260"/>
      <c r="F1231" s="260"/>
      <c r="G1231" s="260"/>
      <c r="H1231" s="260"/>
      <c r="I1231" s="260"/>
      <c r="J1231" s="260"/>
      <c r="K1231" s="196"/>
      <c r="L1231" s="146"/>
      <c r="M1231" s="33">
        <f>K1226*L1231</f>
        <v>0</v>
      </c>
    </row>
    <row r="1232" spans="1:13" s="75" customFormat="1" ht="29.25" customHeight="1">
      <c r="A1232" s="323"/>
      <c r="B1232" s="325"/>
      <c r="C1232" s="260" t="s">
        <v>846</v>
      </c>
      <c r="D1232" s="260"/>
      <c r="E1232" s="260"/>
      <c r="F1232" s="260"/>
      <c r="G1232" s="260"/>
      <c r="H1232" s="260"/>
      <c r="I1232" s="260"/>
      <c r="J1232" s="260"/>
      <c r="K1232" s="196"/>
      <c r="L1232" s="146"/>
      <c r="M1232" s="33">
        <f>K1232*L1232</f>
        <v>0</v>
      </c>
    </row>
    <row r="1233" spans="1:13" s="75" customFormat="1" ht="29.25" customHeight="1">
      <c r="A1233" s="323"/>
      <c r="B1233" s="325"/>
      <c r="C1233" s="260" t="s">
        <v>847</v>
      </c>
      <c r="D1233" s="260"/>
      <c r="E1233" s="260"/>
      <c r="F1233" s="260"/>
      <c r="G1233" s="260"/>
      <c r="H1233" s="260"/>
      <c r="I1233" s="260"/>
      <c r="J1233" s="260"/>
      <c r="K1233" s="196"/>
      <c r="L1233" s="146"/>
      <c r="M1233" s="33">
        <f>K1232*L1233</f>
        <v>0</v>
      </c>
    </row>
    <row r="1234" spans="1:13" s="75" customFormat="1" ht="29.25" customHeight="1">
      <c r="A1234" s="323"/>
      <c r="B1234" s="325"/>
      <c r="C1234" s="260" t="s">
        <v>848</v>
      </c>
      <c r="D1234" s="260"/>
      <c r="E1234" s="260"/>
      <c r="F1234" s="260"/>
      <c r="G1234" s="260"/>
      <c r="H1234" s="260"/>
      <c r="I1234" s="260"/>
      <c r="J1234" s="260"/>
      <c r="K1234" s="196"/>
      <c r="L1234" s="146"/>
      <c r="M1234" s="33">
        <f>K1232*L1234</f>
        <v>0</v>
      </c>
    </row>
    <row r="1235" spans="1:13" s="75" customFormat="1" ht="29.25" customHeight="1">
      <c r="A1235" s="337"/>
      <c r="B1235" s="326"/>
      <c r="C1235" s="260" t="s">
        <v>849</v>
      </c>
      <c r="D1235" s="260"/>
      <c r="E1235" s="260"/>
      <c r="F1235" s="260"/>
      <c r="G1235" s="260"/>
      <c r="H1235" s="260"/>
      <c r="I1235" s="260"/>
      <c r="J1235" s="260"/>
      <c r="K1235" s="197"/>
      <c r="L1235" s="146"/>
      <c r="M1235" s="33">
        <f>K1232*L1235</f>
        <v>0</v>
      </c>
    </row>
    <row r="1236" spans="1:13" s="75" customFormat="1" ht="29.25" customHeight="1">
      <c r="A1236" s="322" t="s">
        <v>891</v>
      </c>
      <c r="B1236" s="324"/>
      <c r="C1236" s="260" t="s">
        <v>853</v>
      </c>
      <c r="D1236" s="260"/>
      <c r="E1236" s="260"/>
      <c r="F1236" s="260"/>
      <c r="G1236" s="260"/>
      <c r="H1236" s="260"/>
      <c r="I1236" s="260"/>
      <c r="J1236" s="260"/>
      <c r="K1236" s="195">
        <v>262</v>
      </c>
      <c r="L1236" s="146"/>
      <c r="M1236" s="33">
        <f>K1236*L1236</f>
        <v>0</v>
      </c>
    </row>
    <row r="1237" spans="1:13" s="75" customFormat="1" ht="29.25" customHeight="1">
      <c r="A1237" s="323"/>
      <c r="B1237" s="325"/>
      <c r="C1237" s="259" t="s">
        <v>854</v>
      </c>
      <c r="D1237" s="260"/>
      <c r="E1237" s="260"/>
      <c r="F1237" s="260"/>
      <c r="G1237" s="260"/>
      <c r="H1237" s="260"/>
      <c r="I1237" s="260"/>
      <c r="J1237" s="260"/>
      <c r="K1237" s="196"/>
      <c r="L1237" s="146"/>
      <c r="M1237" s="33">
        <f>K1236*L1237</f>
        <v>0</v>
      </c>
    </row>
    <row r="1238" spans="1:13" s="75" customFormat="1" ht="29.25" customHeight="1">
      <c r="A1238" s="323"/>
      <c r="B1238" s="325"/>
      <c r="C1238" s="260" t="s">
        <v>855</v>
      </c>
      <c r="D1238" s="260"/>
      <c r="E1238" s="260"/>
      <c r="F1238" s="260"/>
      <c r="G1238" s="260"/>
      <c r="H1238" s="260"/>
      <c r="I1238" s="260"/>
      <c r="J1238" s="260"/>
      <c r="K1238" s="196"/>
      <c r="L1238" s="146"/>
      <c r="M1238" s="33">
        <f>K1236*L1238</f>
        <v>0</v>
      </c>
    </row>
    <row r="1239" spans="1:13" s="75" customFormat="1" ht="29.25" customHeight="1">
      <c r="A1239" s="323"/>
      <c r="B1239" s="325"/>
      <c r="C1239" s="260" t="s">
        <v>856</v>
      </c>
      <c r="D1239" s="260"/>
      <c r="E1239" s="260"/>
      <c r="F1239" s="260"/>
      <c r="G1239" s="260"/>
      <c r="H1239" s="260"/>
      <c r="I1239" s="260"/>
      <c r="J1239" s="260"/>
      <c r="K1239" s="196"/>
      <c r="L1239" s="146"/>
      <c r="M1239" s="33">
        <f>K1236*L1239</f>
        <v>0</v>
      </c>
    </row>
    <row r="1240" spans="1:13" s="75" customFormat="1" ht="29.25" customHeight="1">
      <c r="A1240" s="323"/>
      <c r="B1240" s="325"/>
      <c r="C1240" s="260" t="s">
        <v>857</v>
      </c>
      <c r="D1240" s="260"/>
      <c r="E1240" s="260"/>
      <c r="F1240" s="260"/>
      <c r="G1240" s="260"/>
      <c r="H1240" s="260"/>
      <c r="I1240" s="260"/>
      <c r="J1240" s="260"/>
      <c r="K1240" s="196"/>
      <c r="L1240" s="146"/>
      <c r="M1240" s="33">
        <f>K1236*L1240</f>
        <v>0</v>
      </c>
    </row>
    <row r="1241" spans="1:13" s="75" customFormat="1" ht="29.25" customHeight="1">
      <c r="A1241" s="323"/>
      <c r="B1241" s="325"/>
      <c r="C1241" s="260" t="s">
        <v>858</v>
      </c>
      <c r="D1241" s="260"/>
      <c r="E1241" s="260"/>
      <c r="F1241" s="260"/>
      <c r="G1241" s="260"/>
      <c r="H1241" s="260"/>
      <c r="I1241" s="260"/>
      <c r="J1241" s="260"/>
      <c r="K1241" s="196"/>
      <c r="L1241" s="146"/>
      <c r="M1241" s="33">
        <f>K1236*L1241</f>
        <v>0</v>
      </c>
    </row>
    <row r="1242" spans="1:13" s="75" customFormat="1" ht="29.25" customHeight="1">
      <c r="A1242" s="323"/>
      <c r="B1242" s="325"/>
      <c r="C1242" s="260" t="s">
        <v>859</v>
      </c>
      <c r="D1242" s="260"/>
      <c r="E1242" s="260"/>
      <c r="F1242" s="260"/>
      <c r="G1242" s="260"/>
      <c r="H1242" s="260"/>
      <c r="I1242" s="260"/>
      <c r="J1242" s="260"/>
      <c r="K1242" s="196"/>
      <c r="L1242" s="146"/>
      <c r="M1242" s="33">
        <f>K1236*L1242</f>
        <v>0</v>
      </c>
    </row>
    <row r="1243" spans="1:13" s="75" customFormat="1" ht="29.25" customHeight="1">
      <c r="A1243" s="323"/>
      <c r="B1243" s="325"/>
      <c r="C1243" s="260" t="s">
        <v>860</v>
      </c>
      <c r="D1243" s="260"/>
      <c r="E1243" s="260"/>
      <c r="F1243" s="260"/>
      <c r="G1243" s="260"/>
      <c r="H1243" s="260"/>
      <c r="I1243" s="260"/>
      <c r="J1243" s="260"/>
      <c r="K1243" s="196"/>
      <c r="L1243" s="146"/>
      <c r="M1243" s="33">
        <f>K1236*L1243</f>
        <v>0</v>
      </c>
    </row>
    <row r="1244" spans="1:13" s="75" customFormat="1" ht="29.25" customHeight="1">
      <c r="A1244" s="323"/>
      <c r="B1244" s="325"/>
      <c r="C1244" s="260" t="s">
        <v>861</v>
      </c>
      <c r="D1244" s="260"/>
      <c r="E1244" s="260"/>
      <c r="F1244" s="260"/>
      <c r="G1244" s="260"/>
      <c r="H1244" s="260"/>
      <c r="I1244" s="260"/>
      <c r="J1244" s="260"/>
      <c r="K1244" s="196"/>
      <c r="L1244" s="146"/>
      <c r="M1244" s="33">
        <f>K1236*L1244</f>
        <v>0</v>
      </c>
    </row>
    <row r="1245" spans="1:13" s="75" customFormat="1" ht="29.25" customHeight="1">
      <c r="A1245" s="323"/>
      <c r="B1245" s="325"/>
      <c r="C1245" s="260" t="s">
        <v>862</v>
      </c>
      <c r="D1245" s="260"/>
      <c r="E1245" s="260"/>
      <c r="F1245" s="260"/>
      <c r="G1245" s="260"/>
      <c r="H1245" s="260"/>
      <c r="I1245" s="260"/>
      <c r="J1245" s="260"/>
      <c r="K1245" s="196"/>
      <c r="L1245" s="146"/>
      <c r="M1245" s="33">
        <f>K1236*L1245</f>
        <v>0</v>
      </c>
    </row>
    <row r="1246" spans="1:13" s="75" customFormat="1" ht="29.25" customHeight="1">
      <c r="A1246" s="323"/>
      <c r="B1246" s="325"/>
      <c r="C1246" s="260" t="s">
        <v>863</v>
      </c>
      <c r="D1246" s="260"/>
      <c r="E1246" s="260"/>
      <c r="F1246" s="260"/>
      <c r="G1246" s="260"/>
      <c r="H1246" s="260"/>
      <c r="I1246" s="260"/>
      <c r="J1246" s="260"/>
      <c r="K1246" s="196"/>
      <c r="L1246" s="146"/>
      <c r="M1246" s="33">
        <f>K1236*L1246</f>
        <v>0</v>
      </c>
    </row>
    <row r="1247" spans="1:13" s="75" customFormat="1" ht="29.25" customHeight="1">
      <c r="A1247" s="323"/>
      <c r="B1247" s="325"/>
      <c r="C1247" s="260" t="s">
        <v>864</v>
      </c>
      <c r="D1247" s="260"/>
      <c r="E1247" s="260"/>
      <c r="F1247" s="260"/>
      <c r="G1247" s="260"/>
      <c r="H1247" s="260"/>
      <c r="I1247" s="260"/>
      <c r="J1247" s="260"/>
      <c r="K1247" s="196"/>
      <c r="L1247" s="146"/>
      <c r="M1247" s="33">
        <f>K1236*L1247</f>
        <v>0</v>
      </c>
    </row>
    <row r="1248" spans="1:13" s="75" customFormat="1" ht="29.25" customHeight="1">
      <c r="A1248" s="323"/>
      <c r="B1248" s="325"/>
      <c r="C1248" s="260" t="s">
        <v>865</v>
      </c>
      <c r="D1248" s="260"/>
      <c r="E1248" s="260"/>
      <c r="F1248" s="260"/>
      <c r="G1248" s="260"/>
      <c r="H1248" s="260"/>
      <c r="I1248" s="260"/>
      <c r="J1248" s="260"/>
      <c r="K1248" s="196"/>
      <c r="L1248" s="146"/>
      <c r="M1248" s="33">
        <f>K1236*L1248</f>
        <v>0</v>
      </c>
    </row>
    <row r="1249" spans="1:13" s="75" customFormat="1" ht="29.25" customHeight="1">
      <c r="A1249" s="323"/>
      <c r="B1249" s="325"/>
      <c r="C1249" s="260" t="s">
        <v>866</v>
      </c>
      <c r="D1249" s="260"/>
      <c r="E1249" s="260"/>
      <c r="F1249" s="260"/>
      <c r="G1249" s="260"/>
      <c r="H1249" s="260"/>
      <c r="I1249" s="260"/>
      <c r="J1249" s="260"/>
      <c r="K1249" s="196"/>
      <c r="L1249" s="146"/>
      <c r="M1249" s="33">
        <f>K1236*L1249</f>
        <v>0</v>
      </c>
    </row>
    <row r="1250" spans="1:13" s="75" customFormat="1" ht="29.25" customHeight="1">
      <c r="A1250" s="323"/>
      <c r="B1250" s="325"/>
      <c r="C1250" s="260" t="s">
        <v>867</v>
      </c>
      <c r="D1250" s="260"/>
      <c r="E1250" s="260"/>
      <c r="F1250" s="260"/>
      <c r="G1250" s="260"/>
      <c r="H1250" s="260"/>
      <c r="I1250" s="260"/>
      <c r="J1250" s="260"/>
      <c r="K1250" s="196"/>
      <c r="L1250" s="146"/>
      <c r="M1250" s="33">
        <f>K1236*L1250</f>
        <v>0</v>
      </c>
    </row>
    <row r="1251" spans="1:13" s="75" customFormat="1" ht="29.25" customHeight="1">
      <c r="A1251" s="323"/>
      <c r="B1251" s="325"/>
      <c r="C1251" s="260" t="s">
        <v>868</v>
      </c>
      <c r="D1251" s="260"/>
      <c r="E1251" s="260"/>
      <c r="F1251" s="260"/>
      <c r="G1251" s="260"/>
      <c r="H1251" s="260"/>
      <c r="I1251" s="260"/>
      <c r="J1251" s="260"/>
      <c r="K1251" s="196"/>
      <c r="L1251" s="146"/>
      <c r="M1251" s="33">
        <f>K1236*L1251</f>
        <v>0</v>
      </c>
    </row>
    <row r="1252" spans="1:13" s="75" customFormat="1" ht="29.25" customHeight="1">
      <c r="A1252" s="323"/>
      <c r="B1252" s="325"/>
      <c r="C1252" s="260" t="s">
        <v>869</v>
      </c>
      <c r="D1252" s="260"/>
      <c r="E1252" s="260"/>
      <c r="F1252" s="260"/>
      <c r="G1252" s="260"/>
      <c r="H1252" s="260"/>
      <c r="I1252" s="260"/>
      <c r="J1252" s="260"/>
      <c r="K1252" s="196"/>
      <c r="L1252" s="146"/>
      <c r="M1252" s="33">
        <f>K1236*L1252</f>
        <v>0</v>
      </c>
    </row>
    <row r="1253" spans="1:13" s="75" customFormat="1" ht="29.25" customHeight="1">
      <c r="A1253" s="323"/>
      <c r="B1253" s="325"/>
      <c r="C1253" s="260" t="s">
        <v>870</v>
      </c>
      <c r="D1253" s="260"/>
      <c r="E1253" s="260"/>
      <c r="F1253" s="260"/>
      <c r="G1253" s="260"/>
      <c r="H1253" s="260"/>
      <c r="I1253" s="260"/>
      <c r="J1253" s="260"/>
      <c r="K1253" s="196"/>
      <c r="L1253" s="146"/>
      <c r="M1253" s="33">
        <f>K1236*L1253</f>
        <v>0</v>
      </c>
    </row>
    <row r="1254" spans="1:13" s="75" customFormat="1" ht="29.25" customHeight="1">
      <c r="A1254" s="323"/>
      <c r="B1254" s="325"/>
      <c r="C1254" s="260" t="s">
        <v>871</v>
      </c>
      <c r="D1254" s="260"/>
      <c r="E1254" s="260"/>
      <c r="F1254" s="260"/>
      <c r="G1254" s="260"/>
      <c r="H1254" s="260"/>
      <c r="I1254" s="260"/>
      <c r="J1254" s="260"/>
      <c r="K1254" s="196"/>
      <c r="L1254" s="146"/>
      <c r="M1254" s="33">
        <f>K1236*L1254</f>
        <v>0</v>
      </c>
    </row>
    <row r="1255" spans="1:13" s="75" customFormat="1" ht="29.25" customHeight="1">
      <c r="A1255" s="323"/>
      <c r="B1255" s="325"/>
      <c r="C1255" s="260" t="s">
        <v>872</v>
      </c>
      <c r="D1255" s="260"/>
      <c r="E1255" s="260"/>
      <c r="F1255" s="260"/>
      <c r="G1255" s="260"/>
      <c r="H1255" s="260"/>
      <c r="I1255" s="260"/>
      <c r="J1255" s="260"/>
      <c r="K1255" s="196"/>
      <c r="L1255" s="146"/>
      <c r="M1255" s="33">
        <f>K1236*L1255</f>
        <v>0</v>
      </c>
    </row>
    <row r="1256" spans="1:13" s="75" customFormat="1" ht="29.25" customHeight="1">
      <c r="A1256" s="323"/>
      <c r="B1256" s="325"/>
      <c r="C1256" s="260" t="s">
        <v>873</v>
      </c>
      <c r="D1256" s="260"/>
      <c r="E1256" s="260"/>
      <c r="F1256" s="260"/>
      <c r="G1256" s="260"/>
      <c r="H1256" s="260"/>
      <c r="I1256" s="260"/>
      <c r="J1256" s="260"/>
      <c r="K1256" s="196"/>
      <c r="L1256" s="146"/>
      <c r="M1256" s="33">
        <f>K1256*L1256</f>
        <v>0</v>
      </c>
    </row>
    <row r="1257" spans="1:13" s="75" customFormat="1" ht="29.25" customHeight="1">
      <c r="A1257" s="323"/>
      <c r="B1257" s="325"/>
      <c r="C1257" s="259" t="s">
        <v>874</v>
      </c>
      <c r="D1257" s="260"/>
      <c r="E1257" s="260"/>
      <c r="F1257" s="260"/>
      <c r="G1257" s="260"/>
      <c r="H1257" s="260"/>
      <c r="I1257" s="260"/>
      <c r="J1257" s="260"/>
      <c r="K1257" s="196"/>
      <c r="L1257" s="146"/>
      <c r="M1257" s="33">
        <f>K1256*L1257</f>
        <v>0</v>
      </c>
    </row>
    <row r="1258" spans="1:13" s="75" customFormat="1" ht="29.25" customHeight="1">
      <c r="A1258" s="323"/>
      <c r="B1258" s="325"/>
      <c r="C1258" s="260" t="s">
        <v>875</v>
      </c>
      <c r="D1258" s="260"/>
      <c r="E1258" s="260"/>
      <c r="F1258" s="260"/>
      <c r="G1258" s="260"/>
      <c r="H1258" s="260"/>
      <c r="I1258" s="260"/>
      <c r="J1258" s="260"/>
      <c r="K1258" s="196"/>
      <c r="L1258" s="146"/>
      <c r="M1258" s="33">
        <f>K1256*L1258</f>
        <v>0</v>
      </c>
    </row>
    <row r="1259" spans="1:13" s="75" customFormat="1" ht="29.25" customHeight="1">
      <c r="A1259" s="323"/>
      <c r="B1259" s="325"/>
      <c r="C1259" s="260" t="s">
        <v>876</v>
      </c>
      <c r="D1259" s="260"/>
      <c r="E1259" s="260"/>
      <c r="F1259" s="260"/>
      <c r="G1259" s="260"/>
      <c r="H1259" s="260"/>
      <c r="I1259" s="260"/>
      <c r="J1259" s="260"/>
      <c r="K1259" s="196"/>
      <c r="L1259" s="146"/>
      <c r="M1259" s="33">
        <f>K1256*L1259</f>
        <v>0</v>
      </c>
    </row>
    <row r="1260" spans="1:13" s="75" customFormat="1" ht="29.25" customHeight="1">
      <c r="A1260" s="323"/>
      <c r="B1260" s="325"/>
      <c r="C1260" s="260" t="s">
        <v>877</v>
      </c>
      <c r="D1260" s="260"/>
      <c r="E1260" s="260"/>
      <c r="F1260" s="260"/>
      <c r="G1260" s="260"/>
      <c r="H1260" s="260"/>
      <c r="I1260" s="260"/>
      <c r="J1260" s="260"/>
      <c r="K1260" s="196"/>
      <c r="L1260" s="146"/>
      <c r="M1260" s="33">
        <f>K1256*L1260</f>
        <v>0</v>
      </c>
    </row>
    <row r="1261" spans="1:13" s="75" customFormat="1" ht="29.25" customHeight="1">
      <c r="A1261" s="323"/>
      <c r="B1261" s="325"/>
      <c r="C1261" s="260" t="s">
        <v>878</v>
      </c>
      <c r="D1261" s="260"/>
      <c r="E1261" s="260"/>
      <c r="F1261" s="260"/>
      <c r="G1261" s="260"/>
      <c r="H1261" s="260"/>
      <c r="I1261" s="260"/>
      <c r="J1261" s="260"/>
      <c r="K1261" s="196"/>
      <c r="L1261" s="146"/>
      <c r="M1261" s="33">
        <f>K1256*L1261</f>
        <v>0</v>
      </c>
    </row>
    <row r="1262" spans="1:13" s="75" customFormat="1" ht="29.25" customHeight="1">
      <c r="A1262" s="323"/>
      <c r="B1262" s="325"/>
      <c r="C1262" s="260" t="s">
        <v>879</v>
      </c>
      <c r="D1262" s="260"/>
      <c r="E1262" s="260"/>
      <c r="F1262" s="260"/>
      <c r="G1262" s="260"/>
      <c r="H1262" s="260"/>
      <c r="I1262" s="260"/>
      <c r="J1262" s="260"/>
      <c r="K1262" s="196"/>
      <c r="L1262" s="146"/>
      <c r="M1262" s="33">
        <f>K1256*L1262</f>
        <v>0</v>
      </c>
    </row>
    <row r="1263" spans="1:13" s="75" customFormat="1" ht="29.25" customHeight="1">
      <c r="A1263" s="323"/>
      <c r="B1263" s="325"/>
      <c r="C1263" s="260" t="s">
        <v>880</v>
      </c>
      <c r="D1263" s="260"/>
      <c r="E1263" s="260"/>
      <c r="F1263" s="260"/>
      <c r="G1263" s="260"/>
      <c r="H1263" s="260"/>
      <c r="I1263" s="260"/>
      <c r="J1263" s="260"/>
      <c r="K1263" s="196"/>
      <c r="L1263" s="146"/>
      <c r="M1263" s="33">
        <f>K1256*L1263</f>
        <v>0</v>
      </c>
    </row>
    <row r="1264" spans="1:13" s="75" customFormat="1" ht="29.25" customHeight="1">
      <c r="A1264" s="323"/>
      <c r="B1264" s="325"/>
      <c r="C1264" s="260" t="s">
        <v>881</v>
      </c>
      <c r="D1264" s="260"/>
      <c r="E1264" s="260"/>
      <c r="F1264" s="260"/>
      <c r="G1264" s="260"/>
      <c r="H1264" s="260"/>
      <c r="I1264" s="260"/>
      <c r="J1264" s="260"/>
      <c r="K1264" s="196"/>
      <c r="L1264" s="146"/>
      <c r="M1264" s="33">
        <f>K1256*L1264</f>
        <v>0</v>
      </c>
    </row>
    <row r="1265" spans="1:13" s="75" customFormat="1" ht="29.25" customHeight="1">
      <c r="A1265" s="323"/>
      <c r="B1265" s="325"/>
      <c r="C1265" s="260" t="s">
        <v>882</v>
      </c>
      <c r="D1265" s="260"/>
      <c r="E1265" s="260"/>
      <c r="F1265" s="260"/>
      <c r="G1265" s="260"/>
      <c r="H1265" s="260"/>
      <c r="I1265" s="260"/>
      <c r="J1265" s="260"/>
      <c r="K1265" s="196"/>
      <c r="L1265" s="146"/>
      <c r="M1265" s="33">
        <f>K1256*L1265</f>
        <v>0</v>
      </c>
    </row>
    <row r="1266" spans="1:13" s="75" customFormat="1" ht="29.25" customHeight="1">
      <c r="A1266" s="323"/>
      <c r="B1266" s="325"/>
      <c r="C1266" s="260" t="s">
        <v>883</v>
      </c>
      <c r="D1266" s="260"/>
      <c r="E1266" s="260"/>
      <c r="F1266" s="260"/>
      <c r="G1266" s="260"/>
      <c r="H1266" s="260"/>
      <c r="I1266" s="260"/>
      <c r="J1266" s="260"/>
      <c r="K1266" s="196"/>
      <c r="L1266" s="146"/>
      <c r="M1266" s="33">
        <f>K1256*L1266</f>
        <v>0</v>
      </c>
    </row>
    <row r="1267" spans="1:13" s="75" customFormat="1" ht="29.25" customHeight="1">
      <c r="A1267" s="323"/>
      <c r="B1267" s="325"/>
      <c r="C1267" s="260" t="s">
        <v>884</v>
      </c>
      <c r="D1267" s="260"/>
      <c r="E1267" s="260"/>
      <c r="F1267" s="260"/>
      <c r="G1267" s="260"/>
      <c r="H1267" s="260"/>
      <c r="I1267" s="260"/>
      <c r="J1267" s="260"/>
      <c r="K1267" s="196"/>
      <c r="L1267" s="146"/>
      <c r="M1267" s="33">
        <f>K1256*L1267</f>
        <v>0</v>
      </c>
    </row>
    <row r="1268" spans="1:13" s="75" customFormat="1" ht="29.25" customHeight="1">
      <c r="A1268" s="323"/>
      <c r="B1268" s="325"/>
      <c r="C1268" s="260" t="s">
        <v>885</v>
      </c>
      <c r="D1268" s="260"/>
      <c r="E1268" s="260"/>
      <c r="F1268" s="260"/>
      <c r="G1268" s="260"/>
      <c r="H1268" s="260"/>
      <c r="I1268" s="260"/>
      <c r="J1268" s="260"/>
      <c r="K1268" s="196"/>
      <c r="L1268" s="146"/>
      <c r="M1268" s="33">
        <f>K1256*L1268</f>
        <v>0</v>
      </c>
    </row>
    <row r="1269" spans="1:13" s="75" customFormat="1" ht="29.25" customHeight="1">
      <c r="A1269" s="323"/>
      <c r="B1269" s="325"/>
      <c r="C1269" s="260" t="s">
        <v>886</v>
      </c>
      <c r="D1269" s="260"/>
      <c r="E1269" s="260"/>
      <c r="F1269" s="260"/>
      <c r="G1269" s="260"/>
      <c r="H1269" s="260"/>
      <c r="I1269" s="260"/>
      <c r="J1269" s="260"/>
      <c r="K1269" s="196"/>
      <c r="L1269" s="146"/>
      <c r="M1269" s="33">
        <f>K1256*L1269</f>
        <v>0</v>
      </c>
    </row>
    <row r="1270" spans="1:13" s="75" customFormat="1" ht="29.25" customHeight="1">
      <c r="A1270" s="323"/>
      <c r="B1270" s="325"/>
      <c r="C1270" s="260" t="s">
        <v>887</v>
      </c>
      <c r="D1270" s="260"/>
      <c r="E1270" s="260"/>
      <c r="F1270" s="260"/>
      <c r="G1270" s="260"/>
      <c r="H1270" s="260"/>
      <c r="I1270" s="260"/>
      <c r="J1270" s="260"/>
      <c r="K1270" s="196"/>
      <c r="L1270" s="146"/>
      <c r="M1270" s="33">
        <f>K1256*L1270</f>
        <v>0</v>
      </c>
    </row>
    <row r="1271" spans="1:13" s="75" customFormat="1" ht="29.25" customHeight="1">
      <c r="A1271" s="337"/>
      <c r="B1271" s="326"/>
      <c r="C1271" s="260" t="s">
        <v>888</v>
      </c>
      <c r="D1271" s="260"/>
      <c r="E1271" s="260"/>
      <c r="F1271" s="260"/>
      <c r="G1271" s="260"/>
      <c r="H1271" s="260"/>
      <c r="I1271" s="260"/>
      <c r="J1271" s="260"/>
      <c r="K1271" s="197"/>
      <c r="L1271" s="146"/>
      <c r="M1271" s="33">
        <f>K1256*L1271</f>
        <v>0</v>
      </c>
    </row>
    <row r="1272" spans="1:13" customFormat="1" ht="32.25" customHeight="1">
      <c r="A1272" s="373" t="s">
        <v>892</v>
      </c>
      <c r="B1272" s="374"/>
      <c r="C1272" s="260" t="s">
        <v>893</v>
      </c>
      <c r="D1272" s="260"/>
      <c r="E1272" s="260"/>
      <c r="F1272" s="260"/>
      <c r="G1272" s="260"/>
      <c r="H1272" s="260"/>
      <c r="I1272" s="260"/>
      <c r="J1272" s="260"/>
      <c r="K1272" s="378">
        <v>248</v>
      </c>
      <c r="L1272" s="146"/>
      <c r="M1272" s="33">
        <f>K1272*L1272</f>
        <v>0</v>
      </c>
    </row>
    <row r="1273" spans="1:13" customFormat="1" ht="32.25" customHeight="1">
      <c r="A1273" s="373"/>
      <c r="B1273" s="374"/>
      <c r="C1273" s="260" t="s">
        <v>894</v>
      </c>
      <c r="D1273" s="260"/>
      <c r="E1273" s="260"/>
      <c r="F1273" s="260"/>
      <c r="G1273" s="260"/>
      <c r="H1273" s="260"/>
      <c r="I1273" s="260"/>
      <c r="J1273" s="260"/>
      <c r="K1273" s="379"/>
      <c r="L1273" s="146"/>
      <c r="M1273" s="33">
        <f>K1272*L1273</f>
        <v>0</v>
      </c>
    </row>
    <row r="1274" spans="1:13" customFormat="1" ht="32.25" customHeight="1">
      <c r="A1274" s="373"/>
      <c r="B1274" s="374"/>
      <c r="C1274" s="260" t="s">
        <v>895</v>
      </c>
      <c r="D1274" s="260"/>
      <c r="E1274" s="260"/>
      <c r="F1274" s="260"/>
      <c r="G1274" s="260"/>
      <c r="H1274" s="260"/>
      <c r="I1274" s="260"/>
      <c r="J1274" s="260"/>
      <c r="K1274" s="379"/>
      <c r="L1274" s="146"/>
      <c r="M1274" s="33">
        <f>K1272*L1274</f>
        <v>0</v>
      </c>
    </row>
    <row r="1275" spans="1:13" customFormat="1" ht="32.25" customHeight="1">
      <c r="A1275" s="373"/>
      <c r="B1275" s="374"/>
      <c r="C1275" s="260" t="s">
        <v>896</v>
      </c>
      <c r="D1275" s="260"/>
      <c r="E1275" s="260"/>
      <c r="F1275" s="260"/>
      <c r="G1275" s="260"/>
      <c r="H1275" s="260"/>
      <c r="I1275" s="260"/>
      <c r="J1275" s="260"/>
      <c r="K1275" s="379"/>
      <c r="L1275" s="146"/>
      <c r="M1275" s="33">
        <f>K1272*L1275</f>
        <v>0</v>
      </c>
    </row>
    <row r="1276" spans="1:13" customFormat="1" ht="32.25" customHeight="1">
      <c r="A1276" s="373"/>
      <c r="B1276" s="374"/>
      <c r="C1276" s="260" t="s">
        <v>897</v>
      </c>
      <c r="D1276" s="260"/>
      <c r="E1276" s="260"/>
      <c r="F1276" s="260"/>
      <c r="G1276" s="260"/>
      <c r="H1276" s="260"/>
      <c r="I1276" s="260"/>
      <c r="J1276" s="260"/>
      <c r="K1276" s="379"/>
      <c r="L1276" s="146"/>
      <c r="M1276" s="33">
        <f>K1272*L1276</f>
        <v>0</v>
      </c>
    </row>
    <row r="1277" spans="1:13" customFormat="1" ht="32.25" customHeight="1">
      <c r="A1277" s="373"/>
      <c r="B1277" s="374"/>
      <c r="C1277" s="260" t="s">
        <v>898</v>
      </c>
      <c r="D1277" s="260"/>
      <c r="E1277" s="260"/>
      <c r="F1277" s="260"/>
      <c r="G1277" s="260"/>
      <c r="H1277" s="260"/>
      <c r="I1277" s="260"/>
      <c r="J1277" s="260"/>
      <c r="K1277" s="379"/>
      <c r="L1277" s="146"/>
      <c r="M1277" s="33">
        <f>K1272*L1277</f>
        <v>0</v>
      </c>
    </row>
    <row r="1278" spans="1:13" customFormat="1" ht="32.25" customHeight="1">
      <c r="A1278" s="373"/>
      <c r="B1278" s="374"/>
      <c r="C1278" s="260" t="s">
        <v>899</v>
      </c>
      <c r="D1278" s="260"/>
      <c r="E1278" s="260"/>
      <c r="F1278" s="260"/>
      <c r="G1278" s="260"/>
      <c r="H1278" s="260"/>
      <c r="I1278" s="260"/>
      <c r="J1278" s="260"/>
      <c r="K1278" s="379"/>
      <c r="L1278" s="146"/>
      <c r="M1278" s="33">
        <f>K1278*L1278</f>
        <v>0</v>
      </c>
    </row>
    <row r="1279" spans="1:13" customFormat="1" ht="32.25" customHeight="1">
      <c r="A1279" s="373"/>
      <c r="B1279" s="374"/>
      <c r="C1279" s="260" t="s">
        <v>900</v>
      </c>
      <c r="D1279" s="260"/>
      <c r="E1279" s="260"/>
      <c r="F1279" s="260"/>
      <c r="G1279" s="260"/>
      <c r="H1279" s="260"/>
      <c r="I1279" s="260"/>
      <c r="J1279" s="260"/>
      <c r="K1279" s="379"/>
      <c r="L1279" s="146"/>
      <c r="M1279" s="33">
        <f>K1278*L1279</f>
        <v>0</v>
      </c>
    </row>
    <row r="1280" spans="1:13" customFormat="1" ht="32.25" customHeight="1">
      <c r="A1280" s="373"/>
      <c r="B1280" s="374"/>
      <c r="C1280" s="259" t="s">
        <v>901</v>
      </c>
      <c r="D1280" s="260"/>
      <c r="E1280" s="260"/>
      <c r="F1280" s="260"/>
      <c r="G1280" s="260"/>
      <c r="H1280" s="260"/>
      <c r="I1280" s="260"/>
      <c r="J1280" s="260"/>
      <c r="K1280" s="379"/>
      <c r="L1280" s="146"/>
      <c r="M1280" s="33">
        <f>K1278*L1280</f>
        <v>0</v>
      </c>
    </row>
    <row r="1281" spans="1:13" customFormat="1" ht="32.25" customHeight="1">
      <c r="A1281" s="373"/>
      <c r="B1281" s="374"/>
      <c r="C1281" s="260" t="s">
        <v>902</v>
      </c>
      <c r="D1281" s="260"/>
      <c r="E1281" s="260"/>
      <c r="F1281" s="260"/>
      <c r="G1281" s="260"/>
      <c r="H1281" s="260"/>
      <c r="I1281" s="260"/>
      <c r="J1281" s="260"/>
      <c r="K1281" s="380"/>
      <c r="L1281" s="146"/>
      <c r="M1281" s="33">
        <f>K1278*L1281</f>
        <v>0</v>
      </c>
    </row>
    <row r="1282" spans="1:13" customFormat="1" ht="29.25" customHeight="1">
      <c r="A1282" s="373" t="s">
        <v>903</v>
      </c>
      <c r="B1282" s="374"/>
      <c r="C1282" s="260" t="s">
        <v>904</v>
      </c>
      <c r="D1282" s="260"/>
      <c r="E1282" s="260"/>
      <c r="F1282" s="260"/>
      <c r="G1282" s="260"/>
      <c r="H1282" s="260"/>
      <c r="I1282" s="260"/>
      <c r="J1282" s="260"/>
      <c r="K1282" s="364">
        <v>295</v>
      </c>
      <c r="L1282" s="146"/>
      <c r="M1282" s="33">
        <f>K1282*L1282</f>
        <v>0</v>
      </c>
    </row>
    <row r="1283" spans="1:13" customFormat="1" ht="29.25" customHeight="1">
      <c r="A1283" s="373"/>
      <c r="B1283" s="374"/>
      <c r="C1283" s="260" t="s">
        <v>905</v>
      </c>
      <c r="D1283" s="260"/>
      <c r="E1283" s="260"/>
      <c r="F1283" s="260"/>
      <c r="G1283" s="260"/>
      <c r="H1283" s="260"/>
      <c r="I1283" s="260"/>
      <c r="J1283" s="260"/>
      <c r="K1283" s="365"/>
      <c r="L1283" s="146"/>
      <c r="M1283" s="33">
        <f>K1282*L1283</f>
        <v>0</v>
      </c>
    </row>
    <row r="1284" spans="1:13" customFormat="1" ht="29.25" customHeight="1">
      <c r="A1284" s="373"/>
      <c r="B1284" s="374"/>
      <c r="C1284" s="260" t="s">
        <v>906</v>
      </c>
      <c r="D1284" s="260"/>
      <c r="E1284" s="260"/>
      <c r="F1284" s="260"/>
      <c r="G1284" s="260"/>
      <c r="H1284" s="260"/>
      <c r="I1284" s="260"/>
      <c r="J1284" s="260"/>
      <c r="K1284" s="365"/>
      <c r="L1284" s="146"/>
      <c r="M1284" s="33">
        <f>K1282*L1284</f>
        <v>0</v>
      </c>
    </row>
    <row r="1285" spans="1:13" customFormat="1" ht="29.25" customHeight="1">
      <c r="A1285" s="373"/>
      <c r="B1285" s="374"/>
      <c r="C1285" s="260" t="s">
        <v>907</v>
      </c>
      <c r="D1285" s="260"/>
      <c r="E1285" s="260"/>
      <c r="F1285" s="260"/>
      <c r="G1285" s="260"/>
      <c r="H1285" s="260"/>
      <c r="I1285" s="260"/>
      <c r="J1285" s="260"/>
      <c r="K1285" s="365"/>
      <c r="L1285" s="146"/>
      <c r="M1285" s="33">
        <f>K1282*L1285</f>
        <v>0</v>
      </c>
    </row>
    <row r="1286" spans="1:13" customFormat="1" ht="29.25" customHeight="1">
      <c r="A1286" s="373"/>
      <c r="B1286" s="374"/>
      <c r="C1286" s="260" t="s">
        <v>908</v>
      </c>
      <c r="D1286" s="260"/>
      <c r="E1286" s="260"/>
      <c r="F1286" s="260"/>
      <c r="G1286" s="260"/>
      <c r="H1286" s="260"/>
      <c r="I1286" s="260"/>
      <c r="J1286" s="260"/>
      <c r="K1286" s="365"/>
      <c r="L1286" s="146"/>
      <c r="M1286" s="33">
        <f>K1282*L1286</f>
        <v>0</v>
      </c>
    </row>
    <row r="1287" spans="1:13" customFormat="1" ht="29.25" customHeight="1">
      <c r="A1287" s="373"/>
      <c r="B1287" s="374"/>
      <c r="C1287" s="260" t="s">
        <v>909</v>
      </c>
      <c r="D1287" s="260"/>
      <c r="E1287" s="260"/>
      <c r="F1287" s="260"/>
      <c r="G1287" s="260"/>
      <c r="H1287" s="260"/>
      <c r="I1287" s="260"/>
      <c r="J1287" s="260"/>
      <c r="K1287" s="365"/>
      <c r="L1287" s="146"/>
      <c r="M1287" s="33">
        <f>K1282*L1287</f>
        <v>0</v>
      </c>
    </row>
    <row r="1288" spans="1:13" customFormat="1" ht="29.25" customHeight="1">
      <c r="A1288" s="373"/>
      <c r="B1288" s="374"/>
      <c r="C1288" s="260" t="s">
        <v>910</v>
      </c>
      <c r="D1288" s="260"/>
      <c r="E1288" s="260"/>
      <c r="F1288" s="260"/>
      <c r="G1288" s="260"/>
      <c r="H1288" s="260"/>
      <c r="I1288" s="260"/>
      <c r="J1288" s="260"/>
      <c r="K1288" s="365"/>
      <c r="L1288" s="146"/>
      <c r="M1288" s="33">
        <f>K1282*L1288</f>
        <v>0</v>
      </c>
    </row>
    <row r="1289" spans="1:13" customFormat="1" ht="29.25" customHeight="1">
      <c r="A1289" s="373"/>
      <c r="B1289" s="374"/>
      <c r="C1289" s="260" t="s">
        <v>911</v>
      </c>
      <c r="D1289" s="260"/>
      <c r="E1289" s="260"/>
      <c r="F1289" s="260"/>
      <c r="G1289" s="260"/>
      <c r="H1289" s="260"/>
      <c r="I1289" s="260"/>
      <c r="J1289" s="260"/>
      <c r="K1289" s="365"/>
      <c r="L1289" s="146"/>
      <c r="M1289" s="33">
        <f>K1282*L1289</f>
        <v>0</v>
      </c>
    </row>
    <row r="1290" spans="1:13" customFormat="1" ht="29.25" customHeight="1">
      <c r="A1290" s="373"/>
      <c r="B1290" s="374"/>
      <c r="C1290" s="260" t="s">
        <v>912</v>
      </c>
      <c r="D1290" s="260"/>
      <c r="E1290" s="260"/>
      <c r="F1290" s="260"/>
      <c r="G1290" s="260"/>
      <c r="H1290" s="260"/>
      <c r="I1290" s="260"/>
      <c r="J1290" s="260"/>
      <c r="K1290" s="365"/>
      <c r="L1290" s="146"/>
      <c r="M1290" s="33">
        <f>K1282*L1290</f>
        <v>0</v>
      </c>
    </row>
    <row r="1291" spans="1:13" customFormat="1" ht="29.25" customHeight="1">
      <c r="A1291" s="373"/>
      <c r="B1291" s="374"/>
      <c r="C1291" s="260" t="s">
        <v>913</v>
      </c>
      <c r="D1291" s="260"/>
      <c r="E1291" s="260"/>
      <c r="F1291" s="260"/>
      <c r="G1291" s="260"/>
      <c r="H1291" s="260"/>
      <c r="I1291" s="260"/>
      <c r="J1291" s="260"/>
      <c r="K1291" s="365"/>
      <c r="L1291" s="146"/>
      <c r="M1291" s="33">
        <f>K1282*L1291</f>
        <v>0</v>
      </c>
    </row>
    <row r="1292" spans="1:13" customFormat="1" ht="29.25" customHeight="1">
      <c r="A1292" s="373"/>
      <c r="B1292" s="374"/>
      <c r="C1292" s="260" t="s">
        <v>914</v>
      </c>
      <c r="D1292" s="260"/>
      <c r="E1292" s="260"/>
      <c r="F1292" s="260"/>
      <c r="G1292" s="260"/>
      <c r="H1292" s="260"/>
      <c r="I1292" s="260"/>
      <c r="J1292" s="260"/>
      <c r="K1292" s="365"/>
      <c r="L1292" s="146"/>
      <c r="M1292" s="33">
        <f>K1282*L1292</f>
        <v>0</v>
      </c>
    </row>
    <row r="1293" spans="1:13" customFormat="1" ht="29.25" customHeight="1">
      <c r="A1293" s="373"/>
      <c r="B1293" s="374"/>
      <c r="C1293" s="260" t="s">
        <v>915</v>
      </c>
      <c r="D1293" s="260"/>
      <c r="E1293" s="260"/>
      <c r="F1293" s="260"/>
      <c r="G1293" s="260"/>
      <c r="H1293" s="260"/>
      <c r="I1293" s="260"/>
      <c r="J1293" s="260"/>
      <c r="K1293" s="365"/>
      <c r="L1293" s="146"/>
      <c r="M1293" s="33">
        <f>K1282*L1293</f>
        <v>0</v>
      </c>
    </row>
    <row r="1294" spans="1:13" customFormat="1" ht="29.25" customHeight="1">
      <c r="A1294" s="373"/>
      <c r="B1294" s="374"/>
      <c r="C1294" s="260" t="s">
        <v>916</v>
      </c>
      <c r="D1294" s="260"/>
      <c r="E1294" s="260"/>
      <c r="F1294" s="260"/>
      <c r="G1294" s="260"/>
      <c r="H1294" s="260"/>
      <c r="I1294" s="260"/>
      <c r="J1294" s="260"/>
      <c r="K1294" s="365"/>
      <c r="L1294" s="146"/>
      <c r="M1294" s="33">
        <f>K1282*L1294</f>
        <v>0</v>
      </c>
    </row>
    <row r="1295" spans="1:13" customFormat="1" ht="29.25" customHeight="1">
      <c r="A1295" s="373"/>
      <c r="B1295" s="374"/>
      <c r="C1295" s="260" t="s">
        <v>917</v>
      </c>
      <c r="D1295" s="260"/>
      <c r="E1295" s="260"/>
      <c r="F1295" s="260"/>
      <c r="G1295" s="260"/>
      <c r="H1295" s="260"/>
      <c r="I1295" s="260"/>
      <c r="J1295" s="260"/>
      <c r="K1295" s="365"/>
      <c r="L1295" s="146"/>
      <c r="M1295" s="33">
        <f>K1282*L1295</f>
        <v>0</v>
      </c>
    </row>
    <row r="1296" spans="1:13" customFormat="1" ht="29.25" customHeight="1">
      <c r="A1296" s="373"/>
      <c r="B1296" s="374"/>
      <c r="C1296" s="260" t="s">
        <v>918</v>
      </c>
      <c r="D1296" s="260"/>
      <c r="E1296" s="260"/>
      <c r="F1296" s="260"/>
      <c r="G1296" s="260"/>
      <c r="H1296" s="260"/>
      <c r="I1296" s="260"/>
      <c r="J1296" s="260"/>
      <c r="K1296" s="365"/>
      <c r="L1296" s="146"/>
      <c r="M1296" s="33">
        <f>K1282*L1296</f>
        <v>0</v>
      </c>
    </row>
    <row r="1297" spans="1:13" customFormat="1" ht="29.25" customHeight="1">
      <c r="A1297" s="373"/>
      <c r="B1297" s="374"/>
      <c r="C1297" s="260" t="s">
        <v>919</v>
      </c>
      <c r="D1297" s="260"/>
      <c r="E1297" s="260"/>
      <c r="F1297" s="260"/>
      <c r="G1297" s="260"/>
      <c r="H1297" s="260"/>
      <c r="I1297" s="260"/>
      <c r="J1297" s="260"/>
      <c r="K1297" s="365"/>
      <c r="L1297" s="146"/>
      <c r="M1297" s="33">
        <f>K1282*L1297</f>
        <v>0</v>
      </c>
    </row>
    <row r="1298" spans="1:13" customFormat="1" ht="29.25" customHeight="1">
      <c r="A1298" s="373"/>
      <c r="B1298" s="374"/>
      <c r="C1298" s="260" t="s">
        <v>920</v>
      </c>
      <c r="D1298" s="260"/>
      <c r="E1298" s="260"/>
      <c r="F1298" s="260"/>
      <c r="G1298" s="260"/>
      <c r="H1298" s="260"/>
      <c r="I1298" s="260"/>
      <c r="J1298" s="260"/>
      <c r="K1298" s="365"/>
      <c r="L1298" s="146"/>
      <c r="M1298" s="33">
        <f>K1282*L1298</f>
        <v>0</v>
      </c>
    </row>
    <row r="1299" spans="1:13" customFormat="1" ht="29.25" customHeight="1">
      <c r="A1299" s="373"/>
      <c r="B1299" s="374"/>
      <c r="C1299" s="260" t="s">
        <v>921</v>
      </c>
      <c r="D1299" s="260"/>
      <c r="E1299" s="260"/>
      <c r="F1299" s="260"/>
      <c r="G1299" s="260"/>
      <c r="H1299" s="260"/>
      <c r="I1299" s="260"/>
      <c r="J1299" s="260"/>
      <c r="K1299" s="365"/>
      <c r="L1299" s="146"/>
      <c r="M1299" s="33">
        <f>K1282*L1299</f>
        <v>0</v>
      </c>
    </row>
    <row r="1300" spans="1:13" customFormat="1" ht="29.25" customHeight="1">
      <c r="A1300" s="373"/>
      <c r="B1300" s="374"/>
      <c r="C1300" s="260" t="s">
        <v>922</v>
      </c>
      <c r="D1300" s="260"/>
      <c r="E1300" s="260"/>
      <c r="F1300" s="260"/>
      <c r="G1300" s="260"/>
      <c r="H1300" s="260"/>
      <c r="I1300" s="260"/>
      <c r="J1300" s="260"/>
      <c r="K1300" s="365"/>
      <c r="L1300" s="146"/>
      <c r="M1300" s="33">
        <f>K1300*L1300</f>
        <v>0</v>
      </c>
    </row>
    <row r="1301" spans="1:13" customFormat="1" ht="29.25" customHeight="1">
      <c r="A1301" s="373"/>
      <c r="B1301" s="374"/>
      <c r="C1301" s="260" t="s">
        <v>923</v>
      </c>
      <c r="D1301" s="260"/>
      <c r="E1301" s="260"/>
      <c r="F1301" s="260"/>
      <c r="G1301" s="260"/>
      <c r="H1301" s="260"/>
      <c r="I1301" s="260"/>
      <c r="J1301" s="260"/>
      <c r="K1301" s="365"/>
      <c r="L1301" s="146"/>
      <c r="M1301" s="33">
        <f>K1300*L1301</f>
        <v>0</v>
      </c>
    </row>
    <row r="1302" spans="1:13" customFormat="1" ht="29.25" customHeight="1">
      <c r="A1302" s="373"/>
      <c r="B1302" s="374"/>
      <c r="C1302" s="260" t="s">
        <v>924</v>
      </c>
      <c r="D1302" s="260"/>
      <c r="E1302" s="260"/>
      <c r="F1302" s="260"/>
      <c r="G1302" s="260"/>
      <c r="H1302" s="260"/>
      <c r="I1302" s="260"/>
      <c r="J1302" s="260"/>
      <c r="K1302" s="365"/>
      <c r="L1302" s="146"/>
      <c r="M1302" s="33">
        <f>K1300*L1302</f>
        <v>0</v>
      </c>
    </row>
    <row r="1303" spans="1:13" customFormat="1" ht="29.25" customHeight="1">
      <c r="A1303" s="373"/>
      <c r="B1303" s="374"/>
      <c r="C1303" s="260" t="s">
        <v>925</v>
      </c>
      <c r="D1303" s="260"/>
      <c r="E1303" s="260"/>
      <c r="F1303" s="260"/>
      <c r="G1303" s="260"/>
      <c r="H1303" s="260"/>
      <c r="I1303" s="260"/>
      <c r="J1303" s="260"/>
      <c r="K1303" s="365"/>
      <c r="L1303" s="146"/>
      <c r="M1303" s="33">
        <f>K1300*L1303</f>
        <v>0</v>
      </c>
    </row>
    <row r="1304" spans="1:13" customFormat="1" ht="29.25" customHeight="1">
      <c r="A1304" s="373"/>
      <c r="B1304" s="374"/>
      <c r="C1304" s="260" t="s">
        <v>926</v>
      </c>
      <c r="D1304" s="260"/>
      <c r="E1304" s="260"/>
      <c r="F1304" s="260"/>
      <c r="G1304" s="260"/>
      <c r="H1304" s="260"/>
      <c r="I1304" s="260"/>
      <c r="J1304" s="260"/>
      <c r="K1304" s="365"/>
      <c r="L1304" s="146"/>
      <c r="M1304" s="33">
        <f>K1300*L1304</f>
        <v>0</v>
      </c>
    </row>
    <row r="1305" spans="1:13" customFormat="1" ht="29.25" customHeight="1">
      <c r="A1305" s="373"/>
      <c r="B1305" s="374"/>
      <c r="C1305" s="260" t="s">
        <v>927</v>
      </c>
      <c r="D1305" s="260"/>
      <c r="E1305" s="260"/>
      <c r="F1305" s="260"/>
      <c r="G1305" s="260"/>
      <c r="H1305" s="260"/>
      <c r="I1305" s="260"/>
      <c r="J1305" s="260"/>
      <c r="K1305" s="365"/>
      <c r="L1305" s="146"/>
      <c r="M1305" s="33">
        <f>K1300*L1305</f>
        <v>0</v>
      </c>
    </row>
    <row r="1306" spans="1:13" customFormat="1" ht="29.25" customHeight="1">
      <c r="A1306" s="373"/>
      <c r="B1306" s="374"/>
      <c r="C1306" s="260" t="s">
        <v>928</v>
      </c>
      <c r="D1306" s="260"/>
      <c r="E1306" s="260"/>
      <c r="F1306" s="260"/>
      <c r="G1306" s="260"/>
      <c r="H1306" s="260"/>
      <c r="I1306" s="260"/>
      <c r="J1306" s="260"/>
      <c r="K1306" s="365"/>
      <c r="L1306" s="146"/>
      <c r="M1306" s="33">
        <f>K1300*L1306</f>
        <v>0</v>
      </c>
    </row>
    <row r="1307" spans="1:13" customFormat="1" ht="29.25" customHeight="1">
      <c r="A1307" s="373"/>
      <c r="B1307" s="374"/>
      <c r="C1307" s="260" t="s">
        <v>929</v>
      </c>
      <c r="D1307" s="260"/>
      <c r="E1307" s="260"/>
      <c r="F1307" s="260"/>
      <c r="G1307" s="260"/>
      <c r="H1307" s="260"/>
      <c r="I1307" s="260"/>
      <c r="J1307" s="260"/>
      <c r="K1307" s="365"/>
      <c r="L1307" s="146"/>
      <c r="M1307" s="33">
        <f>K1300*L1307</f>
        <v>0</v>
      </c>
    </row>
    <row r="1308" spans="1:13" customFormat="1" ht="29.25" customHeight="1">
      <c r="A1308" s="373"/>
      <c r="B1308" s="374"/>
      <c r="C1308" s="260" t="s">
        <v>930</v>
      </c>
      <c r="D1308" s="260"/>
      <c r="E1308" s="260"/>
      <c r="F1308" s="260"/>
      <c r="G1308" s="260"/>
      <c r="H1308" s="260"/>
      <c r="I1308" s="260"/>
      <c r="J1308" s="260"/>
      <c r="K1308" s="365"/>
      <c r="L1308" s="146"/>
      <c r="M1308" s="33">
        <f>K1300*L1308</f>
        <v>0</v>
      </c>
    </row>
    <row r="1309" spans="1:13" customFormat="1" ht="29.25" customHeight="1">
      <c r="A1309" s="373"/>
      <c r="B1309" s="374"/>
      <c r="C1309" s="260" t="s">
        <v>931</v>
      </c>
      <c r="D1309" s="260"/>
      <c r="E1309" s="260"/>
      <c r="F1309" s="260"/>
      <c r="G1309" s="260"/>
      <c r="H1309" s="260"/>
      <c r="I1309" s="260"/>
      <c r="J1309" s="260"/>
      <c r="K1309" s="365"/>
      <c r="L1309" s="146"/>
      <c r="M1309" s="33">
        <f>K1300*L1309</f>
        <v>0</v>
      </c>
    </row>
    <row r="1310" spans="1:13" customFormat="1" ht="29.25" customHeight="1">
      <c r="A1310" s="373"/>
      <c r="B1310" s="374"/>
      <c r="C1310" s="260" t="s">
        <v>932</v>
      </c>
      <c r="D1310" s="260"/>
      <c r="E1310" s="260"/>
      <c r="F1310" s="260"/>
      <c r="G1310" s="260"/>
      <c r="H1310" s="260"/>
      <c r="I1310" s="260"/>
      <c r="J1310" s="260"/>
      <c r="K1310" s="365"/>
      <c r="L1310" s="146"/>
      <c r="M1310" s="33">
        <f>K1300*L1310</f>
        <v>0</v>
      </c>
    </row>
    <row r="1311" spans="1:13" customFormat="1" ht="29.25" customHeight="1">
      <c r="A1311" s="373"/>
      <c r="B1311" s="374"/>
      <c r="C1311" s="260" t="s">
        <v>933</v>
      </c>
      <c r="D1311" s="260"/>
      <c r="E1311" s="260"/>
      <c r="F1311" s="260"/>
      <c r="G1311" s="260"/>
      <c r="H1311" s="260"/>
      <c r="I1311" s="260"/>
      <c r="J1311" s="260"/>
      <c r="K1311" s="365"/>
      <c r="L1311" s="146"/>
      <c r="M1311" s="33">
        <f>K1300*L1311</f>
        <v>0</v>
      </c>
    </row>
    <row r="1312" spans="1:13" customFormat="1" ht="29.25" customHeight="1">
      <c r="A1312" s="373"/>
      <c r="B1312" s="374"/>
      <c r="C1312" s="260" t="s">
        <v>934</v>
      </c>
      <c r="D1312" s="260"/>
      <c r="E1312" s="260"/>
      <c r="F1312" s="260"/>
      <c r="G1312" s="260"/>
      <c r="H1312" s="260"/>
      <c r="I1312" s="260"/>
      <c r="J1312" s="260"/>
      <c r="K1312" s="365"/>
      <c r="L1312" s="146"/>
      <c r="M1312" s="33">
        <f>K1300*L1312</f>
        <v>0</v>
      </c>
    </row>
    <row r="1313" spans="1:13" customFormat="1" ht="29.25" customHeight="1">
      <c r="A1313" s="373"/>
      <c r="B1313" s="374"/>
      <c r="C1313" s="260" t="s">
        <v>935</v>
      </c>
      <c r="D1313" s="260"/>
      <c r="E1313" s="260"/>
      <c r="F1313" s="260"/>
      <c r="G1313" s="260"/>
      <c r="H1313" s="260"/>
      <c r="I1313" s="260"/>
      <c r="J1313" s="260"/>
      <c r="K1313" s="366"/>
      <c r="L1313" s="146"/>
      <c r="M1313" s="33">
        <f>K1300*L1313</f>
        <v>0</v>
      </c>
    </row>
    <row r="1314" spans="1:13" customFormat="1" ht="29.25" customHeight="1">
      <c r="A1314" s="373" t="s">
        <v>254</v>
      </c>
      <c r="B1314" s="374"/>
      <c r="C1314" s="336" t="s">
        <v>936</v>
      </c>
      <c r="D1314" s="336"/>
      <c r="E1314" s="336"/>
      <c r="F1314" s="336"/>
      <c r="G1314" s="336"/>
      <c r="H1314" s="336"/>
      <c r="I1314" s="336"/>
      <c r="J1314" s="336"/>
      <c r="K1314" s="364">
        <v>310</v>
      </c>
      <c r="L1314" s="146"/>
      <c r="M1314" s="33">
        <f>K1314*L1314</f>
        <v>0</v>
      </c>
    </row>
    <row r="1315" spans="1:13" customFormat="1" ht="29.25" customHeight="1">
      <c r="A1315" s="373"/>
      <c r="B1315" s="374"/>
      <c r="C1315" s="260" t="s">
        <v>937</v>
      </c>
      <c r="D1315" s="260"/>
      <c r="E1315" s="260"/>
      <c r="F1315" s="260"/>
      <c r="G1315" s="260"/>
      <c r="H1315" s="260"/>
      <c r="I1315" s="260"/>
      <c r="J1315" s="260"/>
      <c r="K1315" s="365"/>
      <c r="L1315" s="146"/>
      <c r="M1315" s="33">
        <f>K1314*L1315</f>
        <v>0</v>
      </c>
    </row>
    <row r="1316" spans="1:13" customFormat="1" ht="29.25" customHeight="1">
      <c r="A1316" s="373"/>
      <c r="B1316" s="374"/>
      <c r="C1316" s="259" t="s">
        <v>938</v>
      </c>
      <c r="D1316" s="260"/>
      <c r="E1316" s="260"/>
      <c r="F1316" s="260"/>
      <c r="G1316" s="260"/>
      <c r="H1316" s="260"/>
      <c r="I1316" s="260"/>
      <c r="J1316" s="260"/>
      <c r="K1316" s="365"/>
      <c r="L1316" s="146"/>
      <c r="M1316" s="33">
        <f>K1314*L1316</f>
        <v>0</v>
      </c>
    </row>
    <row r="1317" spans="1:13" customFormat="1" ht="29.25" customHeight="1">
      <c r="A1317" s="373"/>
      <c r="B1317" s="374"/>
      <c r="C1317" s="259" t="s">
        <v>939</v>
      </c>
      <c r="D1317" s="260"/>
      <c r="E1317" s="260"/>
      <c r="F1317" s="260"/>
      <c r="G1317" s="260"/>
      <c r="H1317" s="260"/>
      <c r="I1317" s="260"/>
      <c r="J1317" s="260"/>
      <c r="K1317" s="366"/>
      <c r="L1317" s="146"/>
      <c r="M1317" s="33">
        <f>K1317*L1317</f>
        <v>0</v>
      </c>
    </row>
    <row r="1318" spans="1:13" customFormat="1" ht="29.25" customHeight="1">
      <c r="A1318" s="367" t="s">
        <v>940</v>
      </c>
      <c r="B1318" s="370"/>
      <c r="C1318" s="260" t="s">
        <v>941</v>
      </c>
      <c r="D1318" s="260"/>
      <c r="E1318" s="260"/>
      <c r="F1318" s="260"/>
      <c r="G1318" s="260"/>
      <c r="H1318" s="260"/>
      <c r="I1318" s="260"/>
      <c r="J1318" s="260"/>
      <c r="K1318" s="375">
        <v>380</v>
      </c>
      <c r="L1318" s="148"/>
      <c r="M1318" s="33">
        <f>K1318*L1318</f>
        <v>0</v>
      </c>
    </row>
    <row r="1319" spans="1:13" customFormat="1" ht="29.25" customHeight="1">
      <c r="A1319" s="368"/>
      <c r="B1319" s="371"/>
      <c r="C1319" s="260" t="s">
        <v>942</v>
      </c>
      <c r="D1319" s="260"/>
      <c r="E1319" s="260"/>
      <c r="F1319" s="260"/>
      <c r="G1319" s="260"/>
      <c r="H1319" s="260"/>
      <c r="I1319" s="260"/>
      <c r="J1319" s="260"/>
      <c r="K1319" s="376"/>
      <c r="L1319" s="146"/>
      <c r="M1319" s="33">
        <f>K1318*L1319</f>
        <v>0</v>
      </c>
    </row>
    <row r="1320" spans="1:13" customFormat="1" ht="29.25" customHeight="1">
      <c r="A1320" s="368"/>
      <c r="B1320" s="371"/>
      <c r="C1320" s="260" t="s">
        <v>943</v>
      </c>
      <c r="D1320" s="260"/>
      <c r="E1320" s="260"/>
      <c r="F1320" s="260"/>
      <c r="G1320" s="260"/>
      <c r="H1320" s="260"/>
      <c r="I1320" s="260"/>
      <c r="J1320" s="260"/>
      <c r="K1320" s="376"/>
      <c r="L1320" s="146"/>
      <c r="M1320" s="33">
        <f>K1318*L1320</f>
        <v>0</v>
      </c>
    </row>
    <row r="1321" spans="1:13" customFormat="1" ht="29.25" customHeight="1">
      <c r="A1321" s="369"/>
      <c r="B1321" s="372"/>
      <c r="C1321" s="260" t="s">
        <v>944</v>
      </c>
      <c r="D1321" s="260"/>
      <c r="E1321" s="260"/>
      <c r="F1321" s="260"/>
      <c r="G1321" s="260"/>
      <c r="H1321" s="260"/>
      <c r="I1321" s="260"/>
      <c r="J1321" s="260"/>
      <c r="K1321" s="377"/>
      <c r="L1321" s="146"/>
      <c r="M1321" s="33">
        <f>K1321*L1321</f>
        <v>0</v>
      </c>
    </row>
    <row r="1322" spans="1:13" customFormat="1" ht="99.75" customHeight="1">
      <c r="A1322" s="149" t="s">
        <v>254</v>
      </c>
      <c r="B1322" s="150"/>
      <c r="C1322" s="260" t="s">
        <v>945</v>
      </c>
      <c r="D1322" s="260"/>
      <c r="E1322" s="260"/>
      <c r="F1322" s="260"/>
      <c r="G1322" s="260"/>
      <c r="H1322" s="260"/>
      <c r="I1322" s="260"/>
      <c r="J1322" s="260"/>
      <c r="K1322" s="151">
        <v>310</v>
      </c>
      <c r="L1322" s="146"/>
      <c r="M1322" s="33">
        <f>K1322*L1322</f>
        <v>0</v>
      </c>
    </row>
    <row r="1323" spans="1:13" s="75" customFormat="1" ht="26.25" customHeight="1">
      <c r="A1323" s="322" t="s">
        <v>568</v>
      </c>
      <c r="B1323" s="324"/>
      <c r="C1323" s="327" t="s">
        <v>173</v>
      </c>
      <c r="D1323" s="328"/>
      <c r="E1323" s="328"/>
      <c r="F1323" s="328"/>
      <c r="G1323" s="328"/>
      <c r="H1323" s="328"/>
      <c r="I1323" s="328"/>
      <c r="J1323" s="329"/>
      <c r="K1323" s="195">
        <v>252</v>
      </c>
      <c r="L1323" s="145"/>
      <c r="M1323" s="33">
        <f>K1323*L1323</f>
        <v>0</v>
      </c>
    </row>
    <row r="1324" spans="1:13" s="75" customFormat="1" ht="26.25" customHeight="1">
      <c r="A1324" s="323"/>
      <c r="B1324" s="325"/>
      <c r="C1324" s="327" t="s">
        <v>174</v>
      </c>
      <c r="D1324" s="328"/>
      <c r="E1324" s="328"/>
      <c r="F1324" s="328"/>
      <c r="G1324" s="328"/>
      <c r="H1324" s="328"/>
      <c r="I1324" s="328"/>
      <c r="J1324" s="329"/>
      <c r="K1324" s="196"/>
      <c r="L1324" s="76"/>
      <c r="M1324" s="33">
        <f>K1323*L1324</f>
        <v>0</v>
      </c>
    </row>
    <row r="1325" spans="1:13" s="75" customFormat="1" ht="26.25" customHeight="1">
      <c r="A1325" s="323"/>
      <c r="B1325" s="325"/>
      <c r="C1325" s="327" t="s">
        <v>175</v>
      </c>
      <c r="D1325" s="328"/>
      <c r="E1325" s="328"/>
      <c r="F1325" s="328"/>
      <c r="G1325" s="328"/>
      <c r="H1325" s="328"/>
      <c r="I1325" s="328"/>
      <c r="J1325" s="329"/>
      <c r="K1325" s="196"/>
      <c r="L1325" s="76"/>
      <c r="M1325" s="33">
        <f>K1323*L1325</f>
        <v>0</v>
      </c>
    </row>
    <row r="1326" spans="1:13" s="75" customFormat="1" ht="26.25" customHeight="1">
      <c r="A1326" s="323"/>
      <c r="B1326" s="325"/>
      <c r="C1326" s="327" t="s">
        <v>176</v>
      </c>
      <c r="D1326" s="328"/>
      <c r="E1326" s="328"/>
      <c r="F1326" s="328"/>
      <c r="G1326" s="328"/>
      <c r="H1326" s="328"/>
      <c r="I1326" s="328"/>
      <c r="J1326" s="329"/>
      <c r="K1326" s="196"/>
      <c r="L1326" s="76"/>
      <c r="M1326" s="33">
        <f>K1323*L1326</f>
        <v>0</v>
      </c>
    </row>
    <row r="1327" spans="1:13" s="75" customFormat="1" ht="26.25" customHeight="1">
      <c r="A1327" s="323"/>
      <c r="B1327" s="325"/>
      <c r="C1327" s="327" t="s">
        <v>177</v>
      </c>
      <c r="D1327" s="328"/>
      <c r="E1327" s="328"/>
      <c r="F1327" s="328"/>
      <c r="G1327" s="328"/>
      <c r="H1327" s="328"/>
      <c r="I1327" s="328"/>
      <c r="J1327" s="329"/>
      <c r="K1327" s="196"/>
      <c r="L1327" s="76"/>
      <c r="M1327" s="33">
        <f>K1323*L1327</f>
        <v>0</v>
      </c>
    </row>
    <row r="1328" spans="1:13" s="75" customFormat="1" ht="26.25" customHeight="1">
      <c r="A1328" s="323"/>
      <c r="B1328" s="325"/>
      <c r="C1328" s="327" t="s">
        <v>178</v>
      </c>
      <c r="D1328" s="328"/>
      <c r="E1328" s="328"/>
      <c r="F1328" s="328"/>
      <c r="G1328" s="328"/>
      <c r="H1328" s="328"/>
      <c r="I1328" s="328"/>
      <c r="J1328" s="329"/>
      <c r="K1328" s="196"/>
      <c r="L1328" s="76"/>
      <c r="M1328" s="33">
        <f>K1323*L1328</f>
        <v>0</v>
      </c>
    </row>
    <row r="1329" spans="1:13" s="75" customFormat="1" ht="26.25" customHeight="1">
      <c r="A1329" s="323"/>
      <c r="B1329" s="325"/>
      <c r="C1329" s="327" t="s">
        <v>179</v>
      </c>
      <c r="D1329" s="328"/>
      <c r="E1329" s="328"/>
      <c r="F1329" s="328"/>
      <c r="G1329" s="328"/>
      <c r="H1329" s="328"/>
      <c r="I1329" s="328"/>
      <c r="J1329" s="329"/>
      <c r="K1329" s="196"/>
      <c r="L1329" s="76"/>
      <c r="M1329" s="33">
        <f>K1323*L1329</f>
        <v>0</v>
      </c>
    </row>
    <row r="1330" spans="1:13" s="75" customFormat="1" ht="26.25" customHeight="1">
      <c r="A1330" s="323"/>
      <c r="B1330" s="325"/>
      <c r="C1330" s="327" t="s">
        <v>180</v>
      </c>
      <c r="D1330" s="328"/>
      <c r="E1330" s="328"/>
      <c r="F1330" s="328"/>
      <c r="G1330" s="328"/>
      <c r="H1330" s="328"/>
      <c r="I1330" s="328"/>
      <c r="J1330" s="329"/>
      <c r="K1330" s="196"/>
      <c r="L1330" s="76"/>
      <c r="M1330" s="33">
        <f>K1323*L1330</f>
        <v>0</v>
      </c>
    </row>
    <row r="1331" spans="1:13" s="75" customFormat="1" ht="26.25" customHeight="1">
      <c r="A1331" s="323"/>
      <c r="B1331" s="325"/>
      <c r="C1331" s="327" t="s">
        <v>181</v>
      </c>
      <c r="D1331" s="328"/>
      <c r="E1331" s="328"/>
      <c r="F1331" s="328"/>
      <c r="G1331" s="328"/>
      <c r="H1331" s="328"/>
      <c r="I1331" s="328"/>
      <c r="J1331" s="329"/>
      <c r="K1331" s="196"/>
      <c r="L1331" s="76"/>
      <c r="M1331" s="33">
        <f>K1331*L1331</f>
        <v>0</v>
      </c>
    </row>
    <row r="1332" spans="1:13" s="75" customFormat="1" ht="26.25" customHeight="1">
      <c r="A1332" s="323"/>
      <c r="B1332" s="325"/>
      <c r="C1332" s="327" t="s">
        <v>182</v>
      </c>
      <c r="D1332" s="328"/>
      <c r="E1332" s="328"/>
      <c r="F1332" s="328"/>
      <c r="G1332" s="328"/>
      <c r="H1332" s="328"/>
      <c r="I1332" s="328"/>
      <c r="J1332" s="329"/>
      <c r="K1332" s="196"/>
      <c r="L1332" s="76"/>
      <c r="M1332" s="33">
        <f>K1331*L1332</f>
        <v>0</v>
      </c>
    </row>
    <row r="1333" spans="1:13" s="75" customFormat="1" ht="26.25" customHeight="1">
      <c r="A1333" s="323"/>
      <c r="B1333" s="325"/>
      <c r="C1333" s="327" t="s">
        <v>183</v>
      </c>
      <c r="D1333" s="328"/>
      <c r="E1333" s="328"/>
      <c r="F1333" s="328"/>
      <c r="G1333" s="328"/>
      <c r="H1333" s="328"/>
      <c r="I1333" s="328"/>
      <c r="J1333" s="329"/>
      <c r="K1333" s="196"/>
      <c r="L1333" s="76"/>
      <c r="M1333" s="33">
        <f>K1331*L1333</f>
        <v>0</v>
      </c>
    </row>
    <row r="1334" spans="1:13" s="75" customFormat="1" ht="26.25" customHeight="1">
      <c r="A1334" s="323"/>
      <c r="B1334" s="325"/>
      <c r="C1334" s="327" t="s">
        <v>184</v>
      </c>
      <c r="D1334" s="328"/>
      <c r="E1334" s="328"/>
      <c r="F1334" s="328"/>
      <c r="G1334" s="328"/>
      <c r="H1334" s="328"/>
      <c r="I1334" s="328"/>
      <c r="J1334" s="329"/>
      <c r="K1334" s="196"/>
      <c r="L1334" s="76"/>
      <c r="M1334" s="33">
        <f>K1331*L1334</f>
        <v>0</v>
      </c>
    </row>
    <row r="1335" spans="1:13" s="75" customFormat="1" ht="26.25" customHeight="1">
      <c r="A1335" s="323"/>
      <c r="B1335" s="325"/>
      <c r="C1335" s="327" t="s">
        <v>185</v>
      </c>
      <c r="D1335" s="328"/>
      <c r="E1335" s="328"/>
      <c r="F1335" s="328"/>
      <c r="G1335" s="328"/>
      <c r="H1335" s="328"/>
      <c r="I1335" s="328"/>
      <c r="J1335" s="329"/>
      <c r="K1335" s="196"/>
      <c r="L1335" s="76"/>
      <c r="M1335" s="33">
        <f>K1331*L1335</f>
        <v>0</v>
      </c>
    </row>
    <row r="1336" spans="1:13" s="75" customFormat="1" ht="26.25" customHeight="1">
      <c r="A1336" s="323"/>
      <c r="B1336" s="325"/>
      <c r="C1336" s="327" t="s">
        <v>186</v>
      </c>
      <c r="D1336" s="328"/>
      <c r="E1336" s="328"/>
      <c r="F1336" s="328"/>
      <c r="G1336" s="328"/>
      <c r="H1336" s="328"/>
      <c r="I1336" s="328"/>
      <c r="J1336" s="329"/>
      <c r="K1336" s="196"/>
      <c r="L1336" s="76"/>
      <c r="M1336" s="33">
        <f>K1331*L1336</f>
        <v>0</v>
      </c>
    </row>
    <row r="1337" spans="1:13" s="75" customFormat="1" ht="26.25" customHeight="1">
      <c r="A1337" s="323"/>
      <c r="B1337" s="325"/>
      <c r="C1337" s="327" t="s">
        <v>187</v>
      </c>
      <c r="D1337" s="328"/>
      <c r="E1337" s="328"/>
      <c r="F1337" s="328"/>
      <c r="G1337" s="328"/>
      <c r="H1337" s="328"/>
      <c r="I1337" s="328"/>
      <c r="J1337" s="329"/>
      <c r="K1337" s="196"/>
      <c r="L1337" s="76"/>
      <c r="M1337" s="33">
        <f>K1331*L1337</f>
        <v>0</v>
      </c>
    </row>
    <row r="1338" spans="1:13" s="75" customFormat="1" ht="26.25" customHeight="1">
      <c r="A1338" s="337"/>
      <c r="B1338" s="326"/>
      <c r="C1338" s="327" t="s">
        <v>188</v>
      </c>
      <c r="D1338" s="328"/>
      <c r="E1338" s="328"/>
      <c r="F1338" s="328"/>
      <c r="G1338" s="328"/>
      <c r="H1338" s="328"/>
      <c r="I1338" s="328"/>
      <c r="J1338" s="329"/>
      <c r="K1338" s="197"/>
      <c r="L1338" s="76"/>
      <c r="M1338" s="33">
        <f>K1331*L1338</f>
        <v>0</v>
      </c>
    </row>
    <row r="1339" spans="1:13" s="75" customFormat="1" ht="27" customHeight="1">
      <c r="A1339" s="322" t="s">
        <v>567</v>
      </c>
      <c r="B1339" s="347"/>
      <c r="C1339" s="327" t="s">
        <v>189</v>
      </c>
      <c r="D1339" s="328"/>
      <c r="E1339" s="328"/>
      <c r="F1339" s="328"/>
      <c r="G1339" s="328"/>
      <c r="H1339" s="328"/>
      <c r="I1339" s="328"/>
      <c r="J1339" s="329"/>
      <c r="K1339" s="195">
        <v>266</v>
      </c>
      <c r="L1339" s="76"/>
      <c r="M1339" s="33">
        <f>K1339*L1339</f>
        <v>0</v>
      </c>
    </row>
    <row r="1340" spans="1:13" s="75" customFormat="1" ht="27" customHeight="1">
      <c r="A1340" s="323"/>
      <c r="B1340" s="348"/>
      <c r="C1340" s="327" t="s">
        <v>190</v>
      </c>
      <c r="D1340" s="328"/>
      <c r="E1340" s="328"/>
      <c r="F1340" s="328"/>
      <c r="G1340" s="328"/>
      <c r="H1340" s="328"/>
      <c r="I1340" s="328"/>
      <c r="J1340" s="329"/>
      <c r="K1340" s="196"/>
      <c r="L1340" s="76"/>
      <c r="M1340" s="33">
        <f>K1339*L1340</f>
        <v>0</v>
      </c>
    </row>
    <row r="1341" spans="1:13" s="75" customFormat="1" ht="27" customHeight="1">
      <c r="A1341" s="323"/>
      <c r="B1341" s="348"/>
      <c r="C1341" s="327" t="s">
        <v>191</v>
      </c>
      <c r="D1341" s="328"/>
      <c r="E1341" s="328"/>
      <c r="F1341" s="328"/>
      <c r="G1341" s="328"/>
      <c r="H1341" s="328"/>
      <c r="I1341" s="328"/>
      <c r="J1341" s="329"/>
      <c r="K1341" s="196"/>
      <c r="L1341" s="76"/>
      <c r="M1341" s="33">
        <f>K1339*L1341</f>
        <v>0</v>
      </c>
    </row>
    <row r="1342" spans="1:13" s="75" customFormat="1" ht="27" customHeight="1">
      <c r="A1342" s="323"/>
      <c r="B1342" s="348"/>
      <c r="C1342" s="327" t="s">
        <v>192</v>
      </c>
      <c r="D1342" s="328"/>
      <c r="E1342" s="328"/>
      <c r="F1342" s="328"/>
      <c r="G1342" s="328"/>
      <c r="H1342" s="328"/>
      <c r="I1342" s="328"/>
      <c r="J1342" s="329"/>
      <c r="K1342" s="196"/>
      <c r="L1342" s="76"/>
      <c r="M1342" s="33">
        <f>K1339*L1342</f>
        <v>0</v>
      </c>
    </row>
    <row r="1343" spans="1:13" s="75" customFormat="1" ht="27" customHeight="1">
      <c r="A1343" s="323"/>
      <c r="B1343" s="348"/>
      <c r="C1343" s="327" t="s">
        <v>193</v>
      </c>
      <c r="D1343" s="328"/>
      <c r="E1343" s="328"/>
      <c r="F1343" s="328"/>
      <c r="G1343" s="328"/>
      <c r="H1343" s="328"/>
      <c r="I1343" s="328"/>
      <c r="J1343" s="329"/>
      <c r="K1343" s="196"/>
      <c r="L1343" s="76"/>
      <c r="M1343" s="33">
        <f>K1343*L1343</f>
        <v>0</v>
      </c>
    </row>
    <row r="1344" spans="1:13" s="75" customFormat="1" ht="27" customHeight="1">
      <c r="A1344" s="323"/>
      <c r="B1344" s="348"/>
      <c r="C1344" s="327" t="s">
        <v>194</v>
      </c>
      <c r="D1344" s="328"/>
      <c r="E1344" s="328"/>
      <c r="F1344" s="328"/>
      <c r="G1344" s="328"/>
      <c r="H1344" s="328"/>
      <c r="I1344" s="328"/>
      <c r="J1344" s="329"/>
      <c r="K1344" s="196"/>
      <c r="L1344" s="76"/>
      <c r="M1344" s="33">
        <f>K1343*L1344</f>
        <v>0</v>
      </c>
    </row>
    <row r="1345" spans="1:13" s="75" customFormat="1" ht="27" customHeight="1">
      <c r="A1345" s="323"/>
      <c r="B1345" s="348"/>
      <c r="C1345" s="327" t="s">
        <v>195</v>
      </c>
      <c r="D1345" s="328"/>
      <c r="E1345" s="328"/>
      <c r="F1345" s="328"/>
      <c r="G1345" s="328"/>
      <c r="H1345" s="328"/>
      <c r="I1345" s="328"/>
      <c r="J1345" s="329"/>
      <c r="K1345" s="196"/>
      <c r="L1345" s="76"/>
      <c r="M1345" s="33">
        <f>K1343*L1345</f>
        <v>0</v>
      </c>
    </row>
    <row r="1346" spans="1:13" s="75" customFormat="1" ht="27" customHeight="1">
      <c r="A1346" s="323"/>
      <c r="B1346" s="348"/>
      <c r="C1346" s="327" t="s">
        <v>196</v>
      </c>
      <c r="D1346" s="328"/>
      <c r="E1346" s="328"/>
      <c r="F1346" s="328"/>
      <c r="G1346" s="328"/>
      <c r="H1346" s="328"/>
      <c r="I1346" s="328"/>
      <c r="J1346" s="329"/>
      <c r="K1346" s="196"/>
      <c r="L1346" s="76"/>
      <c r="M1346" s="33">
        <f>K1343*L1346</f>
        <v>0</v>
      </c>
    </row>
    <row r="1347" spans="1:13" s="75" customFormat="1" ht="27" customHeight="1">
      <c r="A1347" s="323"/>
      <c r="B1347" s="348"/>
      <c r="C1347" s="327" t="s">
        <v>197</v>
      </c>
      <c r="D1347" s="328"/>
      <c r="E1347" s="328"/>
      <c r="F1347" s="328"/>
      <c r="G1347" s="328"/>
      <c r="H1347" s="328"/>
      <c r="I1347" s="328"/>
      <c r="J1347" s="329"/>
      <c r="K1347" s="196"/>
      <c r="L1347" s="76"/>
      <c r="M1347" s="33">
        <f>K1343*L1347</f>
        <v>0</v>
      </c>
    </row>
    <row r="1348" spans="1:13" s="75" customFormat="1" ht="27" customHeight="1">
      <c r="A1348" s="323"/>
      <c r="B1348" s="348"/>
      <c r="C1348" s="327" t="s">
        <v>198</v>
      </c>
      <c r="D1348" s="328"/>
      <c r="E1348" s="328"/>
      <c r="F1348" s="328"/>
      <c r="G1348" s="328"/>
      <c r="H1348" s="328"/>
      <c r="I1348" s="328"/>
      <c r="J1348" s="329"/>
      <c r="K1348" s="196"/>
      <c r="L1348" s="76"/>
      <c r="M1348" s="33">
        <f>K1343*L1348</f>
        <v>0</v>
      </c>
    </row>
    <row r="1349" spans="1:13" s="75" customFormat="1" ht="27" customHeight="1">
      <c r="A1349" s="323"/>
      <c r="B1349" s="348"/>
      <c r="C1349" s="327" t="s">
        <v>199</v>
      </c>
      <c r="D1349" s="328"/>
      <c r="E1349" s="328"/>
      <c r="F1349" s="328"/>
      <c r="G1349" s="328"/>
      <c r="H1349" s="328"/>
      <c r="I1349" s="328"/>
      <c r="J1349" s="329"/>
      <c r="K1349" s="196"/>
      <c r="L1349" s="76"/>
      <c r="M1349" s="33">
        <f>K1343*L1349</f>
        <v>0</v>
      </c>
    </row>
    <row r="1350" spans="1:13" s="75" customFormat="1" ht="27" customHeight="1" thickBot="1">
      <c r="A1350" s="337"/>
      <c r="B1350" s="349"/>
      <c r="C1350" s="344" t="s">
        <v>200</v>
      </c>
      <c r="D1350" s="345"/>
      <c r="E1350" s="345"/>
      <c r="F1350" s="345"/>
      <c r="G1350" s="345"/>
      <c r="H1350" s="345"/>
      <c r="I1350" s="345"/>
      <c r="J1350" s="346"/>
      <c r="K1350" s="198"/>
      <c r="L1350" s="76"/>
      <c r="M1350" s="33">
        <f>K1343*L1350</f>
        <v>0</v>
      </c>
    </row>
    <row r="1351" spans="1:13" s="75" customFormat="1" ht="68.25" customHeight="1">
      <c r="A1351" s="322" t="s">
        <v>201</v>
      </c>
      <c r="B1351" s="338"/>
      <c r="C1351" s="341" t="s">
        <v>202</v>
      </c>
      <c r="D1351" s="342"/>
      <c r="E1351" s="342"/>
      <c r="F1351" s="342"/>
      <c r="G1351" s="342"/>
      <c r="H1351" s="342"/>
      <c r="I1351" s="342"/>
      <c r="J1351" s="343"/>
      <c r="K1351" s="199">
        <v>360</v>
      </c>
      <c r="L1351" s="76"/>
      <c r="M1351" s="33">
        <f>K1351*L1351</f>
        <v>0</v>
      </c>
    </row>
    <row r="1352" spans="1:13" s="75" customFormat="1" ht="68.25" customHeight="1">
      <c r="A1352" s="323"/>
      <c r="B1352" s="339"/>
      <c r="C1352" s="327" t="s">
        <v>203</v>
      </c>
      <c r="D1352" s="328"/>
      <c r="E1352" s="328"/>
      <c r="F1352" s="328"/>
      <c r="G1352" s="328"/>
      <c r="H1352" s="328"/>
      <c r="I1352" s="328"/>
      <c r="J1352" s="329"/>
      <c r="K1352" s="200"/>
      <c r="L1352" s="76"/>
      <c r="M1352" s="33">
        <f>K1351*L1352</f>
        <v>0</v>
      </c>
    </row>
    <row r="1353" spans="1:13" s="75" customFormat="1" ht="68.25" customHeight="1">
      <c r="A1353" s="323"/>
      <c r="B1353" s="339"/>
      <c r="C1353" s="327" t="s">
        <v>204</v>
      </c>
      <c r="D1353" s="328"/>
      <c r="E1353" s="328"/>
      <c r="F1353" s="328"/>
      <c r="G1353" s="328"/>
      <c r="H1353" s="328"/>
      <c r="I1353" s="328"/>
      <c r="J1353" s="329"/>
      <c r="K1353" s="200"/>
      <c r="L1353" s="76"/>
      <c r="M1353" s="33">
        <f>K1351*L1353</f>
        <v>0</v>
      </c>
    </row>
    <row r="1354" spans="1:13" s="75" customFormat="1" ht="68.25" customHeight="1">
      <c r="A1354" s="323"/>
      <c r="B1354" s="339"/>
      <c r="C1354" s="327" t="s">
        <v>205</v>
      </c>
      <c r="D1354" s="328"/>
      <c r="E1354" s="328"/>
      <c r="F1354" s="328"/>
      <c r="G1354" s="328"/>
      <c r="H1354" s="328"/>
      <c r="I1354" s="328"/>
      <c r="J1354" s="329"/>
      <c r="K1354" s="200"/>
      <c r="L1354" s="76"/>
      <c r="M1354" s="33">
        <f>K1351*L1354</f>
        <v>0</v>
      </c>
    </row>
    <row r="1355" spans="1:13" s="75" customFormat="1" ht="68.25" customHeight="1">
      <c r="A1355" s="337"/>
      <c r="B1355" s="340"/>
      <c r="C1355" s="327" t="s">
        <v>206</v>
      </c>
      <c r="D1355" s="328"/>
      <c r="E1355" s="328"/>
      <c r="F1355" s="328"/>
      <c r="G1355" s="328"/>
      <c r="H1355" s="328"/>
      <c r="I1355" s="328"/>
      <c r="J1355" s="329"/>
      <c r="K1355" s="201"/>
      <c r="L1355" s="76"/>
      <c r="M1355" s="33">
        <f>K1351*L1355</f>
        <v>0</v>
      </c>
    </row>
    <row r="1356" spans="1:13" s="75" customFormat="1" ht="59.25" customHeight="1">
      <c r="A1356" s="322" t="s">
        <v>207</v>
      </c>
      <c r="B1356" s="324"/>
      <c r="C1356" s="260" t="s">
        <v>208</v>
      </c>
      <c r="D1356" s="260"/>
      <c r="E1356" s="260"/>
      <c r="F1356" s="260"/>
      <c r="G1356" s="260"/>
      <c r="H1356" s="260"/>
      <c r="I1356" s="260"/>
      <c r="J1356" s="260"/>
      <c r="K1356" s="195">
        <v>350</v>
      </c>
      <c r="L1356" s="76"/>
      <c r="M1356" s="33">
        <f>K1356*L1356</f>
        <v>0</v>
      </c>
    </row>
    <row r="1357" spans="1:13" s="75" customFormat="1" ht="59.25" customHeight="1">
      <c r="A1357" s="323"/>
      <c r="B1357" s="325"/>
      <c r="C1357" s="260" t="s">
        <v>209</v>
      </c>
      <c r="D1357" s="260"/>
      <c r="E1357" s="260"/>
      <c r="F1357" s="260"/>
      <c r="G1357" s="260"/>
      <c r="H1357" s="260"/>
      <c r="I1357" s="260"/>
      <c r="J1357" s="260"/>
      <c r="K1357" s="196"/>
      <c r="L1357" s="76"/>
      <c r="M1357" s="33">
        <f>K1356*L1357</f>
        <v>0</v>
      </c>
    </row>
    <row r="1358" spans="1:13" s="75" customFormat="1" ht="59.25" customHeight="1">
      <c r="A1358" s="323"/>
      <c r="B1358" s="325"/>
      <c r="C1358" s="260" t="s">
        <v>210</v>
      </c>
      <c r="D1358" s="260"/>
      <c r="E1358" s="260"/>
      <c r="F1358" s="260"/>
      <c r="G1358" s="260"/>
      <c r="H1358" s="260"/>
      <c r="I1358" s="260"/>
      <c r="J1358" s="260"/>
      <c r="K1358" s="196"/>
      <c r="L1358" s="76"/>
      <c r="M1358" s="33">
        <f>K1356*L1358</f>
        <v>0</v>
      </c>
    </row>
    <row r="1359" spans="1:13" s="75" customFormat="1" ht="59.25" customHeight="1">
      <c r="A1359" s="323"/>
      <c r="B1359" s="325"/>
      <c r="C1359" s="260" t="s">
        <v>211</v>
      </c>
      <c r="D1359" s="260"/>
      <c r="E1359" s="260"/>
      <c r="F1359" s="260"/>
      <c r="G1359" s="260"/>
      <c r="H1359" s="260"/>
      <c r="I1359" s="260"/>
      <c r="J1359" s="260"/>
      <c r="K1359" s="196"/>
      <c r="L1359" s="76"/>
      <c r="M1359" s="33">
        <f>K1356*L1359</f>
        <v>0</v>
      </c>
    </row>
    <row r="1360" spans="1:13" s="75" customFormat="1" ht="59.25" customHeight="1">
      <c r="A1360" s="323"/>
      <c r="B1360" s="325"/>
      <c r="C1360" s="260" t="s">
        <v>704</v>
      </c>
      <c r="D1360" s="260"/>
      <c r="E1360" s="260"/>
      <c r="F1360" s="260"/>
      <c r="G1360" s="260"/>
      <c r="H1360" s="260"/>
      <c r="I1360" s="260"/>
      <c r="J1360" s="260"/>
      <c r="K1360" s="196"/>
      <c r="L1360" s="76"/>
      <c r="M1360" s="33">
        <f>K1356*L1360</f>
        <v>0</v>
      </c>
    </row>
    <row r="1361" spans="1:13" s="75" customFormat="1" ht="59.25" customHeight="1">
      <c r="A1361" s="323"/>
      <c r="B1361" s="325"/>
      <c r="C1361" s="260" t="s">
        <v>212</v>
      </c>
      <c r="D1361" s="260"/>
      <c r="E1361" s="260"/>
      <c r="F1361" s="260"/>
      <c r="G1361" s="260"/>
      <c r="H1361" s="260"/>
      <c r="I1361" s="260"/>
      <c r="J1361" s="260"/>
      <c r="K1361" s="196"/>
      <c r="L1361" s="76"/>
      <c r="M1361" s="33">
        <f>K1356*L1361</f>
        <v>0</v>
      </c>
    </row>
    <row r="1362" spans="1:13" s="75" customFormat="1" ht="30.75" customHeight="1">
      <c r="A1362" s="322" t="s">
        <v>213</v>
      </c>
      <c r="B1362" s="324"/>
      <c r="C1362" s="260" t="s">
        <v>214</v>
      </c>
      <c r="D1362" s="260"/>
      <c r="E1362" s="260"/>
      <c r="F1362" s="260"/>
      <c r="G1362" s="260"/>
      <c r="H1362" s="260"/>
      <c r="I1362" s="260"/>
      <c r="J1362" s="260"/>
      <c r="K1362" s="195">
        <v>370</v>
      </c>
      <c r="L1362" s="76"/>
      <c r="M1362" s="33">
        <f>K1362*L1362</f>
        <v>0</v>
      </c>
    </row>
    <row r="1363" spans="1:13" s="75" customFormat="1" ht="30.75" customHeight="1">
      <c r="A1363" s="323"/>
      <c r="B1363" s="325"/>
      <c r="C1363" s="260" t="s">
        <v>215</v>
      </c>
      <c r="D1363" s="260"/>
      <c r="E1363" s="260"/>
      <c r="F1363" s="260"/>
      <c r="G1363" s="260"/>
      <c r="H1363" s="260"/>
      <c r="I1363" s="260"/>
      <c r="J1363" s="260"/>
      <c r="K1363" s="196"/>
      <c r="L1363" s="76"/>
      <c r="M1363" s="33">
        <f>K1362*L1363</f>
        <v>0</v>
      </c>
    </row>
    <row r="1364" spans="1:13" s="75" customFormat="1" ht="30.75" customHeight="1">
      <c r="A1364" s="323"/>
      <c r="B1364" s="325"/>
      <c r="C1364" s="260" t="s">
        <v>216</v>
      </c>
      <c r="D1364" s="260"/>
      <c r="E1364" s="260"/>
      <c r="F1364" s="260"/>
      <c r="G1364" s="260"/>
      <c r="H1364" s="260"/>
      <c r="I1364" s="260"/>
      <c r="J1364" s="260"/>
      <c r="K1364" s="196"/>
      <c r="L1364" s="76"/>
      <c r="M1364" s="33">
        <f>K1362*L1364</f>
        <v>0</v>
      </c>
    </row>
    <row r="1365" spans="1:13" s="75" customFormat="1" ht="30.75" customHeight="1">
      <c r="A1365" s="323"/>
      <c r="B1365" s="325"/>
      <c r="C1365" s="260" t="s">
        <v>217</v>
      </c>
      <c r="D1365" s="260"/>
      <c r="E1365" s="260"/>
      <c r="F1365" s="260"/>
      <c r="G1365" s="260"/>
      <c r="H1365" s="260"/>
      <c r="I1365" s="260"/>
      <c r="J1365" s="260"/>
      <c r="K1365" s="196"/>
      <c r="L1365" s="76"/>
      <c r="M1365" s="33">
        <f>K1362*L1365</f>
        <v>0</v>
      </c>
    </row>
    <row r="1366" spans="1:13" s="75" customFormat="1" ht="30.75" customHeight="1">
      <c r="A1366" s="323"/>
      <c r="B1366" s="325"/>
      <c r="C1366" s="260" t="s">
        <v>218</v>
      </c>
      <c r="D1366" s="260"/>
      <c r="E1366" s="260"/>
      <c r="F1366" s="260"/>
      <c r="G1366" s="260"/>
      <c r="H1366" s="260"/>
      <c r="I1366" s="260"/>
      <c r="J1366" s="260"/>
      <c r="K1366" s="196"/>
      <c r="L1366" s="76"/>
      <c r="M1366" s="33">
        <f>K1362*L1366</f>
        <v>0</v>
      </c>
    </row>
    <row r="1367" spans="1:13" s="75" customFormat="1" ht="30.75" customHeight="1">
      <c r="A1367" s="323"/>
      <c r="B1367" s="325"/>
      <c r="C1367" s="260" t="s">
        <v>219</v>
      </c>
      <c r="D1367" s="260"/>
      <c r="E1367" s="260"/>
      <c r="F1367" s="260"/>
      <c r="G1367" s="260"/>
      <c r="H1367" s="260"/>
      <c r="I1367" s="260"/>
      <c r="J1367" s="260"/>
      <c r="K1367" s="196"/>
      <c r="L1367" s="76"/>
      <c r="M1367" s="33">
        <f>K1362*L1367</f>
        <v>0</v>
      </c>
    </row>
    <row r="1368" spans="1:13" s="75" customFormat="1" ht="30.75" customHeight="1">
      <c r="A1368" s="323"/>
      <c r="B1368" s="325"/>
      <c r="C1368" s="260" t="s">
        <v>220</v>
      </c>
      <c r="D1368" s="260"/>
      <c r="E1368" s="260"/>
      <c r="F1368" s="260"/>
      <c r="G1368" s="260"/>
      <c r="H1368" s="260"/>
      <c r="I1368" s="260"/>
      <c r="J1368" s="260"/>
      <c r="K1368" s="196"/>
      <c r="L1368" s="76"/>
      <c r="M1368" s="33">
        <f>K1362*L1368</f>
        <v>0</v>
      </c>
    </row>
    <row r="1369" spans="1:13" s="75" customFormat="1" ht="30.75" customHeight="1">
      <c r="A1369" s="323"/>
      <c r="B1369" s="325"/>
      <c r="C1369" s="260" t="s">
        <v>221</v>
      </c>
      <c r="D1369" s="260"/>
      <c r="E1369" s="260"/>
      <c r="F1369" s="260"/>
      <c r="G1369" s="260"/>
      <c r="H1369" s="260"/>
      <c r="I1369" s="260"/>
      <c r="J1369" s="260"/>
      <c r="K1369" s="196"/>
      <c r="L1369" s="76"/>
      <c r="M1369" s="33">
        <f>K1362*L1369</f>
        <v>0</v>
      </c>
    </row>
    <row r="1370" spans="1:13" s="75" customFormat="1" ht="30.75" customHeight="1">
      <c r="A1370" s="323"/>
      <c r="B1370" s="325"/>
      <c r="C1370" s="260" t="s">
        <v>222</v>
      </c>
      <c r="D1370" s="260"/>
      <c r="E1370" s="260"/>
      <c r="F1370" s="260"/>
      <c r="G1370" s="260"/>
      <c r="H1370" s="260"/>
      <c r="I1370" s="260"/>
      <c r="J1370" s="260"/>
      <c r="K1370" s="196"/>
      <c r="L1370" s="76"/>
      <c r="M1370" s="33">
        <f>K1362*L1370</f>
        <v>0</v>
      </c>
    </row>
    <row r="1371" spans="1:13" s="75" customFormat="1" ht="30.75" customHeight="1">
      <c r="A1371" s="323"/>
      <c r="B1371" s="326"/>
      <c r="C1371" s="260" t="s">
        <v>223</v>
      </c>
      <c r="D1371" s="260"/>
      <c r="E1371" s="260"/>
      <c r="F1371" s="260"/>
      <c r="G1371" s="260"/>
      <c r="H1371" s="260"/>
      <c r="I1371" s="260"/>
      <c r="J1371" s="260"/>
      <c r="K1371" s="197"/>
      <c r="L1371" s="76"/>
      <c r="M1371" s="33">
        <f>K1362*L1371</f>
        <v>0</v>
      </c>
    </row>
    <row r="1372" spans="1:13" s="75" customFormat="1" ht="67.5" customHeight="1">
      <c r="A1372" s="321" t="s">
        <v>706</v>
      </c>
      <c r="B1372" s="324"/>
      <c r="C1372" s="260" t="s">
        <v>707</v>
      </c>
      <c r="D1372" s="260"/>
      <c r="E1372" s="260"/>
      <c r="F1372" s="260"/>
      <c r="G1372" s="260"/>
      <c r="H1372" s="260"/>
      <c r="I1372" s="260"/>
      <c r="J1372" s="260"/>
      <c r="K1372" s="195">
        <v>290</v>
      </c>
      <c r="L1372" s="77"/>
      <c r="M1372" s="33">
        <f>K1372*L1372</f>
        <v>0</v>
      </c>
    </row>
    <row r="1373" spans="1:13" s="75" customFormat="1" ht="67.5" customHeight="1">
      <c r="A1373" s="321"/>
      <c r="B1373" s="325"/>
      <c r="C1373" s="260" t="s">
        <v>708</v>
      </c>
      <c r="D1373" s="260"/>
      <c r="E1373" s="260"/>
      <c r="F1373" s="260"/>
      <c r="G1373" s="260"/>
      <c r="H1373" s="260"/>
      <c r="I1373" s="260"/>
      <c r="J1373" s="260"/>
      <c r="K1373" s="196"/>
      <c r="L1373" s="77"/>
      <c r="M1373" s="33">
        <f>-K1372*L1373</f>
        <v>0</v>
      </c>
    </row>
    <row r="1374" spans="1:13" s="75" customFormat="1" ht="67.5" customHeight="1">
      <c r="A1374" s="321"/>
      <c r="B1374" s="325"/>
      <c r="C1374" s="260" t="s">
        <v>709</v>
      </c>
      <c r="D1374" s="260"/>
      <c r="E1374" s="260"/>
      <c r="F1374" s="260"/>
      <c r="G1374" s="260"/>
      <c r="H1374" s="260"/>
      <c r="I1374" s="260"/>
      <c r="J1374" s="260"/>
      <c r="K1374" s="196"/>
      <c r="L1374" s="77"/>
      <c r="M1374" s="33">
        <f>K1372*L1374</f>
        <v>0</v>
      </c>
    </row>
    <row r="1375" spans="1:13" s="75" customFormat="1" ht="67.5" customHeight="1">
      <c r="A1375" s="321"/>
      <c r="B1375" s="325"/>
      <c r="C1375" s="260" t="s">
        <v>710</v>
      </c>
      <c r="D1375" s="260"/>
      <c r="E1375" s="260"/>
      <c r="F1375" s="260"/>
      <c r="G1375" s="260"/>
      <c r="H1375" s="260"/>
      <c r="I1375" s="260"/>
      <c r="J1375" s="260"/>
      <c r="K1375" s="196"/>
      <c r="L1375" s="77"/>
      <c r="M1375" s="33">
        <f>K1372*L1375</f>
        <v>0</v>
      </c>
    </row>
    <row r="1376" spans="1:13" s="75" customFormat="1" ht="33" customHeight="1">
      <c r="A1376" s="322" t="s">
        <v>224</v>
      </c>
      <c r="B1376" s="333"/>
      <c r="C1376" s="335" t="s">
        <v>225</v>
      </c>
      <c r="D1376" s="336"/>
      <c r="E1376" s="336"/>
      <c r="F1376" s="336"/>
      <c r="G1376" s="336"/>
      <c r="H1376" s="336"/>
      <c r="I1376" s="336"/>
      <c r="J1376" s="336"/>
      <c r="K1376" s="202">
        <v>375</v>
      </c>
      <c r="L1376" s="77"/>
      <c r="M1376" s="33">
        <f>K1376*L1376</f>
        <v>0</v>
      </c>
    </row>
    <row r="1377" spans="1:13" s="75" customFormat="1" ht="33" customHeight="1" thickBot="1">
      <c r="A1377" s="323"/>
      <c r="B1377" s="334"/>
      <c r="C1377" s="330" t="s">
        <v>226</v>
      </c>
      <c r="D1377" s="331"/>
      <c r="E1377" s="331"/>
      <c r="F1377" s="331"/>
      <c r="G1377" s="331"/>
      <c r="H1377" s="331"/>
      <c r="I1377" s="331"/>
      <c r="J1377" s="331"/>
      <c r="K1377" s="200"/>
      <c r="L1377" s="77"/>
      <c r="M1377" s="33">
        <f>K1376*L1377</f>
        <v>0</v>
      </c>
    </row>
    <row r="1378" spans="1:13" s="75" customFormat="1" ht="33" customHeight="1">
      <c r="A1378" s="323"/>
      <c r="B1378" s="325"/>
      <c r="C1378" s="336" t="s">
        <v>227</v>
      </c>
      <c r="D1378" s="336"/>
      <c r="E1378" s="336"/>
      <c r="F1378" s="336"/>
      <c r="G1378" s="336"/>
      <c r="H1378" s="336"/>
      <c r="I1378" s="336"/>
      <c r="J1378" s="336"/>
      <c r="K1378" s="200"/>
      <c r="L1378" s="76"/>
      <c r="M1378" s="33">
        <f>K1378*L1378</f>
        <v>0</v>
      </c>
    </row>
    <row r="1379" spans="1:13" s="75" customFormat="1" ht="33" customHeight="1">
      <c r="A1379" s="323"/>
      <c r="B1379" s="325"/>
      <c r="C1379" s="260" t="s">
        <v>228</v>
      </c>
      <c r="D1379" s="260"/>
      <c r="E1379" s="260"/>
      <c r="F1379" s="260"/>
      <c r="G1379" s="260"/>
      <c r="H1379" s="260"/>
      <c r="I1379" s="260"/>
      <c r="J1379" s="260"/>
      <c r="K1379" s="200"/>
      <c r="L1379" s="76"/>
      <c r="M1379" s="33">
        <f>K1378*L1379</f>
        <v>0</v>
      </c>
    </row>
    <row r="1380" spans="1:13" s="75" customFormat="1" ht="33" customHeight="1">
      <c r="A1380" s="323"/>
      <c r="B1380" s="325"/>
      <c r="C1380" s="260" t="s">
        <v>229</v>
      </c>
      <c r="D1380" s="260"/>
      <c r="E1380" s="260"/>
      <c r="F1380" s="260"/>
      <c r="G1380" s="260"/>
      <c r="H1380" s="260"/>
      <c r="I1380" s="260"/>
      <c r="J1380" s="260"/>
      <c r="K1380" s="200"/>
      <c r="L1380" s="76"/>
      <c r="M1380" s="33">
        <f>K1378*L1380</f>
        <v>0</v>
      </c>
    </row>
    <row r="1381" spans="1:13" s="75" customFormat="1" ht="33" customHeight="1">
      <c r="A1381" s="323"/>
      <c r="B1381" s="325"/>
      <c r="C1381" s="260" t="s">
        <v>230</v>
      </c>
      <c r="D1381" s="260"/>
      <c r="E1381" s="260"/>
      <c r="F1381" s="260"/>
      <c r="G1381" s="260"/>
      <c r="H1381" s="260"/>
      <c r="I1381" s="260"/>
      <c r="J1381" s="260"/>
      <c r="K1381" s="200"/>
      <c r="L1381" s="76"/>
      <c r="M1381" s="33">
        <f>K1378*L1381</f>
        <v>0</v>
      </c>
    </row>
    <row r="1382" spans="1:13" s="75" customFormat="1" ht="33" customHeight="1">
      <c r="A1382" s="323"/>
      <c r="B1382" s="325"/>
      <c r="C1382" s="260" t="s">
        <v>231</v>
      </c>
      <c r="D1382" s="260"/>
      <c r="E1382" s="260"/>
      <c r="F1382" s="260"/>
      <c r="G1382" s="260"/>
      <c r="H1382" s="260"/>
      <c r="I1382" s="260"/>
      <c r="J1382" s="260"/>
      <c r="K1382" s="200"/>
      <c r="L1382" s="76"/>
      <c r="M1382" s="33">
        <f>K1378*L1382</f>
        <v>0</v>
      </c>
    </row>
    <row r="1383" spans="1:13" s="75" customFormat="1" ht="33" customHeight="1">
      <c r="A1383" s="323"/>
      <c r="B1383" s="325"/>
      <c r="C1383" s="260" t="s">
        <v>232</v>
      </c>
      <c r="D1383" s="260"/>
      <c r="E1383" s="260"/>
      <c r="F1383" s="260"/>
      <c r="G1383" s="260"/>
      <c r="H1383" s="260"/>
      <c r="I1383" s="260"/>
      <c r="J1383" s="260"/>
      <c r="K1383" s="200"/>
      <c r="L1383" s="76"/>
      <c r="M1383" s="33">
        <f>K1378*L1383</f>
        <v>0</v>
      </c>
    </row>
    <row r="1384" spans="1:13" s="75" customFormat="1" ht="33" customHeight="1">
      <c r="A1384" s="323"/>
      <c r="B1384" s="325"/>
      <c r="C1384" s="260" t="s">
        <v>233</v>
      </c>
      <c r="D1384" s="260"/>
      <c r="E1384" s="260"/>
      <c r="F1384" s="260"/>
      <c r="G1384" s="260"/>
      <c r="H1384" s="260"/>
      <c r="I1384" s="260"/>
      <c r="J1384" s="260"/>
      <c r="K1384" s="200"/>
      <c r="L1384" s="76"/>
      <c r="M1384" s="33">
        <f>K1378*L1384</f>
        <v>0</v>
      </c>
    </row>
    <row r="1385" spans="1:13" s="75" customFormat="1" ht="33" customHeight="1">
      <c r="A1385" s="323"/>
      <c r="B1385" s="325"/>
      <c r="C1385" s="332" t="s">
        <v>234</v>
      </c>
      <c r="D1385" s="332"/>
      <c r="E1385" s="332"/>
      <c r="F1385" s="332"/>
      <c r="G1385" s="332"/>
      <c r="H1385" s="332"/>
      <c r="I1385" s="332"/>
      <c r="J1385" s="332"/>
      <c r="K1385" s="201"/>
      <c r="L1385" s="76"/>
      <c r="M1385" s="33">
        <f>K1378*L1385</f>
        <v>0</v>
      </c>
    </row>
    <row r="1386" spans="1:13" s="75" customFormat="1" ht="51.75" customHeight="1">
      <c r="A1386" s="322" t="s">
        <v>235</v>
      </c>
      <c r="B1386" s="324"/>
      <c r="C1386" s="260" t="s">
        <v>236</v>
      </c>
      <c r="D1386" s="260"/>
      <c r="E1386" s="260"/>
      <c r="F1386" s="260"/>
      <c r="G1386" s="260"/>
      <c r="H1386" s="260"/>
      <c r="I1386" s="260"/>
      <c r="J1386" s="260"/>
      <c r="K1386" s="203">
        <v>310</v>
      </c>
      <c r="L1386" s="76"/>
      <c r="M1386" s="33">
        <f>K1386*L1386</f>
        <v>0</v>
      </c>
    </row>
    <row r="1387" spans="1:13" s="75" customFormat="1" ht="51.75" customHeight="1">
      <c r="A1387" s="323"/>
      <c r="B1387" s="325"/>
      <c r="C1387" s="260" t="s">
        <v>237</v>
      </c>
      <c r="D1387" s="260"/>
      <c r="E1387" s="260"/>
      <c r="F1387" s="260"/>
      <c r="G1387" s="260"/>
      <c r="H1387" s="260"/>
      <c r="I1387" s="260"/>
      <c r="J1387" s="260"/>
      <c r="K1387" s="204"/>
      <c r="L1387" s="76"/>
      <c r="M1387" s="33">
        <f>K1386*L1387</f>
        <v>0</v>
      </c>
    </row>
    <row r="1388" spans="1:13" s="75" customFormat="1" ht="51.75" customHeight="1">
      <c r="A1388" s="323"/>
      <c r="B1388" s="325"/>
      <c r="C1388" s="260" t="s">
        <v>238</v>
      </c>
      <c r="D1388" s="260"/>
      <c r="E1388" s="260"/>
      <c r="F1388" s="260"/>
      <c r="G1388" s="260"/>
      <c r="H1388" s="260"/>
      <c r="I1388" s="260"/>
      <c r="J1388" s="260"/>
      <c r="K1388" s="204"/>
      <c r="L1388" s="76"/>
      <c r="M1388" s="33">
        <f>K1386*L1388</f>
        <v>0</v>
      </c>
    </row>
    <row r="1389" spans="1:13" s="75" customFormat="1" ht="51.75" customHeight="1">
      <c r="A1389" s="323"/>
      <c r="B1389" s="325"/>
      <c r="C1389" s="260" t="s">
        <v>239</v>
      </c>
      <c r="D1389" s="260"/>
      <c r="E1389" s="260"/>
      <c r="F1389" s="260"/>
      <c r="G1389" s="260"/>
      <c r="H1389" s="260"/>
      <c r="I1389" s="260"/>
      <c r="J1389" s="260"/>
      <c r="K1389" s="204"/>
      <c r="L1389" s="76"/>
      <c r="M1389" s="33">
        <f>K1386*L1389</f>
        <v>0</v>
      </c>
    </row>
    <row r="1390" spans="1:13" s="75" customFormat="1" ht="51.75" customHeight="1">
      <c r="A1390" s="323"/>
      <c r="B1390" s="325"/>
      <c r="C1390" s="260" t="s">
        <v>705</v>
      </c>
      <c r="D1390" s="260"/>
      <c r="E1390" s="260"/>
      <c r="F1390" s="260"/>
      <c r="G1390" s="260"/>
      <c r="H1390" s="260"/>
      <c r="I1390" s="260"/>
      <c r="J1390" s="260"/>
      <c r="K1390" s="205"/>
      <c r="L1390" s="76"/>
      <c r="M1390" s="33">
        <f>K1386*L1390</f>
        <v>0</v>
      </c>
    </row>
    <row r="1391" spans="1:13" s="75" customFormat="1" ht="43.5" customHeight="1">
      <c r="A1391" s="322" t="s">
        <v>240</v>
      </c>
      <c r="B1391" s="324"/>
      <c r="C1391" s="260" t="s">
        <v>241</v>
      </c>
      <c r="D1391" s="260"/>
      <c r="E1391" s="260"/>
      <c r="F1391" s="260"/>
      <c r="G1391" s="260"/>
      <c r="H1391" s="260"/>
      <c r="I1391" s="260"/>
      <c r="J1391" s="260"/>
      <c r="K1391" s="195">
        <v>256</v>
      </c>
      <c r="L1391" s="76"/>
      <c r="M1391" s="33">
        <f>K1391*L1391</f>
        <v>0</v>
      </c>
    </row>
    <row r="1392" spans="1:13" s="75" customFormat="1" ht="43.5" customHeight="1">
      <c r="A1392" s="323"/>
      <c r="B1392" s="325"/>
      <c r="C1392" s="260" t="s">
        <v>242</v>
      </c>
      <c r="D1392" s="260"/>
      <c r="E1392" s="260"/>
      <c r="F1392" s="260"/>
      <c r="G1392" s="260"/>
      <c r="H1392" s="260"/>
      <c r="I1392" s="260"/>
      <c r="J1392" s="260"/>
      <c r="K1392" s="196"/>
      <c r="L1392" s="76"/>
      <c r="M1392" s="33">
        <f>K1391*L1392</f>
        <v>0</v>
      </c>
    </row>
    <row r="1393" spans="1:13" s="75" customFormat="1" ht="43.5" customHeight="1">
      <c r="A1393" s="323"/>
      <c r="B1393" s="325"/>
      <c r="C1393" s="260" t="s">
        <v>243</v>
      </c>
      <c r="D1393" s="260"/>
      <c r="E1393" s="260"/>
      <c r="F1393" s="260"/>
      <c r="G1393" s="260"/>
      <c r="H1393" s="260"/>
      <c r="I1393" s="260"/>
      <c r="J1393" s="260"/>
      <c r="K1393" s="196"/>
      <c r="L1393" s="76"/>
      <c r="M1393" s="33">
        <f>K1391*L1393</f>
        <v>0</v>
      </c>
    </row>
    <row r="1394" spans="1:13" s="75" customFormat="1" ht="43.5" customHeight="1">
      <c r="A1394" s="323"/>
      <c r="B1394" s="325"/>
      <c r="C1394" s="260" t="s">
        <v>244</v>
      </c>
      <c r="D1394" s="260"/>
      <c r="E1394" s="260"/>
      <c r="F1394" s="260"/>
      <c r="G1394" s="260"/>
      <c r="H1394" s="260"/>
      <c r="I1394" s="260"/>
      <c r="J1394" s="260"/>
      <c r="K1394" s="196"/>
      <c r="L1394" s="76"/>
      <c r="M1394" s="33">
        <f>K1394*L1394</f>
        <v>0</v>
      </c>
    </row>
    <row r="1395" spans="1:13" s="75" customFormat="1" ht="43.5" customHeight="1">
      <c r="A1395" s="323"/>
      <c r="B1395" s="325"/>
      <c r="C1395" s="260" t="s">
        <v>703</v>
      </c>
      <c r="D1395" s="260"/>
      <c r="E1395" s="260"/>
      <c r="F1395" s="260"/>
      <c r="G1395" s="260"/>
      <c r="H1395" s="260"/>
      <c r="I1395" s="260"/>
      <c r="J1395" s="260"/>
      <c r="K1395" s="196"/>
      <c r="L1395" s="76"/>
      <c r="M1395" s="33"/>
    </row>
    <row r="1396" spans="1:13" s="75" customFormat="1" ht="43.5" customHeight="1">
      <c r="A1396" s="323"/>
      <c r="B1396" s="325"/>
      <c r="C1396" s="260" t="s">
        <v>245</v>
      </c>
      <c r="D1396" s="260"/>
      <c r="E1396" s="260"/>
      <c r="F1396" s="260"/>
      <c r="G1396" s="260"/>
      <c r="H1396" s="260"/>
      <c r="I1396" s="260"/>
      <c r="J1396" s="260"/>
      <c r="K1396" s="196"/>
      <c r="L1396" s="76"/>
      <c r="M1396" s="33">
        <f>K1394*L1396</f>
        <v>0</v>
      </c>
    </row>
    <row r="1397" spans="1:13" s="75" customFormat="1" ht="43.5" customHeight="1">
      <c r="A1397" s="323"/>
      <c r="B1397" s="326"/>
      <c r="C1397" s="260" t="s">
        <v>246</v>
      </c>
      <c r="D1397" s="260"/>
      <c r="E1397" s="260"/>
      <c r="F1397" s="260"/>
      <c r="G1397" s="260"/>
      <c r="H1397" s="260"/>
      <c r="I1397" s="260"/>
      <c r="J1397" s="260"/>
      <c r="K1397" s="197"/>
      <c r="L1397" s="76"/>
      <c r="M1397" s="33">
        <f>K1394*L1397</f>
        <v>0</v>
      </c>
    </row>
    <row r="1398" spans="1:13" s="75" customFormat="1" ht="55.5" customHeight="1">
      <c r="A1398" s="322" t="s">
        <v>247</v>
      </c>
      <c r="B1398" s="324"/>
      <c r="C1398" s="260" t="s">
        <v>248</v>
      </c>
      <c r="D1398" s="260"/>
      <c r="E1398" s="260"/>
      <c r="F1398" s="260"/>
      <c r="G1398" s="260"/>
      <c r="H1398" s="260"/>
      <c r="I1398" s="260"/>
      <c r="J1398" s="260"/>
      <c r="K1398" s="195">
        <v>262</v>
      </c>
      <c r="L1398" s="76"/>
      <c r="M1398" s="33">
        <f>K1398*L1398</f>
        <v>0</v>
      </c>
    </row>
    <row r="1399" spans="1:13" s="75" customFormat="1" ht="55.5" customHeight="1">
      <c r="A1399" s="323"/>
      <c r="B1399" s="325"/>
      <c r="C1399" s="327" t="s">
        <v>249</v>
      </c>
      <c r="D1399" s="328"/>
      <c r="E1399" s="328"/>
      <c r="F1399" s="328"/>
      <c r="G1399" s="328"/>
      <c r="H1399" s="328"/>
      <c r="I1399" s="328"/>
      <c r="J1399" s="329"/>
      <c r="K1399" s="196"/>
      <c r="L1399" s="76"/>
      <c r="M1399" s="33">
        <f>K1398*L1399</f>
        <v>0</v>
      </c>
    </row>
    <row r="1400" spans="1:13" s="75" customFormat="1" ht="55.5" customHeight="1">
      <c r="A1400" s="323"/>
      <c r="B1400" s="325"/>
      <c r="C1400" s="327" t="s">
        <v>250</v>
      </c>
      <c r="D1400" s="328"/>
      <c r="E1400" s="328"/>
      <c r="F1400" s="328"/>
      <c r="G1400" s="328"/>
      <c r="H1400" s="328"/>
      <c r="I1400" s="328"/>
      <c r="J1400" s="329"/>
      <c r="K1400" s="196"/>
      <c r="L1400" s="76"/>
      <c r="M1400" s="33">
        <f>K1400*L1400</f>
        <v>0</v>
      </c>
    </row>
    <row r="1401" spans="1:13" s="75" customFormat="1" ht="55.5" customHeight="1">
      <c r="A1401" s="323"/>
      <c r="B1401" s="325"/>
      <c r="C1401" s="327" t="s">
        <v>251</v>
      </c>
      <c r="D1401" s="328"/>
      <c r="E1401" s="328"/>
      <c r="F1401" s="328"/>
      <c r="G1401" s="328"/>
      <c r="H1401" s="328"/>
      <c r="I1401" s="328"/>
      <c r="J1401" s="329"/>
      <c r="K1401" s="196"/>
      <c r="L1401" s="76"/>
      <c r="M1401" s="33">
        <f>K1400*L1401</f>
        <v>0</v>
      </c>
    </row>
    <row r="1402" spans="1:13" s="75" customFormat="1" ht="55.5" customHeight="1">
      <c r="A1402" s="323"/>
      <c r="B1402" s="325"/>
      <c r="C1402" s="327" t="s">
        <v>252</v>
      </c>
      <c r="D1402" s="328"/>
      <c r="E1402" s="328"/>
      <c r="F1402" s="328"/>
      <c r="G1402" s="328"/>
      <c r="H1402" s="328"/>
      <c r="I1402" s="328"/>
      <c r="J1402" s="329"/>
      <c r="K1402" s="196"/>
      <c r="L1402" s="76"/>
      <c r="M1402" s="33">
        <f>K1400*L1402</f>
        <v>0</v>
      </c>
    </row>
    <row r="1403" spans="1:13" s="75" customFormat="1" ht="55.5" customHeight="1">
      <c r="A1403" s="323"/>
      <c r="B1403" s="326"/>
      <c r="C1403" s="327" t="s">
        <v>253</v>
      </c>
      <c r="D1403" s="328"/>
      <c r="E1403" s="328"/>
      <c r="F1403" s="328"/>
      <c r="G1403" s="328"/>
      <c r="H1403" s="328"/>
      <c r="I1403" s="328"/>
      <c r="J1403" s="329"/>
      <c r="K1403" s="197"/>
      <c r="L1403" s="76"/>
      <c r="M1403" s="33">
        <f>K1400*L1403</f>
        <v>0</v>
      </c>
    </row>
    <row r="1404" spans="1:13" s="75" customFormat="1" ht="51.75" customHeight="1">
      <c r="A1404" s="322" t="s">
        <v>254</v>
      </c>
      <c r="B1404" s="324"/>
      <c r="C1404" s="327" t="s">
        <v>255</v>
      </c>
      <c r="D1404" s="328"/>
      <c r="E1404" s="328"/>
      <c r="F1404" s="328"/>
      <c r="G1404" s="328"/>
      <c r="H1404" s="328"/>
      <c r="I1404" s="328"/>
      <c r="J1404" s="329"/>
      <c r="K1404" s="195">
        <v>310</v>
      </c>
      <c r="L1404" s="76"/>
      <c r="M1404" s="33">
        <f>K1404*L1404</f>
        <v>0</v>
      </c>
    </row>
    <row r="1405" spans="1:13" s="75" customFormat="1" ht="51.75" customHeight="1">
      <c r="A1405" s="323"/>
      <c r="B1405" s="325"/>
      <c r="C1405" s="327" t="s">
        <v>256</v>
      </c>
      <c r="D1405" s="328"/>
      <c r="E1405" s="328"/>
      <c r="F1405" s="328"/>
      <c r="G1405" s="328"/>
      <c r="H1405" s="328"/>
      <c r="I1405" s="328"/>
      <c r="J1405" s="329"/>
      <c r="K1405" s="196"/>
      <c r="L1405" s="76"/>
      <c r="M1405" s="33">
        <f>K1404*L1405</f>
        <v>0</v>
      </c>
    </row>
    <row r="1406" spans="1:13" s="75" customFormat="1" ht="51.75" customHeight="1">
      <c r="A1406" s="323"/>
      <c r="B1406" s="325"/>
      <c r="C1406" s="327" t="s">
        <v>257</v>
      </c>
      <c r="D1406" s="328"/>
      <c r="E1406" s="328"/>
      <c r="F1406" s="328"/>
      <c r="G1406" s="328"/>
      <c r="H1406" s="328"/>
      <c r="I1406" s="328"/>
      <c r="J1406" s="329"/>
      <c r="K1406" s="196"/>
      <c r="L1406" s="76"/>
      <c r="M1406" s="33">
        <f>K1404*L1406</f>
        <v>0</v>
      </c>
    </row>
    <row r="1407" spans="1:13" s="75" customFormat="1" ht="51.75" customHeight="1">
      <c r="A1407" s="323"/>
      <c r="B1407" s="325"/>
      <c r="C1407" s="327" t="s">
        <v>258</v>
      </c>
      <c r="D1407" s="328"/>
      <c r="E1407" s="328"/>
      <c r="F1407" s="328"/>
      <c r="G1407" s="328"/>
      <c r="H1407" s="328"/>
      <c r="I1407" s="328"/>
      <c r="J1407" s="329"/>
      <c r="K1407" s="196"/>
      <c r="L1407" s="76"/>
      <c r="M1407" s="33">
        <f>K1407*L1407</f>
        <v>0</v>
      </c>
    </row>
    <row r="1408" spans="1:13" s="75" customFormat="1" ht="51.75" customHeight="1">
      <c r="A1408" s="323"/>
      <c r="B1408" s="325"/>
      <c r="C1408" s="327" t="s">
        <v>259</v>
      </c>
      <c r="D1408" s="328"/>
      <c r="E1408" s="328"/>
      <c r="F1408" s="328"/>
      <c r="G1408" s="328"/>
      <c r="H1408" s="328"/>
      <c r="I1408" s="328"/>
      <c r="J1408" s="329"/>
      <c r="K1408" s="196"/>
      <c r="L1408" s="76"/>
      <c r="M1408" s="33">
        <f>K1407*L1408</f>
        <v>0</v>
      </c>
    </row>
    <row r="1409" spans="1:13" s="75" customFormat="1" ht="51.75" customHeight="1">
      <c r="A1409" s="323"/>
      <c r="B1409" s="326"/>
      <c r="C1409" s="327" t="s">
        <v>260</v>
      </c>
      <c r="D1409" s="328"/>
      <c r="E1409" s="328"/>
      <c r="F1409" s="328"/>
      <c r="G1409" s="328"/>
      <c r="H1409" s="328"/>
      <c r="I1409" s="328"/>
      <c r="J1409" s="329"/>
      <c r="K1409" s="197"/>
      <c r="L1409" s="76"/>
      <c r="M1409" s="33">
        <f>K1407*L1409</f>
        <v>0</v>
      </c>
    </row>
    <row r="1410" spans="1:13" s="75" customFormat="1" ht="35.25" customHeight="1">
      <c r="A1410" s="322" t="s">
        <v>261</v>
      </c>
      <c r="B1410" s="324"/>
      <c r="C1410" s="327" t="s">
        <v>262</v>
      </c>
      <c r="D1410" s="328"/>
      <c r="E1410" s="328"/>
      <c r="F1410" s="328"/>
      <c r="G1410" s="328"/>
      <c r="H1410" s="328"/>
      <c r="I1410" s="328"/>
      <c r="J1410" s="329"/>
      <c r="K1410" s="195">
        <v>380</v>
      </c>
      <c r="L1410" s="76"/>
      <c r="M1410" s="33">
        <f>K1410*L1410</f>
        <v>0</v>
      </c>
    </row>
    <row r="1411" spans="1:13" s="75" customFormat="1" ht="35.25" customHeight="1">
      <c r="A1411" s="323"/>
      <c r="B1411" s="325"/>
      <c r="C1411" s="327" t="s">
        <v>263</v>
      </c>
      <c r="D1411" s="328"/>
      <c r="E1411" s="328"/>
      <c r="F1411" s="328"/>
      <c r="G1411" s="328"/>
      <c r="H1411" s="328"/>
      <c r="I1411" s="328"/>
      <c r="J1411" s="329"/>
      <c r="K1411" s="196"/>
      <c r="L1411" s="76"/>
      <c r="M1411" s="33">
        <f>K1410*L1411</f>
        <v>0</v>
      </c>
    </row>
    <row r="1412" spans="1:13" s="75" customFormat="1" ht="35.25" customHeight="1">
      <c r="A1412" s="323"/>
      <c r="B1412" s="325"/>
      <c r="C1412" s="327" t="s">
        <v>264</v>
      </c>
      <c r="D1412" s="328"/>
      <c r="E1412" s="328"/>
      <c r="F1412" s="328"/>
      <c r="G1412" s="328"/>
      <c r="H1412" s="328"/>
      <c r="I1412" s="328"/>
      <c r="J1412" s="329"/>
      <c r="K1412" s="196"/>
      <c r="L1412" s="76"/>
      <c r="M1412" s="33">
        <f>K1412*L1412</f>
        <v>0</v>
      </c>
    </row>
    <row r="1413" spans="1:13" s="75" customFormat="1" ht="35.25" customHeight="1">
      <c r="A1413" s="323"/>
      <c r="B1413" s="325"/>
      <c r="C1413" s="327" t="s">
        <v>265</v>
      </c>
      <c r="D1413" s="328"/>
      <c r="E1413" s="328"/>
      <c r="F1413" s="328"/>
      <c r="G1413" s="328"/>
      <c r="H1413" s="328"/>
      <c r="I1413" s="328"/>
      <c r="J1413" s="329"/>
      <c r="K1413" s="196"/>
      <c r="L1413" s="76"/>
      <c r="M1413" s="33">
        <f>K1412*L1413</f>
        <v>0</v>
      </c>
    </row>
    <row r="1414" spans="1:13" s="75" customFormat="1" ht="35.25" customHeight="1">
      <c r="A1414" s="323"/>
      <c r="B1414" s="325"/>
      <c r="C1414" s="327" t="s">
        <v>266</v>
      </c>
      <c r="D1414" s="328"/>
      <c r="E1414" s="328"/>
      <c r="F1414" s="328"/>
      <c r="G1414" s="328"/>
      <c r="H1414" s="328"/>
      <c r="I1414" s="328"/>
      <c r="J1414" s="329"/>
      <c r="K1414" s="196"/>
      <c r="L1414" s="76"/>
      <c r="M1414" s="33">
        <f>K1412*L1414</f>
        <v>0</v>
      </c>
    </row>
    <row r="1415" spans="1:13" s="75" customFormat="1" ht="35.25" customHeight="1">
      <c r="A1415" s="323"/>
      <c r="B1415" s="325"/>
      <c r="C1415" s="327" t="s">
        <v>267</v>
      </c>
      <c r="D1415" s="328"/>
      <c r="E1415" s="328"/>
      <c r="F1415" s="328"/>
      <c r="G1415" s="328"/>
      <c r="H1415" s="328"/>
      <c r="I1415" s="328"/>
      <c r="J1415" s="329"/>
      <c r="K1415" s="196"/>
      <c r="L1415" s="76"/>
      <c r="M1415" s="33">
        <f>K1412*L1415</f>
        <v>0</v>
      </c>
    </row>
    <row r="1416" spans="1:13" s="75" customFormat="1" ht="35.25" customHeight="1">
      <c r="A1416" s="323"/>
      <c r="B1416" s="325"/>
      <c r="C1416" s="327" t="s">
        <v>268</v>
      </c>
      <c r="D1416" s="328"/>
      <c r="E1416" s="328"/>
      <c r="F1416" s="328"/>
      <c r="G1416" s="328"/>
      <c r="H1416" s="328"/>
      <c r="I1416" s="328"/>
      <c r="J1416" s="329"/>
      <c r="K1416" s="196"/>
      <c r="L1416" s="76"/>
      <c r="M1416" s="33">
        <f>K1412*L1416</f>
        <v>0</v>
      </c>
    </row>
    <row r="1417" spans="1:13" s="75" customFormat="1" ht="35.25" customHeight="1">
      <c r="A1417" s="323"/>
      <c r="B1417" s="325"/>
      <c r="C1417" s="327" t="s">
        <v>269</v>
      </c>
      <c r="D1417" s="328"/>
      <c r="E1417" s="328"/>
      <c r="F1417" s="328"/>
      <c r="G1417" s="328"/>
      <c r="H1417" s="328"/>
      <c r="I1417" s="328"/>
      <c r="J1417" s="329"/>
      <c r="K1417" s="196"/>
      <c r="L1417" s="76"/>
      <c r="M1417" s="33">
        <f>K1412*L1417</f>
        <v>0</v>
      </c>
    </row>
    <row r="1418" spans="1:13" s="75" customFormat="1" ht="35.25" customHeight="1">
      <c r="A1418" s="323"/>
      <c r="B1418" s="326"/>
      <c r="C1418" s="327" t="s">
        <v>270</v>
      </c>
      <c r="D1418" s="328"/>
      <c r="E1418" s="328"/>
      <c r="F1418" s="328"/>
      <c r="G1418" s="328"/>
      <c r="H1418" s="328"/>
      <c r="I1418" s="328"/>
      <c r="J1418" s="329"/>
      <c r="K1418" s="197"/>
      <c r="L1418" s="76"/>
      <c r="M1418" s="33">
        <f>K1412*L1418</f>
        <v>0</v>
      </c>
    </row>
    <row r="1419" spans="1:13" s="75" customFormat="1" ht="60.75" customHeight="1">
      <c r="A1419" s="321" t="s">
        <v>271</v>
      </c>
      <c r="B1419" s="324"/>
      <c r="C1419" s="327" t="s">
        <v>272</v>
      </c>
      <c r="D1419" s="328"/>
      <c r="E1419" s="328"/>
      <c r="F1419" s="328"/>
      <c r="G1419" s="328"/>
      <c r="H1419" s="328"/>
      <c r="I1419" s="328"/>
      <c r="J1419" s="329"/>
      <c r="K1419" s="195">
        <v>380</v>
      </c>
      <c r="L1419" s="76"/>
      <c r="M1419" s="33">
        <f>K1419*L1419</f>
        <v>0</v>
      </c>
    </row>
    <row r="1420" spans="1:13" s="75" customFormat="1" ht="60.75" customHeight="1">
      <c r="A1420" s="321"/>
      <c r="B1420" s="325"/>
      <c r="C1420" s="327" t="s">
        <v>273</v>
      </c>
      <c r="D1420" s="328"/>
      <c r="E1420" s="328"/>
      <c r="F1420" s="328"/>
      <c r="G1420" s="328"/>
      <c r="H1420" s="328"/>
      <c r="I1420" s="328"/>
      <c r="J1420" s="329"/>
      <c r="K1420" s="196"/>
      <c r="L1420" s="76"/>
      <c r="M1420" s="33">
        <f>K1420*L1420</f>
        <v>0</v>
      </c>
    </row>
    <row r="1421" spans="1:13" s="75" customFormat="1" ht="60.75" customHeight="1">
      <c r="A1421" s="321"/>
      <c r="B1421" s="325"/>
      <c r="C1421" s="327" t="s">
        <v>274</v>
      </c>
      <c r="D1421" s="328"/>
      <c r="E1421" s="328"/>
      <c r="F1421" s="328"/>
      <c r="G1421" s="328"/>
      <c r="H1421" s="328"/>
      <c r="I1421" s="328"/>
      <c r="J1421" s="329"/>
      <c r="K1421" s="196"/>
      <c r="L1421" s="76"/>
      <c r="M1421" s="33">
        <f>K1420*L1421</f>
        <v>0</v>
      </c>
    </row>
    <row r="1422" spans="1:13" s="75" customFormat="1" ht="60.75" customHeight="1">
      <c r="A1422" s="321"/>
      <c r="B1422" s="325"/>
      <c r="C1422" s="327" t="s">
        <v>275</v>
      </c>
      <c r="D1422" s="328"/>
      <c r="E1422" s="328"/>
      <c r="F1422" s="328"/>
      <c r="G1422" s="328"/>
      <c r="H1422" s="328"/>
      <c r="I1422" s="328"/>
      <c r="J1422" s="329"/>
      <c r="K1422" s="196"/>
      <c r="L1422" s="76"/>
      <c r="M1422" s="33">
        <f>K1420*L1422</f>
        <v>0</v>
      </c>
    </row>
    <row r="1423" spans="1:13" s="75" customFormat="1" ht="60.75" customHeight="1">
      <c r="A1423" s="321"/>
      <c r="B1423" s="326"/>
      <c r="C1423" s="327" t="s">
        <v>276</v>
      </c>
      <c r="D1423" s="328"/>
      <c r="E1423" s="328"/>
      <c r="F1423" s="328"/>
      <c r="G1423" s="328"/>
      <c r="H1423" s="328"/>
      <c r="I1423" s="328"/>
      <c r="J1423" s="329"/>
      <c r="K1423" s="197"/>
      <c r="L1423" s="76"/>
      <c r="M1423" s="33">
        <f>K1420*L1423</f>
        <v>0</v>
      </c>
    </row>
  </sheetData>
  <mergeCells count="1141">
    <mergeCell ref="A1272:A1281"/>
    <mergeCell ref="B1272:B1281"/>
    <mergeCell ref="A1282:A1313"/>
    <mergeCell ref="B1282:B1313"/>
    <mergeCell ref="C1282:J1282"/>
    <mergeCell ref="C1254:J1254"/>
    <mergeCell ref="B22:J22"/>
    <mergeCell ref="B42:J42"/>
    <mergeCell ref="C1260:J1260"/>
    <mergeCell ref="C1261:J1261"/>
    <mergeCell ref="C1311:J1311"/>
    <mergeCell ref="C1312:J1312"/>
    <mergeCell ref="C1313:J1313"/>
    <mergeCell ref="C1258:J1258"/>
    <mergeCell ref="C1236:J1236"/>
    <mergeCell ref="K1226:K1235"/>
    <mergeCell ref="K1282:K1313"/>
    <mergeCell ref="C1272:J1272"/>
    <mergeCell ref="C1274:J1274"/>
    <mergeCell ref="C1275:J1275"/>
    <mergeCell ref="C1276:J1276"/>
    <mergeCell ref="C1257:J1257"/>
    <mergeCell ref="K1236:K1271"/>
    <mergeCell ref="C1246:J1246"/>
    <mergeCell ref="C1247:J1247"/>
    <mergeCell ref="C1248:J1248"/>
    <mergeCell ref="K1272:K1281"/>
    <mergeCell ref="C1237:J1237"/>
    <mergeCell ref="C1238:J1238"/>
    <mergeCell ref="C1239:J1239"/>
    <mergeCell ref="C1287:J1287"/>
    <mergeCell ref="C1244:J1244"/>
    <mergeCell ref="C1317:J1317"/>
    <mergeCell ref="C1250:J1250"/>
    <mergeCell ref="C1251:J1251"/>
    <mergeCell ref="C1252:J1252"/>
    <mergeCell ref="C1253:J1253"/>
    <mergeCell ref="A1236:A1271"/>
    <mergeCell ref="B1236:B1271"/>
    <mergeCell ref="C1322:J1322"/>
    <mergeCell ref="C1297:J1297"/>
    <mergeCell ref="C1298:J1298"/>
    <mergeCell ref="C1299:J1299"/>
    <mergeCell ref="C1300:J1300"/>
    <mergeCell ref="C1301:J1301"/>
    <mergeCell ref="C1302:J1302"/>
    <mergeCell ref="C1303:J1303"/>
    <mergeCell ref="C1304:J1304"/>
    <mergeCell ref="C1305:J1305"/>
    <mergeCell ref="C1306:J1306"/>
    <mergeCell ref="C1307:J1307"/>
    <mergeCell ref="C1308:J1308"/>
    <mergeCell ref="C1309:J1309"/>
    <mergeCell ref="C1259:J1259"/>
    <mergeCell ref="C1256:J1256"/>
    <mergeCell ref="C1278:J1278"/>
    <mergeCell ref="C1279:J1279"/>
    <mergeCell ref="C1296:J1296"/>
    <mergeCell ref="C1266:J1266"/>
    <mergeCell ref="C1267:J1267"/>
    <mergeCell ref="C1268:J1268"/>
    <mergeCell ref="C1269:J1269"/>
    <mergeCell ref="C1270:J1270"/>
    <mergeCell ref="C1271:J1271"/>
    <mergeCell ref="K1314:K1317"/>
    <mergeCell ref="M32:M42"/>
    <mergeCell ref="A4:M4"/>
    <mergeCell ref="C1277:J1277"/>
    <mergeCell ref="C1284:J1284"/>
    <mergeCell ref="A1318:A1321"/>
    <mergeCell ref="B1318:B1321"/>
    <mergeCell ref="C1318:J1318"/>
    <mergeCell ref="C1319:J1319"/>
    <mergeCell ref="C1320:J1320"/>
    <mergeCell ref="C1321:J1321"/>
    <mergeCell ref="M189:M201"/>
    <mergeCell ref="M14:M22"/>
    <mergeCell ref="K15:K21"/>
    <mergeCell ref="C1249:J1249"/>
    <mergeCell ref="C1294:J1294"/>
    <mergeCell ref="C1273:J1273"/>
    <mergeCell ref="C1295:J1295"/>
    <mergeCell ref="C1227:J1227"/>
    <mergeCell ref="C1228:J1228"/>
    <mergeCell ref="L15:L21"/>
    <mergeCell ref="A1314:A1317"/>
    <mergeCell ref="B1314:B1317"/>
    <mergeCell ref="C1314:J1314"/>
    <mergeCell ref="C1315:J1315"/>
    <mergeCell ref="C1316:J1316"/>
    <mergeCell ref="K1318:K1321"/>
    <mergeCell ref="C1281:J1281"/>
    <mergeCell ref="C1195:J1195"/>
    <mergeCell ref="C1263:J1263"/>
    <mergeCell ref="C1264:J1264"/>
    <mergeCell ref="C1265:J1265"/>
    <mergeCell ref="C1245:J1245"/>
    <mergeCell ref="C1221:J1221"/>
    <mergeCell ref="C1222:J1222"/>
    <mergeCell ref="C1293:J1293"/>
    <mergeCell ref="C1255:J1255"/>
    <mergeCell ref="C1157:J1157"/>
    <mergeCell ref="C1158:J1158"/>
    <mergeCell ref="C1159:J1159"/>
    <mergeCell ref="C1160:J1160"/>
    <mergeCell ref="C1161:J1161"/>
    <mergeCell ref="C1162:J1162"/>
    <mergeCell ref="C1163:J1163"/>
    <mergeCell ref="C1164:J1164"/>
    <mergeCell ref="C1165:J1165"/>
    <mergeCell ref="C1190:J1190"/>
    <mergeCell ref="C1191:J1191"/>
    <mergeCell ref="C1192:J1192"/>
    <mergeCell ref="C1193:J1193"/>
    <mergeCell ref="C1202:J1202"/>
    <mergeCell ref="C1218:J1218"/>
    <mergeCell ref="C1219:J1219"/>
    <mergeCell ref="C1220:J1220"/>
    <mergeCell ref="C1189:J1189"/>
    <mergeCell ref="C1235:J1235"/>
    <mergeCell ref="A1226:A1235"/>
    <mergeCell ref="C1231:J1231"/>
    <mergeCell ref="C1203:J1203"/>
    <mergeCell ref="C1204:J1204"/>
    <mergeCell ref="C1205:J1205"/>
    <mergeCell ref="C1206:J1206"/>
    <mergeCell ref="C1188:J1188"/>
    <mergeCell ref="C1187:J1187"/>
    <mergeCell ref="C1210:J1210"/>
    <mergeCell ref="C1211:J1211"/>
    <mergeCell ref="C1212:J1212"/>
    <mergeCell ref="C1213:J1213"/>
    <mergeCell ref="C1214:J1214"/>
    <mergeCell ref="C1331:J1331"/>
    <mergeCell ref="C1285:J1285"/>
    <mergeCell ref="C1286:J1286"/>
    <mergeCell ref="B1226:B1235"/>
    <mergeCell ref="C1283:J1283"/>
    <mergeCell ref="C1240:J1240"/>
    <mergeCell ref="C1330:J1330"/>
    <mergeCell ref="C1329:J1329"/>
    <mergeCell ref="C1328:J1328"/>
    <mergeCell ref="C1324:J1324"/>
    <mergeCell ref="B1323:B1338"/>
    <mergeCell ref="C1226:J1226"/>
    <mergeCell ref="C1289:J1289"/>
    <mergeCell ref="C1310:J1310"/>
    <mergeCell ref="C1290:J1290"/>
    <mergeCell ref="C1291:J1291"/>
    <mergeCell ref="C1292:J1292"/>
    <mergeCell ref="C1229:J1229"/>
    <mergeCell ref="C1230:J1230"/>
    <mergeCell ref="B1127:B1146"/>
    <mergeCell ref="C1127:J1127"/>
    <mergeCell ref="C1128:J1128"/>
    <mergeCell ref="C1129:J1129"/>
    <mergeCell ref="C1130:J1130"/>
    <mergeCell ref="C1131:J1131"/>
    <mergeCell ref="C1132:J1132"/>
    <mergeCell ref="C1133:J1133"/>
    <mergeCell ref="C1134:J1134"/>
    <mergeCell ref="C1135:J1135"/>
    <mergeCell ref="C1136:J1136"/>
    <mergeCell ref="C1137:J1137"/>
    <mergeCell ref="A1179:A1225"/>
    <mergeCell ref="C1223:J1223"/>
    <mergeCell ref="C1224:J1224"/>
    <mergeCell ref="C1225:J1225"/>
    <mergeCell ref="C1207:J1207"/>
    <mergeCell ref="C1194:J1194"/>
    <mergeCell ref="C1215:J1215"/>
    <mergeCell ref="C1198:J1198"/>
    <mergeCell ref="C1199:J1199"/>
    <mergeCell ref="C1200:J1200"/>
    <mergeCell ref="C1196:J1196"/>
    <mergeCell ref="C1217:J1217"/>
    <mergeCell ref="C1208:J1208"/>
    <mergeCell ref="C1209:J1209"/>
    <mergeCell ref="A1147:A1154"/>
    <mergeCell ref="B1147:B1154"/>
    <mergeCell ref="C1147:J1147"/>
    <mergeCell ref="B1155:B1167"/>
    <mergeCell ref="C1155:J1155"/>
    <mergeCell ref="C1156:J1156"/>
    <mergeCell ref="K1147:K1154"/>
    <mergeCell ref="C1148:J1148"/>
    <mergeCell ref="C1149:J1149"/>
    <mergeCell ref="C1150:J1150"/>
    <mergeCell ref="C1151:J1151"/>
    <mergeCell ref="C1152:J1152"/>
    <mergeCell ref="C1153:J1153"/>
    <mergeCell ref="C1154:J1154"/>
    <mergeCell ref="A1155:A1167"/>
    <mergeCell ref="B1179:B1225"/>
    <mergeCell ref="C1179:J1179"/>
    <mergeCell ref="C1201:J1201"/>
    <mergeCell ref="A1168:A1178"/>
    <mergeCell ref="B1168:B1178"/>
    <mergeCell ref="C1168:J1168"/>
    <mergeCell ref="K1179:K1225"/>
    <mergeCell ref="C1138:J1138"/>
    <mergeCell ref="C1139:J1139"/>
    <mergeCell ref="C1140:J1140"/>
    <mergeCell ref="C1141:J1141"/>
    <mergeCell ref="K1155:K1167"/>
    <mergeCell ref="C1180:J1180"/>
    <mergeCell ref="C1181:J1181"/>
    <mergeCell ref="C1182:J1182"/>
    <mergeCell ref="C1183:J1183"/>
    <mergeCell ref="C1184:J1184"/>
    <mergeCell ref="C1170:J1170"/>
    <mergeCell ref="C1171:J1171"/>
    <mergeCell ref="C1172:J1172"/>
    <mergeCell ref="C1173:J1173"/>
    <mergeCell ref="C1174:J1174"/>
    <mergeCell ref="A1127:A1146"/>
    <mergeCell ref="B1073:K1073"/>
    <mergeCell ref="K1168:K1178"/>
    <mergeCell ref="C1125:J1125"/>
    <mergeCell ref="C1120:J1120"/>
    <mergeCell ref="K1127:K1146"/>
    <mergeCell ref="A83:A95"/>
    <mergeCell ref="M83:M94"/>
    <mergeCell ref="K84:K94"/>
    <mergeCell ref="L84:L94"/>
    <mergeCell ref="B95:K95"/>
    <mergeCell ref="M99:M110"/>
    <mergeCell ref="K100:K110"/>
    <mergeCell ref="L100:L110"/>
    <mergeCell ref="B111:K111"/>
    <mergeCell ref="A96:A98"/>
    <mergeCell ref="M96:M98"/>
    <mergeCell ref="B98:J98"/>
    <mergeCell ref="A99:A111"/>
    <mergeCell ref="A295:A298"/>
    <mergeCell ref="L719:L721"/>
    <mergeCell ref="K724:K726"/>
    <mergeCell ref="M684:M690"/>
    <mergeCell ref="M691:M698"/>
    <mergeCell ref="M679:M683"/>
    <mergeCell ref="M656:M663"/>
    <mergeCell ref="L665:L668"/>
    <mergeCell ref="B669:K670"/>
    <mergeCell ref="M368:M372"/>
    <mergeCell ref="K349:K361"/>
    <mergeCell ref="L349:L361"/>
    <mergeCell ref="K374:K377"/>
    <mergeCell ref="K379:K381"/>
    <mergeCell ref="C1356:J1356"/>
    <mergeCell ref="C1142:J1142"/>
    <mergeCell ref="C1143:J1143"/>
    <mergeCell ref="C1144:J1144"/>
    <mergeCell ref="C1146:J1146"/>
    <mergeCell ref="C1145:J1145"/>
    <mergeCell ref="C1166:J1166"/>
    <mergeCell ref="C1167:J1167"/>
    <mergeCell ref="C1197:J1197"/>
    <mergeCell ref="C1216:J1216"/>
    <mergeCell ref="C1169:J1169"/>
    <mergeCell ref="C1175:J1175"/>
    <mergeCell ref="C1176:J1176"/>
    <mergeCell ref="C1177:J1177"/>
    <mergeCell ref="C1178:J1178"/>
    <mergeCell ref="C1185:J1185"/>
    <mergeCell ref="C1186:J1186"/>
    <mergeCell ref="C1232:J1232"/>
    <mergeCell ref="C1241:J1241"/>
    <mergeCell ref="C1242:J1242"/>
    <mergeCell ref="C1243:J1243"/>
    <mergeCell ref="C1233:J1233"/>
    <mergeCell ref="C1234:J1234"/>
    <mergeCell ref="C1337:J1337"/>
    <mergeCell ref="C1336:J1336"/>
    <mergeCell ref="C1335:J1335"/>
    <mergeCell ref="C1288:J1288"/>
    <mergeCell ref="C1280:J1280"/>
    <mergeCell ref="C1332:J1332"/>
    <mergeCell ref="C1262:J1262"/>
    <mergeCell ref="C1333:J1333"/>
    <mergeCell ref="C1334:J1334"/>
    <mergeCell ref="M864:M871"/>
    <mergeCell ref="M880:M889"/>
    <mergeCell ref="B550:J550"/>
    <mergeCell ref="L1078:L1079"/>
    <mergeCell ref="M754:M766"/>
    <mergeCell ref="B807:K807"/>
    <mergeCell ref="M569:M577"/>
    <mergeCell ref="M583:M588"/>
    <mergeCell ref="K579:K582"/>
    <mergeCell ref="B582:J582"/>
    <mergeCell ref="K584:K588"/>
    <mergeCell ref="M556:M563"/>
    <mergeCell ref="K557:K563"/>
    <mergeCell ref="B588:J588"/>
    <mergeCell ref="M623:M629"/>
    <mergeCell ref="A601:K601"/>
    <mergeCell ref="M551:M555"/>
    <mergeCell ref="M564:M568"/>
    <mergeCell ref="A578:A582"/>
    <mergeCell ref="A583:A588"/>
    <mergeCell ref="B599:K600"/>
    <mergeCell ref="L584:L588"/>
    <mergeCell ref="L565:L568"/>
    <mergeCell ref="A551:A555"/>
    <mergeCell ref="B577:J577"/>
    <mergeCell ref="K590:K598"/>
    <mergeCell ref="A589:A600"/>
    <mergeCell ref="L590:L598"/>
    <mergeCell ref="M671:M678"/>
    <mergeCell ref="M699:M704"/>
    <mergeCell ref="M637:M641"/>
    <mergeCell ref="M664:M670"/>
    <mergeCell ref="M642:M649"/>
    <mergeCell ref="M630:M636"/>
    <mergeCell ref="M532:M536"/>
    <mergeCell ref="B568:J568"/>
    <mergeCell ref="K565:K568"/>
    <mergeCell ref="B541:J541"/>
    <mergeCell ref="K518:K521"/>
    <mergeCell ref="B531:J531"/>
    <mergeCell ref="M504:M510"/>
    <mergeCell ref="M578:M582"/>
    <mergeCell ref="M542:M550"/>
    <mergeCell ref="B563:J563"/>
    <mergeCell ref="M480:M485"/>
    <mergeCell ref="M491:M503"/>
    <mergeCell ref="M486:M490"/>
    <mergeCell ref="L557:L563"/>
    <mergeCell ref="K552:K555"/>
    <mergeCell ref="B555:J555"/>
    <mergeCell ref="M527:M531"/>
    <mergeCell ref="M537:M541"/>
    <mergeCell ref="M517:M521"/>
    <mergeCell ref="L552:L555"/>
    <mergeCell ref="M522:M526"/>
    <mergeCell ref="M512:M516"/>
    <mergeCell ref="K538:K541"/>
    <mergeCell ref="L492:L503"/>
    <mergeCell ref="L523:L526"/>
    <mergeCell ref="L570:L577"/>
    <mergeCell ref="M602:M611"/>
    <mergeCell ref="M612:M621"/>
    <mergeCell ref="L599:L600"/>
    <mergeCell ref="L538:L541"/>
    <mergeCell ref="M1103:M1106"/>
    <mergeCell ref="A1103:L1106"/>
    <mergeCell ref="C1107:J1107"/>
    <mergeCell ref="A1074:A1076"/>
    <mergeCell ref="B1076:K1076"/>
    <mergeCell ref="A1077:A1080"/>
    <mergeCell ref="B1080:K1080"/>
    <mergeCell ref="A1081:A1083"/>
    <mergeCell ref="B1083:K1083"/>
    <mergeCell ref="A1099:A1100"/>
    <mergeCell ref="C1126:J1126"/>
    <mergeCell ref="A1097:A1098"/>
    <mergeCell ref="A1069:A1073"/>
    <mergeCell ref="K1070:K1072"/>
    <mergeCell ref="C1122:J1122"/>
    <mergeCell ref="C1123:J1123"/>
    <mergeCell ref="A1108:A1126"/>
    <mergeCell ref="B1108:B1126"/>
    <mergeCell ref="C1108:J1108"/>
    <mergeCell ref="C1109:J1109"/>
    <mergeCell ref="C1110:J1110"/>
    <mergeCell ref="C1111:J1111"/>
    <mergeCell ref="C1112:J1112"/>
    <mergeCell ref="C1113:J1113"/>
    <mergeCell ref="C1114:J1114"/>
    <mergeCell ref="C1115:J1115"/>
    <mergeCell ref="C1116:J1116"/>
    <mergeCell ref="C1117:J1117"/>
    <mergeCell ref="C1124:J1124"/>
    <mergeCell ref="C1121:J1121"/>
    <mergeCell ref="A1101:A1102"/>
    <mergeCell ref="A1096:K1096"/>
    <mergeCell ref="C1394:J1394"/>
    <mergeCell ref="C1396:J1396"/>
    <mergeCell ref="C1395:J1395"/>
    <mergeCell ref="L669:L670"/>
    <mergeCell ref="B697:K698"/>
    <mergeCell ref="A831:A834"/>
    <mergeCell ref="A1323:A1338"/>
    <mergeCell ref="C1346:J1346"/>
    <mergeCell ref="C1338:J1338"/>
    <mergeCell ref="C1325:J1325"/>
    <mergeCell ref="C1326:J1326"/>
    <mergeCell ref="C1327:J1327"/>
    <mergeCell ref="C1339:J1339"/>
    <mergeCell ref="C1323:J1323"/>
    <mergeCell ref="C1352:J1352"/>
    <mergeCell ref="C1354:J1354"/>
    <mergeCell ref="C1355:J1355"/>
    <mergeCell ref="B1362:B1371"/>
    <mergeCell ref="B1339:B1350"/>
    <mergeCell ref="C1340:J1340"/>
    <mergeCell ref="C1341:J1341"/>
    <mergeCell ref="C1342:J1342"/>
    <mergeCell ref="C1347:J1347"/>
    <mergeCell ref="C1348:J1348"/>
    <mergeCell ref="C1349:J1349"/>
    <mergeCell ref="C1344:J1344"/>
    <mergeCell ref="C1345:J1345"/>
    <mergeCell ref="B1356:B1361"/>
    <mergeCell ref="C1361:J1361"/>
    <mergeCell ref="C1353:J1353"/>
    <mergeCell ref="C1366:J1366"/>
    <mergeCell ref="K1362:K1371"/>
    <mergeCell ref="A1339:A1350"/>
    <mergeCell ref="B1351:B1355"/>
    <mergeCell ref="C1351:J1351"/>
    <mergeCell ref="C1372:J1372"/>
    <mergeCell ref="C1373:J1373"/>
    <mergeCell ref="C1374:J1374"/>
    <mergeCell ref="C1375:J1375"/>
    <mergeCell ref="C1360:J1360"/>
    <mergeCell ref="K1356:K1361"/>
    <mergeCell ref="B1386:B1390"/>
    <mergeCell ref="C1391:J1391"/>
    <mergeCell ref="C1392:J1392"/>
    <mergeCell ref="C1393:J1393"/>
    <mergeCell ref="C1390:J1390"/>
    <mergeCell ref="C1388:J1388"/>
    <mergeCell ref="C1378:J1378"/>
    <mergeCell ref="C1357:J1357"/>
    <mergeCell ref="C1358:J1358"/>
    <mergeCell ref="C1359:J1359"/>
    <mergeCell ref="C1367:J1367"/>
    <mergeCell ref="C1371:J1371"/>
    <mergeCell ref="C1369:J1369"/>
    <mergeCell ref="C1370:J1370"/>
    <mergeCell ref="A1351:A1355"/>
    <mergeCell ref="B1372:B1375"/>
    <mergeCell ref="C1350:J1350"/>
    <mergeCell ref="C1343:J1343"/>
    <mergeCell ref="C1368:J1368"/>
    <mergeCell ref="C1362:J1362"/>
    <mergeCell ref="C1363:J1363"/>
    <mergeCell ref="C1364:J1364"/>
    <mergeCell ref="C1365:J1365"/>
    <mergeCell ref="C1420:J1420"/>
    <mergeCell ref="C1421:J1421"/>
    <mergeCell ref="C1409:J1409"/>
    <mergeCell ref="C1422:J1422"/>
    <mergeCell ref="C1410:J1410"/>
    <mergeCell ref="C1411:J1411"/>
    <mergeCell ref="C1412:J1412"/>
    <mergeCell ref="B1404:B1409"/>
    <mergeCell ref="C1415:J1415"/>
    <mergeCell ref="C1423:J1423"/>
    <mergeCell ref="C1398:J1398"/>
    <mergeCell ref="C1403:J1403"/>
    <mergeCell ref="C1416:J1416"/>
    <mergeCell ref="C1417:J1417"/>
    <mergeCell ref="C1418:J1418"/>
    <mergeCell ref="C1419:J1419"/>
    <mergeCell ref="C1404:J1404"/>
    <mergeCell ref="C1405:J1405"/>
    <mergeCell ref="C1406:J1406"/>
    <mergeCell ref="C1407:J1407"/>
    <mergeCell ref="C1408:J1408"/>
    <mergeCell ref="C1413:J1413"/>
    <mergeCell ref="C1414:J1414"/>
    <mergeCell ref="A1419:A1423"/>
    <mergeCell ref="A1410:A1418"/>
    <mergeCell ref="A1356:A1361"/>
    <mergeCell ref="A1362:A1371"/>
    <mergeCell ref="A1376:A1385"/>
    <mergeCell ref="A1386:A1390"/>
    <mergeCell ref="A1391:A1397"/>
    <mergeCell ref="A1398:A1403"/>
    <mergeCell ref="A1404:A1409"/>
    <mergeCell ref="A1372:A1375"/>
    <mergeCell ref="B1398:B1403"/>
    <mergeCell ref="C1399:J1399"/>
    <mergeCell ref="C1400:J1400"/>
    <mergeCell ref="C1401:J1401"/>
    <mergeCell ref="C1402:J1402"/>
    <mergeCell ref="C1377:J1377"/>
    <mergeCell ref="B1391:B1397"/>
    <mergeCell ref="C1379:J1379"/>
    <mergeCell ref="C1380:J1380"/>
    <mergeCell ref="C1381:J1381"/>
    <mergeCell ref="C1397:J1397"/>
    <mergeCell ref="C1384:J1384"/>
    <mergeCell ref="C1385:J1385"/>
    <mergeCell ref="B1376:B1385"/>
    <mergeCell ref="C1389:J1389"/>
    <mergeCell ref="C1383:J1383"/>
    <mergeCell ref="C1386:J1386"/>
    <mergeCell ref="C1387:J1387"/>
    <mergeCell ref="C1382:J1382"/>
    <mergeCell ref="C1376:J1376"/>
    <mergeCell ref="B1419:B1423"/>
    <mergeCell ref="B1410:B1418"/>
    <mergeCell ref="M767:M782"/>
    <mergeCell ref="B781:K782"/>
    <mergeCell ref="M801:M807"/>
    <mergeCell ref="L729:L731"/>
    <mergeCell ref="B732:J732"/>
    <mergeCell ref="K729:K731"/>
    <mergeCell ref="L706:L708"/>
    <mergeCell ref="L709:L710"/>
    <mergeCell ref="B709:K710"/>
    <mergeCell ref="B727:I727"/>
    <mergeCell ref="B722:J722"/>
    <mergeCell ref="K734:K736"/>
    <mergeCell ref="K747:K750"/>
    <mergeCell ref="K768:K780"/>
    <mergeCell ref="B793:K794"/>
    <mergeCell ref="L793:L794"/>
    <mergeCell ref="L734:L736"/>
    <mergeCell ref="B737:K738"/>
    <mergeCell ref="K706:K708"/>
    <mergeCell ref="L724:L726"/>
    <mergeCell ref="L784:L792"/>
    <mergeCell ref="L781:L782"/>
    <mergeCell ref="L768:L780"/>
    <mergeCell ref="K755:K765"/>
    <mergeCell ref="M711:M717"/>
    <mergeCell ref="M723:M727"/>
    <mergeCell ref="M718:M722"/>
    <mergeCell ref="M705:M710"/>
    <mergeCell ref="M947:M972"/>
    <mergeCell ref="A839:A842"/>
    <mergeCell ref="A835:A838"/>
    <mergeCell ref="L845:L849"/>
    <mergeCell ref="B850:K851"/>
    <mergeCell ref="K845:K849"/>
    <mergeCell ref="L836:L837"/>
    <mergeCell ref="M835:M837"/>
    <mergeCell ref="M839:M841"/>
    <mergeCell ref="L840:L841"/>
    <mergeCell ref="K840:K841"/>
    <mergeCell ref="B834:K834"/>
    <mergeCell ref="B838:K838"/>
    <mergeCell ref="K836:K837"/>
    <mergeCell ref="B842:K842"/>
    <mergeCell ref="K832:K833"/>
    <mergeCell ref="M816:M826"/>
    <mergeCell ref="M827:M829"/>
    <mergeCell ref="A843:K843"/>
    <mergeCell ref="L850:L851"/>
    <mergeCell ref="B894:K895"/>
    <mergeCell ref="L891:L893"/>
    <mergeCell ref="K891:K893"/>
    <mergeCell ref="L909:L910"/>
    <mergeCell ref="K943:K944"/>
    <mergeCell ref="L865:L869"/>
    <mergeCell ref="A864:A871"/>
    <mergeCell ref="L888:L889"/>
    <mergeCell ref="L870:L871"/>
    <mergeCell ref="K865:K869"/>
    <mergeCell ref="L859:L860"/>
    <mergeCell ref="B861:K862"/>
    <mergeCell ref="B1061:K1062"/>
    <mergeCell ref="K1064:K1066"/>
    <mergeCell ref="K1058:K1060"/>
    <mergeCell ref="B1067:K1068"/>
    <mergeCell ref="A1084:A1086"/>
    <mergeCell ref="B1086:K1086"/>
    <mergeCell ref="A1087:A1089"/>
    <mergeCell ref="B1089:K1089"/>
    <mergeCell ref="A1090:A1092"/>
    <mergeCell ref="B1092:K1092"/>
    <mergeCell ref="A1093:A1095"/>
    <mergeCell ref="B1095:K1095"/>
    <mergeCell ref="K1078:K1079"/>
    <mergeCell ref="A844:A851"/>
    <mergeCell ref="K948:K970"/>
    <mergeCell ref="B971:K972"/>
    <mergeCell ref="L913:L934"/>
    <mergeCell ref="L1070:L1072"/>
    <mergeCell ref="L1052:L1054"/>
    <mergeCell ref="K1046:K1048"/>
    <mergeCell ref="K1052:K1054"/>
    <mergeCell ref="A1045:A1050"/>
    <mergeCell ref="B1049:K1050"/>
    <mergeCell ref="L1043:L1044"/>
    <mergeCell ref="B1043:K1044"/>
    <mergeCell ref="L1061:L1062"/>
    <mergeCell ref="A1051:A1056"/>
    <mergeCell ref="L1064:L1066"/>
    <mergeCell ref="L1058:L1060"/>
    <mergeCell ref="B1055:K1056"/>
    <mergeCell ref="L1067:L1068"/>
    <mergeCell ref="L1055:L1056"/>
    <mergeCell ref="M973:M1002"/>
    <mergeCell ref="L1040:L1042"/>
    <mergeCell ref="L971:L972"/>
    <mergeCell ref="K1040:K1042"/>
    <mergeCell ref="M911:M936"/>
    <mergeCell ref="M1026:M1032"/>
    <mergeCell ref="M937:M941"/>
    <mergeCell ref="K1035:K1036"/>
    <mergeCell ref="L1001:L1002"/>
    <mergeCell ref="L974:L1000"/>
    <mergeCell ref="L1024:L1025"/>
    <mergeCell ref="B1037:K1038"/>
    <mergeCell ref="B1031:K1032"/>
    <mergeCell ref="B1001:K1002"/>
    <mergeCell ref="B935:K936"/>
    <mergeCell ref="B940:K941"/>
    <mergeCell ref="L935:L936"/>
    <mergeCell ref="L940:L941"/>
    <mergeCell ref="L1035:L1036"/>
    <mergeCell ref="L1027:L1030"/>
    <mergeCell ref="B1008:K1009"/>
    <mergeCell ref="L1004:L1007"/>
    <mergeCell ref="A1033:K1033"/>
    <mergeCell ref="K1027:K1030"/>
    <mergeCell ref="L1031:L1032"/>
    <mergeCell ref="A1039:A1044"/>
    <mergeCell ref="A942:A946"/>
    <mergeCell ref="L943:L944"/>
    <mergeCell ref="K913:K934"/>
    <mergeCell ref="L938:L939"/>
    <mergeCell ref="A937:A941"/>
    <mergeCell ref="L945:L946"/>
    <mergeCell ref="L1046:L1048"/>
    <mergeCell ref="L1049:L1050"/>
    <mergeCell ref="A1010:A1025"/>
    <mergeCell ref="A1063:A1068"/>
    <mergeCell ref="A1057:A1062"/>
    <mergeCell ref="M872:M879"/>
    <mergeCell ref="L898:L908"/>
    <mergeCell ref="M896:M910"/>
    <mergeCell ref="A896:K896"/>
    <mergeCell ref="A897:A910"/>
    <mergeCell ref="M1010:M1025"/>
    <mergeCell ref="M1003:M1009"/>
    <mergeCell ref="L1037:L1038"/>
    <mergeCell ref="B1024:K1025"/>
    <mergeCell ref="K1011:K1023"/>
    <mergeCell ref="A1034:A1038"/>
    <mergeCell ref="A1003:A1009"/>
    <mergeCell ref="L1008:L1009"/>
    <mergeCell ref="K974:K1000"/>
    <mergeCell ref="A947:A972"/>
    <mergeCell ref="K1004:K1007"/>
    <mergeCell ref="L894:L895"/>
    <mergeCell ref="B909:K910"/>
    <mergeCell ref="K898:K908"/>
    <mergeCell ref="M942:M946"/>
    <mergeCell ref="A890:A895"/>
    <mergeCell ref="M890:M895"/>
    <mergeCell ref="B945:K946"/>
    <mergeCell ref="K938:K939"/>
    <mergeCell ref="L948:L970"/>
    <mergeCell ref="A1026:A1032"/>
    <mergeCell ref="L1011:L1023"/>
    <mergeCell ref="A863:K863"/>
    <mergeCell ref="A858:A862"/>
    <mergeCell ref="K859:K860"/>
    <mergeCell ref="L861:L862"/>
    <mergeCell ref="A973:A1002"/>
    <mergeCell ref="A911:A936"/>
    <mergeCell ref="B870:K871"/>
    <mergeCell ref="B888:K889"/>
    <mergeCell ref="L880:L887"/>
    <mergeCell ref="K880:K887"/>
    <mergeCell ref="A872:A878"/>
    <mergeCell ref="B877:K878"/>
    <mergeCell ref="L873:L876"/>
    <mergeCell ref="A879:A889"/>
    <mergeCell ref="L877:L878"/>
    <mergeCell ref="K873:K876"/>
    <mergeCell ref="A767:A782"/>
    <mergeCell ref="K802:K806"/>
    <mergeCell ref="B856:K857"/>
    <mergeCell ref="K853:K855"/>
    <mergeCell ref="M808:M815"/>
    <mergeCell ref="K784:K792"/>
    <mergeCell ref="M783:M794"/>
    <mergeCell ref="A796:A800"/>
    <mergeCell ref="L809:L814"/>
    <mergeCell ref="A783:A794"/>
    <mergeCell ref="A852:A857"/>
    <mergeCell ref="L856:L857"/>
    <mergeCell ref="B826:K826"/>
    <mergeCell ref="L797:L799"/>
    <mergeCell ref="L817:L825"/>
    <mergeCell ref="K817:K825"/>
    <mergeCell ref="A816:A826"/>
    <mergeCell ref="A827:A830"/>
    <mergeCell ref="K828:K829"/>
    <mergeCell ref="K809:K814"/>
    <mergeCell ref="A795:K795"/>
    <mergeCell ref="M796:M799"/>
    <mergeCell ref="K797:K799"/>
    <mergeCell ref="B830:K830"/>
    <mergeCell ref="A801:A807"/>
    <mergeCell ref="L802:L806"/>
    <mergeCell ref="L828:L829"/>
    <mergeCell ref="A808:A815"/>
    <mergeCell ref="B800:K800"/>
    <mergeCell ref="B815:K815"/>
    <mergeCell ref="M831:M833"/>
    <mergeCell ref="L832:L833"/>
    <mergeCell ref="L853:L855"/>
    <mergeCell ref="A711:A717"/>
    <mergeCell ref="K712:K716"/>
    <mergeCell ref="L712:L716"/>
    <mergeCell ref="A754:A766"/>
    <mergeCell ref="L755:L765"/>
    <mergeCell ref="B751:K752"/>
    <mergeCell ref="L751:L752"/>
    <mergeCell ref="L740:L743"/>
    <mergeCell ref="B744:K745"/>
    <mergeCell ref="L744:L745"/>
    <mergeCell ref="A739:A745"/>
    <mergeCell ref="L747:L750"/>
    <mergeCell ref="A728:A732"/>
    <mergeCell ref="A733:A738"/>
    <mergeCell ref="A746:A752"/>
    <mergeCell ref="A718:A722"/>
    <mergeCell ref="A723:A727"/>
    <mergeCell ref="L737:L738"/>
    <mergeCell ref="B766:K766"/>
    <mergeCell ref="K740:K743"/>
    <mergeCell ref="A753:K753"/>
    <mergeCell ref="B717:J717"/>
    <mergeCell ref="K719:K721"/>
    <mergeCell ref="A699:A704"/>
    <mergeCell ref="K685:K688"/>
    <mergeCell ref="A705:A710"/>
    <mergeCell ref="K631:K635"/>
    <mergeCell ref="L651:L653"/>
    <mergeCell ref="L700:L702"/>
    <mergeCell ref="L682:L683"/>
    <mergeCell ref="K692:K696"/>
    <mergeCell ref="L697:L698"/>
    <mergeCell ref="L692:L696"/>
    <mergeCell ref="K700:K702"/>
    <mergeCell ref="B689:K690"/>
    <mergeCell ref="L689:L690"/>
    <mergeCell ref="B703:K704"/>
    <mergeCell ref="L703:L704"/>
    <mergeCell ref="K665:K668"/>
    <mergeCell ref="A691:A698"/>
    <mergeCell ref="L685:L688"/>
    <mergeCell ref="K651:K653"/>
    <mergeCell ref="L662:L663"/>
    <mergeCell ref="A656:A663"/>
    <mergeCell ref="L631:L635"/>
    <mergeCell ref="B682:K683"/>
    <mergeCell ref="L654:L655"/>
    <mergeCell ref="A679:A683"/>
    <mergeCell ref="A684:A690"/>
    <mergeCell ref="A664:A670"/>
    <mergeCell ref="B677:K678"/>
    <mergeCell ref="L677:L678"/>
    <mergeCell ref="B662:K663"/>
    <mergeCell ref="L657:L661"/>
    <mergeCell ref="K657:K661"/>
    <mergeCell ref="L680:L681"/>
    <mergeCell ref="B654:K655"/>
    <mergeCell ref="B628:K629"/>
    <mergeCell ref="A602:A611"/>
    <mergeCell ref="L638:L641"/>
    <mergeCell ref="K603:K609"/>
    <mergeCell ref="A650:A655"/>
    <mergeCell ref="A637:A641"/>
    <mergeCell ref="A630:A636"/>
    <mergeCell ref="A642:A649"/>
    <mergeCell ref="A622:A629"/>
    <mergeCell ref="K643:K648"/>
    <mergeCell ref="B610:K611"/>
    <mergeCell ref="K613:K619"/>
    <mergeCell ref="L623:L627"/>
    <mergeCell ref="B641:J641"/>
    <mergeCell ref="K623:K627"/>
    <mergeCell ref="L628:L629"/>
    <mergeCell ref="B620:K621"/>
    <mergeCell ref="B636:K636"/>
    <mergeCell ref="B649:K649"/>
    <mergeCell ref="A612:A621"/>
    <mergeCell ref="L603:L609"/>
    <mergeCell ref="L610:L611"/>
    <mergeCell ref="L613:L619"/>
    <mergeCell ref="L620:L621"/>
    <mergeCell ref="K638:K641"/>
    <mergeCell ref="L643:L648"/>
    <mergeCell ref="K680:K681"/>
    <mergeCell ref="A537:A541"/>
    <mergeCell ref="A458:A461"/>
    <mergeCell ref="A671:A678"/>
    <mergeCell ref="L672:L676"/>
    <mergeCell ref="K672:K676"/>
    <mergeCell ref="L579:L582"/>
    <mergeCell ref="A564:A568"/>
    <mergeCell ref="A569:A577"/>
    <mergeCell ref="K570:K577"/>
    <mergeCell ref="A556:A563"/>
    <mergeCell ref="A542:A550"/>
    <mergeCell ref="A522:A526"/>
    <mergeCell ref="K487:K490"/>
    <mergeCell ref="B490:J490"/>
    <mergeCell ref="L487:L490"/>
    <mergeCell ref="A491:A503"/>
    <mergeCell ref="A504:A511"/>
    <mergeCell ref="B510:J511"/>
    <mergeCell ref="K513:K516"/>
    <mergeCell ref="K492:K503"/>
    <mergeCell ref="L543:L550"/>
    <mergeCell ref="K528:K531"/>
    <mergeCell ref="A532:A536"/>
    <mergeCell ref="L505:L511"/>
    <mergeCell ref="K523:K526"/>
    <mergeCell ref="K543:K550"/>
    <mergeCell ref="L533:L536"/>
    <mergeCell ref="A512:A516"/>
    <mergeCell ref="A486:A490"/>
    <mergeCell ref="B485:J485"/>
    <mergeCell ref="A480:A485"/>
    <mergeCell ref="L481:L485"/>
    <mergeCell ref="M412:M416"/>
    <mergeCell ref="M436:M439"/>
    <mergeCell ref="A422:A426"/>
    <mergeCell ref="L463:L467"/>
    <mergeCell ref="B473:J473"/>
    <mergeCell ref="K463:K467"/>
    <mergeCell ref="M407:M411"/>
    <mergeCell ref="A527:A531"/>
    <mergeCell ref="A517:A521"/>
    <mergeCell ref="B536:J536"/>
    <mergeCell ref="K533:K536"/>
    <mergeCell ref="B526:J526"/>
    <mergeCell ref="K505:K511"/>
    <mergeCell ref="B516:J516"/>
    <mergeCell ref="B503:J503"/>
    <mergeCell ref="B521:J521"/>
    <mergeCell ref="L518:L521"/>
    <mergeCell ref="L513:L516"/>
    <mergeCell ref="B411:J411"/>
    <mergeCell ref="L413:L416"/>
    <mergeCell ref="L408:L411"/>
    <mergeCell ref="A436:A439"/>
    <mergeCell ref="B421:J421"/>
    <mergeCell ref="K418:K421"/>
    <mergeCell ref="A440:A443"/>
    <mergeCell ref="M462:M467"/>
    <mergeCell ref="A412:A416"/>
    <mergeCell ref="L469:L473"/>
    <mergeCell ref="L528:L531"/>
    <mergeCell ref="K481:K485"/>
    <mergeCell ref="A402:A406"/>
    <mergeCell ref="K403:K406"/>
    <mergeCell ref="K445:K446"/>
    <mergeCell ref="A427:A435"/>
    <mergeCell ref="A447:A457"/>
    <mergeCell ref="B467:J467"/>
    <mergeCell ref="A444:A446"/>
    <mergeCell ref="B443:J443"/>
    <mergeCell ref="L475:L479"/>
    <mergeCell ref="A474:A479"/>
    <mergeCell ref="B426:J426"/>
    <mergeCell ref="A468:A473"/>
    <mergeCell ref="B416:J416"/>
    <mergeCell ref="B457:J457"/>
    <mergeCell ref="A417:A421"/>
    <mergeCell ref="K448:K457"/>
    <mergeCell ref="K459:K461"/>
    <mergeCell ref="L437:L439"/>
    <mergeCell ref="B439:J439"/>
    <mergeCell ref="A462:A467"/>
    <mergeCell ref="L459:L461"/>
    <mergeCell ref="K413:K416"/>
    <mergeCell ref="A407:A411"/>
    <mergeCell ref="K437:K439"/>
    <mergeCell ref="L445:L446"/>
    <mergeCell ref="K423:K426"/>
    <mergeCell ref="L423:L426"/>
    <mergeCell ref="L448:L457"/>
    <mergeCell ref="B435:J435"/>
    <mergeCell ref="B479:J479"/>
    <mergeCell ref="K469:K473"/>
    <mergeCell ref="A363:A367"/>
    <mergeCell ref="M363:M367"/>
    <mergeCell ref="L301:L312"/>
    <mergeCell ref="B251:K251"/>
    <mergeCell ref="M131:M133"/>
    <mergeCell ref="L132:L133"/>
    <mergeCell ref="K396:K401"/>
    <mergeCell ref="K364:K367"/>
    <mergeCell ref="A348:A362"/>
    <mergeCell ref="A373:A377"/>
    <mergeCell ref="M383:M388"/>
    <mergeCell ref="M348:M362"/>
    <mergeCell ref="L148:L154"/>
    <mergeCell ref="B155:K155"/>
    <mergeCell ref="L190:L200"/>
    <mergeCell ref="K208:K209"/>
    <mergeCell ref="L208:L209"/>
    <mergeCell ref="B210:K210"/>
    <mergeCell ref="M378:M382"/>
    <mergeCell ref="L390:L394"/>
    <mergeCell ref="A389:A394"/>
    <mergeCell ref="K390:K394"/>
    <mergeCell ref="L379:L381"/>
    <mergeCell ref="K225:K235"/>
    <mergeCell ref="L225:L235"/>
    <mergeCell ref="K148:K154"/>
    <mergeCell ref="B271:K271"/>
    <mergeCell ref="B282:K282"/>
    <mergeCell ref="L296:L297"/>
    <mergeCell ref="B294:K294"/>
    <mergeCell ref="B298:K298"/>
    <mergeCell ref="K314:K321"/>
    <mergeCell ref="B362:K362"/>
    <mergeCell ref="M389:M394"/>
    <mergeCell ref="M395:M401"/>
    <mergeCell ref="B401:J401"/>
    <mergeCell ref="B394:J394"/>
    <mergeCell ref="L384:L387"/>
    <mergeCell ref="B125:K125"/>
    <mergeCell ref="K369:K372"/>
    <mergeCell ref="B173:B174"/>
    <mergeCell ref="M173:M175"/>
    <mergeCell ref="A179:A181"/>
    <mergeCell ref="A57:A69"/>
    <mergeCell ref="L273:L281"/>
    <mergeCell ref="A283:A294"/>
    <mergeCell ref="M283:M293"/>
    <mergeCell ref="K284:K293"/>
    <mergeCell ref="L284:L293"/>
    <mergeCell ref="A267:A271"/>
    <mergeCell ref="A259:A266"/>
    <mergeCell ref="M259:M265"/>
    <mergeCell ref="A224:A236"/>
    <mergeCell ref="B172:K172"/>
    <mergeCell ref="B175:K175"/>
    <mergeCell ref="A395:A401"/>
    <mergeCell ref="A313:A321"/>
    <mergeCell ref="B187:K187"/>
    <mergeCell ref="B246:K246"/>
    <mergeCell ref="M295:M297"/>
    <mergeCell ref="K296:K297"/>
    <mergeCell ref="L122:L124"/>
    <mergeCell ref="K301:K312"/>
    <mergeCell ref="A322:A332"/>
    <mergeCell ref="L396:L401"/>
    <mergeCell ref="L323:L331"/>
    <mergeCell ref="M322:M332"/>
    <mergeCell ref="M333:M347"/>
    <mergeCell ref="B266:K266"/>
    <mergeCell ref="K260:K265"/>
    <mergeCell ref="B181:K181"/>
    <mergeCell ref="B184:K184"/>
    <mergeCell ref="A176:A178"/>
    <mergeCell ref="B176:B177"/>
    <mergeCell ref="M176:M178"/>
    <mergeCell ref="K157:K158"/>
    <mergeCell ref="B223:J223"/>
    <mergeCell ref="B236:K236"/>
    <mergeCell ref="A207:A210"/>
    <mergeCell ref="M211:M223"/>
    <mergeCell ref="K212:K223"/>
    <mergeCell ref="A252:A258"/>
    <mergeCell ref="A189:A201"/>
    <mergeCell ref="L260:L265"/>
    <mergeCell ref="K161:K164"/>
    <mergeCell ref="L161:L164"/>
    <mergeCell ref="B165:K165"/>
    <mergeCell ref="M167:M169"/>
    <mergeCell ref="K203:K205"/>
    <mergeCell ref="L203:L205"/>
    <mergeCell ref="L253:L257"/>
    <mergeCell ref="A188:K188"/>
    <mergeCell ref="A202:A206"/>
    <mergeCell ref="A211:A223"/>
    <mergeCell ref="B258:K258"/>
    <mergeCell ref="M202:M205"/>
    <mergeCell ref="K248:K250"/>
    <mergeCell ref="A185:A187"/>
    <mergeCell ref="B185:B186"/>
    <mergeCell ref="M185:M187"/>
    <mergeCell ref="A182:A184"/>
    <mergeCell ref="B182:B183"/>
    <mergeCell ref="M182:M184"/>
    <mergeCell ref="A173:A175"/>
    <mergeCell ref="L374:L377"/>
    <mergeCell ref="M440:M443"/>
    <mergeCell ref="B332:J332"/>
    <mergeCell ref="A70:A82"/>
    <mergeCell ref="L127:L129"/>
    <mergeCell ref="B130:K130"/>
    <mergeCell ref="B178:K178"/>
    <mergeCell ref="M70:M82"/>
    <mergeCell ref="K71:K81"/>
    <mergeCell ref="K2:M3"/>
    <mergeCell ref="A166:K166"/>
    <mergeCell ref="A170:A172"/>
    <mergeCell ref="A43:M43"/>
    <mergeCell ref="A160:A165"/>
    <mergeCell ref="K132:K133"/>
    <mergeCell ref="M118:M120"/>
    <mergeCell ref="A126:A130"/>
    <mergeCell ref="M126:M129"/>
    <mergeCell ref="H3:J3"/>
    <mergeCell ref="A32:A42"/>
    <mergeCell ref="K33:K41"/>
    <mergeCell ref="L33:L41"/>
    <mergeCell ref="B117:K117"/>
    <mergeCell ref="K122:K124"/>
    <mergeCell ref="A118:A120"/>
    <mergeCell ref="A5:A13"/>
    <mergeCell ref="M5:M13"/>
    <mergeCell ref="K6:K12"/>
    <mergeCell ref="L6:L12"/>
    <mergeCell ref="B13:J13"/>
    <mergeCell ref="A14:A22"/>
    <mergeCell ref="B1:F3"/>
    <mergeCell ref="A247:A251"/>
    <mergeCell ref="M252:M257"/>
    <mergeCell ref="K253:K257"/>
    <mergeCell ref="B179:B180"/>
    <mergeCell ref="A167:A169"/>
    <mergeCell ref="K1:M1"/>
    <mergeCell ref="B388:J388"/>
    <mergeCell ref="K1108:K1126"/>
    <mergeCell ref="K384:K387"/>
    <mergeCell ref="A383:A388"/>
    <mergeCell ref="A368:A372"/>
    <mergeCell ref="A272:A282"/>
    <mergeCell ref="A378:A382"/>
    <mergeCell ref="M422:M426"/>
    <mergeCell ref="M468:M473"/>
    <mergeCell ref="L418:L421"/>
    <mergeCell ref="M402:M406"/>
    <mergeCell ref="M458:M461"/>
    <mergeCell ref="L403:L406"/>
    <mergeCell ref="K441:K443"/>
    <mergeCell ref="C1118:J1118"/>
    <mergeCell ref="C1119:J1119"/>
    <mergeCell ref="K428:K435"/>
    <mergeCell ref="B382:J382"/>
    <mergeCell ref="B377:J377"/>
    <mergeCell ref="K408:K411"/>
    <mergeCell ref="M474:M479"/>
    <mergeCell ref="M444:M446"/>
    <mergeCell ref="M417:M421"/>
    <mergeCell ref="L428:L435"/>
    <mergeCell ref="K475:K479"/>
    <mergeCell ref="M373:M377"/>
    <mergeCell ref="A23:A31"/>
    <mergeCell ref="M23:M31"/>
    <mergeCell ref="K24:K30"/>
    <mergeCell ref="L24:L30"/>
    <mergeCell ref="B31:J31"/>
    <mergeCell ref="H2:J2"/>
    <mergeCell ref="G1:J1"/>
    <mergeCell ref="K238:K245"/>
    <mergeCell ref="B169:K169"/>
    <mergeCell ref="K127:K129"/>
    <mergeCell ref="B120:K120"/>
    <mergeCell ref="A121:A125"/>
    <mergeCell ref="M121:M124"/>
    <mergeCell ref="B56:J56"/>
    <mergeCell ref="A44:A56"/>
    <mergeCell ref="L71:L81"/>
    <mergeCell ref="B82:J82"/>
    <mergeCell ref="M57:M69"/>
    <mergeCell ref="K58:K68"/>
    <mergeCell ref="L58:L68"/>
    <mergeCell ref="B69:J69"/>
    <mergeCell ref="A131:A133"/>
    <mergeCell ref="K113:K116"/>
    <mergeCell ref="L113:L116"/>
    <mergeCell ref="B137:K137"/>
    <mergeCell ref="K135:K136"/>
    <mergeCell ref="B170:B171"/>
    <mergeCell ref="M207:M209"/>
    <mergeCell ref="L135:L136"/>
    <mergeCell ref="A156:A159"/>
    <mergeCell ref="M156:M158"/>
    <mergeCell ref="M224:M236"/>
    <mergeCell ref="M44:M56"/>
    <mergeCell ref="K45:K55"/>
    <mergeCell ref="L45:L55"/>
    <mergeCell ref="L157:L158"/>
    <mergeCell ref="B206:K206"/>
    <mergeCell ref="L364:L367"/>
    <mergeCell ref="B367:J367"/>
    <mergeCell ref="M427:M435"/>
    <mergeCell ref="L441:L443"/>
    <mergeCell ref="B461:J461"/>
    <mergeCell ref="B406:J406"/>
    <mergeCell ref="M267:M270"/>
    <mergeCell ref="K268:K270"/>
    <mergeCell ref="L268:L270"/>
    <mergeCell ref="L314:L321"/>
    <mergeCell ref="A299:K299"/>
    <mergeCell ref="A300:A312"/>
    <mergeCell ref="L238:L245"/>
    <mergeCell ref="B167:B168"/>
    <mergeCell ref="B201:K201"/>
    <mergeCell ref="M247:M250"/>
    <mergeCell ref="M112:M116"/>
    <mergeCell ref="M313:M321"/>
    <mergeCell ref="B321:J321"/>
    <mergeCell ref="A333:A347"/>
    <mergeCell ref="L248:L250"/>
    <mergeCell ref="M300:M312"/>
    <mergeCell ref="B312:J312"/>
    <mergeCell ref="L369:L372"/>
    <mergeCell ref="B372:J372"/>
    <mergeCell ref="B347:J347"/>
    <mergeCell ref="K334:K347"/>
    <mergeCell ref="L212:L223"/>
    <mergeCell ref="M170:M172"/>
    <mergeCell ref="A112:A117"/>
    <mergeCell ref="A237:A246"/>
    <mergeCell ref="M237:M245"/>
    <mergeCell ref="K190:K200"/>
    <mergeCell ref="K1323:K1338"/>
    <mergeCell ref="K1339:K1350"/>
    <mergeCell ref="K1351:K1355"/>
    <mergeCell ref="K1372:K1375"/>
    <mergeCell ref="K1376:K1385"/>
    <mergeCell ref="K1386:K1390"/>
    <mergeCell ref="K1391:K1397"/>
    <mergeCell ref="K1398:K1403"/>
    <mergeCell ref="K1404:K1409"/>
    <mergeCell ref="K1410:K1418"/>
    <mergeCell ref="K1419:K1423"/>
    <mergeCell ref="L334:L347"/>
    <mergeCell ref="A138:A146"/>
    <mergeCell ref="M138:M145"/>
    <mergeCell ref="K139:K145"/>
    <mergeCell ref="L139:L145"/>
    <mergeCell ref="B146:K146"/>
    <mergeCell ref="A147:A155"/>
    <mergeCell ref="M147:M154"/>
    <mergeCell ref="A134:A137"/>
    <mergeCell ref="M134:M136"/>
    <mergeCell ref="K323:K331"/>
    <mergeCell ref="B159:K159"/>
    <mergeCell ref="M160:M164"/>
    <mergeCell ref="M272:M281"/>
    <mergeCell ref="K273:K281"/>
  </mergeCells>
  <conditionalFormatting sqref="C83:E83">
    <cfRule type="duplicateValues" dxfId="2" priority="3"/>
  </conditionalFormatting>
  <conditionalFormatting sqref="C87:E87">
    <cfRule type="duplicateValues" dxfId="1" priority="2"/>
  </conditionalFormatting>
  <conditionalFormatting sqref="C91:E91">
    <cfRule type="duplicateValues" dxfId="0" priority="1"/>
  </conditionalFormatting>
  <pageMargins left="0.7" right="0.7" top="0.75" bottom="0.75" header="0.3" footer="0.3"/>
  <pageSetup paperSize="9"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J367"/>
  <sheetViews>
    <sheetView topLeftCell="A70" zoomScale="80" zoomScaleNormal="80" workbookViewId="0">
      <selection activeCell="G3" sqref="G3:G8"/>
    </sheetView>
  </sheetViews>
  <sheetFormatPr defaultColWidth="9.140625" defaultRowHeight="20.25"/>
  <cols>
    <col min="1" max="1" width="26.140625" style="13" customWidth="1"/>
    <col min="2" max="2" width="40.28515625" style="13" customWidth="1"/>
    <col min="3" max="3" width="22.28515625" style="19" customWidth="1"/>
    <col min="4" max="4" width="9.140625" style="13"/>
    <col min="5" max="5" width="16.7109375" style="20" customWidth="1"/>
    <col min="6" max="6" width="10.7109375" style="21" customWidth="1"/>
    <col min="7" max="7" width="13.28515625" style="22" customWidth="1"/>
    <col min="8" max="8" width="13.42578125" style="22" customWidth="1"/>
    <col min="9" max="9" width="16.7109375" style="13" customWidth="1"/>
    <col min="10" max="10" width="14.7109375" style="3" customWidth="1"/>
    <col min="11" max="16384" width="9.140625" style="13"/>
  </cols>
  <sheetData>
    <row r="1" spans="1:10" s="3" customFormat="1" ht="48" customHeight="1">
      <c r="A1" s="405"/>
      <c r="B1" s="405"/>
      <c r="C1" s="405"/>
      <c r="D1" s="405"/>
      <c r="E1" s="405"/>
      <c r="F1" s="405"/>
      <c r="G1" s="405"/>
      <c r="H1" s="406"/>
      <c r="I1" s="10" t="s">
        <v>278</v>
      </c>
      <c r="J1" s="26">
        <f>SUM(J3:J360)</f>
        <v>0</v>
      </c>
    </row>
    <row r="2" spans="1:10" s="6" customFormat="1" ht="32.25" customHeight="1">
      <c r="A2" s="1" t="s">
        <v>279</v>
      </c>
      <c r="B2" s="1" t="s">
        <v>280</v>
      </c>
      <c r="C2" s="5" t="s">
        <v>281</v>
      </c>
      <c r="D2" s="393" t="s">
        <v>282</v>
      </c>
      <c r="E2" s="393"/>
      <c r="F2" s="5" t="s">
        <v>283</v>
      </c>
      <c r="G2" s="5" t="s">
        <v>284</v>
      </c>
      <c r="H2" s="5" t="s">
        <v>277</v>
      </c>
      <c r="I2" s="5" t="s">
        <v>285</v>
      </c>
      <c r="J2" s="5" t="s">
        <v>286</v>
      </c>
    </row>
    <row r="3" spans="1:10" s="6" customFormat="1" ht="32.25" customHeight="1">
      <c r="A3" s="383" t="s">
        <v>541</v>
      </c>
      <c r="B3" s="381"/>
      <c r="C3" s="5" t="s">
        <v>19</v>
      </c>
      <c r="D3" s="381" t="s">
        <v>391</v>
      </c>
      <c r="E3" s="381" t="s">
        <v>543</v>
      </c>
      <c r="F3" s="383">
        <v>3</v>
      </c>
      <c r="G3" s="383">
        <v>340</v>
      </c>
      <c r="H3" s="383">
        <f>F3*G3</f>
        <v>1020</v>
      </c>
      <c r="I3" s="5"/>
      <c r="J3" s="5">
        <f>I3</f>
        <v>0</v>
      </c>
    </row>
    <row r="4" spans="1:10" s="6" customFormat="1" ht="32.25" customHeight="1">
      <c r="A4" s="386"/>
      <c r="B4" s="385"/>
      <c r="C4" s="5" t="s">
        <v>31</v>
      </c>
      <c r="D4" s="385"/>
      <c r="E4" s="385"/>
      <c r="F4" s="386"/>
      <c r="G4" s="386"/>
      <c r="H4" s="386"/>
      <c r="I4" s="5"/>
      <c r="J4" s="5">
        <f>H3*I4</f>
        <v>0</v>
      </c>
    </row>
    <row r="5" spans="1:10" s="6" customFormat="1" ht="32.25" customHeight="1">
      <c r="A5" s="386"/>
      <c r="B5" s="385"/>
      <c r="C5" s="5" t="s">
        <v>70</v>
      </c>
      <c r="D5" s="385"/>
      <c r="E5" s="385"/>
      <c r="F5" s="386"/>
      <c r="G5" s="386"/>
      <c r="H5" s="386"/>
      <c r="I5" s="5"/>
      <c r="J5" s="5">
        <f>H3*I5</f>
        <v>0</v>
      </c>
    </row>
    <row r="6" spans="1:10" s="6" customFormat="1" ht="32.25" customHeight="1">
      <c r="A6" s="386"/>
      <c r="B6" s="385"/>
      <c r="C6" s="5" t="s">
        <v>544</v>
      </c>
      <c r="D6" s="385"/>
      <c r="E6" s="385"/>
      <c r="F6" s="386"/>
      <c r="G6" s="386"/>
      <c r="H6" s="386"/>
      <c r="I6" s="5"/>
      <c r="J6" s="5">
        <f>H3*I6</f>
        <v>0</v>
      </c>
    </row>
    <row r="7" spans="1:10" s="6" customFormat="1" ht="32.25" customHeight="1">
      <c r="A7" s="386"/>
      <c r="B7" s="385"/>
      <c r="C7" s="5" t="s">
        <v>71</v>
      </c>
      <c r="D7" s="385"/>
      <c r="E7" s="385"/>
      <c r="F7" s="386"/>
      <c r="G7" s="386"/>
      <c r="H7" s="386"/>
      <c r="I7" s="5"/>
      <c r="J7" s="5">
        <f>H3*I7</f>
        <v>0</v>
      </c>
    </row>
    <row r="8" spans="1:10" s="6" customFormat="1" ht="32.25" customHeight="1">
      <c r="A8" s="384"/>
      <c r="B8" s="382"/>
      <c r="C8" s="5" t="s">
        <v>48</v>
      </c>
      <c r="D8" s="382"/>
      <c r="E8" s="382"/>
      <c r="F8" s="384"/>
      <c r="G8" s="384"/>
      <c r="H8" s="384"/>
      <c r="I8" s="5"/>
      <c r="J8" s="5">
        <f>H3*I8</f>
        <v>0</v>
      </c>
    </row>
    <row r="9" spans="1:10" s="6" customFormat="1" ht="32.25" customHeight="1">
      <c r="A9" s="383" t="s">
        <v>546</v>
      </c>
      <c r="B9" s="381"/>
      <c r="C9" s="5" t="s">
        <v>547</v>
      </c>
      <c r="D9" s="381" t="s">
        <v>290</v>
      </c>
      <c r="E9" s="381" t="s">
        <v>545</v>
      </c>
      <c r="F9" s="383">
        <v>6</v>
      </c>
      <c r="G9" s="383">
        <v>340</v>
      </c>
      <c r="H9" s="383">
        <f>F9*G9</f>
        <v>2040</v>
      </c>
      <c r="I9" s="5"/>
      <c r="J9" s="5">
        <f>I9</f>
        <v>0</v>
      </c>
    </row>
    <row r="10" spans="1:10" s="6" customFormat="1" ht="32.25" customHeight="1">
      <c r="A10" s="386"/>
      <c r="B10" s="385"/>
      <c r="C10" s="5" t="s">
        <v>19</v>
      </c>
      <c r="D10" s="385"/>
      <c r="E10" s="385"/>
      <c r="F10" s="386"/>
      <c r="G10" s="386"/>
      <c r="H10" s="386"/>
      <c r="I10" s="5"/>
      <c r="J10" s="5">
        <f>H9*I10</f>
        <v>0</v>
      </c>
    </row>
    <row r="11" spans="1:10" s="6" customFormat="1" ht="32.25" customHeight="1">
      <c r="A11" s="386"/>
      <c r="B11" s="385"/>
      <c r="C11" s="5" t="s">
        <v>48</v>
      </c>
      <c r="D11" s="385"/>
      <c r="E11" s="385"/>
      <c r="F11" s="386"/>
      <c r="G11" s="386"/>
      <c r="H11" s="386"/>
      <c r="I11" s="5"/>
      <c r="J11" s="5">
        <f>H9*I11</f>
        <v>0</v>
      </c>
    </row>
    <row r="12" spans="1:10" s="6" customFormat="1" ht="32.25" customHeight="1">
      <c r="A12" s="386"/>
      <c r="B12" s="385"/>
      <c r="C12" s="5" t="s">
        <v>70</v>
      </c>
      <c r="D12" s="385"/>
      <c r="E12" s="385"/>
      <c r="F12" s="386"/>
      <c r="G12" s="386"/>
      <c r="H12" s="386"/>
      <c r="I12" s="5"/>
      <c r="J12" s="5">
        <f>H9*I12</f>
        <v>0</v>
      </c>
    </row>
    <row r="13" spans="1:10" s="6" customFormat="1" ht="32.25" customHeight="1">
      <c r="A13" s="386"/>
      <c r="B13" s="385"/>
      <c r="C13" s="5" t="s">
        <v>542</v>
      </c>
      <c r="D13" s="385"/>
      <c r="E13" s="385"/>
      <c r="F13" s="386"/>
      <c r="G13" s="386"/>
      <c r="H13" s="386"/>
      <c r="I13" s="5"/>
      <c r="J13" s="5">
        <f>H9*I13</f>
        <v>0</v>
      </c>
    </row>
    <row r="14" spans="1:10" s="6" customFormat="1" ht="32.25" customHeight="1">
      <c r="A14" s="384"/>
      <c r="B14" s="382"/>
      <c r="C14" s="5" t="s">
        <v>25</v>
      </c>
      <c r="D14" s="382"/>
      <c r="E14" s="382"/>
      <c r="F14" s="384"/>
      <c r="G14" s="384"/>
      <c r="H14" s="384"/>
      <c r="I14" s="5"/>
      <c r="J14" s="5">
        <f>H9*I14</f>
        <v>0</v>
      </c>
    </row>
    <row r="15" spans="1:10" s="6" customFormat="1" ht="32.25" customHeight="1">
      <c r="A15" s="383" t="s">
        <v>548</v>
      </c>
      <c r="B15" s="381"/>
      <c r="C15" s="5" t="s">
        <v>2</v>
      </c>
      <c r="D15" s="381" t="s">
        <v>310</v>
      </c>
      <c r="E15" s="381" t="s">
        <v>545</v>
      </c>
      <c r="F15" s="383">
        <v>6</v>
      </c>
      <c r="G15" s="383">
        <v>340</v>
      </c>
      <c r="H15" s="383">
        <f>F15*G15</f>
        <v>2040</v>
      </c>
      <c r="I15" s="5"/>
      <c r="J15" s="5">
        <f>I15</f>
        <v>0</v>
      </c>
    </row>
    <row r="16" spans="1:10" s="6" customFormat="1" ht="32.25" customHeight="1">
      <c r="A16" s="386"/>
      <c r="B16" s="385"/>
      <c r="C16" s="5" t="s">
        <v>19</v>
      </c>
      <c r="D16" s="385"/>
      <c r="E16" s="385"/>
      <c r="F16" s="386"/>
      <c r="G16" s="386"/>
      <c r="H16" s="386"/>
      <c r="I16" s="5"/>
      <c r="J16" s="5">
        <f>H15*I16</f>
        <v>0</v>
      </c>
    </row>
    <row r="17" spans="1:10" s="6" customFormat="1" ht="32.25" customHeight="1">
      <c r="A17" s="386"/>
      <c r="B17" s="385"/>
      <c r="C17" s="1" t="s">
        <v>11</v>
      </c>
      <c r="D17" s="385"/>
      <c r="E17" s="385"/>
      <c r="F17" s="386"/>
      <c r="G17" s="386"/>
      <c r="H17" s="386"/>
      <c r="I17" s="5"/>
      <c r="J17" s="5">
        <f>H15*I17</f>
        <v>0</v>
      </c>
    </row>
    <row r="18" spans="1:10" s="6" customFormat="1" ht="32.25" customHeight="1">
      <c r="A18" s="386"/>
      <c r="B18" s="385"/>
      <c r="C18" s="6" t="s">
        <v>549</v>
      </c>
      <c r="D18" s="385"/>
      <c r="E18" s="385"/>
      <c r="F18" s="386"/>
      <c r="G18" s="386"/>
      <c r="H18" s="386"/>
      <c r="I18" s="5"/>
      <c r="J18" s="5">
        <f>H15*I18</f>
        <v>0</v>
      </c>
    </row>
    <row r="19" spans="1:10" s="6" customFormat="1" ht="32.25" customHeight="1">
      <c r="A19" s="386"/>
      <c r="B19" s="385"/>
      <c r="C19" s="5" t="s">
        <v>550</v>
      </c>
      <c r="D19" s="385"/>
      <c r="E19" s="385"/>
      <c r="F19" s="386"/>
      <c r="G19" s="386"/>
      <c r="H19" s="386"/>
      <c r="I19" s="5"/>
      <c r="J19" s="5">
        <f>H15*I19</f>
        <v>0</v>
      </c>
    </row>
    <row r="20" spans="1:10" s="6" customFormat="1" ht="32.25" customHeight="1">
      <c r="A20" s="384"/>
      <c r="B20" s="382"/>
      <c r="C20" s="5" t="s">
        <v>142</v>
      </c>
      <c r="D20" s="382"/>
      <c r="E20" s="382"/>
      <c r="F20" s="384"/>
      <c r="G20" s="384"/>
      <c r="H20" s="384"/>
      <c r="I20" s="5"/>
      <c r="J20" s="5">
        <f>H15*I20</f>
        <v>0</v>
      </c>
    </row>
    <row r="21" spans="1:10" s="6" customFormat="1" ht="83.25" customHeight="1">
      <c r="A21" s="383" t="s">
        <v>551</v>
      </c>
      <c r="B21" s="381"/>
      <c r="C21" s="5" t="s">
        <v>552</v>
      </c>
      <c r="D21" s="381" t="s">
        <v>391</v>
      </c>
      <c r="E21" s="383" t="s">
        <v>553</v>
      </c>
      <c r="F21" s="383">
        <v>3</v>
      </c>
      <c r="G21" s="383">
        <v>345</v>
      </c>
      <c r="H21" s="383">
        <f>F21*G21</f>
        <v>1035</v>
      </c>
      <c r="I21" s="5"/>
      <c r="J21" s="5">
        <f>H17*I21</f>
        <v>0</v>
      </c>
    </row>
    <row r="22" spans="1:10" s="6" customFormat="1" ht="83.25" customHeight="1">
      <c r="A22" s="384"/>
      <c r="B22" s="382"/>
      <c r="C22" s="5" t="s">
        <v>11</v>
      </c>
      <c r="D22" s="382"/>
      <c r="E22" s="384"/>
      <c r="F22" s="384"/>
      <c r="G22" s="384"/>
      <c r="H22" s="384"/>
      <c r="I22" s="5"/>
      <c r="J22" s="5">
        <f>H17*I22</f>
        <v>0</v>
      </c>
    </row>
    <row r="23" spans="1:10" s="6" customFormat="1" ht="50.25" customHeight="1">
      <c r="A23" s="383" t="s">
        <v>456</v>
      </c>
      <c r="B23" s="381"/>
      <c r="C23" s="387" t="s">
        <v>48</v>
      </c>
      <c r="D23" s="381" t="s">
        <v>293</v>
      </c>
      <c r="E23" s="381" t="s">
        <v>955</v>
      </c>
      <c r="F23" s="383">
        <v>3</v>
      </c>
      <c r="G23" s="383">
        <v>328</v>
      </c>
      <c r="H23" s="383">
        <f>G23*F23</f>
        <v>984</v>
      </c>
      <c r="I23" s="381"/>
      <c r="J23" s="381">
        <f>I23*H23</f>
        <v>0</v>
      </c>
    </row>
    <row r="24" spans="1:10" s="6" customFormat="1" ht="50.25" customHeight="1">
      <c r="A24" s="386"/>
      <c r="B24" s="385"/>
      <c r="C24" s="388"/>
      <c r="D24" s="385"/>
      <c r="E24" s="382"/>
      <c r="F24" s="384"/>
      <c r="G24" s="386"/>
      <c r="H24" s="384"/>
      <c r="I24" s="382"/>
      <c r="J24" s="382"/>
    </row>
    <row r="25" spans="1:10" s="6" customFormat="1" ht="50.25" customHeight="1">
      <c r="A25" s="386"/>
      <c r="B25" s="385"/>
      <c r="C25" s="387" t="s">
        <v>19</v>
      </c>
      <c r="D25" s="385"/>
      <c r="E25" s="381" t="s">
        <v>292</v>
      </c>
      <c r="F25" s="383">
        <v>6</v>
      </c>
      <c r="G25" s="386"/>
      <c r="H25" s="383">
        <v>1968</v>
      </c>
      <c r="I25" s="381"/>
      <c r="J25" s="381">
        <f>SUM(I25*H23)</f>
        <v>0</v>
      </c>
    </row>
    <row r="26" spans="1:10" s="6" customFormat="1" ht="50.25" customHeight="1">
      <c r="A26" s="386"/>
      <c r="B26" s="385"/>
      <c r="C26" s="388"/>
      <c r="D26" s="385"/>
      <c r="E26" s="385"/>
      <c r="F26" s="386"/>
      <c r="G26" s="386"/>
      <c r="H26" s="386"/>
      <c r="I26" s="382"/>
      <c r="J26" s="382"/>
    </row>
    <row r="27" spans="1:10" s="6" customFormat="1" ht="50.25" customHeight="1">
      <c r="A27" s="386"/>
      <c r="B27" s="385"/>
      <c r="C27" s="387" t="s">
        <v>71</v>
      </c>
      <c r="D27" s="385"/>
      <c r="E27" s="385"/>
      <c r="F27" s="386"/>
      <c r="G27" s="386"/>
      <c r="H27" s="386"/>
      <c r="I27" s="5"/>
      <c r="J27" s="5">
        <f>SUM(I27*H23)</f>
        <v>0</v>
      </c>
    </row>
    <row r="28" spans="1:10" s="6" customFormat="1" ht="50.25" customHeight="1">
      <c r="A28" s="386"/>
      <c r="B28" s="385"/>
      <c r="C28" s="388"/>
      <c r="D28" s="385"/>
      <c r="E28" s="385"/>
      <c r="F28" s="386"/>
      <c r="G28" s="386"/>
      <c r="H28" s="386"/>
      <c r="I28" s="5"/>
      <c r="J28" s="5">
        <f>SUM(I28*H23)</f>
        <v>0</v>
      </c>
    </row>
    <row r="29" spans="1:10" s="6" customFormat="1" ht="50.25" customHeight="1">
      <c r="A29" s="386"/>
      <c r="B29" s="385"/>
      <c r="C29" s="387" t="s">
        <v>31</v>
      </c>
      <c r="D29" s="385"/>
      <c r="E29" s="385"/>
      <c r="F29" s="386"/>
      <c r="G29" s="386"/>
      <c r="H29" s="386"/>
      <c r="I29" s="381"/>
      <c r="J29" s="381">
        <f>SUM(I29*H23)</f>
        <v>0</v>
      </c>
    </row>
    <row r="30" spans="1:10" s="6" customFormat="1" ht="50.25" customHeight="1">
      <c r="A30" s="386"/>
      <c r="B30" s="385"/>
      <c r="C30" s="388"/>
      <c r="D30" s="385"/>
      <c r="E30" s="385"/>
      <c r="F30" s="386"/>
      <c r="G30" s="386"/>
      <c r="H30" s="386"/>
      <c r="I30" s="382"/>
      <c r="J30" s="382"/>
    </row>
    <row r="31" spans="1:10" s="6" customFormat="1" ht="50.25" customHeight="1">
      <c r="A31" s="386"/>
      <c r="B31" s="385"/>
      <c r="C31" s="387" t="s">
        <v>11</v>
      </c>
      <c r="D31" s="385"/>
      <c r="E31" s="385"/>
      <c r="F31" s="386"/>
      <c r="G31" s="386"/>
      <c r="H31" s="386"/>
      <c r="I31" s="5"/>
      <c r="J31" s="5">
        <f>I31*H23</f>
        <v>0</v>
      </c>
    </row>
    <row r="32" spans="1:10" s="6" customFormat="1" ht="50.25" customHeight="1">
      <c r="A32" s="384"/>
      <c r="B32" s="382"/>
      <c r="C32" s="388"/>
      <c r="D32" s="382"/>
      <c r="E32" s="382"/>
      <c r="F32" s="384"/>
      <c r="G32" s="384"/>
      <c r="H32" s="384"/>
      <c r="I32" s="5"/>
      <c r="J32" s="5">
        <f>H23*I32</f>
        <v>0</v>
      </c>
    </row>
    <row r="33" spans="1:10" s="6" customFormat="1" ht="22.5" customHeight="1">
      <c r="A33" s="383" t="s">
        <v>477</v>
      </c>
      <c r="B33" s="381"/>
      <c r="C33" s="393" t="s">
        <v>539</v>
      </c>
      <c r="D33" s="1" t="s">
        <v>391</v>
      </c>
      <c r="E33" s="381" t="s">
        <v>540</v>
      </c>
      <c r="F33" s="383">
        <v>6</v>
      </c>
      <c r="G33" s="383">
        <v>340</v>
      </c>
      <c r="H33" s="383">
        <f>F33*G33</f>
        <v>2040</v>
      </c>
      <c r="I33" s="1"/>
      <c r="J33" s="1">
        <f>H33*I33</f>
        <v>0</v>
      </c>
    </row>
    <row r="34" spans="1:10" s="6" customFormat="1" ht="22.5" customHeight="1">
      <c r="A34" s="386"/>
      <c r="B34" s="385"/>
      <c r="C34" s="393"/>
      <c r="D34" s="25" t="s">
        <v>310</v>
      </c>
      <c r="E34" s="385"/>
      <c r="F34" s="386"/>
      <c r="G34" s="386"/>
      <c r="H34" s="386"/>
      <c r="I34" s="1"/>
      <c r="J34" s="1">
        <f>H33*I34</f>
        <v>0</v>
      </c>
    </row>
    <row r="35" spans="1:10" s="6" customFormat="1" ht="22.5" customHeight="1">
      <c r="A35" s="386"/>
      <c r="B35" s="385"/>
      <c r="C35" s="385" t="s">
        <v>2</v>
      </c>
      <c r="D35" s="1" t="s">
        <v>391</v>
      </c>
      <c r="E35" s="385"/>
      <c r="F35" s="386"/>
      <c r="G35" s="386"/>
      <c r="H35" s="386"/>
      <c r="I35" s="1"/>
      <c r="J35" s="1">
        <f>H33*I35</f>
        <v>0</v>
      </c>
    </row>
    <row r="36" spans="1:10" s="6" customFormat="1" ht="22.5" customHeight="1">
      <c r="A36" s="386"/>
      <c r="B36" s="385"/>
      <c r="C36" s="382"/>
      <c r="D36" s="1" t="s">
        <v>310</v>
      </c>
      <c r="E36" s="385"/>
      <c r="F36" s="386"/>
      <c r="G36" s="386"/>
      <c r="H36" s="386"/>
      <c r="I36" s="1"/>
      <c r="J36" s="1">
        <f>H33*I36</f>
        <v>0</v>
      </c>
    </row>
    <row r="37" spans="1:10" s="6" customFormat="1" ht="51.75" customHeight="1">
      <c r="A37" s="386"/>
      <c r="B37" s="385"/>
      <c r="C37" s="387" t="s">
        <v>11</v>
      </c>
      <c r="D37" s="1" t="s">
        <v>293</v>
      </c>
      <c r="E37" s="385"/>
      <c r="F37" s="386"/>
      <c r="G37" s="386"/>
      <c r="H37" s="386"/>
      <c r="I37" s="1"/>
      <c r="J37" s="1">
        <f>H33*I37</f>
        <v>0</v>
      </c>
    </row>
    <row r="38" spans="1:10" s="6" customFormat="1" ht="51.75" customHeight="1">
      <c r="A38" s="386"/>
      <c r="B38" s="385"/>
      <c r="C38" s="388"/>
      <c r="D38" s="1" t="s">
        <v>310</v>
      </c>
      <c r="E38" s="385"/>
      <c r="F38" s="386"/>
      <c r="G38" s="386"/>
      <c r="H38" s="386"/>
      <c r="I38" s="1"/>
      <c r="J38" s="1">
        <f>H33*I38</f>
        <v>0</v>
      </c>
    </row>
    <row r="39" spans="1:10" s="6" customFormat="1" ht="22.5" customHeight="1">
      <c r="A39" s="386"/>
      <c r="B39" s="385"/>
      <c r="C39" s="387" t="s">
        <v>142</v>
      </c>
      <c r="D39" s="1" t="s">
        <v>293</v>
      </c>
      <c r="E39" s="385"/>
      <c r="F39" s="386"/>
      <c r="G39" s="386"/>
      <c r="H39" s="386"/>
      <c r="I39" s="1"/>
      <c r="J39" s="1">
        <f>H33*I39</f>
        <v>0</v>
      </c>
    </row>
    <row r="40" spans="1:10" s="6" customFormat="1" ht="22.5" customHeight="1">
      <c r="A40" s="386"/>
      <c r="B40" s="385"/>
      <c r="C40" s="388"/>
      <c r="D40" s="1" t="s">
        <v>310</v>
      </c>
      <c r="E40" s="385"/>
      <c r="F40" s="386"/>
      <c r="G40" s="386"/>
      <c r="H40" s="386"/>
      <c r="I40" s="1"/>
      <c r="J40" s="1">
        <f>H33*I40</f>
        <v>0</v>
      </c>
    </row>
    <row r="41" spans="1:10" s="6" customFormat="1" ht="95.25" customHeight="1">
      <c r="A41" s="386"/>
      <c r="B41" s="385"/>
      <c r="C41" s="4" t="s">
        <v>70</v>
      </c>
      <c r="D41" s="5" t="s">
        <v>293</v>
      </c>
      <c r="E41" s="385"/>
      <c r="F41" s="386"/>
      <c r="G41" s="386"/>
      <c r="H41" s="386"/>
      <c r="I41" s="1"/>
      <c r="J41" s="1">
        <f>H33*I41</f>
        <v>0</v>
      </c>
    </row>
    <row r="42" spans="1:10" s="6" customFormat="1" ht="22.5" customHeight="1">
      <c r="A42" s="386"/>
      <c r="B42" s="385"/>
      <c r="C42" s="387" t="s">
        <v>19</v>
      </c>
      <c r="D42" s="1" t="s">
        <v>293</v>
      </c>
      <c r="E42" s="385"/>
      <c r="F42" s="386"/>
      <c r="G42" s="386"/>
      <c r="H42" s="386"/>
      <c r="I42" s="1"/>
      <c r="J42" s="1">
        <f>H33*I42</f>
        <v>0</v>
      </c>
    </row>
    <row r="43" spans="1:10" s="6" customFormat="1" ht="22.5" customHeight="1">
      <c r="A43" s="386"/>
      <c r="B43" s="385"/>
      <c r="C43" s="392"/>
      <c r="D43" s="1" t="s">
        <v>310</v>
      </c>
      <c r="E43" s="382"/>
      <c r="F43" s="386"/>
      <c r="G43" s="386"/>
      <c r="H43" s="386"/>
      <c r="I43" s="1"/>
      <c r="J43" s="1">
        <f>H33*I43</f>
        <v>0</v>
      </c>
    </row>
    <row r="44" spans="1:10" s="6" customFormat="1" ht="50.25" customHeight="1">
      <c r="A44" s="383" t="s">
        <v>458</v>
      </c>
      <c r="B44" s="381"/>
      <c r="C44" s="387" t="s">
        <v>48</v>
      </c>
      <c r="D44" s="24" t="s">
        <v>310</v>
      </c>
      <c r="E44" s="1" t="s">
        <v>294</v>
      </c>
      <c r="F44" s="383">
        <v>6</v>
      </c>
      <c r="G44" s="383">
        <v>370</v>
      </c>
      <c r="H44" s="383">
        <f>G44*F44</f>
        <v>2220</v>
      </c>
      <c r="I44" s="5"/>
      <c r="J44" s="5">
        <f>I44*H44</f>
        <v>0</v>
      </c>
    </row>
    <row r="45" spans="1:10" s="6" customFormat="1" ht="50.25" customHeight="1">
      <c r="A45" s="386"/>
      <c r="B45" s="385"/>
      <c r="C45" s="388"/>
      <c r="D45" s="1" t="s">
        <v>310</v>
      </c>
      <c r="E45" s="1" t="s">
        <v>457</v>
      </c>
      <c r="F45" s="386"/>
      <c r="G45" s="386"/>
      <c r="H45" s="386"/>
      <c r="I45" s="5"/>
      <c r="J45" s="5">
        <f>H44*I45</f>
        <v>0</v>
      </c>
    </row>
    <row r="46" spans="1:10" s="6" customFormat="1" ht="50.25" customHeight="1">
      <c r="A46" s="386"/>
      <c r="B46" s="385"/>
      <c r="C46" s="387" t="s">
        <v>11</v>
      </c>
      <c r="D46" s="381" t="s">
        <v>310</v>
      </c>
      <c r="E46" s="381" t="s">
        <v>457</v>
      </c>
      <c r="F46" s="386"/>
      <c r="G46" s="386"/>
      <c r="H46" s="386"/>
      <c r="I46" s="381"/>
      <c r="J46" s="381">
        <f>SUM(I46*H44)</f>
        <v>0</v>
      </c>
    </row>
    <row r="47" spans="1:10" s="6" customFormat="1" ht="36.75" customHeight="1">
      <c r="A47" s="386"/>
      <c r="B47" s="385"/>
      <c r="C47" s="388"/>
      <c r="D47" s="382"/>
      <c r="E47" s="382"/>
      <c r="F47" s="386"/>
      <c r="G47" s="386"/>
      <c r="H47" s="386"/>
      <c r="I47" s="382"/>
      <c r="J47" s="382"/>
    </row>
    <row r="48" spans="1:10" s="6" customFormat="1" ht="69" customHeight="1">
      <c r="A48" s="383" t="s">
        <v>459</v>
      </c>
      <c r="B48" s="381"/>
      <c r="C48" s="4" t="s">
        <v>19</v>
      </c>
      <c r="D48" s="1" t="s">
        <v>391</v>
      </c>
      <c r="E48" s="381" t="s">
        <v>455</v>
      </c>
      <c r="F48" s="383">
        <v>3</v>
      </c>
      <c r="G48" s="383">
        <v>310</v>
      </c>
      <c r="H48" s="383">
        <f>G48*F48</f>
        <v>930</v>
      </c>
      <c r="I48" s="5"/>
      <c r="J48" s="5">
        <f>I48*H48</f>
        <v>0</v>
      </c>
    </row>
    <row r="49" spans="1:10" s="6" customFormat="1" ht="69" customHeight="1">
      <c r="A49" s="386"/>
      <c r="B49" s="385"/>
      <c r="C49" s="4" t="s">
        <v>70</v>
      </c>
      <c r="D49" s="1" t="s">
        <v>391</v>
      </c>
      <c r="E49" s="385"/>
      <c r="F49" s="386"/>
      <c r="G49" s="386"/>
      <c r="H49" s="386"/>
      <c r="I49" s="5"/>
      <c r="J49" s="5">
        <f>H48*I49</f>
        <v>0</v>
      </c>
    </row>
    <row r="50" spans="1:10" s="6" customFormat="1" ht="148.5" customHeight="1">
      <c r="A50" s="8" t="s">
        <v>478</v>
      </c>
      <c r="B50" s="5"/>
      <c r="C50" s="4" t="s">
        <v>11</v>
      </c>
      <c r="D50" s="1" t="s">
        <v>310</v>
      </c>
      <c r="E50" s="5" t="s">
        <v>455</v>
      </c>
      <c r="F50" s="8">
        <v>3</v>
      </c>
      <c r="G50" s="8">
        <v>337</v>
      </c>
      <c r="H50" s="8">
        <f>G50*F50</f>
        <v>1011</v>
      </c>
      <c r="I50" s="5"/>
      <c r="J50" s="5">
        <f>I50*H50</f>
        <v>0</v>
      </c>
    </row>
    <row r="51" spans="1:10" s="6" customFormat="1" ht="50.25" customHeight="1">
      <c r="A51" s="383" t="s">
        <v>460</v>
      </c>
      <c r="B51" s="381"/>
      <c r="C51" s="387" t="s">
        <v>19</v>
      </c>
      <c r="D51" s="381" t="s">
        <v>310</v>
      </c>
      <c r="E51" s="381" t="s">
        <v>294</v>
      </c>
      <c r="F51" s="383">
        <v>6</v>
      </c>
      <c r="G51" s="383">
        <v>353</v>
      </c>
      <c r="H51" s="383">
        <f>G51*F51</f>
        <v>2118</v>
      </c>
      <c r="I51" s="381"/>
      <c r="J51" s="381">
        <f>SUM(I51*H51)</f>
        <v>0</v>
      </c>
    </row>
    <row r="52" spans="1:10" s="6" customFormat="1" ht="50.25" customHeight="1">
      <c r="A52" s="386"/>
      <c r="B52" s="385"/>
      <c r="C52" s="388"/>
      <c r="D52" s="382"/>
      <c r="E52" s="382"/>
      <c r="F52" s="386"/>
      <c r="G52" s="386"/>
      <c r="H52" s="386"/>
      <c r="I52" s="382"/>
      <c r="J52" s="382"/>
    </row>
    <row r="53" spans="1:10" s="6" customFormat="1" ht="50.25" customHeight="1">
      <c r="A53" s="386"/>
      <c r="B53" s="385"/>
      <c r="C53" s="387" t="s">
        <v>48</v>
      </c>
      <c r="D53" s="381" t="s">
        <v>310</v>
      </c>
      <c r="E53" s="381" t="s">
        <v>294</v>
      </c>
      <c r="F53" s="386"/>
      <c r="G53" s="386"/>
      <c r="H53" s="386"/>
      <c r="I53" s="381"/>
      <c r="J53" s="381">
        <f>I53*H51</f>
        <v>0</v>
      </c>
    </row>
    <row r="54" spans="1:10" s="6" customFormat="1" ht="50.25" customHeight="1">
      <c r="A54" s="386"/>
      <c r="B54" s="385"/>
      <c r="C54" s="388"/>
      <c r="D54" s="382"/>
      <c r="E54" s="382"/>
      <c r="F54" s="386"/>
      <c r="G54" s="386"/>
      <c r="H54" s="386"/>
      <c r="I54" s="382"/>
      <c r="J54" s="382"/>
    </row>
    <row r="55" spans="1:10" s="6" customFormat="1" ht="50.25" customHeight="1">
      <c r="A55" s="386"/>
      <c r="B55" s="385"/>
      <c r="C55" s="387" t="s">
        <v>70</v>
      </c>
      <c r="D55" s="1" t="s">
        <v>310</v>
      </c>
      <c r="E55" s="1" t="s">
        <v>294</v>
      </c>
      <c r="F55" s="386"/>
      <c r="G55" s="386"/>
      <c r="H55" s="386"/>
      <c r="I55" s="5"/>
      <c r="J55" s="5">
        <f>I55*H51</f>
        <v>0</v>
      </c>
    </row>
    <row r="56" spans="1:10" s="6" customFormat="1" ht="50.25" customHeight="1">
      <c r="A56" s="386"/>
      <c r="B56" s="385"/>
      <c r="C56" s="388"/>
      <c r="D56" s="1" t="s">
        <v>310</v>
      </c>
      <c r="E56" s="1" t="s">
        <v>457</v>
      </c>
      <c r="F56" s="386"/>
      <c r="G56" s="386"/>
      <c r="H56" s="386"/>
      <c r="I56" s="5"/>
      <c r="J56" s="5">
        <f>I56*H51</f>
        <v>0</v>
      </c>
    </row>
    <row r="57" spans="1:10" s="6" customFormat="1" ht="69" customHeight="1">
      <c r="A57" s="383" t="s">
        <v>461</v>
      </c>
      <c r="B57" s="381"/>
      <c r="C57" s="4" t="s">
        <v>11</v>
      </c>
      <c r="D57" s="1" t="s">
        <v>310</v>
      </c>
      <c r="E57" s="381" t="s">
        <v>455</v>
      </c>
      <c r="F57" s="383">
        <v>3</v>
      </c>
      <c r="G57" s="383">
        <v>310</v>
      </c>
      <c r="H57" s="383">
        <f>G57*F57</f>
        <v>930</v>
      </c>
      <c r="I57" s="5"/>
      <c r="J57" s="5">
        <f>I57*H57</f>
        <v>0</v>
      </c>
    </row>
    <row r="58" spans="1:10" s="6" customFormat="1" ht="69" customHeight="1">
      <c r="A58" s="386"/>
      <c r="B58" s="385"/>
      <c r="C58" s="4" t="s">
        <v>71</v>
      </c>
      <c r="D58" s="5" t="s">
        <v>310</v>
      </c>
      <c r="E58" s="385"/>
      <c r="F58" s="386"/>
      <c r="G58" s="386"/>
      <c r="H58" s="386"/>
      <c r="I58" s="5"/>
      <c r="J58" s="5">
        <f>H57*I58</f>
        <v>0</v>
      </c>
    </row>
    <row r="59" spans="1:10" s="6" customFormat="1" ht="124.5" customHeight="1">
      <c r="A59" s="8" t="s">
        <v>462</v>
      </c>
      <c r="B59" s="5"/>
      <c r="C59" s="4" t="s">
        <v>70</v>
      </c>
      <c r="D59" s="1" t="s">
        <v>293</v>
      </c>
      <c r="E59" s="5" t="s">
        <v>294</v>
      </c>
      <c r="F59" s="8">
        <v>6</v>
      </c>
      <c r="G59" s="8">
        <v>320</v>
      </c>
      <c r="H59" s="8">
        <f>G59*F59</f>
        <v>1920</v>
      </c>
      <c r="I59" s="5"/>
      <c r="J59" s="5">
        <f>I59*H59</f>
        <v>0</v>
      </c>
    </row>
    <row r="60" spans="1:10" s="6" customFormat="1" ht="75" customHeight="1">
      <c r="A60" s="383" t="s">
        <v>463</v>
      </c>
      <c r="B60" s="381"/>
      <c r="C60" s="387" t="s">
        <v>19</v>
      </c>
      <c r="D60" s="381" t="s">
        <v>310</v>
      </c>
      <c r="E60" s="381" t="s">
        <v>472</v>
      </c>
      <c r="F60" s="383">
        <v>3</v>
      </c>
      <c r="G60" s="383">
        <v>328</v>
      </c>
      <c r="H60" s="383">
        <f>G60*F60</f>
        <v>984</v>
      </c>
      <c r="I60" s="381"/>
      <c r="J60" s="381">
        <f>SUM(I60*H60)</f>
        <v>0</v>
      </c>
    </row>
    <row r="61" spans="1:10" s="6" customFormat="1" ht="75" customHeight="1">
      <c r="A61" s="386"/>
      <c r="B61" s="385"/>
      <c r="C61" s="388"/>
      <c r="D61" s="382"/>
      <c r="E61" s="382"/>
      <c r="F61" s="386"/>
      <c r="G61" s="386"/>
      <c r="H61" s="386"/>
      <c r="I61" s="382"/>
      <c r="J61" s="382"/>
    </row>
    <row r="62" spans="1:10" s="6" customFormat="1" ht="69" customHeight="1">
      <c r="A62" s="383" t="s">
        <v>464</v>
      </c>
      <c r="B62" s="381"/>
      <c r="C62" s="4" t="s">
        <v>19</v>
      </c>
      <c r="D62" s="1" t="s">
        <v>391</v>
      </c>
      <c r="E62" s="381" t="s">
        <v>294</v>
      </c>
      <c r="F62" s="383">
        <v>6</v>
      </c>
      <c r="G62" s="383">
        <v>345</v>
      </c>
      <c r="H62" s="383">
        <f>G62*F62</f>
        <v>2070</v>
      </c>
      <c r="I62" s="5"/>
      <c r="J62" s="5">
        <f>I62*H62</f>
        <v>0</v>
      </c>
    </row>
    <row r="63" spans="1:10" s="6" customFormat="1" ht="69" customHeight="1">
      <c r="A63" s="386"/>
      <c r="B63" s="385"/>
      <c r="C63" s="4" t="s">
        <v>70</v>
      </c>
      <c r="D63" s="1" t="s">
        <v>391</v>
      </c>
      <c r="E63" s="385"/>
      <c r="F63" s="386"/>
      <c r="G63" s="386"/>
      <c r="H63" s="386"/>
      <c r="I63" s="5"/>
      <c r="J63" s="5">
        <f>H62*I63</f>
        <v>0</v>
      </c>
    </row>
    <row r="64" spans="1:10" s="6" customFormat="1" ht="69" customHeight="1">
      <c r="A64" s="386"/>
      <c r="B64" s="385"/>
      <c r="C64" s="4" t="s">
        <v>2</v>
      </c>
      <c r="D64" s="1" t="s">
        <v>391</v>
      </c>
      <c r="E64" s="385"/>
      <c r="F64" s="386"/>
      <c r="G64" s="386"/>
      <c r="H64" s="386"/>
      <c r="I64" s="5"/>
      <c r="J64" s="5">
        <f>H62*I64</f>
        <v>0</v>
      </c>
    </row>
    <row r="65" spans="1:10" s="6" customFormat="1" ht="72.75" customHeight="1">
      <c r="A65" s="386"/>
      <c r="B65" s="385"/>
      <c r="C65" s="4" t="s">
        <v>11</v>
      </c>
      <c r="D65" s="1" t="s">
        <v>391</v>
      </c>
      <c r="E65" s="385"/>
      <c r="F65" s="386"/>
      <c r="G65" s="386"/>
      <c r="H65" s="386"/>
      <c r="I65" s="5"/>
      <c r="J65" s="5">
        <f>I65*H62</f>
        <v>0</v>
      </c>
    </row>
    <row r="66" spans="1:10" s="6" customFormat="1" ht="72.75" customHeight="1">
      <c r="A66" s="386"/>
      <c r="B66" s="385"/>
      <c r="C66" s="4" t="s">
        <v>48</v>
      </c>
      <c r="D66" s="1" t="s">
        <v>293</v>
      </c>
      <c r="E66" s="385"/>
      <c r="F66" s="386"/>
      <c r="G66" s="386"/>
      <c r="H66" s="386"/>
      <c r="I66" s="5"/>
      <c r="J66" s="5">
        <f>SUM(I66*H62)</f>
        <v>0</v>
      </c>
    </row>
    <row r="67" spans="1:10" s="6" customFormat="1" ht="69" customHeight="1">
      <c r="A67" s="386"/>
      <c r="B67" s="385"/>
      <c r="C67" s="4" t="s">
        <v>31</v>
      </c>
      <c r="D67" s="1" t="s">
        <v>391</v>
      </c>
      <c r="E67" s="382"/>
      <c r="F67" s="386"/>
      <c r="G67" s="386"/>
      <c r="H67" s="386"/>
      <c r="I67" s="5"/>
      <c r="J67" s="5">
        <f>I67*H62</f>
        <v>0</v>
      </c>
    </row>
    <row r="68" spans="1:10" s="6" customFormat="1" ht="50.25" customHeight="1">
      <c r="A68" s="383" t="s">
        <v>465</v>
      </c>
      <c r="B68" s="381"/>
      <c r="C68" s="387" t="s">
        <v>19</v>
      </c>
      <c r="D68" s="1" t="s">
        <v>466</v>
      </c>
      <c r="E68" s="1" t="s">
        <v>467</v>
      </c>
      <c r="F68" s="383">
        <v>6</v>
      </c>
      <c r="G68" s="383">
        <v>290</v>
      </c>
      <c r="H68" s="383">
        <f>G68*F68</f>
        <v>1740</v>
      </c>
      <c r="I68" s="5"/>
      <c r="J68" s="5">
        <f>I68*H68</f>
        <v>0</v>
      </c>
    </row>
    <row r="69" spans="1:10" s="6" customFormat="1" ht="50.25" customHeight="1">
      <c r="A69" s="386"/>
      <c r="B69" s="385"/>
      <c r="C69" s="388"/>
      <c r="D69" s="1" t="s">
        <v>466</v>
      </c>
      <c r="E69" s="1" t="s">
        <v>468</v>
      </c>
      <c r="F69" s="386"/>
      <c r="G69" s="386"/>
      <c r="H69" s="386"/>
      <c r="I69" s="5"/>
      <c r="J69" s="5">
        <f>H68*I69</f>
        <v>0</v>
      </c>
    </row>
    <row r="70" spans="1:10" s="6" customFormat="1" ht="50.25" customHeight="1">
      <c r="A70" s="386"/>
      <c r="B70" s="385"/>
      <c r="C70" s="387" t="s">
        <v>11</v>
      </c>
      <c r="D70" s="381" t="s">
        <v>466</v>
      </c>
      <c r="E70" s="381" t="s">
        <v>467</v>
      </c>
      <c r="F70" s="386"/>
      <c r="G70" s="386"/>
      <c r="H70" s="386"/>
      <c r="I70" s="381"/>
      <c r="J70" s="381">
        <f>SUM(I70*H68)</f>
        <v>0</v>
      </c>
    </row>
    <row r="71" spans="1:10" s="6" customFormat="1" ht="50.25" customHeight="1">
      <c r="A71" s="386"/>
      <c r="B71" s="385"/>
      <c r="C71" s="388"/>
      <c r="D71" s="382"/>
      <c r="E71" s="382"/>
      <c r="F71" s="386"/>
      <c r="G71" s="386"/>
      <c r="H71" s="386"/>
      <c r="I71" s="382"/>
      <c r="J71" s="382"/>
    </row>
    <row r="72" spans="1:10" s="6" customFormat="1" ht="50.25" customHeight="1">
      <c r="A72" s="386"/>
      <c r="B72" s="385"/>
      <c r="C72" s="387" t="s">
        <v>31</v>
      </c>
      <c r="D72" s="1" t="s">
        <v>466</v>
      </c>
      <c r="E72" s="1" t="s">
        <v>467</v>
      </c>
      <c r="F72" s="386"/>
      <c r="G72" s="386"/>
      <c r="H72" s="386"/>
      <c r="I72" s="5"/>
      <c r="J72" s="5">
        <f>SUM(I72*H68)</f>
        <v>0</v>
      </c>
    </row>
    <row r="73" spans="1:10" s="6" customFormat="1" ht="50.25" customHeight="1">
      <c r="A73" s="386"/>
      <c r="B73" s="385"/>
      <c r="C73" s="388"/>
      <c r="D73" s="1" t="s">
        <v>466</v>
      </c>
      <c r="E73" s="1" t="s">
        <v>468</v>
      </c>
      <c r="F73" s="386"/>
      <c r="G73" s="386"/>
      <c r="H73" s="386"/>
      <c r="I73" s="5"/>
      <c r="J73" s="5">
        <f>SUM(I73*H68)</f>
        <v>0</v>
      </c>
    </row>
    <row r="74" spans="1:10" s="6" customFormat="1" ht="69" customHeight="1">
      <c r="A74" s="383" t="s">
        <v>469</v>
      </c>
      <c r="B74" s="381"/>
      <c r="C74" s="4" t="s">
        <v>19</v>
      </c>
      <c r="D74" s="1" t="s">
        <v>466</v>
      </c>
      <c r="E74" s="381" t="s">
        <v>470</v>
      </c>
      <c r="F74" s="383">
        <v>6</v>
      </c>
      <c r="G74" s="383">
        <v>285</v>
      </c>
      <c r="H74" s="383">
        <f>G74*F74</f>
        <v>1710</v>
      </c>
      <c r="I74" s="5"/>
      <c r="J74" s="5">
        <f>I74*H74</f>
        <v>0</v>
      </c>
    </row>
    <row r="75" spans="1:10" s="6" customFormat="1" ht="69" customHeight="1">
      <c r="A75" s="386"/>
      <c r="B75" s="385"/>
      <c r="C75" s="4" t="s">
        <v>70</v>
      </c>
      <c r="D75" s="1" t="s">
        <v>466</v>
      </c>
      <c r="E75" s="385"/>
      <c r="F75" s="386"/>
      <c r="G75" s="386"/>
      <c r="H75" s="386"/>
      <c r="I75" s="5"/>
      <c r="J75" s="5">
        <f>H74*I75</f>
        <v>0</v>
      </c>
    </row>
    <row r="76" spans="1:10" s="6" customFormat="1" ht="72.75" customHeight="1">
      <c r="A76" s="386"/>
      <c r="B76" s="385"/>
      <c r="C76" s="4" t="s">
        <v>11</v>
      </c>
      <c r="D76" s="1" t="s">
        <v>466</v>
      </c>
      <c r="E76" s="385"/>
      <c r="F76" s="386"/>
      <c r="G76" s="386"/>
      <c r="H76" s="386"/>
      <c r="I76" s="5"/>
      <c r="J76" s="5">
        <f>I76*H74</f>
        <v>0</v>
      </c>
    </row>
    <row r="77" spans="1:10" s="6" customFormat="1" ht="69" customHeight="1">
      <c r="A77" s="386"/>
      <c r="B77" s="385"/>
      <c r="C77" s="4" t="s">
        <v>31</v>
      </c>
      <c r="D77" s="1" t="s">
        <v>466</v>
      </c>
      <c r="E77" s="382"/>
      <c r="F77" s="386"/>
      <c r="G77" s="386"/>
      <c r="H77" s="386"/>
      <c r="I77" s="5"/>
      <c r="J77" s="5">
        <f>I77*H74</f>
        <v>0</v>
      </c>
    </row>
    <row r="78" spans="1:10" s="6" customFormat="1" ht="50.25" customHeight="1">
      <c r="A78" s="383" t="s">
        <v>471</v>
      </c>
      <c r="B78" s="381"/>
      <c r="C78" s="387" t="s">
        <v>19</v>
      </c>
      <c r="D78" s="381" t="s">
        <v>310</v>
      </c>
      <c r="E78" s="381" t="s">
        <v>540</v>
      </c>
      <c r="F78" s="383">
        <v>6</v>
      </c>
      <c r="G78" s="383">
        <v>337</v>
      </c>
      <c r="H78" s="383">
        <f>G78*F78</f>
        <v>2022</v>
      </c>
      <c r="I78" s="381"/>
      <c r="J78" s="381">
        <f>SUM(I78*H78)</f>
        <v>0</v>
      </c>
    </row>
    <row r="79" spans="1:10" s="6" customFormat="1" ht="50.25" customHeight="1">
      <c r="A79" s="386"/>
      <c r="B79" s="385"/>
      <c r="C79" s="388"/>
      <c r="D79" s="385"/>
      <c r="E79" s="385"/>
      <c r="F79" s="386"/>
      <c r="G79" s="386"/>
      <c r="H79" s="386"/>
      <c r="I79" s="382"/>
      <c r="J79" s="382"/>
    </row>
    <row r="80" spans="1:10" s="6" customFormat="1" ht="50.25" customHeight="1">
      <c r="A80" s="386"/>
      <c r="B80" s="385"/>
      <c r="C80" s="387" t="s">
        <v>48</v>
      </c>
      <c r="D80" s="385"/>
      <c r="E80" s="385"/>
      <c r="F80" s="386"/>
      <c r="G80" s="386"/>
      <c r="H80" s="386"/>
      <c r="I80" s="5"/>
      <c r="J80" s="5">
        <f>I80*H78</f>
        <v>0</v>
      </c>
    </row>
    <row r="81" spans="1:10" s="6" customFormat="1" ht="50.25" customHeight="1">
      <c r="A81" s="386"/>
      <c r="B81" s="385"/>
      <c r="C81" s="388"/>
      <c r="D81" s="385"/>
      <c r="E81" s="385"/>
      <c r="F81" s="386"/>
      <c r="G81" s="386"/>
      <c r="H81" s="386"/>
      <c r="I81" s="5"/>
      <c r="J81" s="5">
        <f>H78*I81</f>
        <v>0</v>
      </c>
    </row>
    <row r="82" spans="1:10" s="6" customFormat="1" ht="50.25" customHeight="1">
      <c r="A82" s="386"/>
      <c r="B82" s="385"/>
      <c r="C82" s="387" t="s">
        <v>83</v>
      </c>
      <c r="D82" s="385"/>
      <c r="E82" s="385"/>
      <c r="F82" s="386"/>
      <c r="G82" s="386"/>
      <c r="H82" s="386"/>
      <c r="I82" s="381"/>
      <c r="J82" s="381">
        <f>SUM(I82*H78)</f>
        <v>0</v>
      </c>
    </row>
    <row r="83" spans="1:10" s="6" customFormat="1" ht="50.25" customHeight="1">
      <c r="A83" s="386"/>
      <c r="B83" s="385"/>
      <c r="C83" s="388"/>
      <c r="D83" s="385"/>
      <c r="E83" s="385"/>
      <c r="F83" s="386"/>
      <c r="G83" s="386"/>
      <c r="H83" s="386"/>
      <c r="I83" s="382"/>
      <c r="J83" s="382"/>
    </row>
    <row r="84" spans="1:10" s="6" customFormat="1" ht="50.25" customHeight="1">
      <c r="A84" s="386"/>
      <c r="B84" s="385"/>
      <c r="C84" s="387" t="s">
        <v>11</v>
      </c>
      <c r="D84" s="385"/>
      <c r="E84" s="385"/>
      <c r="F84" s="386"/>
      <c r="G84" s="386"/>
      <c r="H84" s="386"/>
      <c r="I84" s="381"/>
      <c r="J84" s="381">
        <f>SUM(I84*H78)</f>
        <v>0</v>
      </c>
    </row>
    <row r="85" spans="1:10" s="6" customFormat="1" ht="50.25" customHeight="1">
      <c r="A85" s="384"/>
      <c r="B85" s="382"/>
      <c r="C85" s="388"/>
      <c r="D85" s="382"/>
      <c r="E85" s="382"/>
      <c r="F85" s="384"/>
      <c r="G85" s="384"/>
      <c r="H85" s="384"/>
      <c r="I85" s="382"/>
      <c r="J85" s="382"/>
    </row>
    <row r="86" spans="1:10" s="6" customFormat="1" ht="69" customHeight="1">
      <c r="A86" s="383" t="s">
        <v>473</v>
      </c>
      <c r="B86" s="381"/>
      <c r="C86" s="4" t="s">
        <v>19</v>
      </c>
      <c r="D86" s="1" t="s">
        <v>391</v>
      </c>
      <c r="E86" s="381" t="s">
        <v>294</v>
      </c>
      <c r="F86" s="383">
        <v>6</v>
      </c>
      <c r="G86" s="383">
        <v>337</v>
      </c>
      <c r="H86" s="383">
        <f>G86*F86</f>
        <v>2022</v>
      </c>
      <c r="I86" s="5"/>
      <c r="J86" s="5">
        <f>I86*H86</f>
        <v>0</v>
      </c>
    </row>
    <row r="87" spans="1:10" s="6" customFormat="1" ht="72.75" customHeight="1">
      <c r="A87" s="386"/>
      <c r="B87" s="385"/>
      <c r="C87" s="4" t="s">
        <v>11</v>
      </c>
      <c r="D87" s="1" t="s">
        <v>391</v>
      </c>
      <c r="E87" s="385"/>
      <c r="F87" s="386"/>
      <c r="G87" s="386"/>
      <c r="H87" s="386"/>
      <c r="I87" s="5"/>
      <c r="J87" s="5">
        <f>I87*H86</f>
        <v>0</v>
      </c>
    </row>
    <row r="88" spans="1:10" s="6" customFormat="1" ht="72.75" customHeight="1">
      <c r="A88" s="386"/>
      <c r="B88" s="385"/>
      <c r="C88" s="4" t="s">
        <v>48</v>
      </c>
      <c r="D88" s="1" t="s">
        <v>293</v>
      </c>
      <c r="E88" s="385"/>
      <c r="F88" s="386"/>
      <c r="G88" s="386"/>
      <c r="H88" s="386"/>
      <c r="I88" s="5"/>
      <c r="J88" s="5">
        <f>SUM(I88*H86)</f>
        <v>0</v>
      </c>
    </row>
    <row r="89" spans="1:10" s="6" customFormat="1" ht="50.25" customHeight="1">
      <c r="A89" s="383" t="s">
        <v>474</v>
      </c>
      <c r="B89" s="381"/>
      <c r="C89" s="387" t="s">
        <v>19</v>
      </c>
      <c r="D89" s="1" t="s">
        <v>310</v>
      </c>
      <c r="E89" s="1" t="s">
        <v>294</v>
      </c>
      <c r="F89" s="383">
        <v>6</v>
      </c>
      <c r="G89" s="383">
        <v>337</v>
      </c>
      <c r="H89" s="383">
        <f>G89*F89</f>
        <v>2022</v>
      </c>
      <c r="I89" s="5"/>
      <c r="J89" s="5">
        <f>I89*H89</f>
        <v>0</v>
      </c>
    </row>
    <row r="90" spans="1:10" s="6" customFormat="1" ht="50.25" customHeight="1">
      <c r="A90" s="386"/>
      <c r="B90" s="385"/>
      <c r="C90" s="388"/>
      <c r="D90" s="1" t="s">
        <v>310</v>
      </c>
      <c r="E90" s="1" t="s">
        <v>457</v>
      </c>
      <c r="F90" s="386"/>
      <c r="G90" s="386"/>
      <c r="H90" s="386"/>
      <c r="I90" s="5"/>
      <c r="J90" s="5">
        <f>H89*I90</f>
        <v>0</v>
      </c>
    </row>
    <row r="91" spans="1:10" s="6" customFormat="1" ht="50.25" customHeight="1">
      <c r="A91" s="386"/>
      <c r="B91" s="385"/>
      <c r="C91" s="387" t="s">
        <v>2</v>
      </c>
      <c r="D91" s="381" t="s">
        <v>310</v>
      </c>
      <c r="E91" s="381" t="s">
        <v>457</v>
      </c>
      <c r="F91" s="386"/>
      <c r="G91" s="386"/>
      <c r="H91" s="386"/>
      <c r="I91" s="381"/>
      <c r="J91" s="381">
        <f>SUM(I91*H89)</f>
        <v>0</v>
      </c>
    </row>
    <row r="92" spans="1:10" s="6" customFormat="1" ht="50.25" customHeight="1">
      <c r="A92" s="386"/>
      <c r="B92" s="385"/>
      <c r="C92" s="388"/>
      <c r="D92" s="382"/>
      <c r="E92" s="382"/>
      <c r="F92" s="386"/>
      <c r="G92" s="386"/>
      <c r="H92" s="386"/>
      <c r="I92" s="382"/>
      <c r="J92" s="382"/>
    </row>
    <row r="93" spans="1:10" s="6" customFormat="1" ht="50.25" customHeight="1">
      <c r="A93" s="386"/>
      <c r="B93" s="385"/>
      <c r="C93" s="387" t="s">
        <v>48</v>
      </c>
      <c r="D93" s="1" t="s">
        <v>310</v>
      </c>
      <c r="E93" s="1" t="s">
        <v>294</v>
      </c>
      <c r="F93" s="386"/>
      <c r="G93" s="386"/>
      <c r="H93" s="386"/>
      <c r="I93" s="5"/>
      <c r="J93" s="5">
        <f>I93*H89</f>
        <v>0</v>
      </c>
    </row>
    <row r="94" spans="1:10" s="6" customFormat="1" ht="50.25" customHeight="1">
      <c r="A94" s="386"/>
      <c r="B94" s="385"/>
      <c r="C94" s="388"/>
      <c r="D94" s="1" t="s">
        <v>310</v>
      </c>
      <c r="E94" s="1" t="s">
        <v>457</v>
      </c>
      <c r="F94" s="386"/>
      <c r="G94" s="386"/>
      <c r="H94" s="386"/>
      <c r="I94" s="5"/>
      <c r="J94" s="5">
        <f>H89*I94</f>
        <v>0</v>
      </c>
    </row>
    <row r="95" spans="1:10" s="6" customFormat="1" ht="50.25" customHeight="1">
      <c r="A95" s="386"/>
      <c r="B95" s="385"/>
      <c r="C95" s="387" t="s">
        <v>70</v>
      </c>
      <c r="D95" s="1" t="s">
        <v>310</v>
      </c>
      <c r="E95" s="1" t="s">
        <v>294</v>
      </c>
      <c r="F95" s="386"/>
      <c r="G95" s="386"/>
      <c r="H95" s="386"/>
      <c r="I95" s="5"/>
      <c r="J95" s="5">
        <f>SUM(I95*H89)</f>
        <v>0</v>
      </c>
    </row>
    <row r="96" spans="1:10" s="6" customFormat="1" ht="50.25" customHeight="1">
      <c r="A96" s="386"/>
      <c r="B96" s="385"/>
      <c r="C96" s="388"/>
      <c r="D96" s="1" t="s">
        <v>310</v>
      </c>
      <c r="E96" s="1" t="s">
        <v>457</v>
      </c>
      <c r="F96" s="386"/>
      <c r="G96" s="386"/>
      <c r="H96" s="386"/>
      <c r="I96" s="5"/>
      <c r="J96" s="5">
        <f>SUM(I96*H89)</f>
        <v>0</v>
      </c>
    </row>
    <row r="97" spans="1:10" s="6" customFormat="1" ht="50.25" customHeight="1">
      <c r="A97" s="386"/>
      <c r="B97" s="385"/>
      <c r="C97" s="387" t="s">
        <v>31</v>
      </c>
      <c r="D97" s="381" t="s">
        <v>310</v>
      </c>
      <c r="E97" s="381" t="s">
        <v>457</v>
      </c>
      <c r="F97" s="386"/>
      <c r="G97" s="386"/>
      <c r="H97" s="386"/>
      <c r="I97" s="381"/>
      <c r="J97" s="381">
        <f>SUM(I97*H89)</f>
        <v>0</v>
      </c>
    </row>
    <row r="98" spans="1:10" s="6" customFormat="1" ht="50.25" customHeight="1">
      <c r="A98" s="386"/>
      <c r="B98" s="385"/>
      <c r="C98" s="388"/>
      <c r="D98" s="382"/>
      <c r="E98" s="382"/>
      <c r="F98" s="386"/>
      <c r="G98" s="386"/>
      <c r="H98" s="386"/>
      <c r="I98" s="382"/>
      <c r="J98" s="382"/>
    </row>
    <row r="99" spans="1:10" s="6" customFormat="1" ht="50.25" customHeight="1">
      <c r="A99" s="386"/>
      <c r="B99" s="385"/>
      <c r="C99" s="387" t="s">
        <v>11</v>
      </c>
      <c r="D99" s="381" t="s">
        <v>310</v>
      </c>
      <c r="E99" s="381" t="s">
        <v>457</v>
      </c>
      <c r="F99" s="386"/>
      <c r="G99" s="386"/>
      <c r="H99" s="386"/>
      <c r="I99" s="381"/>
      <c r="J99" s="381">
        <f>SUM(I99*H89)</f>
        <v>0</v>
      </c>
    </row>
    <row r="100" spans="1:10" s="6" customFormat="1" ht="50.25" customHeight="1">
      <c r="A100" s="384"/>
      <c r="B100" s="382"/>
      <c r="C100" s="388"/>
      <c r="D100" s="382"/>
      <c r="E100" s="382"/>
      <c r="F100" s="384"/>
      <c r="G100" s="384"/>
      <c r="H100" s="384"/>
      <c r="I100" s="382"/>
      <c r="J100" s="382"/>
    </row>
    <row r="101" spans="1:10" s="6" customFormat="1" ht="114.75" customHeight="1">
      <c r="A101" s="8" t="s">
        <v>475</v>
      </c>
      <c r="B101" s="5"/>
      <c r="C101" s="4" t="s">
        <v>19</v>
      </c>
      <c r="D101" s="1" t="s">
        <v>290</v>
      </c>
      <c r="E101" s="5" t="s">
        <v>294</v>
      </c>
      <c r="F101" s="8">
        <v>6</v>
      </c>
      <c r="G101" s="8">
        <v>362</v>
      </c>
      <c r="H101" s="8">
        <f>G101*F101</f>
        <v>2172</v>
      </c>
      <c r="I101" s="5"/>
      <c r="J101" s="5">
        <f>I101*H101</f>
        <v>0</v>
      </c>
    </row>
    <row r="102" spans="1:10" s="6" customFormat="1" ht="39" customHeight="1">
      <c r="A102" s="383" t="s">
        <v>476</v>
      </c>
      <c r="B102" s="381"/>
      <c r="C102" s="387" t="s">
        <v>2</v>
      </c>
      <c r="D102" s="381" t="s">
        <v>288</v>
      </c>
      <c r="E102" s="381" t="s">
        <v>457</v>
      </c>
      <c r="F102" s="383">
        <v>6</v>
      </c>
      <c r="G102" s="383">
        <v>320</v>
      </c>
      <c r="H102" s="383">
        <v>2022</v>
      </c>
      <c r="I102" s="381"/>
      <c r="J102" s="389">
        <f>SUM(I102*H102)</f>
        <v>0</v>
      </c>
    </row>
    <row r="103" spans="1:10" s="6" customFormat="1" ht="39" customHeight="1">
      <c r="A103" s="386"/>
      <c r="B103" s="385"/>
      <c r="C103" s="392"/>
      <c r="D103" s="385"/>
      <c r="E103" s="385"/>
      <c r="F103" s="386"/>
      <c r="G103" s="386"/>
      <c r="H103" s="386"/>
      <c r="I103" s="385"/>
      <c r="J103" s="390"/>
    </row>
    <row r="104" spans="1:10" s="6" customFormat="1" ht="18.75" customHeight="1">
      <c r="A104" s="386"/>
      <c r="B104" s="385"/>
      <c r="C104" s="392"/>
      <c r="D104" s="385"/>
      <c r="E104" s="385"/>
      <c r="F104" s="386"/>
      <c r="G104" s="386"/>
      <c r="H104" s="386"/>
      <c r="I104" s="385"/>
      <c r="J104" s="390"/>
    </row>
    <row r="105" spans="1:10" s="6" customFormat="1" ht="39" hidden="1" customHeight="1">
      <c r="A105" s="386"/>
      <c r="B105" s="385"/>
      <c r="C105" s="388"/>
      <c r="D105" s="382"/>
      <c r="E105" s="382"/>
      <c r="F105" s="386"/>
      <c r="G105" s="386"/>
      <c r="H105" s="386"/>
      <c r="I105" s="382"/>
      <c r="J105" s="391"/>
    </row>
    <row r="106" spans="1:10" s="6" customFormat="1" ht="39" customHeight="1">
      <c r="A106" s="386"/>
      <c r="B106" s="385"/>
      <c r="C106" s="387" t="s">
        <v>48</v>
      </c>
      <c r="D106" s="381" t="s">
        <v>288</v>
      </c>
      <c r="E106" s="381" t="s">
        <v>294</v>
      </c>
      <c r="F106" s="386"/>
      <c r="G106" s="386"/>
      <c r="H106" s="386"/>
      <c r="I106" s="381"/>
      <c r="J106" s="381">
        <f>SUM(I106*H102)</f>
        <v>0</v>
      </c>
    </row>
    <row r="107" spans="1:10" s="6" customFormat="1" ht="7.5" customHeight="1">
      <c r="A107" s="386"/>
      <c r="B107" s="385"/>
      <c r="C107" s="392"/>
      <c r="D107" s="382"/>
      <c r="E107" s="382"/>
      <c r="F107" s="386"/>
      <c r="G107" s="386"/>
      <c r="H107" s="386"/>
      <c r="I107" s="382"/>
      <c r="J107" s="382"/>
    </row>
    <row r="108" spans="1:10" s="6" customFormat="1" ht="39" customHeight="1">
      <c r="A108" s="386"/>
      <c r="B108" s="385"/>
      <c r="C108" s="392"/>
      <c r="D108" s="381" t="s">
        <v>288</v>
      </c>
      <c r="E108" s="381" t="s">
        <v>457</v>
      </c>
      <c r="F108" s="386"/>
      <c r="G108" s="386"/>
      <c r="H108" s="386"/>
      <c r="I108" s="381"/>
      <c r="J108" s="381">
        <f>SUM(I108*H102)</f>
        <v>0</v>
      </c>
    </row>
    <row r="109" spans="1:10" s="6" customFormat="1" ht="9" customHeight="1">
      <c r="A109" s="384"/>
      <c r="B109" s="382"/>
      <c r="C109" s="388"/>
      <c r="D109" s="382"/>
      <c r="E109" s="382"/>
      <c r="F109" s="384"/>
      <c r="G109" s="384"/>
      <c r="H109" s="384"/>
      <c r="I109" s="382"/>
      <c r="J109" s="382"/>
    </row>
    <row r="110" spans="1:10" s="6" customFormat="1" ht="69" customHeight="1">
      <c r="A110" s="383" t="s">
        <v>392</v>
      </c>
      <c r="B110" s="381"/>
      <c r="C110" s="5" t="s">
        <v>19</v>
      </c>
      <c r="D110" s="1" t="s">
        <v>391</v>
      </c>
      <c r="E110" s="381" t="s">
        <v>422</v>
      </c>
      <c r="F110" s="383">
        <v>6</v>
      </c>
      <c r="G110" s="383">
        <v>310</v>
      </c>
      <c r="H110" s="383">
        <f>G110*F110</f>
        <v>1860</v>
      </c>
      <c r="I110" s="5"/>
      <c r="J110" s="5">
        <f>I110*H110</f>
        <v>0</v>
      </c>
    </row>
    <row r="111" spans="1:10" s="6" customFormat="1" ht="69" customHeight="1">
      <c r="A111" s="386"/>
      <c r="B111" s="385"/>
      <c r="C111" s="5" t="s">
        <v>151</v>
      </c>
      <c r="D111" s="1" t="s">
        <v>391</v>
      </c>
      <c r="E111" s="385"/>
      <c r="F111" s="386"/>
      <c r="G111" s="386"/>
      <c r="H111" s="386"/>
      <c r="I111" s="5"/>
      <c r="J111" s="5">
        <f>H110*I111</f>
        <v>0</v>
      </c>
    </row>
    <row r="112" spans="1:10" s="6" customFormat="1" ht="69" customHeight="1">
      <c r="A112" s="386"/>
      <c r="B112" s="385"/>
      <c r="C112" s="5" t="s">
        <v>2</v>
      </c>
      <c r="D112" s="1" t="s">
        <v>391</v>
      </c>
      <c r="E112" s="385"/>
      <c r="F112" s="386"/>
      <c r="G112" s="386"/>
      <c r="H112" s="386"/>
      <c r="I112" s="5"/>
      <c r="J112" s="5">
        <f>H110*I112</f>
        <v>0</v>
      </c>
    </row>
    <row r="113" spans="1:10" s="6" customFormat="1" ht="72.75" customHeight="1">
      <c r="A113" s="386"/>
      <c r="B113" s="385"/>
      <c r="C113" s="5" t="s">
        <v>11</v>
      </c>
      <c r="D113" s="1" t="s">
        <v>391</v>
      </c>
      <c r="E113" s="385"/>
      <c r="F113" s="386"/>
      <c r="G113" s="386"/>
      <c r="H113" s="386"/>
      <c r="I113" s="5"/>
      <c r="J113" s="5">
        <f>I113*H110</f>
        <v>0</v>
      </c>
    </row>
    <row r="114" spans="1:10" s="6" customFormat="1" ht="69" customHeight="1">
      <c r="A114" s="386"/>
      <c r="B114" s="385"/>
      <c r="C114" s="5" t="s">
        <v>390</v>
      </c>
      <c r="D114" s="1" t="s">
        <v>391</v>
      </c>
      <c r="E114" s="385"/>
      <c r="F114" s="386"/>
      <c r="G114" s="386"/>
      <c r="H114" s="386"/>
      <c r="I114" s="5"/>
      <c r="J114" s="5">
        <f>I114*H110</f>
        <v>0</v>
      </c>
    </row>
    <row r="115" spans="1:10" s="6" customFormat="1" ht="69" customHeight="1">
      <c r="A115" s="386"/>
      <c r="B115" s="385"/>
      <c r="C115" s="5" t="s">
        <v>31</v>
      </c>
      <c r="D115" s="1" t="s">
        <v>391</v>
      </c>
      <c r="E115" s="382"/>
      <c r="F115" s="386"/>
      <c r="G115" s="386"/>
      <c r="H115" s="386"/>
      <c r="I115" s="5"/>
      <c r="J115" s="5">
        <f>I115*H110</f>
        <v>0</v>
      </c>
    </row>
    <row r="116" spans="1:10" s="6" customFormat="1" ht="50.25" customHeight="1">
      <c r="A116" s="383" t="s">
        <v>287</v>
      </c>
      <c r="B116" s="381"/>
      <c r="C116" s="381" t="s">
        <v>19</v>
      </c>
      <c r="D116" s="1" t="s">
        <v>288</v>
      </c>
      <c r="E116" s="1" t="s">
        <v>289</v>
      </c>
      <c r="F116" s="383">
        <v>6</v>
      </c>
      <c r="G116" s="383">
        <v>510</v>
      </c>
      <c r="H116" s="383">
        <f>G116*F116</f>
        <v>3060</v>
      </c>
      <c r="I116" s="5"/>
      <c r="J116" s="5">
        <f>I116*H116</f>
        <v>0</v>
      </c>
    </row>
    <row r="117" spans="1:10" s="6" customFormat="1" ht="50.25" customHeight="1">
      <c r="A117" s="386"/>
      <c r="B117" s="385"/>
      <c r="C117" s="382"/>
      <c r="D117" s="1" t="s">
        <v>290</v>
      </c>
      <c r="E117" s="1" t="s">
        <v>289</v>
      </c>
      <c r="F117" s="386"/>
      <c r="G117" s="386"/>
      <c r="H117" s="386"/>
      <c r="I117" s="5"/>
      <c r="J117" s="5">
        <f>H116*I117</f>
        <v>0</v>
      </c>
    </row>
    <row r="118" spans="1:10" s="6" customFormat="1" ht="50.25" customHeight="1">
      <c r="A118" s="386"/>
      <c r="B118" s="385"/>
      <c r="C118" s="381" t="s">
        <v>2</v>
      </c>
      <c r="D118" s="1" t="s">
        <v>288</v>
      </c>
      <c r="E118" s="1" t="s">
        <v>289</v>
      </c>
      <c r="F118" s="386"/>
      <c r="G118" s="386"/>
      <c r="H118" s="386"/>
      <c r="I118" s="5"/>
      <c r="J118" s="5">
        <f>I118*H116</f>
        <v>0</v>
      </c>
    </row>
    <row r="119" spans="1:10" s="6" customFormat="1" ht="50.25" customHeight="1">
      <c r="A119" s="386"/>
      <c r="B119" s="385"/>
      <c r="C119" s="382"/>
      <c r="D119" s="1" t="s">
        <v>290</v>
      </c>
      <c r="E119" s="1" t="s">
        <v>289</v>
      </c>
      <c r="F119" s="386"/>
      <c r="G119" s="386"/>
      <c r="H119" s="386"/>
      <c r="I119" s="5"/>
      <c r="J119" s="5">
        <f>H116*I119</f>
        <v>0</v>
      </c>
    </row>
    <row r="120" spans="1:10" s="6" customFormat="1" ht="50.25" customHeight="1">
      <c r="A120" s="386"/>
      <c r="B120" s="385"/>
      <c r="C120" s="381" t="s">
        <v>48</v>
      </c>
      <c r="D120" s="1" t="s">
        <v>288</v>
      </c>
      <c r="E120" s="1" t="s">
        <v>289</v>
      </c>
      <c r="F120" s="386"/>
      <c r="G120" s="386"/>
      <c r="H120" s="386"/>
      <c r="I120" s="5"/>
      <c r="J120" s="5">
        <f>I120*H116</f>
        <v>0</v>
      </c>
    </row>
    <row r="121" spans="1:10" s="6" customFormat="1" ht="50.25" customHeight="1">
      <c r="A121" s="386"/>
      <c r="B121" s="385"/>
      <c r="C121" s="382"/>
      <c r="D121" s="1" t="s">
        <v>290</v>
      </c>
      <c r="E121" s="1" t="s">
        <v>289</v>
      </c>
      <c r="F121" s="386"/>
      <c r="G121" s="386"/>
      <c r="H121" s="386"/>
      <c r="I121" s="5"/>
      <c r="J121" s="5">
        <f>H116*I121</f>
        <v>0</v>
      </c>
    </row>
    <row r="122" spans="1:10" s="6" customFormat="1" ht="50.25" customHeight="1">
      <c r="A122" s="386"/>
      <c r="B122" s="385"/>
      <c r="C122" s="381" t="s">
        <v>11</v>
      </c>
      <c r="D122" s="1" t="s">
        <v>288</v>
      </c>
      <c r="E122" s="1" t="s">
        <v>289</v>
      </c>
      <c r="F122" s="386"/>
      <c r="G122" s="386"/>
      <c r="H122" s="386"/>
      <c r="I122" s="5"/>
      <c r="J122" s="5">
        <f>I122*H116</f>
        <v>0</v>
      </c>
    </row>
    <row r="123" spans="1:10" s="6" customFormat="1" ht="50.25" customHeight="1">
      <c r="A123" s="384"/>
      <c r="B123" s="382"/>
      <c r="C123" s="382"/>
      <c r="D123" s="1" t="s">
        <v>290</v>
      </c>
      <c r="E123" s="1" t="s">
        <v>289</v>
      </c>
      <c r="F123" s="384"/>
      <c r="G123" s="384"/>
      <c r="H123" s="384"/>
      <c r="I123" s="5"/>
      <c r="J123" s="5">
        <f>H116*I123</f>
        <v>0</v>
      </c>
    </row>
    <row r="124" spans="1:10" s="6" customFormat="1" ht="120.75" customHeight="1">
      <c r="A124" s="383" t="s">
        <v>291</v>
      </c>
      <c r="B124" s="381"/>
      <c r="C124" s="1" t="s">
        <v>56</v>
      </c>
      <c r="D124" s="1" t="s">
        <v>288</v>
      </c>
      <c r="E124" s="1" t="s">
        <v>292</v>
      </c>
      <c r="F124" s="383">
        <v>6</v>
      </c>
      <c r="G124" s="383">
        <v>340</v>
      </c>
      <c r="H124" s="383">
        <f>G124*F124</f>
        <v>2040</v>
      </c>
      <c r="I124" s="5"/>
      <c r="J124" s="5">
        <f>I124*H124</f>
        <v>0</v>
      </c>
    </row>
    <row r="125" spans="1:10" s="6" customFormat="1" ht="120.75" customHeight="1">
      <c r="A125" s="386"/>
      <c r="B125" s="385"/>
      <c r="C125" s="1" t="s">
        <v>19</v>
      </c>
      <c r="D125" s="1" t="s">
        <v>288</v>
      </c>
      <c r="E125" s="1" t="s">
        <v>292</v>
      </c>
      <c r="F125" s="386"/>
      <c r="G125" s="386"/>
      <c r="H125" s="386"/>
      <c r="I125" s="5"/>
      <c r="J125" s="5">
        <f>I125*H124</f>
        <v>0</v>
      </c>
    </row>
    <row r="126" spans="1:10" s="6" customFormat="1" ht="77.25" customHeight="1">
      <c r="A126" s="383" t="s">
        <v>295</v>
      </c>
      <c r="B126" s="383"/>
      <c r="C126" s="7" t="s">
        <v>49</v>
      </c>
      <c r="D126" s="394" t="s">
        <v>296</v>
      </c>
      <c r="E126" s="395"/>
      <c r="F126" s="383">
        <v>6</v>
      </c>
      <c r="G126" s="383">
        <v>230</v>
      </c>
      <c r="H126" s="383">
        <f>G126*F126</f>
        <v>1380</v>
      </c>
      <c r="I126" s="8"/>
      <c r="J126" s="8">
        <f>I126*H126</f>
        <v>0</v>
      </c>
    </row>
    <row r="127" spans="1:10" s="6" customFormat="1" ht="77.25" customHeight="1">
      <c r="A127" s="386"/>
      <c r="B127" s="386"/>
      <c r="C127" s="7" t="s">
        <v>81</v>
      </c>
      <c r="D127" s="396"/>
      <c r="E127" s="397"/>
      <c r="F127" s="386"/>
      <c r="G127" s="386"/>
      <c r="H127" s="386"/>
      <c r="I127" s="8"/>
      <c r="J127" s="8">
        <f>I127*H126</f>
        <v>0</v>
      </c>
    </row>
    <row r="128" spans="1:10" s="6" customFormat="1" ht="77.25" customHeight="1">
      <c r="A128" s="386"/>
      <c r="B128" s="386"/>
      <c r="C128" s="7" t="s">
        <v>19</v>
      </c>
      <c r="D128" s="396"/>
      <c r="E128" s="397"/>
      <c r="F128" s="386"/>
      <c r="G128" s="386"/>
      <c r="H128" s="386"/>
      <c r="I128" s="8"/>
      <c r="J128" s="8">
        <f>I128*H126</f>
        <v>0</v>
      </c>
    </row>
    <row r="129" spans="1:10" s="6" customFormat="1" ht="76.5" customHeight="1">
      <c r="A129" s="383" t="s">
        <v>297</v>
      </c>
      <c r="B129" s="383"/>
      <c r="C129" s="7" t="s">
        <v>49</v>
      </c>
      <c r="D129" s="394" t="s">
        <v>296</v>
      </c>
      <c r="E129" s="395"/>
      <c r="F129" s="383">
        <v>6</v>
      </c>
      <c r="G129" s="383">
        <v>230</v>
      </c>
      <c r="H129" s="383">
        <f>G129*F129</f>
        <v>1380</v>
      </c>
      <c r="I129" s="8"/>
      <c r="J129" s="8">
        <f>I129*H129</f>
        <v>0</v>
      </c>
    </row>
    <row r="130" spans="1:10" s="6" customFormat="1" ht="76.5" customHeight="1">
      <c r="A130" s="386"/>
      <c r="B130" s="386"/>
      <c r="C130" s="7" t="s">
        <v>2</v>
      </c>
      <c r="D130" s="396"/>
      <c r="E130" s="397"/>
      <c r="F130" s="386"/>
      <c r="G130" s="386"/>
      <c r="H130" s="386"/>
      <c r="I130" s="8"/>
      <c r="J130" s="8">
        <f>I130*H129</f>
        <v>0</v>
      </c>
    </row>
    <row r="131" spans="1:10" s="6" customFormat="1" ht="76.5" customHeight="1">
      <c r="A131" s="386"/>
      <c r="B131" s="386"/>
      <c r="C131" s="7" t="s">
        <v>19</v>
      </c>
      <c r="D131" s="396"/>
      <c r="E131" s="397"/>
      <c r="F131" s="386"/>
      <c r="G131" s="386"/>
      <c r="H131" s="386"/>
      <c r="I131" s="8"/>
      <c r="J131" s="8">
        <f>I131*H129</f>
        <v>0</v>
      </c>
    </row>
    <row r="132" spans="1:10" s="6" customFormat="1" ht="76.5" customHeight="1">
      <c r="A132" s="386"/>
      <c r="B132" s="386"/>
      <c r="C132" s="7" t="s">
        <v>81</v>
      </c>
      <c r="D132" s="396"/>
      <c r="E132" s="397"/>
      <c r="F132" s="386"/>
      <c r="G132" s="386"/>
      <c r="H132" s="386"/>
      <c r="I132" s="8"/>
      <c r="J132" s="8">
        <f>I132*H129</f>
        <v>0</v>
      </c>
    </row>
    <row r="133" spans="1:10" s="6" customFormat="1" ht="76.5" customHeight="1">
      <c r="A133" s="386"/>
      <c r="B133" s="386"/>
      <c r="C133" s="7" t="s">
        <v>11</v>
      </c>
      <c r="D133" s="396"/>
      <c r="E133" s="397"/>
      <c r="F133" s="386"/>
      <c r="G133" s="386"/>
      <c r="H133" s="386"/>
      <c r="I133" s="8"/>
      <c r="J133" s="8">
        <f>I133*H129</f>
        <v>0</v>
      </c>
    </row>
    <row r="134" spans="1:10" s="6" customFormat="1" ht="32.25" customHeight="1">
      <c r="A134" s="398" t="s">
        <v>299</v>
      </c>
      <c r="B134" s="398"/>
      <c r="C134" s="398"/>
      <c r="D134" s="398"/>
      <c r="E134" s="398"/>
      <c r="F134" s="398"/>
      <c r="G134" s="398"/>
      <c r="H134" s="398"/>
      <c r="I134" s="9"/>
      <c r="J134" s="9"/>
    </row>
    <row r="135" spans="1:10" s="6" customFormat="1" ht="63.75" customHeight="1">
      <c r="A135" s="399">
        <v>5805</v>
      </c>
      <c r="B135" s="400"/>
      <c r="C135" s="383" t="s">
        <v>2</v>
      </c>
      <c r="D135" s="7" t="s">
        <v>288</v>
      </c>
      <c r="E135" s="10" t="s">
        <v>300</v>
      </c>
      <c r="F135" s="383">
        <v>6</v>
      </c>
      <c r="G135" s="383">
        <v>310</v>
      </c>
      <c r="H135" s="383">
        <f>G135*F135</f>
        <v>1860</v>
      </c>
      <c r="I135" s="8"/>
      <c r="J135" s="8">
        <f>I135*H135</f>
        <v>0</v>
      </c>
    </row>
    <row r="136" spans="1:10" s="6" customFormat="1" ht="63.75" customHeight="1">
      <c r="A136" s="401"/>
      <c r="B136" s="402"/>
      <c r="C136" s="384"/>
      <c r="D136" s="7" t="s">
        <v>290</v>
      </c>
      <c r="E136" s="10" t="s">
        <v>300</v>
      </c>
      <c r="F136" s="386"/>
      <c r="G136" s="386"/>
      <c r="H136" s="386"/>
      <c r="I136" s="8"/>
      <c r="J136" s="8">
        <f>I136*H135</f>
        <v>0</v>
      </c>
    </row>
    <row r="137" spans="1:10" s="6" customFormat="1" ht="63.75" customHeight="1">
      <c r="A137" s="401"/>
      <c r="B137" s="402"/>
      <c r="C137" s="383" t="s">
        <v>11</v>
      </c>
      <c r="D137" s="7" t="s">
        <v>288</v>
      </c>
      <c r="E137" s="10" t="s">
        <v>300</v>
      </c>
      <c r="F137" s="386"/>
      <c r="G137" s="386"/>
      <c r="H137" s="386"/>
      <c r="I137" s="8"/>
      <c r="J137" s="8">
        <f>I137*H135</f>
        <v>0</v>
      </c>
    </row>
    <row r="138" spans="1:10" s="6" customFormat="1" ht="63.75" customHeight="1">
      <c r="A138" s="401"/>
      <c r="B138" s="402"/>
      <c r="C138" s="384"/>
      <c r="D138" s="7" t="s">
        <v>290</v>
      </c>
      <c r="E138" s="10" t="s">
        <v>300</v>
      </c>
      <c r="F138" s="386"/>
      <c r="G138" s="386"/>
      <c r="H138" s="386"/>
      <c r="I138" s="8"/>
      <c r="J138" s="8">
        <f>I138*H135</f>
        <v>0</v>
      </c>
    </row>
    <row r="139" spans="1:10" s="6" customFormat="1" ht="63.75" customHeight="1">
      <c r="A139" s="401"/>
      <c r="B139" s="402"/>
      <c r="C139" s="383" t="s">
        <v>19</v>
      </c>
      <c r="D139" s="7" t="s">
        <v>288</v>
      </c>
      <c r="E139" s="10" t="s">
        <v>300</v>
      </c>
      <c r="F139" s="386"/>
      <c r="G139" s="386"/>
      <c r="H139" s="386"/>
      <c r="I139" s="8"/>
      <c r="J139" s="8">
        <f>I139*H135</f>
        <v>0</v>
      </c>
    </row>
    <row r="140" spans="1:10" s="6" customFormat="1" ht="63.75" customHeight="1">
      <c r="A140" s="403"/>
      <c r="B140" s="404"/>
      <c r="C140" s="384"/>
      <c r="D140" s="7" t="s">
        <v>290</v>
      </c>
      <c r="E140" s="10" t="s">
        <v>300</v>
      </c>
      <c r="F140" s="384"/>
      <c r="G140" s="384"/>
      <c r="H140" s="384"/>
      <c r="I140" s="8"/>
      <c r="J140" s="8">
        <f>I140*H135</f>
        <v>0</v>
      </c>
    </row>
    <row r="141" spans="1:10" s="6" customFormat="1" ht="79.5" customHeight="1">
      <c r="A141" s="407">
        <v>5807</v>
      </c>
      <c r="B141" s="395"/>
      <c r="C141" s="383" t="s">
        <v>11</v>
      </c>
      <c r="D141" s="7" t="s">
        <v>288</v>
      </c>
      <c r="E141" s="10" t="s">
        <v>300</v>
      </c>
      <c r="F141" s="383">
        <v>6</v>
      </c>
      <c r="G141" s="383">
        <v>310</v>
      </c>
      <c r="H141" s="383">
        <f>G141*F141</f>
        <v>1860</v>
      </c>
      <c r="I141" s="8"/>
      <c r="J141" s="8">
        <f>I141*H141</f>
        <v>0</v>
      </c>
    </row>
    <row r="142" spans="1:10" s="6" customFormat="1" ht="79.5" customHeight="1">
      <c r="A142" s="408"/>
      <c r="B142" s="397"/>
      <c r="C142" s="384"/>
      <c r="D142" s="7" t="s">
        <v>290</v>
      </c>
      <c r="E142" s="10" t="s">
        <v>300</v>
      </c>
      <c r="F142" s="386"/>
      <c r="G142" s="386"/>
      <c r="H142" s="386"/>
      <c r="I142" s="8"/>
      <c r="J142" s="8">
        <f>I142*H141</f>
        <v>0</v>
      </c>
    </row>
    <row r="143" spans="1:10" s="6" customFormat="1" ht="79.5" customHeight="1">
      <c r="A143" s="408"/>
      <c r="B143" s="397"/>
      <c r="C143" s="383" t="s">
        <v>49</v>
      </c>
      <c r="D143" s="7" t="s">
        <v>288</v>
      </c>
      <c r="E143" s="10" t="s">
        <v>300</v>
      </c>
      <c r="F143" s="386"/>
      <c r="G143" s="386"/>
      <c r="H143" s="386"/>
      <c r="I143" s="8"/>
      <c r="J143" s="8">
        <f>I143*H141</f>
        <v>0</v>
      </c>
    </row>
    <row r="144" spans="1:10" s="6" customFormat="1" ht="79.5" customHeight="1">
      <c r="A144" s="409"/>
      <c r="B144" s="410"/>
      <c r="C144" s="384"/>
      <c r="D144" s="7" t="s">
        <v>290</v>
      </c>
      <c r="E144" s="10" t="s">
        <v>300</v>
      </c>
      <c r="F144" s="384"/>
      <c r="G144" s="384"/>
      <c r="H144" s="384"/>
      <c r="I144" s="8"/>
      <c r="J144" s="8">
        <f>I144*H141</f>
        <v>0</v>
      </c>
    </row>
    <row r="145" spans="1:10" s="6" customFormat="1" ht="32.25" customHeight="1">
      <c r="A145" s="398" t="s">
        <v>301</v>
      </c>
      <c r="B145" s="398"/>
      <c r="C145" s="398"/>
      <c r="D145" s="398"/>
      <c r="E145" s="398"/>
      <c r="F145" s="398"/>
      <c r="G145" s="398"/>
      <c r="H145" s="398"/>
      <c r="I145" s="9"/>
      <c r="J145" s="9"/>
    </row>
    <row r="146" spans="1:10" s="6" customFormat="1" ht="102.75" customHeight="1">
      <c r="A146" s="383" t="s">
        <v>302</v>
      </c>
      <c r="B146" s="381"/>
      <c r="C146" s="11" t="s">
        <v>142</v>
      </c>
      <c r="D146" s="1" t="s">
        <v>290</v>
      </c>
      <c r="E146" s="1" t="s">
        <v>303</v>
      </c>
      <c r="F146" s="383">
        <v>5</v>
      </c>
      <c r="G146" s="383">
        <v>350</v>
      </c>
      <c r="H146" s="383">
        <f>G146*F146</f>
        <v>1750</v>
      </c>
      <c r="I146" s="5"/>
      <c r="J146" s="5">
        <f>I146*H146</f>
        <v>0</v>
      </c>
    </row>
    <row r="147" spans="1:10" s="6" customFormat="1" ht="102.75" customHeight="1">
      <c r="A147" s="386"/>
      <c r="B147" s="385"/>
      <c r="C147" s="11" t="s">
        <v>11</v>
      </c>
      <c r="D147" s="1" t="s">
        <v>290</v>
      </c>
      <c r="E147" s="1" t="s">
        <v>303</v>
      </c>
      <c r="F147" s="386"/>
      <c r="G147" s="386"/>
      <c r="H147" s="386"/>
      <c r="I147" s="5"/>
      <c r="J147" s="5">
        <f>I147*H146</f>
        <v>0</v>
      </c>
    </row>
    <row r="148" spans="1:10" s="6" customFormat="1" ht="67.5" customHeight="1">
      <c r="A148" s="383" t="s">
        <v>305</v>
      </c>
      <c r="B148" s="414"/>
      <c r="C148" s="381"/>
      <c r="D148" s="383" t="s">
        <v>288</v>
      </c>
      <c r="E148" s="383" t="s">
        <v>292</v>
      </c>
      <c r="F148" s="383">
        <v>6</v>
      </c>
      <c r="G148" s="383">
        <v>430</v>
      </c>
      <c r="H148" s="383">
        <f>G148*F148</f>
        <v>2580</v>
      </c>
      <c r="I148" s="381"/>
      <c r="J148" s="381">
        <f>I148*H148</f>
        <v>0</v>
      </c>
    </row>
    <row r="149" spans="1:10" s="6" customFormat="1" ht="67.5" customHeight="1">
      <c r="A149" s="386"/>
      <c r="B149" s="415"/>
      <c r="C149" s="382"/>
      <c r="D149" s="386"/>
      <c r="E149" s="386"/>
      <c r="F149" s="386"/>
      <c r="G149" s="386"/>
      <c r="H149" s="386"/>
      <c r="I149" s="382"/>
      <c r="J149" s="382"/>
    </row>
    <row r="150" spans="1:10" s="6" customFormat="1" ht="110.25" customHeight="1">
      <c r="A150" s="383" t="s">
        <v>307</v>
      </c>
      <c r="B150" s="381"/>
      <c r="C150" s="4" t="s">
        <v>11</v>
      </c>
      <c r="D150" s="411" t="s">
        <v>288</v>
      </c>
      <c r="E150" s="381" t="s">
        <v>308</v>
      </c>
      <c r="F150" s="383">
        <v>6</v>
      </c>
      <c r="G150" s="383">
        <v>320</v>
      </c>
      <c r="H150" s="383">
        <f>G150*F150</f>
        <v>1920</v>
      </c>
      <c r="I150" s="5"/>
      <c r="J150" s="5">
        <f>I150*H150</f>
        <v>0</v>
      </c>
    </row>
    <row r="151" spans="1:10" s="6" customFormat="1" ht="110.25" customHeight="1">
      <c r="A151" s="386"/>
      <c r="B151" s="385"/>
      <c r="C151" s="4" t="s">
        <v>309</v>
      </c>
      <c r="D151" s="412"/>
      <c r="E151" s="385"/>
      <c r="F151" s="386"/>
      <c r="G151" s="386"/>
      <c r="H151" s="386"/>
      <c r="I151" s="5"/>
      <c r="J151" s="5">
        <f>I151*H150</f>
        <v>0</v>
      </c>
    </row>
    <row r="152" spans="1:10" s="6" customFormat="1" ht="110.25" customHeight="1">
      <c r="A152" s="386"/>
      <c r="B152" s="385"/>
      <c r="C152" s="4" t="s">
        <v>2</v>
      </c>
      <c r="D152" s="412"/>
      <c r="E152" s="385"/>
      <c r="F152" s="386"/>
      <c r="G152" s="386"/>
      <c r="H152" s="386"/>
      <c r="I152" s="5"/>
      <c r="J152" s="5">
        <f>I152*H150</f>
        <v>0</v>
      </c>
    </row>
    <row r="153" spans="1:10" s="6" customFormat="1" ht="110.25" customHeight="1">
      <c r="A153" s="386"/>
      <c r="B153" s="385"/>
      <c r="C153" s="4" t="s">
        <v>70</v>
      </c>
      <c r="D153" s="412"/>
      <c r="E153" s="385"/>
      <c r="F153" s="386"/>
      <c r="G153" s="386"/>
      <c r="H153" s="386"/>
      <c r="I153" s="5"/>
      <c r="J153" s="5">
        <f>I153*H150</f>
        <v>0</v>
      </c>
    </row>
    <row r="154" spans="1:10" s="6" customFormat="1" ht="110.25" customHeight="1">
      <c r="A154" s="384"/>
      <c r="B154" s="382"/>
      <c r="C154" s="4" t="s">
        <v>19</v>
      </c>
      <c r="D154" s="413"/>
      <c r="E154" s="382"/>
      <c r="F154" s="384"/>
      <c r="G154" s="384"/>
      <c r="H154" s="384"/>
      <c r="I154" s="5"/>
      <c r="J154" s="5">
        <f>I154*H150</f>
        <v>0</v>
      </c>
    </row>
    <row r="155" spans="1:10" s="6" customFormat="1" ht="97.5" customHeight="1">
      <c r="A155" s="383" t="s">
        <v>311</v>
      </c>
      <c r="B155" s="381"/>
      <c r="C155" s="5" t="s">
        <v>71</v>
      </c>
      <c r="D155" s="1"/>
      <c r="E155" s="1"/>
      <c r="F155" s="383"/>
      <c r="G155" s="383">
        <v>250</v>
      </c>
      <c r="H155" s="383">
        <f>G155*F155</f>
        <v>0</v>
      </c>
      <c r="I155" s="5"/>
      <c r="J155" s="5">
        <f>I155*H155</f>
        <v>0</v>
      </c>
    </row>
    <row r="156" spans="1:10" s="6" customFormat="1" ht="97.5" customHeight="1">
      <c r="A156" s="386"/>
      <c r="B156" s="385"/>
      <c r="C156" s="5" t="s">
        <v>149</v>
      </c>
      <c r="D156" s="1"/>
      <c r="E156" s="1"/>
      <c r="F156" s="386"/>
      <c r="G156" s="386"/>
      <c r="H156" s="386"/>
      <c r="I156" s="5"/>
      <c r="J156" s="5">
        <f>I156*H155</f>
        <v>0</v>
      </c>
    </row>
    <row r="157" spans="1:10" s="6" customFormat="1" ht="97.5" customHeight="1">
      <c r="A157" s="384"/>
      <c r="B157" s="382"/>
      <c r="C157" s="5" t="s">
        <v>81</v>
      </c>
      <c r="D157" s="1"/>
      <c r="E157" s="1"/>
      <c r="F157" s="384"/>
      <c r="G157" s="384"/>
      <c r="H157" s="384"/>
      <c r="I157" s="5"/>
      <c r="J157" s="5">
        <f>I157*H155</f>
        <v>0</v>
      </c>
    </row>
    <row r="158" spans="1:10" s="6" customFormat="1" ht="74.25" customHeight="1">
      <c r="A158" s="383" t="s">
        <v>312</v>
      </c>
      <c r="B158" s="381"/>
      <c r="C158" s="387" t="s">
        <v>11</v>
      </c>
      <c r="D158" s="1" t="s">
        <v>293</v>
      </c>
      <c r="E158" s="1" t="s">
        <v>306</v>
      </c>
      <c r="F158" s="383">
        <v>3</v>
      </c>
      <c r="G158" s="383">
        <v>560</v>
      </c>
      <c r="H158" s="383">
        <f>G158*F158</f>
        <v>1680</v>
      </c>
      <c r="I158" s="5"/>
      <c r="J158" s="5">
        <f>I158*H158</f>
        <v>0</v>
      </c>
    </row>
    <row r="159" spans="1:10" s="6" customFormat="1" ht="74.25" customHeight="1">
      <c r="A159" s="386"/>
      <c r="B159" s="385"/>
      <c r="C159" s="388"/>
      <c r="D159" s="2" t="s">
        <v>288</v>
      </c>
      <c r="E159" s="1" t="s">
        <v>306</v>
      </c>
      <c r="F159" s="386"/>
      <c r="G159" s="386"/>
      <c r="H159" s="386"/>
      <c r="I159" s="5"/>
      <c r="J159" s="5">
        <f>I159*H158</f>
        <v>0</v>
      </c>
    </row>
    <row r="160" spans="1:10" s="6" customFormat="1" ht="79.5" customHeight="1">
      <c r="A160" s="386"/>
      <c r="B160" s="385"/>
      <c r="C160" s="387" t="s">
        <v>313</v>
      </c>
      <c r="D160" s="1" t="s">
        <v>293</v>
      </c>
      <c r="E160" s="1" t="s">
        <v>306</v>
      </c>
      <c r="F160" s="386"/>
      <c r="G160" s="386"/>
      <c r="H160" s="386"/>
      <c r="I160" s="5"/>
      <c r="J160" s="5">
        <f>I160*H158</f>
        <v>0</v>
      </c>
    </row>
    <row r="161" spans="1:10" s="6" customFormat="1" ht="79.5" customHeight="1">
      <c r="A161" s="384"/>
      <c r="B161" s="382"/>
      <c r="C161" s="388"/>
      <c r="D161" s="2" t="s">
        <v>288</v>
      </c>
      <c r="E161" s="1" t="s">
        <v>306</v>
      </c>
      <c r="F161" s="384"/>
      <c r="G161" s="384"/>
      <c r="H161" s="384"/>
      <c r="I161" s="5"/>
      <c r="J161" s="5">
        <f>I161*H158</f>
        <v>0</v>
      </c>
    </row>
    <row r="162" spans="1:10" s="6" customFormat="1" ht="79.5" customHeight="1">
      <c r="A162" s="383" t="s">
        <v>314</v>
      </c>
      <c r="B162" s="381"/>
      <c r="C162" s="387" t="s">
        <v>19</v>
      </c>
      <c r="D162" s="1" t="s">
        <v>293</v>
      </c>
      <c r="E162" s="1" t="s">
        <v>306</v>
      </c>
      <c r="F162" s="383">
        <v>3</v>
      </c>
      <c r="G162" s="383">
        <v>560</v>
      </c>
      <c r="H162" s="383">
        <f>G162*F162</f>
        <v>1680</v>
      </c>
      <c r="I162" s="5"/>
      <c r="J162" s="5">
        <f>I162*H162</f>
        <v>0</v>
      </c>
    </row>
    <row r="163" spans="1:10" s="6" customFormat="1" ht="79.5" customHeight="1">
      <c r="A163" s="386"/>
      <c r="B163" s="385"/>
      <c r="C163" s="388"/>
      <c r="D163" s="2" t="s">
        <v>288</v>
      </c>
      <c r="E163" s="1" t="s">
        <v>306</v>
      </c>
      <c r="F163" s="386"/>
      <c r="G163" s="386"/>
      <c r="H163" s="386"/>
      <c r="I163" s="5"/>
      <c r="J163" s="5">
        <f>I163*H162</f>
        <v>0</v>
      </c>
    </row>
    <row r="164" spans="1:10" s="6" customFormat="1" ht="90" customHeight="1">
      <c r="A164" s="386"/>
      <c r="B164" s="385"/>
      <c r="C164" s="23" t="s">
        <v>11</v>
      </c>
      <c r="D164" s="2" t="s">
        <v>288</v>
      </c>
      <c r="E164" s="1" t="s">
        <v>306</v>
      </c>
      <c r="F164" s="386"/>
      <c r="G164" s="386"/>
      <c r="H164" s="386"/>
      <c r="I164" s="5"/>
      <c r="J164" s="5">
        <f>I164*H162</f>
        <v>0</v>
      </c>
    </row>
    <row r="165" spans="1:10" s="6" customFormat="1" ht="79.5" customHeight="1">
      <c r="A165" s="386"/>
      <c r="B165" s="385"/>
      <c r="C165" s="387" t="s">
        <v>56</v>
      </c>
      <c r="D165" s="1" t="s">
        <v>293</v>
      </c>
      <c r="E165" s="1" t="s">
        <v>306</v>
      </c>
      <c r="F165" s="386"/>
      <c r="G165" s="386"/>
      <c r="H165" s="386"/>
      <c r="I165" s="5"/>
      <c r="J165" s="5">
        <f>I165*H162</f>
        <v>0</v>
      </c>
    </row>
    <row r="166" spans="1:10" s="6" customFormat="1" ht="79.5" customHeight="1">
      <c r="A166" s="384"/>
      <c r="B166" s="382"/>
      <c r="C166" s="388"/>
      <c r="D166" s="2" t="s">
        <v>288</v>
      </c>
      <c r="E166" s="1" t="s">
        <v>306</v>
      </c>
      <c r="F166" s="384"/>
      <c r="G166" s="384"/>
      <c r="H166" s="384"/>
      <c r="I166" s="5"/>
      <c r="J166" s="5">
        <f>I166*H162</f>
        <v>0</v>
      </c>
    </row>
    <row r="167" spans="1:10" s="6" customFormat="1" ht="32.25" customHeight="1">
      <c r="A167" s="398" t="s">
        <v>315</v>
      </c>
      <c r="B167" s="398"/>
      <c r="C167" s="398"/>
      <c r="D167" s="398"/>
      <c r="E167" s="398"/>
      <c r="F167" s="398"/>
      <c r="G167" s="398"/>
      <c r="H167" s="398"/>
      <c r="I167" s="8"/>
      <c r="J167" s="8"/>
    </row>
    <row r="168" spans="1:10" s="6" customFormat="1" ht="46.5" customHeight="1">
      <c r="A168" s="383" t="s">
        <v>316</v>
      </c>
      <c r="B168" s="383"/>
      <c r="C168" s="7" t="s">
        <v>142</v>
      </c>
      <c r="D168" s="394" t="s">
        <v>317</v>
      </c>
      <c r="E168" s="395"/>
      <c r="F168" s="383">
        <v>6</v>
      </c>
      <c r="G168" s="383">
        <v>255</v>
      </c>
      <c r="H168" s="383">
        <f>G168*F168</f>
        <v>1530</v>
      </c>
      <c r="I168" s="8"/>
      <c r="J168" s="8">
        <f>I168*H168</f>
        <v>0</v>
      </c>
    </row>
    <row r="169" spans="1:10" s="6" customFormat="1" ht="46.5" customHeight="1">
      <c r="A169" s="386"/>
      <c r="B169" s="386"/>
      <c r="C169" s="7" t="s">
        <v>2</v>
      </c>
      <c r="D169" s="396"/>
      <c r="E169" s="397"/>
      <c r="F169" s="386"/>
      <c r="G169" s="386"/>
      <c r="H169" s="386"/>
      <c r="I169" s="8"/>
      <c r="J169" s="8">
        <f>I169*H168</f>
        <v>0</v>
      </c>
    </row>
    <row r="170" spans="1:10" s="6" customFormat="1" ht="46.5" customHeight="1">
      <c r="A170" s="386"/>
      <c r="B170" s="386"/>
      <c r="C170" s="7" t="s">
        <v>150</v>
      </c>
      <c r="D170" s="396"/>
      <c r="E170" s="397"/>
      <c r="F170" s="386"/>
      <c r="G170" s="386"/>
      <c r="H170" s="386"/>
      <c r="I170" s="8"/>
      <c r="J170" s="8">
        <f>I170*H168</f>
        <v>0</v>
      </c>
    </row>
    <row r="171" spans="1:10" s="6" customFormat="1" ht="46.5" customHeight="1">
      <c r="A171" s="386"/>
      <c r="B171" s="386"/>
      <c r="C171" s="7" t="s">
        <v>19</v>
      </c>
      <c r="D171" s="396"/>
      <c r="E171" s="397"/>
      <c r="F171" s="386"/>
      <c r="G171" s="386"/>
      <c r="H171" s="386"/>
      <c r="I171" s="8"/>
      <c r="J171" s="8">
        <f>I171*H168</f>
        <v>0</v>
      </c>
    </row>
    <row r="172" spans="1:10" s="6" customFormat="1" ht="46.5" customHeight="1">
      <c r="A172" s="386"/>
      <c r="B172" s="386"/>
      <c r="C172" s="7" t="s">
        <v>25</v>
      </c>
      <c r="D172" s="396"/>
      <c r="E172" s="397"/>
      <c r="F172" s="386"/>
      <c r="G172" s="386"/>
      <c r="H172" s="386"/>
      <c r="I172" s="8"/>
      <c r="J172" s="8">
        <f>I172*H168</f>
        <v>0</v>
      </c>
    </row>
    <row r="173" spans="1:10" s="6" customFormat="1" ht="46.5" customHeight="1">
      <c r="A173" s="386"/>
      <c r="B173" s="386"/>
      <c r="C173" s="7" t="s">
        <v>48</v>
      </c>
      <c r="D173" s="396"/>
      <c r="E173" s="397"/>
      <c r="F173" s="386"/>
      <c r="G173" s="386"/>
      <c r="H173" s="386"/>
      <c r="I173" s="8"/>
      <c r="J173" s="8">
        <f>I173*H168</f>
        <v>0</v>
      </c>
    </row>
    <row r="174" spans="1:10" s="6" customFormat="1" ht="46.5" customHeight="1">
      <c r="A174" s="384"/>
      <c r="B174" s="384"/>
      <c r="C174" s="7" t="s">
        <v>81</v>
      </c>
      <c r="D174" s="416"/>
      <c r="E174" s="410"/>
      <c r="F174" s="384"/>
      <c r="G174" s="384"/>
      <c r="H174" s="384"/>
      <c r="I174" s="8"/>
      <c r="J174" s="8">
        <f>I174*H168</f>
        <v>0</v>
      </c>
    </row>
    <row r="175" spans="1:10" s="6" customFormat="1" ht="46.5" customHeight="1">
      <c r="A175" s="383" t="s">
        <v>318</v>
      </c>
      <c r="B175" s="383"/>
      <c r="C175" s="7" t="s">
        <v>142</v>
      </c>
      <c r="D175" s="394" t="s">
        <v>317</v>
      </c>
      <c r="E175" s="395"/>
      <c r="F175" s="383">
        <v>6</v>
      </c>
      <c r="G175" s="383">
        <v>250</v>
      </c>
      <c r="H175" s="383">
        <f>G175*F175</f>
        <v>1500</v>
      </c>
      <c r="I175" s="8"/>
      <c r="J175" s="8">
        <f>I175*H175</f>
        <v>0</v>
      </c>
    </row>
    <row r="176" spans="1:10" s="6" customFormat="1" ht="46.5" customHeight="1">
      <c r="A176" s="386"/>
      <c r="B176" s="386"/>
      <c r="C176" s="7" t="s">
        <v>2</v>
      </c>
      <c r="D176" s="396"/>
      <c r="E176" s="397"/>
      <c r="F176" s="386"/>
      <c r="G176" s="386"/>
      <c r="H176" s="386"/>
      <c r="I176" s="8"/>
      <c r="J176" s="8">
        <f>I176*H175</f>
        <v>0</v>
      </c>
    </row>
    <row r="177" spans="1:10" s="6" customFormat="1" ht="46.5" customHeight="1">
      <c r="A177" s="386"/>
      <c r="B177" s="386"/>
      <c r="C177" s="7" t="s">
        <v>150</v>
      </c>
      <c r="D177" s="396"/>
      <c r="E177" s="397"/>
      <c r="F177" s="386"/>
      <c r="G177" s="386"/>
      <c r="H177" s="386"/>
      <c r="I177" s="8"/>
      <c r="J177" s="8">
        <f>I177*H175</f>
        <v>0</v>
      </c>
    </row>
    <row r="178" spans="1:10" s="6" customFormat="1" ht="46.5" customHeight="1">
      <c r="A178" s="386"/>
      <c r="B178" s="386"/>
      <c r="C178" s="7" t="s">
        <v>19</v>
      </c>
      <c r="D178" s="396"/>
      <c r="E178" s="397"/>
      <c r="F178" s="386"/>
      <c r="G178" s="386"/>
      <c r="H178" s="386"/>
      <c r="I178" s="8"/>
      <c r="J178" s="8">
        <f>I178*H175</f>
        <v>0</v>
      </c>
    </row>
    <row r="179" spans="1:10" s="6" customFormat="1" ht="46.5" customHeight="1">
      <c r="A179" s="386"/>
      <c r="B179" s="386"/>
      <c r="C179" s="7" t="s">
        <v>25</v>
      </c>
      <c r="D179" s="396"/>
      <c r="E179" s="397"/>
      <c r="F179" s="386"/>
      <c r="G179" s="386"/>
      <c r="H179" s="386"/>
      <c r="I179" s="8"/>
      <c r="J179" s="8">
        <f>I179*H175</f>
        <v>0</v>
      </c>
    </row>
    <row r="180" spans="1:10" s="6" customFormat="1" ht="46.5" customHeight="1">
      <c r="A180" s="386"/>
      <c r="B180" s="386"/>
      <c r="C180" s="7" t="s">
        <v>48</v>
      </c>
      <c r="D180" s="396"/>
      <c r="E180" s="397"/>
      <c r="F180" s="386"/>
      <c r="G180" s="386"/>
      <c r="H180" s="386"/>
      <c r="I180" s="8"/>
      <c r="J180" s="8">
        <f>I180*H175</f>
        <v>0</v>
      </c>
    </row>
    <row r="181" spans="1:10" s="6" customFormat="1" ht="46.5" customHeight="1">
      <c r="A181" s="384"/>
      <c r="B181" s="384"/>
      <c r="C181" s="7" t="s">
        <v>81</v>
      </c>
      <c r="D181" s="416"/>
      <c r="E181" s="410"/>
      <c r="F181" s="384"/>
      <c r="G181" s="384"/>
      <c r="H181" s="384"/>
      <c r="I181" s="8"/>
      <c r="J181" s="8">
        <f>I181*H175</f>
        <v>0</v>
      </c>
    </row>
    <row r="182" spans="1:10" s="6" customFormat="1" ht="46.5" customHeight="1">
      <c r="A182" s="383" t="s">
        <v>319</v>
      </c>
      <c r="B182" s="383"/>
      <c r="C182" s="7" t="s">
        <v>142</v>
      </c>
      <c r="D182" s="394" t="s">
        <v>317</v>
      </c>
      <c r="E182" s="395"/>
      <c r="F182" s="383">
        <v>6</v>
      </c>
      <c r="G182" s="383">
        <v>255</v>
      </c>
      <c r="H182" s="383">
        <f>G182*F182</f>
        <v>1530</v>
      </c>
      <c r="I182" s="8"/>
      <c r="J182" s="8">
        <f>I182*H182</f>
        <v>0</v>
      </c>
    </row>
    <row r="183" spans="1:10" s="6" customFormat="1" ht="46.5" customHeight="1">
      <c r="A183" s="386"/>
      <c r="B183" s="386"/>
      <c r="C183" s="7" t="s">
        <v>2</v>
      </c>
      <c r="D183" s="396"/>
      <c r="E183" s="397"/>
      <c r="F183" s="386"/>
      <c r="G183" s="386"/>
      <c r="H183" s="386"/>
      <c r="I183" s="8"/>
      <c r="J183" s="8">
        <f>I183*H182</f>
        <v>0</v>
      </c>
    </row>
    <row r="184" spans="1:10" s="6" customFormat="1" ht="46.5" customHeight="1">
      <c r="A184" s="386"/>
      <c r="B184" s="386"/>
      <c r="C184" s="7" t="s">
        <v>150</v>
      </c>
      <c r="D184" s="396"/>
      <c r="E184" s="397"/>
      <c r="F184" s="386"/>
      <c r="G184" s="386"/>
      <c r="H184" s="386"/>
      <c r="I184" s="8"/>
      <c r="J184" s="8">
        <f>I184*H182</f>
        <v>0</v>
      </c>
    </row>
    <row r="185" spans="1:10" s="6" customFormat="1" ht="46.5" customHeight="1">
      <c r="A185" s="386"/>
      <c r="B185" s="386"/>
      <c r="C185" s="7" t="s">
        <v>19</v>
      </c>
      <c r="D185" s="396"/>
      <c r="E185" s="397"/>
      <c r="F185" s="386"/>
      <c r="G185" s="386"/>
      <c r="H185" s="386"/>
      <c r="I185" s="8"/>
      <c r="J185" s="8">
        <f>I185*H182</f>
        <v>0</v>
      </c>
    </row>
    <row r="186" spans="1:10" s="6" customFormat="1" ht="46.5" customHeight="1">
      <c r="A186" s="386"/>
      <c r="B186" s="386"/>
      <c r="C186" s="7" t="s">
        <v>25</v>
      </c>
      <c r="D186" s="396"/>
      <c r="E186" s="397"/>
      <c r="F186" s="386"/>
      <c r="G186" s="386"/>
      <c r="H186" s="386"/>
      <c r="I186" s="8"/>
      <c r="J186" s="8">
        <f>I186*H182</f>
        <v>0</v>
      </c>
    </row>
    <row r="187" spans="1:10" s="6" customFormat="1" ht="46.5" customHeight="1">
      <c r="A187" s="386"/>
      <c r="B187" s="386"/>
      <c r="C187" s="7" t="s">
        <v>48</v>
      </c>
      <c r="D187" s="396"/>
      <c r="E187" s="397"/>
      <c r="F187" s="386"/>
      <c r="G187" s="386"/>
      <c r="H187" s="386"/>
      <c r="I187" s="8"/>
      <c r="J187" s="8">
        <f>I187*H182</f>
        <v>0</v>
      </c>
    </row>
    <row r="188" spans="1:10" s="6" customFormat="1" ht="46.5" customHeight="1">
      <c r="A188" s="384"/>
      <c r="B188" s="384"/>
      <c r="C188" s="7" t="s">
        <v>81</v>
      </c>
      <c r="D188" s="416"/>
      <c r="E188" s="410"/>
      <c r="F188" s="384"/>
      <c r="G188" s="384"/>
      <c r="H188" s="384"/>
      <c r="I188" s="8"/>
      <c r="J188" s="8">
        <f>I188*H182</f>
        <v>0</v>
      </c>
    </row>
    <row r="189" spans="1:10" s="6" customFormat="1" ht="46.5" customHeight="1">
      <c r="A189" s="383" t="s">
        <v>320</v>
      </c>
      <c r="B189" s="383"/>
      <c r="C189" s="7" t="s">
        <v>142</v>
      </c>
      <c r="D189" s="394" t="s">
        <v>317</v>
      </c>
      <c r="E189" s="395"/>
      <c r="F189" s="383">
        <v>6</v>
      </c>
      <c r="G189" s="383">
        <v>250</v>
      </c>
      <c r="H189" s="383">
        <f>G189*F189</f>
        <v>1500</v>
      </c>
      <c r="I189" s="8"/>
      <c r="J189" s="8">
        <f>I189*H189</f>
        <v>0</v>
      </c>
    </row>
    <row r="190" spans="1:10" s="6" customFormat="1" ht="46.5" customHeight="1">
      <c r="A190" s="386"/>
      <c r="B190" s="386"/>
      <c r="C190" s="7" t="s">
        <v>2</v>
      </c>
      <c r="D190" s="396"/>
      <c r="E190" s="397"/>
      <c r="F190" s="386"/>
      <c r="G190" s="386"/>
      <c r="H190" s="386"/>
      <c r="I190" s="8"/>
      <c r="J190" s="8">
        <f>I190*H189</f>
        <v>0</v>
      </c>
    </row>
    <row r="191" spans="1:10" s="6" customFormat="1" ht="46.5" customHeight="1">
      <c r="A191" s="386"/>
      <c r="B191" s="386"/>
      <c r="C191" s="7" t="s">
        <v>150</v>
      </c>
      <c r="D191" s="396"/>
      <c r="E191" s="397"/>
      <c r="F191" s="386"/>
      <c r="G191" s="386"/>
      <c r="H191" s="386"/>
      <c r="I191" s="8"/>
      <c r="J191" s="8">
        <f>I191*H189</f>
        <v>0</v>
      </c>
    </row>
    <row r="192" spans="1:10" s="6" customFormat="1" ht="46.5" customHeight="1">
      <c r="A192" s="386"/>
      <c r="B192" s="386"/>
      <c r="C192" s="7" t="s">
        <v>19</v>
      </c>
      <c r="D192" s="396"/>
      <c r="E192" s="397"/>
      <c r="F192" s="386"/>
      <c r="G192" s="386"/>
      <c r="H192" s="386"/>
      <c r="I192" s="8"/>
      <c r="J192" s="8">
        <f>I192*H189</f>
        <v>0</v>
      </c>
    </row>
    <row r="193" spans="1:10" s="6" customFormat="1" ht="46.5" customHeight="1">
      <c r="A193" s="386"/>
      <c r="B193" s="386"/>
      <c r="C193" s="7" t="s">
        <v>25</v>
      </c>
      <c r="D193" s="396"/>
      <c r="E193" s="397"/>
      <c r="F193" s="386"/>
      <c r="G193" s="386"/>
      <c r="H193" s="386"/>
      <c r="I193" s="8"/>
      <c r="J193" s="8">
        <f>I193*H189</f>
        <v>0</v>
      </c>
    </row>
    <row r="194" spans="1:10" s="6" customFormat="1" ht="46.5" customHeight="1">
      <c r="A194" s="386"/>
      <c r="B194" s="386"/>
      <c r="C194" s="7" t="s">
        <v>48</v>
      </c>
      <c r="D194" s="396"/>
      <c r="E194" s="397"/>
      <c r="F194" s="386"/>
      <c r="G194" s="386"/>
      <c r="H194" s="386"/>
      <c r="I194" s="8"/>
      <c r="J194" s="8">
        <f>I194*H189</f>
        <v>0</v>
      </c>
    </row>
    <row r="195" spans="1:10" s="6" customFormat="1" ht="46.5" customHeight="1">
      <c r="A195" s="384"/>
      <c r="B195" s="384"/>
      <c r="C195" s="7" t="s">
        <v>81</v>
      </c>
      <c r="D195" s="416"/>
      <c r="E195" s="410"/>
      <c r="F195" s="384"/>
      <c r="G195" s="384"/>
      <c r="H195" s="384"/>
      <c r="I195" s="8"/>
      <c r="J195" s="8">
        <f>I195*H189</f>
        <v>0</v>
      </c>
    </row>
    <row r="196" spans="1:10" s="6" customFormat="1" ht="75.75" customHeight="1">
      <c r="A196" s="426" t="s">
        <v>321</v>
      </c>
      <c r="B196" s="381"/>
      <c r="C196" s="5"/>
      <c r="D196" s="417" t="s">
        <v>322</v>
      </c>
      <c r="E196" s="418"/>
      <c r="F196" s="383">
        <v>6</v>
      </c>
      <c r="G196" s="383">
        <v>250</v>
      </c>
      <c r="H196" s="383">
        <f>G196*F196</f>
        <v>1500</v>
      </c>
      <c r="I196" s="5"/>
      <c r="J196" s="5">
        <f>I196*H196</f>
        <v>0</v>
      </c>
    </row>
    <row r="197" spans="1:10" s="6" customFormat="1" ht="75.75" customHeight="1">
      <c r="A197" s="427"/>
      <c r="B197" s="385"/>
      <c r="C197" s="5"/>
      <c r="D197" s="419"/>
      <c r="E197" s="420"/>
      <c r="F197" s="386"/>
      <c r="G197" s="386"/>
      <c r="H197" s="386"/>
      <c r="I197" s="5"/>
      <c r="J197" s="5">
        <f>I197*H196</f>
        <v>0</v>
      </c>
    </row>
    <row r="198" spans="1:10" s="6" customFormat="1" ht="75.75" customHeight="1">
      <c r="A198" s="427"/>
      <c r="B198" s="385"/>
      <c r="C198" s="5"/>
      <c r="D198" s="419"/>
      <c r="E198" s="420"/>
      <c r="F198" s="386"/>
      <c r="G198" s="386"/>
      <c r="H198" s="386"/>
      <c r="I198" s="5"/>
      <c r="J198" s="5">
        <f>I198*H196</f>
        <v>0</v>
      </c>
    </row>
    <row r="199" spans="1:10" s="6" customFormat="1" ht="75.75" customHeight="1">
      <c r="A199" s="428"/>
      <c r="B199" s="382"/>
      <c r="C199" s="5"/>
      <c r="D199" s="421"/>
      <c r="E199" s="422"/>
      <c r="F199" s="384"/>
      <c r="G199" s="384"/>
      <c r="H199" s="384"/>
      <c r="I199" s="5"/>
      <c r="J199" s="5">
        <f>I199*H196</f>
        <v>0</v>
      </c>
    </row>
    <row r="200" spans="1:10" s="6" customFormat="1" ht="37.5" customHeight="1">
      <c r="A200" s="383" t="s">
        <v>323</v>
      </c>
      <c r="B200" s="387"/>
      <c r="C200" s="14" t="s">
        <v>324</v>
      </c>
      <c r="D200" s="417" t="s">
        <v>322</v>
      </c>
      <c r="E200" s="418"/>
      <c r="F200" s="383">
        <v>6</v>
      </c>
      <c r="G200" s="423">
        <v>255</v>
      </c>
      <c r="H200" s="423">
        <f>F200*G200</f>
        <v>1530</v>
      </c>
      <c r="I200" s="5"/>
      <c r="J200" s="12">
        <f>H200*I200</f>
        <v>0</v>
      </c>
    </row>
    <row r="201" spans="1:10" s="6" customFormat="1" ht="37.5" customHeight="1">
      <c r="A201" s="386"/>
      <c r="B201" s="392"/>
      <c r="C201" s="14" t="s">
        <v>325</v>
      </c>
      <c r="D201" s="419"/>
      <c r="E201" s="420"/>
      <c r="F201" s="386"/>
      <c r="G201" s="424"/>
      <c r="H201" s="424"/>
      <c r="I201" s="5"/>
      <c r="J201" s="12">
        <f>H200*I201</f>
        <v>0</v>
      </c>
    </row>
    <row r="202" spans="1:10" s="6" customFormat="1" ht="37.5" customHeight="1">
      <c r="A202" s="386"/>
      <c r="B202" s="392"/>
      <c r="C202" s="14" t="s">
        <v>19</v>
      </c>
      <c r="D202" s="419"/>
      <c r="E202" s="420"/>
      <c r="F202" s="386"/>
      <c r="G202" s="424"/>
      <c r="H202" s="424"/>
      <c r="I202" s="5"/>
      <c r="J202" s="12">
        <f>H200*I202</f>
        <v>0</v>
      </c>
    </row>
    <row r="203" spans="1:10" s="6" customFormat="1" ht="37.5" customHeight="1">
      <c r="A203" s="386"/>
      <c r="B203" s="392"/>
      <c r="C203" s="14" t="s">
        <v>11</v>
      </c>
      <c r="D203" s="419"/>
      <c r="E203" s="420"/>
      <c r="F203" s="386"/>
      <c r="G203" s="424"/>
      <c r="H203" s="424"/>
      <c r="I203" s="5"/>
      <c r="J203" s="12">
        <f>H200*I203</f>
        <v>0</v>
      </c>
    </row>
    <row r="204" spans="1:10" s="6" customFormat="1" ht="37.5" customHeight="1">
      <c r="A204" s="384"/>
      <c r="B204" s="388"/>
      <c r="C204" s="14" t="s">
        <v>142</v>
      </c>
      <c r="D204" s="421"/>
      <c r="E204" s="422"/>
      <c r="F204" s="384"/>
      <c r="G204" s="425"/>
      <c r="H204" s="425"/>
      <c r="I204" s="5"/>
      <c r="J204" s="12">
        <f>H200*I204</f>
        <v>0</v>
      </c>
    </row>
    <row r="205" spans="1:10" s="6" customFormat="1" ht="37.5" customHeight="1">
      <c r="A205" s="383" t="s">
        <v>326</v>
      </c>
      <c r="B205" s="387"/>
      <c r="C205" s="14" t="s">
        <v>327</v>
      </c>
      <c r="D205" s="417" t="s">
        <v>322</v>
      </c>
      <c r="E205" s="418"/>
      <c r="F205" s="383">
        <v>6</v>
      </c>
      <c r="G205" s="423">
        <v>220</v>
      </c>
      <c r="H205" s="423">
        <f>F205*G205</f>
        <v>1320</v>
      </c>
      <c r="I205" s="5"/>
      <c r="J205" s="12">
        <f>H205*I205</f>
        <v>0</v>
      </c>
    </row>
    <row r="206" spans="1:10" s="6" customFormat="1" ht="37.5" customHeight="1">
      <c r="A206" s="386"/>
      <c r="B206" s="392"/>
      <c r="C206" s="14" t="s">
        <v>328</v>
      </c>
      <c r="D206" s="419"/>
      <c r="E206" s="420"/>
      <c r="F206" s="386"/>
      <c r="G206" s="424"/>
      <c r="H206" s="424"/>
      <c r="I206" s="5"/>
      <c r="J206" s="12">
        <f>H205*I206</f>
        <v>0</v>
      </c>
    </row>
    <row r="207" spans="1:10" s="6" customFormat="1" ht="37.5" customHeight="1">
      <c r="A207" s="386"/>
      <c r="B207" s="392"/>
      <c r="C207" s="14" t="s">
        <v>329</v>
      </c>
      <c r="D207" s="419"/>
      <c r="E207" s="420"/>
      <c r="F207" s="386"/>
      <c r="G207" s="424"/>
      <c r="H207" s="424"/>
      <c r="I207" s="5"/>
      <c r="J207" s="12">
        <f>H205*I207</f>
        <v>0</v>
      </c>
    </row>
    <row r="208" spans="1:10" s="6" customFormat="1" ht="37.5" customHeight="1">
      <c r="A208" s="386"/>
      <c r="B208" s="392"/>
      <c r="C208" s="14" t="s">
        <v>330</v>
      </c>
      <c r="D208" s="419"/>
      <c r="E208" s="420"/>
      <c r="F208" s="386"/>
      <c r="G208" s="424"/>
      <c r="H208" s="424"/>
      <c r="I208" s="5"/>
      <c r="J208" s="12">
        <f>H205*I208</f>
        <v>0</v>
      </c>
    </row>
    <row r="209" spans="1:10" s="6" customFormat="1" ht="37.5" customHeight="1">
      <c r="A209" s="386"/>
      <c r="B209" s="392"/>
      <c r="C209" s="14" t="s">
        <v>331</v>
      </c>
      <c r="D209" s="419"/>
      <c r="E209" s="420"/>
      <c r="F209" s="386"/>
      <c r="G209" s="424"/>
      <c r="H209" s="424"/>
      <c r="I209" s="5"/>
      <c r="J209" s="12">
        <f>H205*I209</f>
        <v>0</v>
      </c>
    </row>
    <row r="210" spans="1:10" s="6" customFormat="1" ht="37.5" customHeight="1">
      <c r="A210" s="386"/>
      <c r="B210" s="392"/>
      <c r="C210" s="14" t="s">
        <v>19</v>
      </c>
      <c r="D210" s="419"/>
      <c r="E210" s="420"/>
      <c r="F210" s="386"/>
      <c r="G210" s="424"/>
      <c r="H210" s="424"/>
      <c r="I210" s="5"/>
      <c r="J210" s="12">
        <f>H205*I210</f>
        <v>0</v>
      </c>
    </row>
    <row r="211" spans="1:10" s="6" customFormat="1" ht="37.5" customHeight="1">
      <c r="A211" s="386"/>
      <c r="B211" s="392"/>
      <c r="C211" s="14" t="s">
        <v>11</v>
      </c>
      <c r="D211" s="419"/>
      <c r="E211" s="420"/>
      <c r="F211" s="386"/>
      <c r="G211" s="424"/>
      <c r="H211" s="424"/>
      <c r="I211" s="5"/>
      <c r="J211" s="12">
        <f>H205*I211</f>
        <v>0</v>
      </c>
    </row>
    <row r="212" spans="1:10" s="6" customFormat="1" ht="37.5" customHeight="1">
      <c r="A212" s="384"/>
      <c r="B212" s="388"/>
      <c r="C212" s="14" t="s">
        <v>142</v>
      </c>
      <c r="D212" s="421"/>
      <c r="E212" s="422"/>
      <c r="F212" s="384"/>
      <c r="G212" s="425"/>
      <c r="H212" s="425"/>
      <c r="I212" s="5"/>
      <c r="J212" s="12">
        <f>H205*I212</f>
        <v>0</v>
      </c>
    </row>
    <row r="213" spans="1:10" s="6" customFormat="1" ht="37.5" customHeight="1">
      <c r="A213" s="383" t="s">
        <v>332</v>
      </c>
      <c r="B213" s="387"/>
      <c r="C213" s="14" t="s">
        <v>329</v>
      </c>
      <c r="D213" s="417" t="s">
        <v>322</v>
      </c>
      <c r="E213" s="418"/>
      <c r="F213" s="383">
        <v>6</v>
      </c>
      <c r="G213" s="423">
        <v>220</v>
      </c>
      <c r="H213" s="423">
        <f>F213*G213</f>
        <v>1320</v>
      </c>
      <c r="I213" s="5"/>
      <c r="J213" s="12">
        <f>H213*I213</f>
        <v>0</v>
      </c>
    </row>
    <row r="214" spans="1:10" s="6" customFormat="1" ht="37.5" customHeight="1">
      <c r="A214" s="386"/>
      <c r="B214" s="392"/>
      <c r="C214" s="14" t="s">
        <v>327</v>
      </c>
      <c r="D214" s="419"/>
      <c r="E214" s="420"/>
      <c r="F214" s="386"/>
      <c r="G214" s="424"/>
      <c r="H214" s="424"/>
      <c r="I214" s="5"/>
      <c r="J214" s="12">
        <f>H213*I214</f>
        <v>0</v>
      </c>
    </row>
    <row r="215" spans="1:10" s="6" customFormat="1" ht="37.5" customHeight="1">
      <c r="A215" s="386"/>
      <c r="B215" s="392"/>
      <c r="C215" s="14" t="s">
        <v>331</v>
      </c>
      <c r="D215" s="419"/>
      <c r="E215" s="420"/>
      <c r="F215" s="386"/>
      <c r="G215" s="424"/>
      <c r="H215" s="424"/>
      <c r="I215" s="5"/>
      <c r="J215" s="12">
        <f>H213*I215</f>
        <v>0</v>
      </c>
    </row>
    <row r="216" spans="1:10" s="6" customFormat="1" ht="37.5" customHeight="1">
      <c r="A216" s="386"/>
      <c r="B216" s="392"/>
      <c r="C216" s="14" t="s">
        <v>333</v>
      </c>
      <c r="D216" s="419"/>
      <c r="E216" s="420"/>
      <c r="F216" s="386"/>
      <c r="G216" s="424"/>
      <c r="H216" s="424"/>
      <c r="I216" s="5"/>
      <c r="J216" s="12">
        <f>H213*I216</f>
        <v>0</v>
      </c>
    </row>
    <row r="217" spans="1:10" s="6" customFormat="1" ht="37.5" customHeight="1">
      <c r="A217" s="386"/>
      <c r="B217" s="392"/>
      <c r="C217" s="14" t="s">
        <v>328</v>
      </c>
      <c r="D217" s="419"/>
      <c r="E217" s="420"/>
      <c r="F217" s="386"/>
      <c r="G217" s="424"/>
      <c r="H217" s="424"/>
      <c r="I217" s="5"/>
      <c r="J217" s="12">
        <f>H213*I217</f>
        <v>0</v>
      </c>
    </row>
    <row r="218" spans="1:10" s="6" customFormat="1" ht="37.5" customHeight="1">
      <c r="A218" s="386"/>
      <c r="B218" s="392"/>
      <c r="C218" s="14" t="s">
        <v>19</v>
      </c>
      <c r="D218" s="419"/>
      <c r="E218" s="420"/>
      <c r="F218" s="386"/>
      <c r="G218" s="424"/>
      <c r="H218" s="424"/>
      <c r="I218" s="5"/>
      <c r="J218" s="12">
        <f>H213*I218</f>
        <v>0</v>
      </c>
    </row>
    <row r="219" spans="1:10" s="6" customFormat="1" ht="37.5" customHeight="1">
      <c r="A219" s="386"/>
      <c r="B219" s="392"/>
      <c r="C219" s="14" t="s">
        <v>11</v>
      </c>
      <c r="D219" s="419"/>
      <c r="E219" s="420"/>
      <c r="F219" s="386"/>
      <c r="G219" s="424"/>
      <c r="H219" s="424"/>
      <c r="I219" s="5"/>
      <c r="J219" s="12">
        <f>H213*I219</f>
        <v>0</v>
      </c>
    </row>
    <row r="220" spans="1:10" s="6" customFormat="1" ht="37.5" customHeight="1">
      <c r="A220" s="384"/>
      <c r="B220" s="388"/>
      <c r="C220" s="14" t="s">
        <v>142</v>
      </c>
      <c r="D220" s="421"/>
      <c r="E220" s="422"/>
      <c r="F220" s="384"/>
      <c r="G220" s="425"/>
      <c r="H220" s="425"/>
      <c r="I220" s="5"/>
      <c r="J220" s="12">
        <f>H213*I220</f>
        <v>0</v>
      </c>
    </row>
    <row r="221" spans="1:10" s="6" customFormat="1" ht="84.75" customHeight="1">
      <c r="A221" s="383" t="s">
        <v>334</v>
      </c>
      <c r="B221" s="387"/>
      <c r="C221" s="15" t="s">
        <v>335</v>
      </c>
      <c r="D221" s="417" t="s">
        <v>296</v>
      </c>
      <c r="E221" s="418"/>
      <c r="F221" s="383">
        <v>6</v>
      </c>
      <c r="G221" s="423">
        <v>200</v>
      </c>
      <c r="H221" s="423">
        <f>F221*G221</f>
        <v>1200</v>
      </c>
      <c r="I221" s="5"/>
      <c r="J221" s="12">
        <f>H221*I221</f>
        <v>0</v>
      </c>
    </row>
    <row r="222" spans="1:10" s="6" customFormat="1" ht="84.75" customHeight="1">
      <c r="A222" s="386"/>
      <c r="B222" s="392"/>
      <c r="C222" s="15" t="s">
        <v>336</v>
      </c>
      <c r="D222" s="419"/>
      <c r="E222" s="420"/>
      <c r="F222" s="386"/>
      <c r="G222" s="424"/>
      <c r="H222" s="424"/>
      <c r="I222" s="5"/>
      <c r="J222" s="12">
        <f>H221*I222</f>
        <v>0</v>
      </c>
    </row>
    <row r="223" spans="1:10" s="6" customFormat="1" ht="84.75" customHeight="1">
      <c r="A223" s="386"/>
      <c r="B223" s="392"/>
      <c r="C223" s="15" t="s">
        <v>337</v>
      </c>
      <c r="D223" s="419"/>
      <c r="E223" s="420"/>
      <c r="F223" s="386"/>
      <c r="G223" s="424"/>
      <c r="H223" s="424"/>
      <c r="I223" s="5"/>
      <c r="J223" s="12">
        <f>H221*I223</f>
        <v>0</v>
      </c>
    </row>
    <row r="224" spans="1:10" s="6" customFormat="1" ht="84.75" customHeight="1">
      <c r="A224" s="386"/>
      <c r="B224" s="392"/>
      <c r="C224" s="15" t="s">
        <v>338</v>
      </c>
      <c r="D224" s="419"/>
      <c r="E224" s="420"/>
      <c r="F224" s="386"/>
      <c r="G224" s="424"/>
      <c r="H224" s="424"/>
      <c r="I224" s="5"/>
      <c r="J224" s="12">
        <f>H221*I224</f>
        <v>0</v>
      </c>
    </row>
    <row r="225" spans="1:10" s="6" customFormat="1" ht="84.75" customHeight="1">
      <c r="A225" s="386"/>
      <c r="B225" s="392"/>
      <c r="C225" s="15" t="s">
        <v>339</v>
      </c>
      <c r="D225" s="419"/>
      <c r="E225" s="420"/>
      <c r="F225" s="386"/>
      <c r="G225" s="424"/>
      <c r="H225" s="424"/>
      <c r="I225" s="5"/>
      <c r="J225" s="12">
        <f>H221*I225</f>
        <v>0</v>
      </c>
    </row>
    <row r="226" spans="1:10" s="6" customFormat="1" ht="84.75" customHeight="1">
      <c r="A226" s="386"/>
      <c r="B226" s="392"/>
      <c r="C226" s="15" t="s">
        <v>340</v>
      </c>
      <c r="D226" s="421"/>
      <c r="E226" s="422"/>
      <c r="F226" s="386"/>
      <c r="G226" s="424"/>
      <c r="H226" s="424"/>
      <c r="I226" s="5"/>
      <c r="J226" s="12">
        <f>H221*I226</f>
        <v>0</v>
      </c>
    </row>
    <row r="227" spans="1:10" s="6" customFormat="1" ht="84.75" customHeight="1">
      <c r="A227" s="383" t="s">
        <v>341</v>
      </c>
      <c r="B227" s="387"/>
      <c r="C227" s="15" t="s">
        <v>338</v>
      </c>
      <c r="D227" s="417" t="s">
        <v>317</v>
      </c>
      <c r="E227" s="418"/>
      <c r="F227" s="383">
        <v>6</v>
      </c>
      <c r="G227" s="423">
        <v>220</v>
      </c>
      <c r="H227" s="423">
        <f>F227*G227</f>
        <v>1320</v>
      </c>
      <c r="I227" s="5"/>
      <c r="J227" s="12">
        <f>H227*I227</f>
        <v>0</v>
      </c>
    </row>
    <row r="228" spans="1:10" s="6" customFormat="1" ht="84.75" customHeight="1">
      <c r="A228" s="386"/>
      <c r="B228" s="392"/>
      <c r="C228" s="15" t="s">
        <v>339</v>
      </c>
      <c r="D228" s="419"/>
      <c r="E228" s="420"/>
      <c r="F228" s="386"/>
      <c r="G228" s="424"/>
      <c r="H228" s="424"/>
      <c r="I228" s="5"/>
      <c r="J228" s="12">
        <f>H227*I228</f>
        <v>0</v>
      </c>
    </row>
    <row r="229" spans="1:10" s="6" customFormat="1" ht="84.75" customHeight="1">
      <c r="A229" s="386"/>
      <c r="B229" s="392"/>
      <c r="C229" s="15" t="s">
        <v>335</v>
      </c>
      <c r="D229" s="419"/>
      <c r="E229" s="420"/>
      <c r="F229" s="386"/>
      <c r="G229" s="424"/>
      <c r="H229" s="424"/>
      <c r="I229" s="5"/>
      <c r="J229" s="12">
        <f>H227*I229</f>
        <v>0</v>
      </c>
    </row>
    <row r="230" spans="1:10" s="6" customFormat="1" ht="84.75" customHeight="1">
      <c r="A230" s="386"/>
      <c r="B230" s="392"/>
      <c r="C230" s="15" t="s">
        <v>342</v>
      </c>
      <c r="D230" s="419"/>
      <c r="E230" s="420"/>
      <c r="F230" s="386"/>
      <c r="G230" s="424"/>
      <c r="H230" s="424"/>
      <c r="I230" s="5"/>
      <c r="J230" s="12">
        <f>H227*I230</f>
        <v>0</v>
      </c>
    </row>
    <row r="231" spans="1:10" s="6" customFormat="1" ht="84.75" customHeight="1">
      <c r="A231" s="386"/>
      <c r="B231" s="392"/>
      <c r="C231" s="15" t="s">
        <v>340</v>
      </c>
      <c r="D231" s="419"/>
      <c r="E231" s="420"/>
      <c r="F231" s="386"/>
      <c r="G231" s="424"/>
      <c r="H231" s="424"/>
      <c r="I231" s="5"/>
      <c r="J231" s="12">
        <f>H227*I231</f>
        <v>0</v>
      </c>
    </row>
    <row r="232" spans="1:10" s="6" customFormat="1" ht="84.75" customHeight="1">
      <c r="A232" s="386"/>
      <c r="B232" s="392"/>
      <c r="C232" s="15" t="s">
        <v>336</v>
      </c>
      <c r="D232" s="421"/>
      <c r="E232" s="422"/>
      <c r="F232" s="386"/>
      <c r="G232" s="424"/>
      <c r="H232" s="424"/>
      <c r="I232" s="5"/>
      <c r="J232" s="12">
        <f>H227*I232</f>
        <v>0</v>
      </c>
    </row>
    <row r="233" spans="1:10" s="6" customFormat="1" ht="37.5" customHeight="1">
      <c r="A233" s="383" t="s">
        <v>343</v>
      </c>
      <c r="B233" s="387"/>
      <c r="C233" s="14" t="s">
        <v>344</v>
      </c>
      <c r="D233" s="417" t="s">
        <v>345</v>
      </c>
      <c r="E233" s="418"/>
      <c r="F233" s="383">
        <v>6</v>
      </c>
      <c r="G233" s="423">
        <v>210</v>
      </c>
      <c r="H233" s="423">
        <f>F233*G233</f>
        <v>1260</v>
      </c>
      <c r="I233" s="5"/>
      <c r="J233" s="12">
        <f>H233*I233</f>
        <v>0</v>
      </c>
    </row>
    <row r="234" spans="1:10" s="6" customFormat="1" ht="37.5" customHeight="1">
      <c r="A234" s="386"/>
      <c r="B234" s="392"/>
      <c r="C234" s="14" t="s">
        <v>329</v>
      </c>
      <c r="D234" s="419"/>
      <c r="E234" s="420"/>
      <c r="F234" s="386"/>
      <c r="G234" s="424"/>
      <c r="H234" s="424"/>
      <c r="I234" s="5"/>
      <c r="J234" s="12">
        <f>H233*I234</f>
        <v>0</v>
      </c>
    </row>
    <row r="235" spans="1:10" s="6" customFormat="1" ht="37.5" customHeight="1">
      <c r="A235" s="386"/>
      <c r="B235" s="392"/>
      <c r="C235" s="14" t="s">
        <v>331</v>
      </c>
      <c r="D235" s="419"/>
      <c r="E235" s="420"/>
      <c r="F235" s="386"/>
      <c r="G235" s="424"/>
      <c r="H235" s="424"/>
      <c r="I235" s="5"/>
      <c r="J235" s="12">
        <f>H233*I235</f>
        <v>0</v>
      </c>
    </row>
    <row r="236" spans="1:10" s="6" customFormat="1" ht="37.5" customHeight="1">
      <c r="A236" s="386"/>
      <c r="B236" s="392"/>
      <c r="C236" s="14" t="s">
        <v>346</v>
      </c>
      <c r="D236" s="419"/>
      <c r="E236" s="420"/>
      <c r="F236" s="386"/>
      <c r="G236" s="424"/>
      <c r="H236" s="424"/>
      <c r="I236" s="5"/>
      <c r="J236" s="12">
        <f>H233*I236</f>
        <v>0</v>
      </c>
    </row>
    <row r="237" spans="1:10" s="6" customFormat="1" ht="37.5" customHeight="1">
      <c r="A237" s="386"/>
      <c r="B237" s="392"/>
      <c r="C237" s="14" t="s">
        <v>347</v>
      </c>
      <c r="D237" s="419"/>
      <c r="E237" s="420"/>
      <c r="F237" s="386"/>
      <c r="G237" s="424"/>
      <c r="H237" s="424"/>
      <c r="I237" s="5"/>
      <c r="J237" s="12">
        <f>H233*I237</f>
        <v>0</v>
      </c>
    </row>
    <row r="238" spans="1:10" s="6" customFormat="1" ht="37.5" customHeight="1">
      <c r="A238" s="386"/>
      <c r="B238" s="392"/>
      <c r="C238" s="14" t="s">
        <v>19</v>
      </c>
      <c r="D238" s="419"/>
      <c r="E238" s="420"/>
      <c r="F238" s="386"/>
      <c r="G238" s="424"/>
      <c r="H238" s="424"/>
      <c r="I238" s="5"/>
      <c r="J238" s="12">
        <f>H233*I238</f>
        <v>0</v>
      </c>
    </row>
    <row r="239" spans="1:10" s="6" customFormat="1" ht="37.5" customHeight="1">
      <c r="A239" s="386"/>
      <c r="B239" s="392"/>
      <c r="C239" s="14" t="s">
        <v>11</v>
      </c>
      <c r="D239" s="419"/>
      <c r="E239" s="420"/>
      <c r="F239" s="386"/>
      <c r="G239" s="424"/>
      <c r="H239" s="424"/>
      <c r="I239" s="5"/>
      <c r="J239" s="12">
        <f>H233*I239</f>
        <v>0</v>
      </c>
    </row>
    <row r="240" spans="1:10" s="6" customFormat="1" ht="37.5" customHeight="1">
      <c r="A240" s="384"/>
      <c r="B240" s="388"/>
      <c r="C240" s="14" t="s">
        <v>142</v>
      </c>
      <c r="D240" s="421"/>
      <c r="E240" s="422"/>
      <c r="F240" s="384"/>
      <c r="G240" s="425"/>
      <c r="H240" s="425"/>
      <c r="I240" s="5"/>
      <c r="J240" s="12">
        <f>H233*I240</f>
        <v>0</v>
      </c>
    </row>
    <row r="241" spans="1:10" s="6" customFormat="1" ht="37.5" customHeight="1">
      <c r="A241" s="383" t="s">
        <v>348</v>
      </c>
      <c r="B241" s="387"/>
      <c r="C241" s="14" t="s">
        <v>328</v>
      </c>
      <c r="D241" s="417" t="s">
        <v>345</v>
      </c>
      <c r="E241" s="418"/>
      <c r="F241" s="383">
        <v>6</v>
      </c>
      <c r="G241" s="423">
        <v>210</v>
      </c>
      <c r="H241" s="423">
        <f>F241*G241</f>
        <v>1260</v>
      </c>
      <c r="I241" s="5"/>
      <c r="J241" s="12">
        <f>H241*I241</f>
        <v>0</v>
      </c>
    </row>
    <row r="242" spans="1:10" s="6" customFormat="1" ht="37.5" customHeight="1">
      <c r="A242" s="386"/>
      <c r="B242" s="392"/>
      <c r="C242" s="14" t="s">
        <v>304</v>
      </c>
      <c r="D242" s="419"/>
      <c r="E242" s="420"/>
      <c r="F242" s="386"/>
      <c r="G242" s="424"/>
      <c r="H242" s="424"/>
      <c r="I242" s="5"/>
      <c r="J242" s="12">
        <f>H241*I242</f>
        <v>0</v>
      </c>
    </row>
    <row r="243" spans="1:10" s="6" customFormat="1" ht="37.5" customHeight="1">
      <c r="A243" s="386"/>
      <c r="B243" s="392"/>
      <c r="C243" s="14" t="s">
        <v>333</v>
      </c>
      <c r="D243" s="419"/>
      <c r="E243" s="420"/>
      <c r="F243" s="386"/>
      <c r="G243" s="424"/>
      <c r="H243" s="424"/>
      <c r="I243" s="5"/>
      <c r="J243" s="12">
        <f>H241*I243</f>
        <v>0</v>
      </c>
    </row>
    <row r="244" spans="1:10" s="6" customFormat="1" ht="37.5" customHeight="1">
      <c r="A244" s="386"/>
      <c r="B244" s="392"/>
      <c r="C244" s="14" t="s">
        <v>347</v>
      </c>
      <c r="D244" s="419"/>
      <c r="E244" s="420"/>
      <c r="F244" s="386"/>
      <c r="G244" s="424"/>
      <c r="H244" s="424"/>
      <c r="I244" s="5"/>
      <c r="J244" s="12">
        <f>H241*I244</f>
        <v>0</v>
      </c>
    </row>
    <row r="245" spans="1:10" s="6" customFormat="1" ht="37.5" customHeight="1">
      <c r="A245" s="386"/>
      <c r="B245" s="392"/>
      <c r="C245" s="14" t="s">
        <v>344</v>
      </c>
      <c r="D245" s="419"/>
      <c r="E245" s="420"/>
      <c r="F245" s="386"/>
      <c r="G245" s="424"/>
      <c r="H245" s="424"/>
      <c r="I245" s="5"/>
      <c r="J245" s="12">
        <f>H241*I245</f>
        <v>0</v>
      </c>
    </row>
    <row r="246" spans="1:10" s="6" customFormat="1" ht="37.5" customHeight="1">
      <c r="A246" s="386"/>
      <c r="B246" s="392"/>
      <c r="C246" s="14" t="s">
        <v>19</v>
      </c>
      <c r="D246" s="419"/>
      <c r="E246" s="420"/>
      <c r="F246" s="386"/>
      <c r="G246" s="424"/>
      <c r="H246" s="424"/>
      <c r="I246" s="5"/>
      <c r="J246" s="12">
        <f>H241*I246</f>
        <v>0</v>
      </c>
    </row>
    <row r="247" spans="1:10" s="6" customFormat="1" ht="37.5" customHeight="1">
      <c r="A247" s="386"/>
      <c r="B247" s="392"/>
      <c r="C247" s="14" t="s">
        <v>11</v>
      </c>
      <c r="D247" s="419"/>
      <c r="E247" s="420"/>
      <c r="F247" s="386"/>
      <c r="G247" s="424"/>
      <c r="H247" s="424"/>
      <c r="I247" s="5"/>
      <c r="J247" s="12">
        <f>H241*I247</f>
        <v>0</v>
      </c>
    </row>
    <row r="248" spans="1:10" s="6" customFormat="1" ht="37.5" customHeight="1">
      <c r="A248" s="384"/>
      <c r="B248" s="388"/>
      <c r="C248" s="14" t="s">
        <v>142</v>
      </c>
      <c r="D248" s="421"/>
      <c r="E248" s="422"/>
      <c r="F248" s="384"/>
      <c r="G248" s="425"/>
      <c r="H248" s="425"/>
      <c r="I248" s="5"/>
      <c r="J248" s="12">
        <f>H241*I248</f>
        <v>0</v>
      </c>
    </row>
    <row r="249" spans="1:10" s="6" customFormat="1" ht="37.5" customHeight="1">
      <c r="A249" s="383" t="s">
        <v>349</v>
      </c>
      <c r="B249" s="387"/>
      <c r="C249" s="14" t="s">
        <v>350</v>
      </c>
      <c r="D249" s="417" t="s">
        <v>345</v>
      </c>
      <c r="E249" s="418"/>
      <c r="F249" s="383">
        <v>6</v>
      </c>
      <c r="G249" s="423">
        <v>200</v>
      </c>
      <c r="H249" s="423">
        <f>F249*G249</f>
        <v>1200</v>
      </c>
      <c r="I249" s="5"/>
      <c r="J249" s="12">
        <f>H249*I249</f>
        <v>0</v>
      </c>
    </row>
    <row r="250" spans="1:10" s="6" customFormat="1" ht="37.5" customHeight="1">
      <c r="A250" s="386"/>
      <c r="B250" s="392"/>
      <c r="C250" s="14" t="s">
        <v>342</v>
      </c>
      <c r="D250" s="419"/>
      <c r="E250" s="420"/>
      <c r="F250" s="386"/>
      <c r="G250" s="424"/>
      <c r="H250" s="424"/>
      <c r="I250" s="5"/>
      <c r="J250" s="12">
        <f>H249*I250</f>
        <v>0</v>
      </c>
    </row>
    <row r="251" spans="1:10" s="6" customFormat="1" ht="37.5" customHeight="1">
      <c r="A251" s="386"/>
      <c r="B251" s="392"/>
      <c r="C251" s="14" t="s">
        <v>336</v>
      </c>
      <c r="D251" s="419"/>
      <c r="E251" s="420"/>
      <c r="F251" s="386"/>
      <c r="G251" s="424"/>
      <c r="H251" s="424"/>
      <c r="I251" s="5"/>
      <c r="J251" s="12">
        <f>H249*I251</f>
        <v>0</v>
      </c>
    </row>
    <row r="252" spans="1:10" s="6" customFormat="1" ht="37.5" customHeight="1">
      <c r="A252" s="386"/>
      <c r="B252" s="392"/>
      <c r="C252" s="14" t="s">
        <v>339</v>
      </c>
      <c r="D252" s="419"/>
      <c r="E252" s="420"/>
      <c r="F252" s="386"/>
      <c r="G252" s="424"/>
      <c r="H252" s="424"/>
      <c r="I252" s="5"/>
      <c r="J252" s="12">
        <f>H249*I252</f>
        <v>0</v>
      </c>
    </row>
    <row r="253" spans="1:10" s="6" customFormat="1" ht="37.5" customHeight="1">
      <c r="A253" s="386"/>
      <c r="B253" s="392"/>
      <c r="C253" s="14" t="s">
        <v>351</v>
      </c>
      <c r="D253" s="419"/>
      <c r="E253" s="420"/>
      <c r="F253" s="386"/>
      <c r="G253" s="424"/>
      <c r="H253" s="424"/>
      <c r="I253" s="5"/>
      <c r="J253" s="12">
        <f>H249*I253</f>
        <v>0</v>
      </c>
    </row>
    <row r="254" spans="1:10" s="6" customFormat="1" ht="37.5" customHeight="1">
      <c r="A254" s="386"/>
      <c r="B254" s="392"/>
      <c r="C254" s="14" t="s">
        <v>347</v>
      </c>
      <c r="D254" s="419"/>
      <c r="E254" s="420"/>
      <c r="F254" s="386"/>
      <c r="G254" s="424"/>
      <c r="H254" s="424"/>
      <c r="I254" s="5"/>
      <c r="J254" s="12">
        <f>H249*I254</f>
        <v>0</v>
      </c>
    </row>
    <row r="255" spans="1:10" s="6" customFormat="1" ht="37.5" customHeight="1">
      <c r="A255" s="386"/>
      <c r="B255" s="392"/>
      <c r="C255" s="14" t="s">
        <v>328</v>
      </c>
      <c r="D255" s="419"/>
      <c r="E255" s="420"/>
      <c r="F255" s="386"/>
      <c r="G255" s="424"/>
      <c r="H255" s="424"/>
      <c r="I255" s="5"/>
      <c r="J255" s="12">
        <f>H249*I255</f>
        <v>0</v>
      </c>
    </row>
    <row r="256" spans="1:10" s="6" customFormat="1" ht="37.5" customHeight="1">
      <c r="A256" s="386"/>
      <c r="B256" s="392"/>
      <c r="C256" s="14" t="s">
        <v>333</v>
      </c>
      <c r="D256" s="419"/>
      <c r="E256" s="420"/>
      <c r="F256" s="386"/>
      <c r="G256" s="424"/>
      <c r="H256" s="424"/>
      <c r="I256" s="5"/>
      <c r="J256" s="12">
        <f>H249*I256</f>
        <v>0</v>
      </c>
    </row>
    <row r="257" spans="1:10" s="6" customFormat="1" ht="37.5" customHeight="1">
      <c r="A257" s="386"/>
      <c r="B257" s="392"/>
      <c r="C257" s="14" t="s">
        <v>313</v>
      </c>
      <c r="D257" s="419"/>
      <c r="E257" s="420"/>
      <c r="F257" s="386"/>
      <c r="G257" s="424"/>
      <c r="H257" s="424"/>
      <c r="I257" s="5"/>
      <c r="J257" s="12">
        <f>H249*I257</f>
        <v>0</v>
      </c>
    </row>
    <row r="258" spans="1:10" s="6" customFormat="1" ht="37.5" customHeight="1">
      <c r="A258" s="386"/>
      <c r="B258" s="392"/>
      <c r="C258" s="14" t="s">
        <v>11</v>
      </c>
      <c r="D258" s="419"/>
      <c r="E258" s="420"/>
      <c r="F258" s="386"/>
      <c r="G258" s="424"/>
      <c r="H258" s="424"/>
      <c r="I258" s="5"/>
      <c r="J258" s="12">
        <f>H249*I258</f>
        <v>0</v>
      </c>
    </row>
    <row r="259" spans="1:10" s="6" customFormat="1" ht="37.5" customHeight="1">
      <c r="A259" s="384"/>
      <c r="B259" s="388"/>
      <c r="C259" s="14" t="s">
        <v>142</v>
      </c>
      <c r="D259" s="421"/>
      <c r="E259" s="422"/>
      <c r="F259" s="384"/>
      <c r="G259" s="425"/>
      <c r="H259" s="425"/>
      <c r="I259" s="5"/>
      <c r="J259" s="12">
        <f>H249*I259</f>
        <v>0</v>
      </c>
    </row>
    <row r="260" spans="1:10" s="6" customFormat="1" ht="37.5" customHeight="1">
      <c r="A260" s="383" t="s">
        <v>352</v>
      </c>
      <c r="B260" s="387"/>
      <c r="C260" s="14" t="s">
        <v>350</v>
      </c>
      <c r="D260" s="417" t="s">
        <v>345</v>
      </c>
      <c r="E260" s="418"/>
      <c r="F260" s="383">
        <v>6</v>
      </c>
      <c r="G260" s="423">
        <v>215</v>
      </c>
      <c r="H260" s="423">
        <f>F260*G260</f>
        <v>1290</v>
      </c>
      <c r="I260" s="5"/>
      <c r="J260" s="12">
        <f>H260*I260</f>
        <v>0</v>
      </c>
    </row>
    <row r="261" spans="1:10" s="6" customFormat="1" ht="37.5" customHeight="1">
      <c r="A261" s="386"/>
      <c r="B261" s="392"/>
      <c r="C261" s="14" t="s">
        <v>342</v>
      </c>
      <c r="D261" s="419"/>
      <c r="E261" s="420"/>
      <c r="F261" s="386"/>
      <c r="G261" s="424"/>
      <c r="H261" s="424"/>
      <c r="I261" s="5"/>
      <c r="J261" s="12">
        <f>H260*I261</f>
        <v>0</v>
      </c>
    </row>
    <row r="262" spans="1:10" s="6" customFormat="1" ht="37.5" customHeight="1">
      <c r="A262" s="386"/>
      <c r="B262" s="392"/>
      <c r="C262" s="14" t="s">
        <v>336</v>
      </c>
      <c r="D262" s="419"/>
      <c r="E262" s="420"/>
      <c r="F262" s="386"/>
      <c r="G262" s="424"/>
      <c r="H262" s="424"/>
      <c r="I262" s="5"/>
      <c r="J262" s="12">
        <f>H260*I262</f>
        <v>0</v>
      </c>
    </row>
    <row r="263" spans="1:10" s="6" customFormat="1" ht="37.5" customHeight="1">
      <c r="A263" s="386"/>
      <c r="B263" s="392"/>
      <c r="C263" s="14" t="s">
        <v>353</v>
      </c>
      <c r="D263" s="419"/>
      <c r="E263" s="420"/>
      <c r="F263" s="386"/>
      <c r="G263" s="424"/>
      <c r="H263" s="424"/>
      <c r="I263" s="5"/>
      <c r="J263" s="12">
        <f>H260*I263</f>
        <v>0</v>
      </c>
    </row>
    <row r="264" spans="1:10" s="6" customFormat="1" ht="37.5" customHeight="1">
      <c r="A264" s="386"/>
      <c r="B264" s="392"/>
      <c r="C264" s="14" t="s">
        <v>351</v>
      </c>
      <c r="D264" s="419"/>
      <c r="E264" s="420"/>
      <c r="F264" s="386"/>
      <c r="G264" s="424"/>
      <c r="H264" s="424"/>
      <c r="I264" s="5"/>
      <c r="J264" s="12">
        <f>H260*I264</f>
        <v>0</v>
      </c>
    </row>
    <row r="265" spans="1:10" s="6" customFormat="1" ht="37.5" customHeight="1">
      <c r="A265" s="386"/>
      <c r="B265" s="392"/>
      <c r="C265" s="14" t="s">
        <v>347</v>
      </c>
      <c r="D265" s="419"/>
      <c r="E265" s="420"/>
      <c r="F265" s="386"/>
      <c r="G265" s="424"/>
      <c r="H265" s="424"/>
      <c r="I265" s="5"/>
      <c r="J265" s="12">
        <f>H260*I265</f>
        <v>0</v>
      </c>
    </row>
    <row r="266" spans="1:10" s="6" customFormat="1" ht="37.5" customHeight="1">
      <c r="A266" s="386"/>
      <c r="B266" s="392"/>
      <c r="C266" s="14" t="s">
        <v>333</v>
      </c>
      <c r="D266" s="419"/>
      <c r="E266" s="420"/>
      <c r="F266" s="386"/>
      <c r="G266" s="424"/>
      <c r="H266" s="424"/>
      <c r="I266" s="5"/>
      <c r="J266" s="12">
        <f>H260*I266</f>
        <v>0</v>
      </c>
    </row>
    <row r="267" spans="1:10" s="6" customFormat="1" ht="37.5" customHeight="1">
      <c r="A267" s="386"/>
      <c r="B267" s="392"/>
      <c r="C267" s="14" t="s">
        <v>328</v>
      </c>
      <c r="D267" s="419"/>
      <c r="E267" s="420"/>
      <c r="F267" s="386"/>
      <c r="G267" s="424"/>
      <c r="H267" s="424"/>
      <c r="I267" s="5"/>
      <c r="J267" s="12">
        <f>H260*I267</f>
        <v>0</v>
      </c>
    </row>
    <row r="268" spans="1:10" s="6" customFormat="1" ht="37.5" customHeight="1">
      <c r="A268" s="386"/>
      <c r="B268" s="392"/>
      <c r="C268" s="14" t="s">
        <v>313</v>
      </c>
      <c r="D268" s="419"/>
      <c r="E268" s="420"/>
      <c r="F268" s="386"/>
      <c r="G268" s="424"/>
      <c r="H268" s="424"/>
      <c r="I268" s="5"/>
      <c r="J268" s="12">
        <f>H260*I268</f>
        <v>0</v>
      </c>
    </row>
    <row r="269" spans="1:10" s="6" customFormat="1" ht="37.5" customHeight="1">
      <c r="A269" s="386"/>
      <c r="B269" s="392"/>
      <c r="C269" s="14" t="s">
        <v>11</v>
      </c>
      <c r="D269" s="419"/>
      <c r="E269" s="420"/>
      <c r="F269" s="386"/>
      <c r="G269" s="424"/>
      <c r="H269" s="424"/>
      <c r="I269" s="5"/>
      <c r="J269" s="12">
        <f>H260*I269</f>
        <v>0</v>
      </c>
    </row>
    <row r="270" spans="1:10" s="6" customFormat="1" ht="37.5" customHeight="1">
      <c r="A270" s="384"/>
      <c r="B270" s="388"/>
      <c r="C270" s="14" t="s">
        <v>142</v>
      </c>
      <c r="D270" s="421"/>
      <c r="E270" s="422"/>
      <c r="F270" s="384"/>
      <c r="G270" s="425"/>
      <c r="H270" s="425"/>
      <c r="I270" s="5"/>
      <c r="J270" s="12">
        <f>H260*I270</f>
        <v>0</v>
      </c>
    </row>
    <row r="271" spans="1:10" s="6" customFormat="1" ht="37.5" customHeight="1">
      <c r="A271" s="383" t="s">
        <v>354</v>
      </c>
      <c r="B271" s="387"/>
      <c r="C271" s="14" t="s">
        <v>355</v>
      </c>
      <c r="D271" s="417" t="s">
        <v>345</v>
      </c>
      <c r="E271" s="418"/>
      <c r="F271" s="383">
        <v>6</v>
      </c>
      <c r="G271" s="423">
        <v>190</v>
      </c>
      <c r="H271" s="423">
        <f>F271*G271</f>
        <v>1140</v>
      </c>
      <c r="I271" s="5"/>
      <c r="J271" s="12">
        <f>H271*I271</f>
        <v>0</v>
      </c>
    </row>
    <row r="272" spans="1:10" s="6" customFormat="1" ht="37.5" customHeight="1">
      <c r="A272" s="386"/>
      <c r="B272" s="392"/>
      <c r="C272" s="14" t="s">
        <v>83</v>
      </c>
      <c r="D272" s="419"/>
      <c r="E272" s="420"/>
      <c r="F272" s="386"/>
      <c r="G272" s="424"/>
      <c r="H272" s="424"/>
      <c r="I272" s="5"/>
      <c r="J272" s="12">
        <f>H271*I272</f>
        <v>0</v>
      </c>
    </row>
    <row r="273" spans="1:10" s="6" customFormat="1" ht="37.5" customHeight="1">
      <c r="A273" s="386"/>
      <c r="B273" s="392"/>
      <c r="C273" s="14" t="s">
        <v>356</v>
      </c>
      <c r="D273" s="419"/>
      <c r="E273" s="420"/>
      <c r="F273" s="386"/>
      <c r="G273" s="424"/>
      <c r="H273" s="424"/>
      <c r="I273" s="5"/>
      <c r="J273" s="12">
        <f>H271*I273</f>
        <v>0</v>
      </c>
    </row>
    <row r="274" spans="1:10" s="6" customFormat="1" ht="37.5" customHeight="1">
      <c r="A274" s="386"/>
      <c r="B274" s="392"/>
      <c r="C274" s="14" t="s">
        <v>357</v>
      </c>
      <c r="D274" s="419"/>
      <c r="E274" s="420"/>
      <c r="F274" s="386"/>
      <c r="G274" s="424"/>
      <c r="H274" s="424"/>
      <c r="I274" s="5"/>
      <c r="J274" s="12">
        <f>H271*I274</f>
        <v>0</v>
      </c>
    </row>
    <row r="275" spans="1:10" s="6" customFormat="1" ht="37.5" customHeight="1">
      <c r="A275" s="386"/>
      <c r="B275" s="392"/>
      <c r="C275" s="14" t="s">
        <v>358</v>
      </c>
      <c r="D275" s="419"/>
      <c r="E275" s="420"/>
      <c r="F275" s="386"/>
      <c r="G275" s="424"/>
      <c r="H275" s="424"/>
      <c r="I275" s="5"/>
      <c r="J275" s="12">
        <f>H271*I275</f>
        <v>0</v>
      </c>
    </row>
    <row r="276" spans="1:10" s="6" customFormat="1" ht="37.5" customHeight="1">
      <c r="A276" s="386"/>
      <c r="B276" s="392"/>
      <c r="C276" s="14" t="s">
        <v>19</v>
      </c>
      <c r="D276" s="419"/>
      <c r="E276" s="420"/>
      <c r="F276" s="386"/>
      <c r="G276" s="424"/>
      <c r="H276" s="424"/>
      <c r="I276" s="5"/>
      <c r="J276" s="12">
        <f>H271*I276</f>
        <v>0</v>
      </c>
    </row>
    <row r="277" spans="1:10" s="6" customFormat="1" ht="37.5" customHeight="1">
      <c r="A277" s="386"/>
      <c r="B277" s="392"/>
      <c r="C277" s="14" t="s">
        <v>11</v>
      </c>
      <c r="D277" s="419"/>
      <c r="E277" s="420"/>
      <c r="F277" s="386"/>
      <c r="G277" s="424"/>
      <c r="H277" s="424"/>
      <c r="I277" s="5"/>
      <c r="J277" s="12">
        <f>H271*I277</f>
        <v>0</v>
      </c>
    </row>
    <row r="278" spans="1:10" s="6" customFormat="1" ht="37.5" customHeight="1">
      <c r="A278" s="384"/>
      <c r="B278" s="388"/>
      <c r="C278" s="14" t="s">
        <v>142</v>
      </c>
      <c r="D278" s="421"/>
      <c r="E278" s="422"/>
      <c r="F278" s="384"/>
      <c r="G278" s="425"/>
      <c r="H278" s="425"/>
      <c r="I278" s="5"/>
      <c r="J278" s="12">
        <f>H271*I278</f>
        <v>0</v>
      </c>
    </row>
    <row r="279" spans="1:10" s="6" customFormat="1" ht="37.5" customHeight="1">
      <c r="A279" s="383" t="s">
        <v>359</v>
      </c>
      <c r="B279" s="387"/>
      <c r="C279" s="14"/>
      <c r="D279" s="417" t="s">
        <v>345</v>
      </c>
      <c r="E279" s="418"/>
      <c r="F279" s="383">
        <v>6</v>
      </c>
      <c r="G279" s="423">
        <v>215</v>
      </c>
      <c r="H279" s="423">
        <f>F279*G279</f>
        <v>1290</v>
      </c>
      <c r="I279" s="5"/>
      <c r="J279" s="12">
        <f>H279*I279</f>
        <v>0</v>
      </c>
    </row>
    <row r="280" spans="1:10" s="6" customFormat="1" ht="37.5" customHeight="1">
      <c r="A280" s="386"/>
      <c r="B280" s="392"/>
      <c r="C280" s="14" t="s">
        <v>357</v>
      </c>
      <c r="D280" s="419"/>
      <c r="E280" s="420"/>
      <c r="F280" s="386"/>
      <c r="G280" s="424"/>
      <c r="H280" s="424"/>
      <c r="I280" s="5"/>
      <c r="J280" s="12">
        <f>H279*I280</f>
        <v>0</v>
      </c>
    </row>
    <row r="281" spans="1:10" s="6" customFormat="1" ht="37.5" customHeight="1">
      <c r="A281" s="386"/>
      <c r="B281" s="392"/>
      <c r="C281" s="14" t="s">
        <v>358</v>
      </c>
      <c r="D281" s="419"/>
      <c r="E281" s="420"/>
      <c r="F281" s="386"/>
      <c r="G281" s="424"/>
      <c r="H281" s="424"/>
      <c r="I281" s="5"/>
      <c r="J281" s="12">
        <f>H279*I281</f>
        <v>0</v>
      </c>
    </row>
    <row r="282" spans="1:10" s="6" customFormat="1" ht="37.5" customHeight="1">
      <c r="A282" s="386"/>
      <c r="B282" s="392"/>
      <c r="C282" s="14" t="s">
        <v>71</v>
      </c>
      <c r="D282" s="419"/>
      <c r="E282" s="420"/>
      <c r="F282" s="386"/>
      <c r="G282" s="424"/>
      <c r="H282" s="424"/>
      <c r="I282" s="5"/>
      <c r="J282" s="12">
        <f>H279*I282</f>
        <v>0</v>
      </c>
    </row>
    <row r="283" spans="1:10" s="6" customFormat="1" ht="37.5" customHeight="1">
      <c r="A283" s="386"/>
      <c r="B283" s="392"/>
      <c r="C283" s="14" t="s">
        <v>83</v>
      </c>
      <c r="D283" s="419"/>
      <c r="E283" s="420"/>
      <c r="F283" s="386"/>
      <c r="G283" s="424"/>
      <c r="H283" s="424"/>
      <c r="I283" s="5"/>
      <c r="J283" s="12">
        <f>H279*I283</f>
        <v>0</v>
      </c>
    </row>
    <row r="284" spans="1:10" s="6" customFormat="1" ht="37.5" customHeight="1">
      <c r="A284" s="386"/>
      <c r="B284" s="392"/>
      <c r="C284" s="14" t="s">
        <v>19</v>
      </c>
      <c r="D284" s="419"/>
      <c r="E284" s="420"/>
      <c r="F284" s="386"/>
      <c r="G284" s="424"/>
      <c r="H284" s="424"/>
      <c r="I284" s="5"/>
      <c r="J284" s="12">
        <f>H279*I284</f>
        <v>0</v>
      </c>
    </row>
    <row r="285" spans="1:10" s="6" customFormat="1" ht="37.5" customHeight="1">
      <c r="A285" s="386"/>
      <c r="B285" s="392"/>
      <c r="C285" s="14" t="s">
        <v>11</v>
      </c>
      <c r="D285" s="419"/>
      <c r="E285" s="420"/>
      <c r="F285" s="386"/>
      <c r="G285" s="424"/>
      <c r="H285" s="424"/>
      <c r="I285" s="5"/>
      <c r="J285" s="12">
        <f>H279*I285</f>
        <v>0</v>
      </c>
    </row>
    <row r="286" spans="1:10" s="6" customFormat="1" ht="37.5" customHeight="1">
      <c r="A286" s="384"/>
      <c r="B286" s="388"/>
      <c r="C286" s="14" t="s">
        <v>142</v>
      </c>
      <c r="D286" s="421"/>
      <c r="E286" s="422"/>
      <c r="F286" s="384"/>
      <c r="G286" s="425"/>
      <c r="H286" s="425"/>
      <c r="I286" s="5"/>
      <c r="J286" s="12">
        <f>H279*I286</f>
        <v>0</v>
      </c>
    </row>
    <row r="287" spans="1:10" s="6" customFormat="1" ht="37.5" customHeight="1">
      <c r="A287" s="383" t="s">
        <v>360</v>
      </c>
      <c r="B287" s="387"/>
      <c r="C287" s="14" t="s">
        <v>358</v>
      </c>
      <c r="D287" s="417" t="s">
        <v>322</v>
      </c>
      <c r="E287" s="418"/>
      <c r="F287" s="383">
        <v>6</v>
      </c>
      <c r="G287" s="423">
        <v>220</v>
      </c>
      <c r="H287" s="423">
        <f>F287*G287</f>
        <v>1320</v>
      </c>
      <c r="I287" s="5"/>
      <c r="J287" s="12">
        <f>H287*I287</f>
        <v>0</v>
      </c>
    </row>
    <row r="288" spans="1:10" s="6" customFormat="1" ht="37.5" customHeight="1">
      <c r="A288" s="386"/>
      <c r="B288" s="392"/>
      <c r="C288" s="14" t="s">
        <v>361</v>
      </c>
      <c r="D288" s="419"/>
      <c r="E288" s="420"/>
      <c r="F288" s="386"/>
      <c r="G288" s="424"/>
      <c r="H288" s="424"/>
      <c r="I288" s="5"/>
      <c r="J288" s="12">
        <f>H287*I288</f>
        <v>0</v>
      </c>
    </row>
    <row r="289" spans="1:10" s="6" customFormat="1" ht="37.5" customHeight="1">
      <c r="A289" s="386"/>
      <c r="B289" s="392"/>
      <c r="C289" s="14" t="s">
        <v>56</v>
      </c>
      <c r="D289" s="419"/>
      <c r="E289" s="420"/>
      <c r="F289" s="386"/>
      <c r="G289" s="424"/>
      <c r="H289" s="424"/>
      <c r="I289" s="5"/>
      <c r="J289" s="12">
        <f>H287*I289</f>
        <v>0</v>
      </c>
    </row>
    <row r="290" spans="1:10" s="6" customFormat="1" ht="37.5" customHeight="1">
      <c r="A290" s="386"/>
      <c r="B290" s="392"/>
      <c r="C290" s="14" t="s">
        <v>2</v>
      </c>
      <c r="D290" s="419"/>
      <c r="E290" s="420"/>
      <c r="F290" s="386"/>
      <c r="G290" s="424"/>
      <c r="H290" s="424"/>
      <c r="I290" s="5"/>
      <c r="J290" s="12">
        <f>H287*I290</f>
        <v>0</v>
      </c>
    </row>
    <row r="291" spans="1:10" s="6" customFormat="1" ht="37.5" customHeight="1">
      <c r="A291" s="386"/>
      <c r="B291" s="392"/>
      <c r="C291" s="14" t="s">
        <v>19</v>
      </c>
      <c r="D291" s="419"/>
      <c r="E291" s="420"/>
      <c r="F291" s="386"/>
      <c r="G291" s="424"/>
      <c r="H291" s="424"/>
      <c r="I291" s="5"/>
      <c r="J291" s="12">
        <f>H287*I291</f>
        <v>0</v>
      </c>
    </row>
    <row r="292" spans="1:10" s="6" customFormat="1" ht="37.5" customHeight="1">
      <c r="A292" s="386"/>
      <c r="B292" s="392"/>
      <c r="C292" s="14" t="s">
        <v>11</v>
      </c>
      <c r="D292" s="419"/>
      <c r="E292" s="420"/>
      <c r="F292" s="386"/>
      <c r="G292" s="424"/>
      <c r="H292" s="424"/>
      <c r="I292" s="5"/>
      <c r="J292" s="12">
        <f>H287*I292</f>
        <v>0</v>
      </c>
    </row>
    <row r="293" spans="1:10" s="6" customFormat="1" ht="37.5" customHeight="1">
      <c r="A293" s="386"/>
      <c r="B293" s="392"/>
      <c r="C293" s="14" t="s">
        <v>31</v>
      </c>
      <c r="D293" s="419"/>
      <c r="E293" s="420"/>
      <c r="F293" s="386"/>
      <c r="G293" s="424"/>
      <c r="H293" s="424"/>
      <c r="I293" s="5"/>
      <c r="J293" s="12">
        <f>H287*I293</f>
        <v>0</v>
      </c>
    </row>
    <row r="294" spans="1:10" s="6" customFormat="1" ht="37.5" customHeight="1">
      <c r="A294" s="384"/>
      <c r="B294" s="388"/>
      <c r="C294" s="14" t="s">
        <v>70</v>
      </c>
      <c r="D294" s="421"/>
      <c r="E294" s="422"/>
      <c r="F294" s="384"/>
      <c r="G294" s="425"/>
      <c r="H294" s="425"/>
      <c r="I294" s="5"/>
      <c r="J294" s="12">
        <f>H287*I294</f>
        <v>0</v>
      </c>
    </row>
    <row r="295" spans="1:10" s="6" customFormat="1" ht="37.5" customHeight="1">
      <c r="A295" s="383" t="s">
        <v>362</v>
      </c>
      <c r="B295" s="387"/>
      <c r="C295" s="14" t="s">
        <v>2</v>
      </c>
      <c r="D295" s="417" t="s">
        <v>322</v>
      </c>
      <c r="E295" s="418"/>
      <c r="F295" s="383">
        <v>6</v>
      </c>
      <c r="G295" s="423">
        <v>255</v>
      </c>
      <c r="H295" s="423">
        <f>F295*G295</f>
        <v>1530</v>
      </c>
      <c r="I295" s="5"/>
      <c r="J295" s="12">
        <f>H295*I295</f>
        <v>0</v>
      </c>
    </row>
    <row r="296" spans="1:10" s="6" customFormat="1" ht="37.5" customHeight="1">
      <c r="A296" s="386"/>
      <c r="B296" s="392"/>
      <c r="C296" s="14" t="s">
        <v>19</v>
      </c>
      <c r="D296" s="419"/>
      <c r="E296" s="420"/>
      <c r="F296" s="386"/>
      <c r="G296" s="424"/>
      <c r="H296" s="424"/>
      <c r="I296" s="5"/>
      <c r="J296" s="12">
        <f>H295*I296</f>
        <v>0</v>
      </c>
    </row>
    <row r="297" spans="1:10" s="6" customFormat="1" ht="37.5" customHeight="1">
      <c r="A297" s="386"/>
      <c r="B297" s="392"/>
      <c r="C297" s="14" t="s">
        <v>11</v>
      </c>
      <c r="D297" s="419"/>
      <c r="E297" s="420"/>
      <c r="F297" s="386"/>
      <c r="G297" s="424"/>
      <c r="H297" s="424"/>
      <c r="I297" s="5"/>
      <c r="J297" s="12">
        <f>H295*I297</f>
        <v>0</v>
      </c>
    </row>
    <row r="298" spans="1:10" s="6" customFormat="1" ht="37.5" customHeight="1">
      <c r="A298" s="386"/>
      <c r="B298" s="392"/>
      <c r="C298" s="14" t="s">
        <v>70</v>
      </c>
      <c r="D298" s="419"/>
      <c r="E298" s="420"/>
      <c r="F298" s="386"/>
      <c r="G298" s="424"/>
      <c r="H298" s="424"/>
      <c r="I298" s="5"/>
      <c r="J298" s="12">
        <f>H295*I298</f>
        <v>0</v>
      </c>
    </row>
    <row r="299" spans="1:10" s="6" customFormat="1" ht="37.5" customHeight="1">
      <c r="A299" s="386"/>
      <c r="B299" s="392"/>
      <c r="C299" s="14" t="s">
        <v>363</v>
      </c>
      <c r="D299" s="419"/>
      <c r="E299" s="420"/>
      <c r="F299" s="386"/>
      <c r="G299" s="424"/>
      <c r="H299" s="424"/>
      <c r="I299" s="5"/>
      <c r="J299" s="12">
        <f>H295*I299</f>
        <v>0</v>
      </c>
    </row>
    <row r="300" spans="1:10" s="6" customFormat="1" ht="37.5" customHeight="1">
      <c r="A300" s="386"/>
      <c r="B300" s="392"/>
      <c r="C300" s="14" t="s">
        <v>358</v>
      </c>
      <c r="D300" s="419"/>
      <c r="E300" s="420"/>
      <c r="F300" s="386"/>
      <c r="G300" s="424"/>
      <c r="H300" s="424"/>
      <c r="I300" s="5"/>
      <c r="J300" s="12">
        <f>H295*I300</f>
        <v>0</v>
      </c>
    </row>
    <row r="301" spans="1:10" s="6" customFormat="1" ht="37.5" customHeight="1">
      <c r="A301" s="384"/>
      <c r="B301" s="388"/>
      <c r="C301" s="14" t="s">
        <v>81</v>
      </c>
      <c r="D301" s="421"/>
      <c r="E301" s="422"/>
      <c r="F301" s="384"/>
      <c r="G301" s="425"/>
      <c r="H301" s="425"/>
      <c r="I301" s="5"/>
      <c r="J301" s="12">
        <f>H295*I301</f>
        <v>0</v>
      </c>
    </row>
    <row r="302" spans="1:10" s="6" customFormat="1" ht="127.5" customHeight="1">
      <c r="A302" s="383" t="s">
        <v>364</v>
      </c>
      <c r="B302" s="387"/>
      <c r="C302" s="14" t="s">
        <v>160</v>
      </c>
      <c r="D302" s="417" t="s">
        <v>365</v>
      </c>
      <c r="E302" s="418"/>
      <c r="F302" s="383">
        <v>6</v>
      </c>
      <c r="G302" s="423">
        <v>220</v>
      </c>
      <c r="H302" s="423">
        <f>F302*G302</f>
        <v>1320</v>
      </c>
      <c r="I302" s="5"/>
      <c r="J302" s="12">
        <f>H302*I302</f>
        <v>0</v>
      </c>
    </row>
    <row r="303" spans="1:10" s="6" customFormat="1" ht="127.5" customHeight="1">
      <c r="A303" s="386"/>
      <c r="B303" s="392"/>
      <c r="C303" s="14" t="s">
        <v>78</v>
      </c>
      <c r="D303" s="419"/>
      <c r="E303" s="420"/>
      <c r="F303" s="386"/>
      <c r="G303" s="424"/>
      <c r="H303" s="424"/>
      <c r="I303" s="5"/>
      <c r="J303" s="12">
        <f>H302*I303</f>
        <v>0</v>
      </c>
    </row>
    <row r="304" spans="1:10" s="6" customFormat="1" ht="37.5" customHeight="1">
      <c r="A304" s="383" t="s">
        <v>366</v>
      </c>
      <c r="B304" s="387"/>
      <c r="C304" s="14" t="s">
        <v>2</v>
      </c>
      <c r="D304" s="417" t="s">
        <v>322</v>
      </c>
      <c r="E304" s="418"/>
      <c r="F304" s="383">
        <v>6</v>
      </c>
      <c r="G304" s="423">
        <v>220</v>
      </c>
      <c r="H304" s="423">
        <f>F304*G304</f>
        <v>1320</v>
      </c>
      <c r="I304" s="5"/>
      <c r="J304" s="12">
        <f>H304*I304</f>
        <v>0</v>
      </c>
    </row>
    <row r="305" spans="1:10" s="6" customFormat="1" ht="37.5" customHeight="1">
      <c r="A305" s="386"/>
      <c r="B305" s="392"/>
      <c r="C305" s="14"/>
      <c r="D305" s="419"/>
      <c r="E305" s="420"/>
      <c r="F305" s="386"/>
      <c r="G305" s="424"/>
      <c r="H305" s="424"/>
      <c r="I305" s="5"/>
      <c r="J305" s="12">
        <f>H304*I305</f>
        <v>0</v>
      </c>
    </row>
    <row r="306" spans="1:10" s="6" customFormat="1" ht="37.5" customHeight="1">
      <c r="A306" s="386"/>
      <c r="B306" s="392"/>
      <c r="C306" s="14" t="s">
        <v>11</v>
      </c>
      <c r="D306" s="419"/>
      <c r="E306" s="420"/>
      <c r="F306" s="386"/>
      <c r="G306" s="424"/>
      <c r="H306" s="424"/>
      <c r="I306" s="5"/>
      <c r="J306" s="12">
        <f>H304*I306</f>
        <v>0</v>
      </c>
    </row>
    <row r="307" spans="1:10" s="6" customFormat="1" ht="37.5" customHeight="1">
      <c r="A307" s="386"/>
      <c r="B307" s="392"/>
      <c r="C307" s="14" t="s">
        <v>31</v>
      </c>
      <c r="D307" s="419"/>
      <c r="E307" s="420"/>
      <c r="F307" s="386"/>
      <c r="G307" s="424"/>
      <c r="H307" s="424"/>
      <c r="I307" s="5"/>
      <c r="J307" s="12">
        <f>H304*I307</f>
        <v>0</v>
      </c>
    </row>
    <row r="308" spans="1:10" s="6" customFormat="1" ht="37.5" customHeight="1">
      <c r="A308" s="386"/>
      <c r="B308" s="392"/>
      <c r="C308" s="14" t="s">
        <v>160</v>
      </c>
      <c r="D308" s="419"/>
      <c r="E308" s="420"/>
      <c r="F308" s="386"/>
      <c r="G308" s="424"/>
      <c r="H308" s="424"/>
      <c r="I308" s="5"/>
      <c r="J308" s="12">
        <f>H304*I308</f>
        <v>0</v>
      </c>
    </row>
    <row r="309" spans="1:10" s="6" customFormat="1" ht="37.5" customHeight="1">
      <c r="A309" s="386"/>
      <c r="B309" s="392"/>
      <c r="C309" s="14" t="s">
        <v>48</v>
      </c>
      <c r="D309" s="419"/>
      <c r="E309" s="420"/>
      <c r="F309" s="386"/>
      <c r="G309" s="424"/>
      <c r="H309" s="424"/>
      <c r="I309" s="5"/>
      <c r="J309" s="12">
        <f>H304*I309</f>
        <v>0</v>
      </c>
    </row>
    <row r="310" spans="1:10" s="6" customFormat="1" ht="37.5" customHeight="1">
      <c r="A310" s="384"/>
      <c r="B310" s="388"/>
      <c r="C310" s="14" t="s">
        <v>83</v>
      </c>
      <c r="D310" s="421"/>
      <c r="E310" s="422"/>
      <c r="F310" s="384"/>
      <c r="G310" s="425"/>
      <c r="H310" s="425"/>
      <c r="I310" s="5"/>
      <c r="J310" s="12">
        <f>H304*I310</f>
        <v>0</v>
      </c>
    </row>
    <row r="311" spans="1:10" s="6" customFormat="1" ht="34.5" customHeight="1">
      <c r="A311" s="383" t="s">
        <v>367</v>
      </c>
      <c r="B311" s="387"/>
      <c r="C311" s="14" t="s">
        <v>2</v>
      </c>
      <c r="D311" s="417" t="s">
        <v>317</v>
      </c>
      <c r="E311" s="418"/>
      <c r="F311" s="383">
        <v>6</v>
      </c>
      <c r="G311" s="423">
        <v>240</v>
      </c>
      <c r="H311" s="423">
        <f>F311*G311</f>
        <v>1440</v>
      </c>
      <c r="I311" s="5"/>
      <c r="J311" s="12">
        <f>H311*I311</f>
        <v>0</v>
      </c>
    </row>
    <row r="312" spans="1:10" s="6" customFormat="1" ht="34.5" customHeight="1">
      <c r="A312" s="386"/>
      <c r="B312" s="392"/>
      <c r="C312" s="14"/>
      <c r="D312" s="419"/>
      <c r="E312" s="420"/>
      <c r="F312" s="386"/>
      <c r="G312" s="424"/>
      <c r="H312" s="424"/>
      <c r="I312" s="5"/>
      <c r="J312" s="12">
        <f>H311*I312</f>
        <v>0</v>
      </c>
    </row>
    <row r="313" spans="1:10" s="6" customFormat="1" ht="34.5" customHeight="1">
      <c r="A313" s="386"/>
      <c r="B313" s="392"/>
      <c r="C313" s="14" t="s">
        <v>11</v>
      </c>
      <c r="D313" s="419"/>
      <c r="E313" s="420"/>
      <c r="F313" s="386"/>
      <c r="G313" s="424"/>
      <c r="H313" s="424"/>
      <c r="I313" s="5"/>
      <c r="J313" s="12">
        <f>H311*I313</f>
        <v>0</v>
      </c>
    </row>
    <row r="314" spans="1:10" s="6" customFormat="1" ht="34.5" customHeight="1">
      <c r="A314" s="386"/>
      <c r="B314" s="392"/>
      <c r="C314" s="14" t="s">
        <v>31</v>
      </c>
      <c r="D314" s="419"/>
      <c r="E314" s="420"/>
      <c r="F314" s="386"/>
      <c r="G314" s="424"/>
      <c r="H314" s="424"/>
      <c r="I314" s="5"/>
      <c r="J314" s="12">
        <f>H311*I314</f>
        <v>0</v>
      </c>
    </row>
    <row r="315" spans="1:10" s="6" customFormat="1" ht="34.5" customHeight="1">
      <c r="A315" s="386"/>
      <c r="B315" s="392"/>
      <c r="C315" s="14" t="s">
        <v>72</v>
      </c>
      <c r="D315" s="419"/>
      <c r="E315" s="420"/>
      <c r="F315" s="386"/>
      <c r="G315" s="424"/>
      <c r="H315" s="424"/>
      <c r="I315" s="5"/>
      <c r="J315" s="12">
        <f>H311*I315</f>
        <v>0</v>
      </c>
    </row>
    <row r="316" spans="1:10" s="6" customFormat="1" ht="34.5" customHeight="1">
      <c r="A316" s="386"/>
      <c r="B316" s="392"/>
      <c r="C316" s="14" t="s">
        <v>48</v>
      </c>
      <c r="D316" s="419"/>
      <c r="E316" s="420"/>
      <c r="F316" s="386"/>
      <c r="G316" s="424"/>
      <c r="H316" s="424"/>
      <c r="I316" s="5"/>
      <c r="J316" s="12">
        <f>H311*I316</f>
        <v>0</v>
      </c>
    </row>
    <row r="317" spans="1:10" s="6" customFormat="1" ht="34.5" customHeight="1">
      <c r="A317" s="384"/>
      <c r="B317" s="388"/>
      <c r="C317" s="16" t="s">
        <v>368</v>
      </c>
      <c r="D317" s="421"/>
      <c r="E317" s="422"/>
      <c r="F317" s="384"/>
      <c r="G317" s="425"/>
      <c r="H317" s="425"/>
      <c r="I317" s="5"/>
      <c r="J317" s="12">
        <f>H311*I317</f>
        <v>0</v>
      </c>
    </row>
    <row r="318" spans="1:10" s="6" customFormat="1" ht="34.5" customHeight="1">
      <c r="A318" s="383" t="s">
        <v>369</v>
      </c>
      <c r="B318" s="387"/>
      <c r="C318" s="14" t="s">
        <v>2</v>
      </c>
      <c r="D318" s="417" t="s">
        <v>317</v>
      </c>
      <c r="E318" s="418"/>
      <c r="F318" s="383">
        <v>6</v>
      </c>
      <c r="G318" s="423">
        <v>240</v>
      </c>
      <c r="H318" s="423">
        <f>F318*G318</f>
        <v>1440</v>
      </c>
      <c r="I318" s="5"/>
      <c r="J318" s="12">
        <f>H318*I318</f>
        <v>0</v>
      </c>
    </row>
    <row r="319" spans="1:10" s="6" customFormat="1" ht="34.5" customHeight="1">
      <c r="A319" s="386"/>
      <c r="B319" s="392"/>
      <c r="C319" s="14" t="s">
        <v>19</v>
      </c>
      <c r="D319" s="419"/>
      <c r="E319" s="420"/>
      <c r="F319" s="386"/>
      <c r="G319" s="424"/>
      <c r="H319" s="424"/>
      <c r="I319" s="5"/>
      <c r="J319" s="12">
        <f>H318*I319</f>
        <v>0</v>
      </c>
    </row>
    <row r="320" spans="1:10" s="6" customFormat="1" ht="34.5" customHeight="1">
      <c r="A320" s="386"/>
      <c r="B320" s="392"/>
      <c r="C320" s="14" t="s">
        <v>11</v>
      </c>
      <c r="D320" s="419"/>
      <c r="E320" s="420"/>
      <c r="F320" s="386"/>
      <c r="G320" s="424"/>
      <c r="H320" s="424"/>
      <c r="I320" s="5"/>
      <c r="J320" s="12">
        <f>H318*I320</f>
        <v>0</v>
      </c>
    </row>
    <row r="321" spans="1:10" s="6" customFormat="1" ht="34.5" customHeight="1">
      <c r="A321" s="386"/>
      <c r="B321" s="392"/>
      <c r="C321" s="14" t="s">
        <v>31</v>
      </c>
      <c r="D321" s="419"/>
      <c r="E321" s="420"/>
      <c r="F321" s="386"/>
      <c r="G321" s="424"/>
      <c r="H321" s="424"/>
      <c r="I321" s="5"/>
      <c r="J321" s="12">
        <f>H318*I321</f>
        <v>0</v>
      </c>
    </row>
    <row r="322" spans="1:10" s="6" customFormat="1" ht="34.5" customHeight="1">
      <c r="A322" s="386"/>
      <c r="B322" s="392"/>
      <c r="C322" s="14" t="s">
        <v>72</v>
      </c>
      <c r="D322" s="419"/>
      <c r="E322" s="420"/>
      <c r="F322" s="386"/>
      <c r="G322" s="424"/>
      <c r="H322" s="424"/>
      <c r="I322" s="5"/>
      <c r="J322" s="12">
        <f>H318*I322</f>
        <v>0</v>
      </c>
    </row>
    <row r="323" spans="1:10" s="6" customFormat="1" ht="34.5" customHeight="1">
      <c r="A323" s="386"/>
      <c r="B323" s="392"/>
      <c r="C323" s="14" t="s">
        <v>48</v>
      </c>
      <c r="D323" s="419"/>
      <c r="E323" s="420"/>
      <c r="F323" s="386"/>
      <c r="G323" s="424"/>
      <c r="H323" s="424"/>
      <c r="I323" s="5"/>
      <c r="J323" s="12">
        <f>H318*I323</f>
        <v>0</v>
      </c>
    </row>
    <row r="324" spans="1:10" s="6" customFormat="1" ht="34.5" customHeight="1">
      <c r="A324" s="384"/>
      <c r="B324" s="388"/>
      <c r="C324" s="16" t="s">
        <v>368</v>
      </c>
      <c r="D324" s="421"/>
      <c r="E324" s="422"/>
      <c r="F324" s="384"/>
      <c r="G324" s="425"/>
      <c r="H324" s="425"/>
      <c r="I324" s="5"/>
      <c r="J324" s="12">
        <f>H318*I324</f>
        <v>0</v>
      </c>
    </row>
    <row r="325" spans="1:10" s="6" customFormat="1" ht="32.25" customHeight="1">
      <c r="A325" s="398" t="s">
        <v>370</v>
      </c>
      <c r="B325" s="398"/>
      <c r="C325" s="398"/>
      <c r="D325" s="398"/>
      <c r="E325" s="398"/>
      <c r="F325" s="398"/>
      <c r="G325" s="398"/>
      <c r="H325" s="398"/>
      <c r="I325" s="8"/>
      <c r="J325" s="8"/>
    </row>
    <row r="326" spans="1:10" s="6" customFormat="1" ht="141.75" customHeight="1">
      <c r="A326" s="429" t="s">
        <v>442</v>
      </c>
      <c r="B326" s="381" t="s">
        <v>374</v>
      </c>
      <c r="C326" s="17" t="s">
        <v>11</v>
      </c>
      <c r="D326" s="417" t="s">
        <v>298</v>
      </c>
      <c r="E326" s="418"/>
      <c r="F326" s="383">
        <v>6</v>
      </c>
      <c r="G326" s="383">
        <v>540</v>
      </c>
      <c r="H326" s="383">
        <f>G326*F326</f>
        <v>3240</v>
      </c>
      <c r="I326" s="5"/>
      <c r="J326" s="5">
        <f>I326*H326</f>
        <v>0</v>
      </c>
    </row>
    <row r="327" spans="1:10" s="6" customFormat="1" ht="141.75" customHeight="1">
      <c r="A327" s="430"/>
      <c r="B327" s="382"/>
      <c r="C327" s="17" t="s">
        <v>19</v>
      </c>
      <c r="D327" s="421"/>
      <c r="E327" s="422"/>
      <c r="F327" s="384"/>
      <c r="G327" s="384"/>
      <c r="H327" s="384"/>
      <c r="I327" s="5"/>
      <c r="J327" s="5">
        <f>I327*H326</f>
        <v>0</v>
      </c>
    </row>
    <row r="328" spans="1:10" s="6" customFormat="1" ht="141.75" customHeight="1">
      <c r="A328" s="429" t="s">
        <v>444</v>
      </c>
      <c r="B328" s="381" t="s">
        <v>374</v>
      </c>
      <c r="C328" s="17" t="s">
        <v>11</v>
      </c>
      <c r="D328" s="417" t="s">
        <v>298</v>
      </c>
      <c r="E328" s="418"/>
      <c r="F328" s="383">
        <v>6</v>
      </c>
      <c r="G328" s="383">
        <v>510</v>
      </c>
      <c r="H328" s="383">
        <f>G328*F328</f>
        <v>3060</v>
      </c>
      <c r="I328" s="5"/>
      <c r="J328" s="5">
        <f>I328*H328</f>
        <v>0</v>
      </c>
    </row>
    <row r="329" spans="1:10" s="6" customFormat="1" ht="141.75" customHeight="1">
      <c r="A329" s="430"/>
      <c r="B329" s="382"/>
      <c r="C329" s="17" t="s">
        <v>19</v>
      </c>
      <c r="D329" s="421"/>
      <c r="E329" s="422"/>
      <c r="F329" s="384"/>
      <c r="G329" s="384"/>
      <c r="H329" s="384"/>
      <c r="I329" s="5"/>
      <c r="J329" s="5">
        <f>I329*H328</f>
        <v>0</v>
      </c>
    </row>
    <row r="330" spans="1:10" s="6" customFormat="1" ht="141.75" customHeight="1">
      <c r="A330" s="429" t="s">
        <v>443</v>
      </c>
      <c r="B330" s="381" t="s">
        <v>374</v>
      </c>
      <c r="C330" s="17" t="s">
        <v>11</v>
      </c>
      <c r="D330" s="417" t="s">
        <v>298</v>
      </c>
      <c r="E330" s="418"/>
      <c r="F330" s="383">
        <v>6</v>
      </c>
      <c r="G330" s="383">
        <v>420</v>
      </c>
      <c r="H330" s="383">
        <f>G330*F330</f>
        <v>2520</v>
      </c>
      <c r="I330" s="5"/>
      <c r="J330" s="5">
        <f>I330*H330</f>
        <v>0</v>
      </c>
    </row>
    <row r="331" spans="1:10" s="6" customFormat="1" ht="141.75" customHeight="1">
      <c r="A331" s="430"/>
      <c r="B331" s="382"/>
      <c r="C331" s="17" t="s">
        <v>19</v>
      </c>
      <c r="D331" s="421"/>
      <c r="E331" s="422"/>
      <c r="F331" s="384"/>
      <c r="G331" s="384"/>
      <c r="H331" s="384"/>
      <c r="I331" s="5"/>
      <c r="J331" s="5">
        <f>I331*H330</f>
        <v>0</v>
      </c>
    </row>
    <row r="332" spans="1:10" s="6" customFormat="1" ht="141.75" customHeight="1">
      <c r="A332" s="429" t="s">
        <v>403</v>
      </c>
      <c r="B332" s="387" t="s">
        <v>374</v>
      </c>
      <c r="C332" s="17" t="s">
        <v>11</v>
      </c>
      <c r="D332" s="417" t="s">
        <v>298</v>
      </c>
      <c r="E332" s="418"/>
      <c r="F332" s="383">
        <v>6</v>
      </c>
      <c r="G332" s="383">
        <v>440</v>
      </c>
      <c r="H332" s="383">
        <f>G332*F332</f>
        <v>2640</v>
      </c>
      <c r="I332" s="5"/>
      <c r="J332" s="5">
        <f>I332*H332</f>
        <v>0</v>
      </c>
    </row>
    <row r="333" spans="1:10" s="6" customFormat="1" ht="141.75" customHeight="1">
      <c r="A333" s="430"/>
      <c r="B333" s="388"/>
      <c r="C333" s="17" t="s">
        <v>19</v>
      </c>
      <c r="D333" s="421"/>
      <c r="E333" s="422"/>
      <c r="F333" s="384"/>
      <c r="G333" s="384"/>
      <c r="H333" s="384"/>
      <c r="I333" s="5"/>
      <c r="J333" s="5">
        <f>I333*H332</f>
        <v>0</v>
      </c>
    </row>
    <row r="334" spans="1:10" s="6" customFormat="1" ht="130.5" customHeight="1">
      <c r="A334" s="429" t="s">
        <v>406</v>
      </c>
      <c r="B334" s="387" t="s">
        <v>374</v>
      </c>
      <c r="C334" s="17" t="s">
        <v>11</v>
      </c>
      <c r="D334" s="417" t="s">
        <v>298</v>
      </c>
      <c r="E334" s="418"/>
      <c r="F334" s="383">
        <v>6</v>
      </c>
      <c r="G334" s="383">
        <v>515</v>
      </c>
      <c r="H334" s="383">
        <f>G334*F334</f>
        <v>3090</v>
      </c>
      <c r="I334" s="5"/>
      <c r="J334" s="5">
        <f>I334*H334</f>
        <v>0</v>
      </c>
    </row>
    <row r="335" spans="1:10" s="6" customFormat="1" ht="130.5" customHeight="1">
      <c r="A335" s="430"/>
      <c r="B335" s="388"/>
      <c r="C335" s="17" t="s">
        <v>19</v>
      </c>
      <c r="D335" s="421"/>
      <c r="E335" s="422"/>
      <c r="F335" s="384"/>
      <c r="G335" s="384"/>
      <c r="H335" s="384"/>
      <c r="I335" s="5"/>
      <c r="J335" s="5">
        <f>I335*H334</f>
        <v>0</v>
      </c>
    </row>
    <row r="336" spans="1:10" s="6" customFormat="1" ht="123.75" customHeight="1">
      <c r="A336" s="429" t="s">
        <v>404</v>
      </c>
      <c r="B336" s="387" t="s">
        <v>374</v>
      </c>
      <c r="C336" s="17" t="s">
        <v>11</v>
      </c>
      <c r="D336" s="417" t="s">
        <v>298</v>
      </c>
      <c r="E336" s="418"/>
      <c r="F336" s="383">
        <v>6</v>
      </c>
      <c r="G336" s="383">
        <v>550</v>
      </c>
      <c r="H336" s="383">
        <f>G336*F336</f>
        <v>3300</v>
      </c>
      <c r="I336" s="5"/>
      <c r="J336" s="5">
        <f>I336*H336</f>
        <v>0</v>
      </c>
    </row>
    <row r="337" spans="1:10" s="6" customFormat="1" ht="123.75" customHeight="1">
      <c r="A337" s="430"/>
      <c r="B337" s="388"/>
      <c r="C337" s="17" t="s">
        <v>19</v>
      </c>
      <c r="D337" s="421"/>
      <c r="E337" s="422"/>
      <c r="F337" s="384"/>
      <c r="G337" s="384"/>
      <c r="H337" s="384"/>
      <c r="I337" s="5"/>
      <c r="J337" s="5">
        <f>I337*H336</f>
        <v>0</v>
      </c>
    </row>
    <row r="338" spans="1:10" s="6" customFormat="1" ht="269.25" customHeight="1">
      <c r="A338" s="16" t="s">
        <v>405</v>
      </c>
      <c r="B338" s="4" t="s">
        <v>374</v>
      </c>
      <c r="C338" s="17" t="s">
        <v>19</v>
      </c>
      <c r="D338" s="417" t="s">
        <v>298</v>
      </c>
      <c r="E338" s="418"/>
      <c r="F338" s="8">
        <v>6</v>
      </c>
      <c r="G338" s="8">
        <v>740</v>
      </c>
      <c r="H338" s="8">
        <f>G338*F338</f>
        <v>4440</v>
      </c>
      <c r="I338" s="5"/>
      <c r="J338" s="5">
        <f>I338*H338</f>
        <v>0</v>
      </c>
    </row>
    <row r="339" spans="1:10" s="6" customFormat="1" ht="67.5" customHeight="1">
      <c r="A339" s="434" t="s">
        <v>372</v>
      </c>
      <c r="B339" s="393"/>
      <c r="C339" s="393"/>
      <c r="D339" s="394" t="s">
        <v>371</v>
      </c>
      <c r="E339" s="395"/>
      <c r="F339" s="383">
        <v>6</v>
      </c>
      <c r="G339" s="383">
        <v>410</v>
      </c>
      <c r="H339" s="383">
        <f>G339*F339</f>
        <v>2460</v>
      </c>
      <c r="I339" s="381"/>
      <c r="J339" s="381">
        <f>I339*H339</f>
        <v>0</v>
      </c>
    </row>
    <row r="340" spans="1:10" s="6" customFormat="1" ht="67.5" customHeight="1">
      <c r="A340" s="434"/>
      <c r="B340" s="393"/>
      <c r="C340" s="393"/>
      <c r="D340" s="396"/>
      <c r="E340" s="397"/>
      <c r="F340" s="386"/>
      <c r="G340" s="386"/>
      <c r="H340" s="386"/>
      <c r="I340" s="382"/>
      <c r="J340" s="382"/>
    </row>
    <row r="341" spans="1:10" s="6" customFormat="1" ht="67.5" customHeight="1">
      <c r="A341" s="434"/>
      <c r="B341" s="393"/>
      <c r="C341" s="433"/>
      <c r="D341" s="396"/>
      <c r="E341" s="397"/>
      <c r="F341" s="386"/>
      <c r="G341" s="386"/>
      <c r="H341" s="386"/>
      <c r="I341" s="381"/>
      <c r="J341" s="381">
        <f>I341*H339</f>
        <v>0</v>
      </c>
    </row>
    <row r="342" spans="1:10" s="6" customFormat="1" ht="67.5" customHeight="1">
      <c r="A342" s="434"/>
      <c r="B342" s="393"/>
      <c r="C342" s="433"/>
      <c r="D342" s="416"/>
      <c r="E342" s="410"/>
      <c r="F342" s="384"/>
      <c r="G342" s="384"/>
      <c r="H342" s="384"/>
      <c r="I342" s="382"/>
      <c r="J342" s="382"/>
    </row>
    <row r="343" spans="1:10" s="6" customFormat="1" ht="113.25" customHeight="1">
      <c r="A343" s="431" t="s">
        <v>373</v>
      </c>
      <c r="B343" s="387" t="s">
        <v>374</v>
      </c>
      <c r="C343" s="17" t="s">
        <v>11</v>
      </c>
      <c r="D343" s="417" t="s">
        <v>375</v>
      </c>
      <c r="E343" s="418"/>
      <c r="F343" s="383">
        <v>6</v>
      </c>
      <c r="G343" s="383">
        <v>300</v>
      </c>
      <c r="H343" s="383">
        <f>G343*F343</f>
        <v>1800</v>
      </c>
      <c r="I343" s="5"/>
      <c r="J343" s="5">
        <f>I343*H343</f>
        <v>0</v>
      </c>
    </row>
    <row r="344" spans="1:10" s="6" customFormat="1" ht="113.25" customHeight="1">
      <c r="A344" s="432"/>
      <c r="B344" s="388"/>
      <c r="C344" s="17" t="s">
        <v>19</v>
      </c>
      <c r="D344" s="421"/>
      <c r="E344" s="422"/>
      <c r="F344" s="384"/>
      <c r="G344" s="384"/>
      <c r="H344" s="384"/>
      <c r="I344" s="5"/>
      <c r="J344" s="5">
        <f>I344*H343</f>
        <v>0</v>
      </c>
    </row>
    <row r="345" spans="1:10" s="6" customFormat="1" ht="113.25" customHeight="1">
      <c r="A345" s="431" t="s">
        <v>377</v>
      </c>
      <c r="B345" s="387" t="s">
        <v>374</v>
      </c>
      <c r="C345" s="17" t="s">
        <v>11</v>
      </c>
      <c r="D345" s="417" t="s">
        <v>376</v>
      </c>
      <c r="E345" s="418"/>
      <c r="F345" s="383">
        <v>6</v>
      </c>
      <c r="G345" s="383">
        <v>370</v>
      </c>
      <c r="H345" s="383">
        <f>G345*F345</f>
        <v>2220</v>
      </c>
      <c r="I345" s="5"/>
      <c r="J345" s="5">
        <f>I345*H345</f>
        <v>0</v>
      </c>
    </row>
    <row r="346" spans="1:10" s="6" customFormat="1" ht="113.25" customHeight="1">
      <c r="A346" s="432"/>
      <c r="B346" s="388"/>
      <c r="C346" s="17" t="s">
        <v>19</v>
      </c>
      <c r="D346" s="421"/>
      <c r="E346" s="422"/>
      <c r="F346" s="384"/>
      <c r="G346" s="384"/>
      <c r="H346" s="384"/>
      <c r="I346" s="5"/>
      <c r="J346" s="5">
        <f>I346*H345</f>
        <v>0</v>
      </c>
    </row>
    <row r="347" spans="1:10" s="6" customFormat="1" ht="113.25" customHeight="1">
      <c r="A347" s="431" t="s">
        <v>560</v>
      </c>
      <c r="B347" s="387" t="s">
        <v>374</v>
      </c>
      <c r="C347" s="17" t="s">
        <v>11</v>
      </c>
      <c r="D347" s="417" t="s">
        <v>376</v>
      </c>
      <c r="E347" s="418"/>
      <c r="F347" s="383">
        <v>6</v>
      </c>
      <c r="G347" s="383">
        <v>420</v>
      </c>
      <c r="H347" s="383">
        <f>G347*F347</f>
        <v>2520</v>
      </c>
      <c r="I347" s="5"/>
      <c r="J347" s="5">
        <f>I347*H347</f>
        <v>0</v>
      </c>
    </row>
    <row r="348" spans="1:10" s="6" customFormat="1" ht="113.25" customHeight="1">
      <c r="A348" s="432"/>
      <c r="B348" s="388"/>
      <c r="C348" s="17" t="s">
        <v>19</v>
      </c>
      <c r="D348" s="421"/>
      <c r="E348" s="422"/>
      <c r="F348" s="384"/>
      <c r="G348" s="384"/>
      <c r="H348" s="384"/>
      <c r="I348" s="5"/>
      <c r="J348" s="5">
        <f>I348*H347</f>
        <v>0</v>
      </c>
    </row>
    <row r="349" spans="1:10" s="6" customFormat="1" ht="57" customHeight="1">
      <c r="A349" s="429" t="s">
        <v>561</v>
      </c>
      <c r="B349" s="381" t="s">
        <v>374</v>
      </c>
      <c r="C349" s="17" t="s">
        <v>11</v>
      </c>
      <c r="D349" s="417" t="s">
        <v>298</v>
      </c>
      <c r="E349" s="418"/>
      <c r="F349" s="383">
        <v>6</v>
      </c>
      <c r="G349" s="383">
        <v>320</v>
      </c>
      <c r="H349" s="383">
        <f>G349*F349</f>
        <v>1920</v>
      </c>
      <c r="I349" s="5"/>
      <c r="J349" s="5">
        <f>I349*H349</f>
        <v>0</v>
      </c>
    </row>
    <row r="350" spans="1:10" s="6" customFormat="1" ht="57" customHeight="1">
      <c r="A350" s="430"/>
      <c r="B350" s="382"/>
      <c r="C350" s="17" t="s">
        <v>19</v>
      </c>
      <c r="D350" s="421"/>
      <c r="E350" s="422"/>
      <c r="F350" s="384"/>
      <c r="G350" s="384"/>
      <c r="H350" s="384"/>
      <c r="I350" s="5"/>
      <c r="J350" s="5">
        <f>I350*H349</f>
        <v>0</v>
      </c>
    </row>
    <row r="351" spans="1:10" s="6" customFormat="1" ht="141.75" customHeight="1">
      <c r="A351" s="435" t="s">
        <v>378</v>
      </c>
      <c r="B351" s="387" t="s">
        <v>379</v>
      </c>
      <c r="C351" s="17" t="s">
        <v>11</v>
      </c>
      <c r="D351" s="417" t="s">
        <v>380</v>
      </c>
      <c r="E351" s="418"/>
      <c r="F351" s="383">
        <v>6</v>
      </c>
      <c r="G351" s="383">
        <v>320</v>
      </c>
      <c r="H351" s="383">
        <f>G351*F351</f>
        <v>1920</v>
      </c>
      <c r="I351" s="5"/>
      <c r="J351" s="5">
        <f>I351*H351</f>
        <v>0</v>
      </c>
    </row>
    <row r="352" spans="1:10" s="6" customFormat="1" ht="141.75" customHeight="1">
      <c r="A352" s="436"/>
      <c r="B352" s="388"/>
      <c r="C352" s="17" t="s">
        <v>19</v>
      </c>
      <c r="D352" s="421"/>
      <c r="E352" s="422"/>
      <c r="F352" s="384"/>
      <c r="G352" s="384"/>
      <c r="H352" s="384"/>
      <c r="I352" s="5"/>
      <c r="J352" s="5">
        <f>I352*H351</f>
        <v>0</v>
      </c>
    </row>
    <row r="353" spans="1:10" s="6" customFormat="1" ht="123.75" customHeight="1">
      <c r="A353" s="431" t="s">
        <v>381</v>
      </c>
      <c r="B353" s="387" t="s">
        <v>382</v>
      </c>
      <c r="C353" s="17" t="s">
        <v>11</v>
      </c>
      <c r="D353" s="417" t="s">
        <v>380</v>
      </c>
      <c r="E353" s="418"/>
      <c r="F353" s="383">
        <v>6</v>
      </c>
      <c r="G353" s="383">
        <v>520</v>
      </c>
      <c r="H353" s="383">
        <f>G353*F353</f>
        <v>3120</v>
      </c>
      <c r="I353" s="5"/>
      <c r="J353" s="5">
        <f>I353*H353</f>
        <v>0</v>
      </c>
    </row>
    <row r="354" spans="1:10" s="6" customFormat="1" ht="123.75" customHeight="1">
      <c r="A354" s="432"/>
      <c r="B354" s="388"/>
      <c r="C354" s="17" t="s">
        <v>19</v>
      </c>
      <c r="D354" s="421"/>
      <c r="E354" s="422"/>
      <c r="F354" s="384"/>
      <c r="G354" s="384"/>
      <c r="H354" s="384"/>
      <c r="I354" s="5"/>
      <c r="J354" s="5">
        <f>I354*H353</f>
        <v>0</v>
      </c>
    </row>
    <row r="355" spans="1:10" s="6" customFormat="1" ht="155.25" customHeight="1">
      <c r="A355" s="435" t="s">
        <v>383</v>
      </c>
      <c r="B355" s="387" t="s">
        <v>379</v>
      </c>
      <c r="C355" s="17" t="s">
        <v>11</v>
      </c>
      <c r="D355" s="417" t="s">
        <v>384</v>
      </c>
      <c r="E355" s="418"/>
      <c r="F355" s="383">
        <v>6</v>
      </c>
      <c r="G355" s="383">
        <v>300</v>
      </c>
      <c r="H355" s="383">
        <f>G355*F355</f>
        <v>1800</v>
      </c>
      <c r="I355" s="5"/>
      <c r="J355" s="5">
        <f>I355*H355</f>
        <v>0</v>
      </c>
    </row>
    <row r="356" spans="1:10" s="6" customFormat="1" ht="155.25" customHeight="1">
      <c r="A356" s="436"/>
      <c r="B356" s="388"/>
      <c r="C356" s="17" t="s">
        <v>19</v>
      </c>
      <c r="D356" s="421"/>
      <c r="E356" s="422"/>
      <c r="F356" s="384"/>
      <c r="G356" s="384"/>
      <c r="H356" s="384"/>
      <c r="I356" s="5"/>
      <c r="J356" s="5">
        <f>I356*H355</f>
        <v>0</v>
      </c>
    </row>
    <row r="357" spans="1:10" s="6" customFormat="1" ht="140.25" customHeight="1">
      <c r="A357" s="431" t="s">
        <v>385</v>
      </c>
      <c r="B357" s="387" t="s">
        <v>386</v>
      </c>
      <c r="C357" s="17" t="s">
        <v>11</v>
      </c>
      <c r="D357" s="417" t="s">
        <v>387</v>
      </c>
      <c r="E357" s="418"/>
      <c r="F357" s="383">
        <v>6</v>
      </c>
      <c r="G357" s="383">
        <v>810</v>
      </c>
      <c r="H357" s="383">
        <f>G357*F357</f>
        <v>4860</v>
      </c>
      <c r="I357" s="5"/>
      <c r="J357" s="5">
        <f>I357*H357</f>
        <v>0</v>
      </c>
    </row>
    <row r="358" spans="1:10" s="6" customFormat="1" ht="140.25" customHeight="1">
      <c r="A358" s="432"/>
      <c r="B358" s="388"/>
      <c r="C358" s="17" t="s">
        <v>19</v>
      </c>
      <c r="D358" s="421"/>
      <c r="E358" s="422"/>
      <c r="F358" s="384"/>
      <c r="G358" s="384"/>
      <c r="H358" s="384"/>
      <c r="I358" s="5"/>
      <c r="J358" s="5">
        <f>I358*H357</f>
        <v>0</v>
      </c>
    </row>
    <row r="359" spans="1:10" s="6" customFormat="1" ht="151.5" customHeight="1">
      <c r="A359" s="437" t="s">
        <v>388</v>
      </c>
      <c r="B359" s="438" t="s">
        <v>389</v>
      </c>
      <c r="C359" s="18" t="s">
        <v>11</v>
      </c>
      <c r="D359" s="393" t="s">
        <v>371</v>
      </c>
      <c r="E359" s="393"/>
      <c r="F359" s="434">
        <v>6</v>
      </c>
      <c r="G359" s="434">
        <v>890</v>
      </c>
      <c r="H359" s="434">
        <f>G359*F359</f>
        <v>5340</v>
      </c>
      <c r="I359" s="1"/>
      <c r="J359" s="1">
        <f>I359*H359</f>
        <v>0</v>
      </c>
    </row>
    <row r="360" spans="1:10" s="6" customFormat="1" ht="151.5" customHeight="1">
      <c r="A360" s="437"/>
      <c r="B360" s="438"/>
      <c r="C360" s="18" t="s">
        <v>19</v>
      </c>
      <c r="D360" s="393"/>
      <c r="E360" s="393"/>
      <c r="F360" s="434"/>
      <c r="G360" s="434"/>
      <c r="H360" s="434"/>
      <c r="I360" s="1"/>
      <c r="J360" s="1">
        <f>I360*H359</f>
        <v>0</v>
      </c>
    </row>
    <row r="362" spans="1:10" ht="192" customHeight="1"/>
    <row r="363" spans="1:10" ht="88.5" customHeight="1"/>
    <row r="364" spans="1:10" ht="88.5" customHeight="1"/>
    <row r="365" spans="1:10" ht="88.5" customHeight="1"/>
    <row r="366" spans="1:10" ht="88.5" customHeight="1"/>
    <row r="367" spans="1:10" ht="88.5" customHeight="1"/>
  </sheetData>
  <mergeCells count="526">
    <mergeCell ref="A74:A77"/>
    <mergeCell ref="B74:B77"/>
    <mergeCell ref="A57:A58"/>
    <mergeCell ref="B57:B58"/>
    <mergeCell ref="C60:C61"/>
    <mergeCell ref="A68:A73"/>
    <mergeCell ref="E78:E85"/>
    <mergeCell ref="D78:D85"/>
    <mergeCell ref="C70:C71"/>
    <mergeCell ref="C72:C73"/>
    <mergeCell ref="D70:D71"/>
    <mergeCell ref="E70:E71"/>
    <mergeCell ref="E74:E77"/>
    <mergeCell ref="C80:C81"/>
    <mergeCell ref="C82:C83"/>
    <mergeCell ref="C84:C85"/>
    <mergeCell ref="B68:B73"/>
    <mergeCell ref="C68:C69"/>
    <mergeCell ref="A295:A301"/>
    <mergeCell ref="D295:E301"/>
    <mergeCell ref="F295:F301"/>
    <mergeCell ref="G295:G301"/>
    <mergeCell ref="H295:H301"/>
    <mergeCell ref="A287:A294"/>
    <mergeCell ref="A86:A88"/>
    <mergeCell ref="B86:B88"/>
    <mergeCell ref="E86:E88"/>
    <mergeCell ref="A89:A100"/>
    <mergeCell ref="B89:B100"/>
    <mergeCell ref="C89:C90"/>
    <mergeCell ref="A279:A286"/>
    <mergeCell ref="B279:B286"/>
    <mergeCell ref="D279:E286"/>
    <mergeCell ref="F279:F286"/>
    <mergeCell ref="G279:G286"/>
    <mergeCell ref="H279:H286"/>
    <mergeCell ref="F271:F278"/>
    <mergeCell ref="G271:G278"/>
    <mergeCell ref="H271:H278"/>
    <mergeCell ref="A260:A270"/>
    <mergeCell ref="B260:B270"/>
    <mergeCell ref="D260:E270"/>
    <mergeCell ref="H345:H346"/>
    <mergeCell ref="E110:E115"/>
    <mergeCell ref="D343:E344"/>
    <mergeCell ref="A325:H325"/>
    <mergeCell ref="A345:A346"/>
    <mergeCell ref="F343:F344"/>
    <mergeCell ref="G343:G344"/>
    <mergeCell ref="H343:H344"/>
    <mergeCell ref="H339:H342"/>
    <mergeCell ref="A343:A344"/>
    <mergeCell ref="B343:B344"/>
    <mergeCell ref="A332:A333"/>
    <mergeCell ref="F311:F317"/>
    <mergeCell ref="G311:G317"/>
    <mergeCell ref="H332:H333"/>
    <mergeCell ref="A334:A335"/>
    <mergeCell ref="A304:A310"/>
    <mergeCell ref="A302:A303"/>
    <mergeCell ref="H330:H331"/>
    <mergeCell ref="B304:B310"/>
    <mergeCell ref="D304:E310"/>
    <mergeCell ref="F304:F310"/>
    <mergeCell ref="G304:G310"/>
    <mergeCell ref="H304:H310"/>
    <mergeCell ref="B302:B303"/>
    <mergeCell ref="D302:E303"/>
    <mergeCell ref="F302:F303"/>
    <mergeCell ref="G302:G303"/>
    <mergeCell ref="H302:H303"/>
    <mergeCell ref="B295:B301"/>
    <mergeCell ref="B287:B294"/>
    <mergeCell ref="D287:E294"/>
    <mergeCell ref="F287:F294"/>
    <mergeCell ref="G287:G294"/>
    <mergeCell ref="H287:H294"/>
    <mergeCell ref="B318:B324"/>
    <mergeCell ref="D318:E324"/>
    <mergeCell ref="F318:F324"/>
    <mergeCell ref="G318:G324"/>
    <mergeCell ref="H318:H324"/>
    <mergeCell ref="A311:A317"/>
    <mergeCell ref="B311:B317"/>
    <mergeCell ref="D311:E317"/>
    <mergeCell ref="H311:H317"/>
    <mergeCell ref="A318:A324"/>
    <mergeCell ref="H353:H354"/>
    <mergeCell ref="D355:E356"/>
    <mergeCell ref="G353:G354"/>
    <mergeCell ref="B330:B331"/>
    <mergeCell ref="D330:E331"/>
    <mergeCell ref="F330:F331"/>
    <mergeCell ref="G330:G331"/>
    <mergeCell ref="D338:E338"/>
    <mergeCell ref="B332:B333"/>
    <mergeCell ref="D332:E333"/>
    <mergeCell ref="F332:F333"/>
    <mergeCell ref="G332:G333"/>
    <mergeCell ref="B345:B346"/>
    <mergeCell ref="D345:E346"/>
    <mergeCell ref="F345:F346"/>
    <mergeCell ref="G345:G346"/>
    <mergeCell ref="F351:F352"/>
    <mergeCell ref="G351:G352"/>
    <mergeCell ref="G336:G337"/>
    <mergeCell ref="B334:B335"/>
    <mergeCell ref="D334:E335"/>
    <mergeCell ref="F334:F335"/>
    <mergeCell ref="G334:G335"/>
    <mergeCell ref="H334:H335"/>
    <mergeCell ref="H359:H360"/>
    <mergeCell ref="A357:A358"/>
    <mergeCell ref="B357:B358"/>
    <mergeCell ref="D357:E358"/>
    <mergeCell ref="F357:F358"/>
    <mergeCell ref="G357:G358"/>
    <mergeCell ref="H357:H358"/>
    <mergeCell ref="D359:E360"/>
    <mergeCell ref="F355:F356"/>
    <mergeCell ref="G355:G356"/>
    <mergeCell ref="H355:H356"/>
    <mergeCell ref="A359:A360"/>
    <mergeCell ref="B359:B360"/>
    <mergeCell ref="A355:A356"/>
    <mergeCell ref="B355:B356"/>
    <mergeCell ref="F359:F360"/>
    <mergeCell ref="G359:G360"/>
    <mergeCell ref="A349:A350"/>
    <mergeCell ref="B349:B350"/>
    <mergeCell ref="D349:E350"/>
    <mergeCell ref="F349:F350"/>
    <mergeCell ref="G349:G350"/>
    <mergeCell ref="A351:A352"/>
    <mergeCell ref="B351:B352"/>
    <mergeCell ref="A330:A331"/>
    <mergeCell ref="A336:A337"/>
    <mergeCell ref="B336:B337"/>
    <mergeCell ref="D336:E337"/>
    <mergeCell ref="F336:F337"/>
    <mergeCell ref="A353:A354"/>
    <mergeCell ref="B353:B354"/>
    <mergeCell ref="D353:E354"/>
    <mergeCell ref="F353:F354"/>
    <mergeCell ref="I339:I340"/>
    <mergeCell ref="J339:J340"/>
    <mergeCell ref="C341:C342"/>
    <mergeCell ref="I341:I342"/>
    <mergeCell ref="J341:J342"/>
    <mergeCell ref="A339:A342"/>
    <mergeCell ref="B339:B342"/>
    <mergeCell ref="C339:C340"/>
    <mergeCell ref="D339:E342"/>
    <mergeCell ref="F339:F342"/>
    <mergeCell ref="G339:G342"/>
    <mergeCell ref="H351:H352"/>
    <mergeCell ref="A347:A348"/>
    <mergeCell ref="B347:B348"/>
    <mergeCell ref="D347:E348"/>
    <mergeCell ref="F347:F348"/>
    <mergeCell ref="G347:G348"/>
    <mergeCell ref="H347:H348"/>
    <mergeCell ref="D351:E352"/>
    <mergeCell ref="H349:H350"/>
    <mergeCell ref="A326:A327"/>
    <mergeCell ref="B326:B327"/>
    <mergeCell ref="D326:E327"/>
    <mergeCell ref="F326:F327"/>
    <mergeCell ref="G326:G327"/>
    <mergeCell ref="H326:H327"/>
    <mergeCell ref="A328:A329"/>
    <mergeCell ref="B328:B329"/>
    <mergeCell ref="D328:E329"/>
    <mergeCell ref="F328:F329"/>
    <mergeCell ref="G328:G329"/>
    <mergeCell ref="H328:H329"/>
    <mergeCell ref="F260:F270"/>
    <mergeCell ref="G260:G270"/>
    <mergeCell ref="H260:H270"/>
    <mergeCell ref="A271:A278"/>
    <mergeCell ref="B271:B278"/>
    <mergeCell ref="D271:E278"/>
    <mergeCell ref="A249:A259"/>
    <mergeCell ref="B249:B259"/>
    <mergeCell ref="D249:E259"/>
    <mergeCell ref="F249:F259"/>
    <mergeCell ref="G249:G259"/>
    <mergeCell ref="H249:H259"/>
    <mergeCell ref="A241:A248"/>
    <mergeCell ref="B241:B248"/>
    <mergeCell ref="D241:E248"/>
    <mergeCell ref="F241:F248"/>
    <mergeCell ref="G241:G248"/>
    <mergeCell ref="H241:H248"/>
    <mergeCell ref="A233:A240"/>
    <mergeCell ref="B233:B240"/>
    <mergeCell ref="D233:E240"/>
    <mergeCell ref="F233:F240"/>
    <mergeCell ref="G233:G240"/>
    <mergeCell ref="H233:H240"/>
    <mergeCell ref="A227:A232"/>
    <mergeCell ref="B227:B232"/>
    <mergeCell ref="D227:E232"/>
    <mergeCell ref="F227:F232"/>
    <mergeCell ref="G227:G232"/>
    <mergeCell ref="H227:H232"/>
    <mergeCell ref="A221:A226"/>
    <mergeCell ref="B221:B226"/>
    <mergeCell ref="D221:E226"/>
    <mergeCell ref="F221:F226"/>
    <mergeCell ref="G221:G226"/>
    <mergeCell ref="H221:H226"/>
    <mergeCell ref="A213:A220"/>
    <mergeCell ref="B213:B220"/>
    <mergeCell ref="D213:E220"/>
    <mergeCell ref="F213:F220"/>
    <mergeCell ref="G213:G220"/>
    <mergeCell ref="H213:H220"/>
    <mergeCell ref="A205:A212"/>
    <mergeCell ref="B205:B212"/>
    <mergeCell ref="D205:E212"/>
    <mergeCell ref="F205:F212"/>
    <mergeCell ref="G205:G212"/>
    <mergeCell ref="H205:H212"/>
    <mergeCell ref="A200:A204"/>
    <mergeCell ref="B200:B204"/>
    <mergeCell ref="D200:E204"/>
    <mergeCell ref="F200:F204"/>
    <mergeCell ref="G200:G204"/>
    <mergeCell ref="H200:H204"/>
    <mergeCell ref="A182:A188"/>
    <mergeCell ref="B182:B188"/>
    <mergeCell ref="D182:E188"/>
    <mergeCell ref="F182:F188"/>
    <mergeCell ref="G182:G188"/>
    <mergeCell ref="H182:H188"/>
    <mergeCell ref="A196:A199"/>
    <mergeCell ref="B196:B199"/>
    <mergeCell ref="D196:E199"/>
    <mergeCell ref="F196:F199"/>
    <mergeCell ref="G196:G199"/>
    <mergeCell ref="H196:H199"/>
    <mergeCell ref="A189:A195"/>
    <mergeCell ref="B189:B195"/>
    <mergeCell ref="D189:E195"/>
    <mergeCell ref="F189:F195"/>
    <mergeCell ref="G189:G195"/>
    <mergeCell ref="H189:H195"/>
    <mergeCell ref="A162:A166"/>
    <mergeCell ref="B162:B166"/>
    <mergeCell ref="C162:C163"/>
    <mergeCell ref="F162:F166"/>
    <mergeCell ref="G162:G166"/>
    <mergeCell ref="H162:H166"/>
    <mergeCell ref="C165:C166"/>
    <mergeCell ref="A175:A181"/>
    <mergeCell ref="B175:B181"/>
    <mergeCell ref="D175:E181"/>
    <mergeCell ref="F175:F181"/>
    <mergeCell ref="G175:G181"/>
    <mergeCell ref="H175:H181"/>
    <mergeCell ref="A168:A174"/>
    <mergeCell ref="B168:B174"/>
    <mergeCell ref="D168:E174"/>
    <mergeCell ref="F168:F174"/>
    <mergeCell ref="G168:G174"/>
    <mergeCell ref="H168:H174"/>
    <mergeCell ref="A155:A157"/>
    <mergeCell ref="B155:B157"/>
    <mergeCell ref="F155:F157"/>
    <mergeCell ref="G155:G157"/>
    <mergeCell ref="H155:H157"/>
    <mergeCell ref="G148:G149"/>
    <mergeCell ref="H148:H149"/>
    <mergeCell ref="A148:A149"/>
    <mergeCell ref="B148:B149"/>
    <mergeCell ref="C143:C144"/>
    <mergeCell ref="A141:A144"/>
    <mergeCell ref="B141:B144"/>
    <mergeCell ref="C141:C142"/>
    <mergeCell ref="J148:J149"/>
    <mergeCell ref="H150:H154"/>
    <mergeCell ref="A150:A154"/>
    <mergeCell ref="B150:B154"/>
    <mergeCell ref="D150:D154"/>
    <mergeCell ref="E150:E154"/>
    <mergeCell ref="F150:F154"/>
    <mergeCell ref="G150:G154"/>
    <mergeCell ref="I148:I149"/>
    <mergeCell ref="D148:D149"/>
    <mergeCell ref="E148:E149"/>
    <mergeCell ref="F148:F149"/>
    <mergeCell ref="F146:F147"/>
    <mergeCell ref="G146:G147"/>
    <mergeCell ref="H146:H147"/>
    <mergeCell ref="F141:F144"/>
    <mergeCell ref="G141:G144"/>
    <mergeCell ref="H141:H144"/>
    <mergeCell ref="A1:H1"/>
    <mergeCell ref="D2:E2"/>
    <mergeCell ref="A116:A123"/>
    <mergeCell ref="B116:B123"/>
    <mergeCell ref="C116:C117"/>
    <mergeCell ref="F116:F123"/>
    <mergeCell ref="G116:G123"/>
    <mergeCell ref="H116:H123"/>
    <mergeCell ref="C118:C119"/>
    <mergeCell ref="A110:A115"/>
    <mergeCell ref="B110:B115"/>
    <mergeCell ref="F110:F115"/>
    <mergeCell ref="G110:G115"/>
    <mergeCell ref="H110:H115"/>
    <mergeCell ref="F68:F73"/>
    <mergeCell ref="G68:G73"/>
    <mergeCell ref="C120:C121"/>
    <mergeCell ref="A33:A43"/>
    <mergeCell ref="F33:F43"/>
    <mergeCell ref="A23:A32"/>
    <mergeCell ref="B23:B32"/>
    <mergeCell ref="C23:C24"/>
    <mergeCell ref="C25:C26"/>
    <mergeCell ref="B33:B43"/>
    <mergeCell ref="H336:H337"/>
    <mergeCell ref="A51:A56"/>
    <mergeCell ref="B51:B56"/>
    <mergeCell ref="C51:C52"/>
    <mergeCell ref="F51:F56"/>
    <mergeCell ref="G51:G56"/>
    <mergeCell ref="C53:C54"/>
    <mergeCell ref="C78:C79"/>
    <mergeCell ref="F78:F85"/>
    <mergeCell ref="G78:G85"/>
    <mergeCell ref="E57:E58"/>
    <mergeCell ref="A62:A67"/>
    <mergeCell ref="B62:B67"/>
    <mergeCell ref="E62:E67"/>
    <mergeCell ref="C55:C56"/>
    <mergeCell ref="D51:D52"/>
    <mergeCell ref="A60:A61"/>
    <mergeCell ref="B60:B61"/>
    <mergeCell ref="A124:A125"/>
    <mergeCell ref="H78:H85"/>
    <mergeCell ref="C122:C123"/>
    <mergeCell ref="A167:H167"/>
    <mergeCell ref="A158:A161"/>
    <mergeCell ref="B158:B161"/>
    <mergeCell ref="F124:F125"/>
    <mergeCell ref="G124:G125"/>
    <mergeCell ref="C137:C138"/>
    <mergeCell ref="C139:C140"/>
    <mergeCell ref="D129:E133"/>
    <mergeCell ref="F129:F133"/>
    <mergeCell ref="A134:H134"/>
    <mergeCell ref="A135:B140"/>
    <mergeCell ref="C135:C136"/>
    <mergeCell ref="F135:F140"/>
    <mergeCell ref="G135:G140"/>
    <mergeCell ref="H135:H140"/>
    <mergeCell ref="G129:G133"/>
    <mergeCell ref="A126:A128"/>
    <mergeCell ref="B126:B128"/>
    <mergeCell ref="C158:C159"/>
    <mergeCell ref="F158:F161"/>
    <mergeCell ref="G158:G161"/>
    <mergeCell ref="C106:C109"/>
    <mergeCell ref="A102:A109"/>
    <mergeCell ref="B102:B109"/>
    <mergeCell ref="C102:C105"/>
    <mergeCell ref="D102:D105"/>
    <mergeCell ref="E102:E105"/>
    <mergeCell ref="D126:E128"/>
    <mergeCell ref="F126:F128"/>
    <mergeCell ref="G126:G128"/>
    <mergeCell ref="B124:B125"/>
    <mergeCell ref="A129:A133"/>
    <mergeCell ref="B129:B133"/>
    <mergeCell ref="A145:H145"/>
    <mergeCell ref="A146:A147"/>
    <mergeCell ref="B146:B147"/>
    <mergeCell ref="H158:H161"/>
    <mergeCell ref="C160:C161"/>
    <mergeCell ref="H124:H125"/>
    <mergeCell ref="H129:H133"/>
    <mergeCell ref="H126:H128"/>
    <mergeCell ref="C148:C149"/>
    <mergeCell ref="H48:H49"/>
    <mergeCell ref="G44:G47"/>
    <mergeCell ref="H44:H47"/>
    <mergeCell ref="C46:C47"/>
    <mergeCell ref="A44:A47"/>
    <mergeCell ref="B44:B47"/>
    <mergeCell ref="C44:C45"/>
    <mergeCell ref="G62:G67"/>
    <mergeCell ref="H62:H67"/>
    <mergeCell ref="H60:H61"/>
    <mergeCell ref="A48:A49"/>
    <mergeCell ref="B48:B49"/>
    <mergeCell ref="E48:E49"/>
    <mergeCell ref="F62:F67"/>
    <mergeCell ref="F48:F49"/>
    <mergeCell ref="G48:G49"/>
    <mergeCell ref="C42:C43"/>
    <mergeCell ref="C33:C34"/>
    <mergeCell ref="C35:C36"/>
    <mergeCell ref="C37:C38"/>
    <mergeCell ref="C39:C40"/>
    <mergeCell ref="E33:E43"/>
    <mergeCell ref="D23:D32"/>
    <mergeCell ref="C31:C32"/>
    <mergeCell ref="C27:C28"/>
    <mergeCell ref="C29:C30"/>
    <mergeCell ref="E25:E32"/>
    <mergeCell ref="E23:E24"/>
    <mergeCell ref="F23:F24"/>
    <mergeCell ref="F25:F32"/>
    <mergeCell ref="J29:J30"/>
    <mergeCell ref="D46:D47"/>
    <mergeCell ref="E46:E47"/>
    <mergeCell ref="I46:I47"/>
    <mergeCell ref="J46:J47"/>
    <mergeCell ref="I25:I26"/>
    <mergeCell ref="J25:J26"/>
    <mergeCell ref="F44:F47"/>
    <mergeCell ref="G33:G43"/>
    <mergeCell ref="H33:H43"/>
    <mergeCell ref="I23:I24"/>
    <mergeCell ref="H23:H24"/>
    <mergeCell ref="H25:H32"/>
    <mergeCell ref="G23:G32"/>
    <mergeCell ref="J23:J24"/>
    <mergeCell ref="J51:J52"/>
    <mergeCell ref="J53:J54"/>
    <mergeCell ref="D60:D61"/>
    <mergeCell ref="E60:E61"/>
    <mergeCell ref="I60:I61"/>
    <mergeCell ref="J60:J61"/>
    <mergeCell ref="H51:H56"/>
    <mergeCell ref="F57:F58"/>
    <mergeCell ref="G57:G58"/>
    <mergeCell ref="H57:H58"/>
    <mergeCell ref="E51:E52"/>
    <mergeCell ref="D53:D54"/>
    <mergeCell ref="E53:E54"/>
    <mergeCell ref="F60:F61"/>
    <mergeCell ref="G60:G61"/>
    <mergeCell ref="J91:J92"/>
    <mergeCell ref="D97:D98"/>
    <mergeCell ref="E97:E98"/>
    <mergeCell ref="I97:I98"/>
    <mergeCell ref="J97:J98"/>
    <mergeCell ref="I70:I71"/>
    <mergeCell ref="J70:J71"/>
    <mergeCell ref="I78:I79"/>
    <mergeCell ref="J78:J79"/>
    <mergeCell ref="I82:I83"/>
    <mergeCell ref="I84:I85"/>
    <mergeCell ref="J82:J83"/>
    <mergeCell ref="J84:J85"/>
    <mergeCell ref="F89:F100"/>
    <mergeCell ref="G89:G100"/>
    <mergeCell ref="H89:H100"/>
    <mergeCell ref="F86:F88"/>
    <mergeCell ref="D99:D100"/>
    <mergeCell ref="J99:J100"/>
    <mergeCell ref="E99:E100"/>
    <mergeCell ref="H68:H73"/>
    <mergeCell ref="F74:F77"/>
    <mergeCell ref="G74:G77"/>
    <mergeCell ref="H74:H77"/>
    <mergeCell ref="I102:I105"/>
    <mergeCell ref="J102:J105"/>
    <mergeCell ref="D106:D107"/>
    <mergeCell ref="D108:D109"/>
    <mergeCell ref="E106:E107"/>
    <mergeCell ref="E108:E109"/>
    <mergeCell ref="I106:I107"/>
    <mergeCell ref="I108:I109"/>
    <mergeCell ref="J106:J107"/>
    <mergeCell ref="J108:J109"/>
    <mergeCell ref="F102:F109"/>
    <mergeCell ref="G102:G109"/>
    <mergeCell ref="H102:H109"/>
    <mergeCell ref="A15:A20"/>
    <mergeCell ref="B15:B20"/>
    <mergeCell ref="D15:D20"/>
    <mergeCell ref="E15:E20"/>
    <mergeCell ref="F15:F20"/>
    <mergeCell ref="G15:G20"/>
    <mergeCell ref="H15:H20"/>
    <mergeCell ref="A21:A22"/>
    <mergeCell ref="I99:I100"/>
    <mergeCell ref="I91:I92"/>
    <mergeCell ref="I51:I52"/>
    <mergeCell ref="I53:I54"/>
    <mergeCell ref="I29:I30"/>
    <mergeCell ref="C91:C92"/>
    <mergeCell ref="C93:C94"/>
    <mergeCell ref="C95:C96"/>
    <mergeCell ref="C97:C98"/>
    <mergeCell ref="C99:C100"/>
    <mergeCell ref="D91:D92"/>
    <mergeCell ref="E91:E92"/>
    <mergeCell ref="G86:G88"/>
    <mergeCell ref="H86:H88"/>
    <mergeCell ref="A78:A85"/>
    <mergeCell ref="B78:B85"/>
    <mergeCell ref="A3:A8"/>
    <mergeCell ref="B3:B8"/>
    <mergeCell ref="A9:A14"/>
    <mergeCell ref="B9:B14"/>
    <mergeCell ref="D9:D14"/>
    <mergeCell ref="E9:E14"/>
    <mergeCell ref="F9:F14"/>
    <mergeCell ref="G9:G14"/>
    <mergeCell ref="H9:H14"/>
    <mergeCell ref="B21:B22"/>
    <mergeCell ref="D21:D22"/>
    <mergeCell ref="G21:G22"/>
    <mergeCell ref="H21:H22"/>
    <mergeCell ref="F21:F22"/>
    <mergeCell ref="E21:E22"/>
    <mergeCell ref="D3:D8"/>
    <mergeCell ref="E3:E8"/>
    <mergeCell ref="F3:F8"/>
    <mergeCell ref="G3:G8"/>
    <mergeCell ref="H3:H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Chantemely</vt:lpstr>
      <vt:lpstr>BL'AMOUR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Дом</cp:lastModifiedBy>
  <cp:lastPrinted>2017-04-03T12:35:49Z</cp:lastPrinted>
  <dcterms:created xsi:type="dcterms:W3CDTF">2015-07-13T07:20:30Z</dcterms:created>
  <dcterms:modified xsi:type="dcterms:W3CDTF">2019-09-09T08:09:15Z</dcterms:modified>
</cp:coreProperties>
</file>