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907"/>
  <workbookPr/>
  <mc:AlternateContent xmlns:mc="http://schemas.openxmlformats.org/markup-compatibility/2006">
    <mc:Choice Requires="x15">
      <x15ac:absPath xmlns:x15ac="http://schemas.microsoft.com/office/spreadsheetml/2010/11/ac" url="/Users/karpovaalla/Desktop/Грин Мама для СП/"/>
    </mc:Choice>
  </mc:AlternateContent>
  <bookViews>
    <workbookView xWindow="3160" yWindow="460" windowWidth="19980" windowHeight="11220"/>
  </bookViews>
  <sheets>
    <sheet name="Лист2" sheetId="2" r:id="rId1"/>
  </sheets>
  <externalReferences>
    <externalReference r:id="rId2"/>
  </externalReferences>
  <definedNames>
    <definedName name="_xlnm._FilterDatabase" localSheetId="0" hidden="1">Лист2!$A$7:$G$107</definedName>
    <definedName name="_xlnm.Print_Titles" localSheetId="0">Лист2!$5:$6</definedName>
  </definedName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9" i="2" l="1"/>
  <c r="L110" i="2"/>
  <c r="L111" i="2"/>
  <c r="L112" i="2"/>
  <c r="L113" i="2"/>
  <c r="L114" i="2"/>
  <c r="L115" i="2"/>
  <c r="L116" i="2"/>
  <c r="L117" i="2"/>
  <c r="L118" i="2"/>
  <c r="K119" i="2"/>
  <c r="L119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J105" i="2"/>
  <c r="J106" i="2"/>
  <c r="J108" i="2"/>
  <c r="J109" i="2"/>
  <c r="J110" i="2"/>
  <c r="J111" i="2"/>
  <c r="J112" i="2"/>
  <c r="J113" i="2"/>
  <c r="J114" i="2"/>
  <c r="J115" i="2"/>
  <c r="J116" i="2"/>
  <c r="J117" i="2"/>
  <c r="J118" i="2"/>
  <c r="H19" i="2"/>
  <c r="H18" i="2"/>
  <c r="H16" i="2"/>
  <c r="H10" i="2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4" i="2"/>
  <c r="J95" i="2"/>
  <c r="J96" i="2"/>
  <c r="J97" i="2"/>
  <c r="J98" i="2"/>
  <c r="J99" i="2"/>
  <c r="J100" i="2"/>
  <c r="J102" i="2"/>
  <c r="J103" i="2"/>
  <c r="J104" i="2"/>
  <c r="J8" i="2"/>
  <c r="H9" i="2"/>
  <c r="H11" i="2"/>
  <c r="H14" i="2"/>
  <c r="H15" i="2"/>
  <c r="H17" i="2"/>
  <c r="H20" i="2"/>
  <c r="H21" i="2"/>
  <c r="H22" i="2"/>
  <c r="H23" i="2"/>
  <c r="H24" i="2"/>
  <c r="H25" i="2"/>
  <c r="H27" i="2"/>
  <c r="H28" i="2"/>
  <c r="H29" i="2"/>
  <c r="H30" i="2"/>
  <c r="H31" i="2"/>
  <c r="H32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7" i="2"/>
  <c r="H78" i="2"/>
  <c r="H79" i="2"/>
  <c r="H80" i="2"/>
  <c r="H82" i="2"/>
  <c r="H83" i="2"/>
  <c r="H84" i="2"/>
  <c r="H85" i="2"/>
  <c r="H86" i="2"/>
  <c r="H87" i="2"/>
  <c r="H88" i="2"/>
  <c r="H89" i="2"/>
  <c r="H90" i="2"/>
  <c r="H91" i="2"/>
  <c r="H95" i="2"/>
  <c r="H102" i="2"/>
  <c r="H103" i="2"/>
  <c r="H104" i="2"/>
  <c r="H105" i="2"/>
  <c r="H106" i="2"/>
  <c r="H8" i="2"/>
</calcChain>
</file>

<file path=xl/sharedStrings.xml><?xml version="1.0" encoding="utf-8"?>
<sst xmlns="http://schemas.openxmlformats.org/spreadsheetml/2006/main" count="276" uniqueCount="265">
  <si>
    <t>0058</t>
  </si>
  <si>
    <t>0065</t>
  </si>
  <si>
    <t>0066</t>
  </si>
  <si>
    <t>0010</t>
  </si>
  <si>
    <t>034g</t>
  </si>
  <si>
    <t>091g</t>
  </si>
  <si>
    <t>102g</t>
  </si>
  <si>
    <t>251g</t>
  </si>
  <si>
    <t>252g</t>
  </si>
  <si>
    <t>256g</t>
  </si>
  <si>
    <t>257g</t>
  </si>
  <si>
    <t>258g</t>
  </si>
  <si>
    <t>282g</t>
  </si>
  <si>
    <t>0277</t>
  </si>
  <si>
    <t>072</t>
  </si>
  <si>
    <t>089</t>
  </si>
  <si>
    <t>096</t>
  </si>
  <si>
    <t>115</t>
  </si>
  <si>
    <t>051</t>
  </si>
  <si>
    <t>099</t>
  </si>
  <si>
    <t>0093</t>
  </si>
  <si>
    <t>0095</t>
  </si>
  <si>
    <t>036g</t>
  </si>
  <si>
    <t>0059</t>
  </si>
  <si>
    <t>0061</t>
  </si>
  <si>
    <t>035g</t>
  </si>
  <si>
    <t>0284</t>
  </si>
  <si>
    <t>491g</t>
  </si>
  <si>
    <t>027g</t>
  </si>
  <si>
    <t>046</t>
  </si>
  <si>
    <t>0290</t>
  </si>
  <si>
    <t>287</t>
  </si>
  <si>
    <t>085g</t>
  </si>
  <si>
    <t>280</t>
  </si>
  <si>
    <t>041g</t>
  </si>
  <si>
    <t>070g</t>
  </si>
  <si>
    <t>278</t>
  </si>
  <si>
    <t>020</t>
  </si>
  <si>
    <t>037</t>
  </si>
  <si>
    <t>112</t>
  </si>
  <si>
    <t>129</t>
  </si>
  <si>
    <t>136</t>
  </si>
  <si>
    <t>143</t>
  </si>
  <si>
    <t>010g</t>
  </si>
  <si>
    <t>058g</t>
  </si>
  <si>
    <t>065g</t>
  </si>
  <si>
    <t>0035</t>
  </si>
  <si>
    <t>0082</t>
  </si>
  <si>
    <t>094</t>
  </si>
  <si>
    <t>044</t>
  </si>
  <si>
    <t>261g</t>
  </si>
  <si>
    <t>263g</t>
  </si>
  <si>
    <t>266g</t>
  </si>
  <si>
    <t>265g</t>
  </si>
  <si>
    <t>264g</t>
  </si>
  <si>
    <t>262g</t>
  </si>
  <si>
    <t>0286</t>
  </si>
  <si>
    <t>2*100</t>
  </si>
  <si>
    <t>Тоник для сухой и нормальной кожи "Земляника и Череда"</t>
  </si>
  <si>
    <t>Тоник для жирной кожи "Брусника и Чистотел"</t>
  </si>
  <si>
    <t>Чистящая пена-гель для лица "Ромашка и брусника"</t>
  </si>
  <si>
    <t>Очищающая пенка</t>
  </si>
  <si>
    <t>Нежные сливки для снятия макияжа "Череда и корень одуванчика"</t>
  </si>
  <si>
    <t>Молочко для снятия макияжа "Масло зародышей пшеницы и ромашка"</t>
  </si>
  <si>
    <t>Скраб для лица "Кедровый орех и уссурийский хмель"</t>
  </si>
  <si>
    <t>Нежный пилинг для очень чувствительной кожи "Малина и овсяная мука"</t>
  </si>
  <si>
    <t>Лосьон-тоник для жирной кожи</t>
  </si>
  <si>
    <t>Крем дневной тонизирующий для кожи вокруг глаз "Лимонник и петрушка"</t>
  </si>
  <si>
    <t>Лифтинг-гель от мешков и кругов под глазами "Черника и подорожник"</t>
  </si>
  <si>
    <t>Питательный ночной крем для кожи вокруг глаз "Василек и пшеница"</t>
  </si>
  <si>
    <t>Лосьон для снятия макияжа с глаз "Васильковая вода и овес"</t>
  </si>
  <si>
    <t>Маска для лица "Подорожник и полевой хвощ" очищающая</t>
  </si>
  <si>
    <t>Маска каолиновая с витамином F</t>
  </si>
  <si>
    <t>Дневной крем для лица "Антистресс" шиповник и солодка</t>
  </si>
  <si>
    <t>Тонизирующий гель для лица "Алоэ Вера и лимон"</t>
  </si>
  <si>
    <t>Дневной крем для лица "Уссурийский хмель и витамин Е"</t>
  </si>
  <si>
    <t>Питательный крем для лица "Кедровый орех и облепиховое масло"</t>
  </si>
  <si>
    <t>Крем с фитогормонами Антистресс Антивозраст "Овес и гречиха"</t>
  </si>
  <si>
    <t>Крем от морщин "Витамин F и золотой корень"</t>
  </si>
  <si>
    <t>Гель дневной защитный</t>
  </si>
  <si>
    <t>Гель-крем ночной детоксирующий "Защита от угрей" для юной проблемной кожи</t>
  </si>
  <si>
    <t>Дневной активирующий крем-гидролифтинг "Фиалка и алтей"</t>
  </si>
  <si>
    <t>Дневной крем для лица "Биорегенерация" анис и гинкго билоба</t>
  </si>
  <si>
    <t>Дневной крем для лица "Чистая кожа" Брусника и череда</t>
  </si>
  <si>
    <t>Ночной крем для лица "Биорегенерация" Липа и боярышник</t>
  </si>
  <si>
    <t>Ночной крем для лица "Чистая кожа" Пион и чага</t>
  </si>
  <si>
    <t>Ночной восстанавливающий крем-гидробаланс "Ромашка и масло зародышей пшеницы"</t>
  </si>
  <si>
    <t>Крем для рук и ногтей "Сок лимона и протеины шелка"</t>
  </si>
  <si>
    <t>Крем для рук "Витамин F и солянка холмовая"</t>
  </si>
  <si>
    <t>Крем для сухой кожи рук "Календула и масло смородины"</t>
  </si>
  <si>
    <t>Маска для рук "Льняное масло и полевой хвощ"</t>
  </si>
  <si>
    <t>Крем для ног "Шалфей и льняное масло"</t>
  </si>
  <si>
    <t>Крем освежающий для уставших "тяжелых" ног "Каштан и Прополис"</t>
  </si>
  <si>
    <t>Скраб для ног "Тысячелистник и вулканическая пемза"</t>
  </si>
  <si>
    <t>Ароматический дезодорант для ног "Перечная мята и шалфей"</t>
  </si>
  <si>
    <t>Гель после депиляции "Алоэ вера и арника"</t>
  </si>
  <si>
    <t>Ароматическая ванночка для ног "Яблочный уксус и чайное дерево"</t>
  </si>
  <si>
    <t>Нежный крем-гель для интимной гигиены "Мать-и-мачеха и масло чайного дерева"</t>
  </si>
  <si>
    <t>Гель-крем массажный антицеллюлитный с морскими водорослями</t>
  </si>
  <si>
    <t>Скраб для тела антицеллюлитный с морскими водорослями</t>
  </si>
  <si>
    <t>Антицеллюлитный двухступенчатый комплекс-уход для тела "Кофеин и Розмарин"</t>
  </si>
  <si>
    <t>Крем "Восхитительный бюст" эфирное масло розы и растительный коллаген</t>
  </si>
  <si>
    <t>Маска-крем для шеи и декольте "Морковный протеин и малиновое масло"</t>
  </si>
  <si>
    <t>Разглаживающий крем  для шеи и декольте "Морковный протеин и масло косточек малины"</t>
  </si>
  <si>
    <t>Крем для тела укрепляющий "Ламинария и спирулина"</t>
  </si>
  <si>
    <t>Молочко увлажняющее для тела "Череда и масло облепихи"</t>
  </si>
  <si>
    <t>Крем-бальзам для тела "Клевер и полевой хвощ"</t>
  </si>
  <si>
    <t>Бальзам-кондиционер для жирных волос "Календула и лимонник"</t>
  </si>
  <si>
    <t>Бальзам-кондиционер для сухих и нормальных волос "Репейник и облепиха"</t>
  </si>
  <si>
    <t>Шампунь для жирных волос "Чёрная смородина и крапива"</t>
  </si>
  <si>
    <t>Шампунь для нормальных волос "Береза и земляника"</t>
  </si>
  <si>
    <t>Шампунь для сухих и ломких волос "Облепиха и липовый цвет"</t>
  </si>
  <si>
    <t>Шампунь от перхоти "Лесная вишня и репейник"</t>
  </si>
  <si>
    <t>Маска питательная восстанавливающая для поврежденных волос "Корень лопуха и мать-и-мачеха"</t>
  </si>
  <si>
    <t>Регенератор (лосьон) для сухих и тонких волос "Гречиха и малина"</t>
  </si>
  <si>
    <t>Тоник для укрепления волос "Клюква и береза"</t>
  </si>
  <si>
    <t>АРТИКУЛ</t>
  </si>
  <si>
    <t>Шампунь "Биоламинация" от секущихся волос с морскими водорослями</t>
  </si>
  <si>
    <t>Шампунь "Антистресс" от перхоти с морскими водорослями</t>
  </si>
  <si>
    <t>Шампунь "Биобаланс" от жирных корней и сухих кончиков с морскими водорослями</t>
  </si>
  <si>
    <t>Шампунь "Фиторегенерация" от выпадения волос с морскими водорослями</t>
  </si>
  <si>
    <t xml:space="preserve">Бальзам-кондиционер "Биоламинация"  от секущихся волос  с морскими водорослями  </t>
  </si>
  <si>
    <t xml:space="preserve">Бальзам-кондиционер "Биобаланс" от жирных корней и сухих кончиков с морскими водорослями  </t>
  </si>
  <si>
    <t xml:space="preserve">Бальзам-кондиционер "Антистресс"  от перхоти с морскими водорослями  </t>
  </si>
  <si>
    <t xml:space="preserve">Бальзам-кондиционер "Фиторегенерация"  от выпадения волос с морскими водорослями  </t>
  </si>
  <si>
    <t>Матирующий тоник для лица от расширенных пор и чёрных точек с морскими водорослями</t>
  </si>
  <si>
    <t>Успокаивающий тоник для кожи лица, склонной к появлению неэстетичной красноты, с морскими водорослями</t>
  </si>
  <si>
    <t>371</t>
  </si>
  <si>
    <t>372</t>
  </si>
  <si>
    <t>374</t>
  </si>
  <si>
    <t>375</t>
  </si>
  <si>
    <t>376</t>
  </si>
  <si>
    <t>377</t>
  </si>
  <si>
    <t>378</t>
  </si>
  <si>
    <t>379</t>
  </si>
  <si>
    <t>382</t>
  </si>
  <si>
    <t>383</t>
  </si>
  <si>
    <t>Маска-пленка очищающая</t>
  </si>
  <si>
    <t>254g</t>
  </si>
  <si>
    <t>Маска-пленка для жирной кожи "Календула и шиповник"</t>
  </si>
  <si>
    <t>Маска-пленка для сухой и нормальной кожи "Земляника и цвет липы"</t>
  </si>
  <si>
    <t>068</t>
  </si>
  <si>
    <t>075</t>
  </si>
  <si>
    <t>Маска для лица "Китайский лимонник и уссурийский хмель"</t>
  </si>
  <si>
    <t>Крем увлажняющий двухфазный "Подорожник и мать и мачеха"</t>
  </si>
  <si>
    <t>№п/п</t>
  </si>
  <si>
    <t>НАИМЕНОВАНИЕ ТОВАРА</t>
  </si>
  <si>
    <t>Объем, мл</t>
  </si>
  <si>
    <t>Кол-во в упаковке</t>
  </si>
  <si>
    <t>Т.З. Green Mama  серия АЛЕУТ</t>
  </si>
  <si>
    <t>Маска от морщин "Витамин F и элеутерококк"</t>
  </si>
  <si>
    <t>Дневной крем для лица "Витамин F и василек"</t>
  </si>
  <si>
    <t>Т.З. Green Mama  серия МОРСКОЙ САД</t>
  </si>
  <si>
    <t>Т.З. Green Mama серия УЛЕТАЙ</t>
  </si>
  <si>
    <t>Т.З. Green Mama  серия ФОРМУЛА ТАЙГИ</t>
  </si>
  <si>
    <t>Т.З. Green Mama</t>
  </si>
  <si>
    <t>Штрихкод</t>
  </si>
  <si>
    <t>4600890550034</t>
  </si>
  <si>
    <t>4600890150036</t>
  </si>
  <si>
    <t>4601450300366</t>
  </si>
  <si>
    <t>4601450050384</t>
  </si>
  <si>
    <t>4600890000287</t>
  </si>
  <si>
    <t>4601450150251</t>
  </si>
  <si>
    <t>4601450450252</t>
  </si>
  <si>
    <t>4601450050254</t>
  </si>
  <si>
    <t>4601450650256</t>
  </si>
  <si>
    <t>4601450950257</t>
  </si>
  <si>
    <t>4601450250258</t>
  </si>
  <si>
    <t>4600890050282</t>
  </si>
  <si>
    <t>4601450030058</t>
  </si>
  <si>
    <t>4601450650027</t>
  </si>
  <si>
    <t>4601450950035</t>
  </si>
  <si>
    <t>4600890090035</t>
  </si>
  <si>
    <t>3584160050046</t>
  </si>
  <si>
    <t>4601450000044</t>
  </si>
  <si>
    <t>4600890350115</t>
  </si>
  <si>
    <t>4600890000089</t>
  </si>
  <si>
    <t>4600890000072</t>
  </si>
  <si>
    <t>4600890020278</t>
  </si>
  <si>
    <t>4600890350085</t>
  </si>
  <si>
    <t>4601450000068</t>
  </si>
  <si>
    <t>4601450000075</t>
  </si>
  <si>
    <t>4600890020285</t>
  </si>
  <si>
    <t>4600890090288</t>
  </si>
  <si>
    <t>4601450000082</t>
  </si>
  <si>
    <t>4601450930082</t>
  </si>
  <si>
    <t>4600890700149</t>
  </si>
  <si>
    <t>4601450150091</t>
  </si>
  <si>
    <t>4600890550065</t>
  </si>
  <si>
    <t>4601450030065</t>
  </si>
  <si>
    <t>4600890020094</t>
  </si>
  <si>
    <t>4600890000096</t>
  </si>
  <si>
    <t>4601450650102</t>
  </si>
  <si>
    <t>4600890550010</t>
  </si>
  <si>
    <t>4601450030010</t>
  </si>
  <si>
    <t>4601450000099</t>
  </si>
  <si>
    <t>4601450000105</t>
  </si>
  <si>
    <t>4601450000051</t>
  </si>
  <si>
    <t>4601450000136</t>
  </si>
  <si>
    <t>4601450000143</t>
  </si>
  <si>
    <t>4601450020059</t>
  </si>
  <si>
    <t>4601450070061</t>
  </si>
  <si>
    <t>4601450020066</t>
  </si>
  <si>
    <t>4601450060093</t>
  </si>
  <si>
    <t>4601450040095</t>
  </si>
  <si>
    <t>4600890030277</t>
  </si>
  <si>
    <t>4600890030284</t>
  </si>
  <si>
    <t>4600890010286</t>
  </si>
  <si>
    <t>4600890040290</t>
  </si>
  <si>
    <t>4600890010491</t>
  </si>
  <si>
    <t>Цена, руб</t>
  </si>
  <si>
    <t>Green Nova</t>
  </si>
  <si>
    <t xml:space="preserve"> Салфетки для снятия макияжа с мицеллярной водой</t>
  </si>
  <si>
    <t>4898</t>
  </si>
  <si>
    <t>4607102854898</t>
  </si>
  <si>
    <t>15 шт</t>
  </si>
  <si>
    <t>Фирма ПОКУПАТЕЛЬ:___________________________</t>
  </si>
  <si>
    <t>Фирма ПОСТАВЩИК:____________________________</t>
  </si>
  <si>
    <t>082</t>
  </si>
  <si>
    <t>Мицеллярная вода для бережного и эффективного очищения</t>
  </si>
  <si>
    <t>0407</t>
  </si>
  <si>
    <t>4600890950407</t>
  </si>
  <si>
    <t>200</t>
  </si>
  <si>
    <t>Гель-крем для интимной гигиены "Мать-и-мачеха и масло чайного дерева"</t>
  </si>
  <si>
    <t>391g</t>
  </si>
  <si>
    <t>Денис Озорнин</t>
  </si>
  <si>
    <t>Мицеллярная вода</t>
  </si>
  <si>
    <t>Тоник д/жирной кожи</t>
  </si>
  <si>
    <t>Тоник д/сухой и норм. Кожи</t>
  </si>
  <si>
    <t>Шампунь Пивной</t>
  </si>
  <si>
    <t>Шампунь Ржаной</t>
  </si>
  <si>
    <t>322g</t>
  </si>
  <si>
    <t>Маска-пленка для жирной кожи</t>
  </si>
  <si>
    <t>704</t>
  </si>
  <si>
    <t>4600890950704</t>
  </si>
  <si>
    <t>75</t>
  </si>
  <si>
    <t>Маска-пленка для сухой и нормальной кожи</t>
  </si>
  <si>
    <t>711</t>
  </si>
  <si>
    <t>4600890950711</t>
  </si>
  <si>
    <t>Маска-пленка для проблемной кожи</t>
  </si>
  <si>
    <t>728</t>
  </si>
  <si>
    <t>4600890950728</t>
  </si>
  <si>
    <t>Скраб для жирной кожи</t>
  </si>
  <si>
    <t>735</t>
  </si>
  <si>
    <t>4600890950735</t>
  </si>
  <si>
    <t>Скраб для сухой и нормальной кожи</t>
  </si>
  <si>
    <t>742</t>
  </si>
  <si>
    <t>4600890950742</t>
  </si>
  <si>
    <t>Green Mama Лайт</t>
  </si>
  <si>
    <t>803g</t>
  </si>
  <si>
    <t>780g</t>
  </si>
  <si>
    <t>Регенератор для сухих и тонких волос</t>
  </si>
  <si>
    <t xml:space="preserve">Крем ля лица восстанавливающий  ночной </t>
  </si>
  <si>
    <t xml:space="preserve">Крем тонизирующий для уставших ног </t>
  </si>
  <si>
    <t>Тоник для ослабленных и поврежденных волос</t>
  </si>
  <si>
    <t>Тоник для лица для сухой и нормальной кожи</t>
  </si>
  <si>
    <t>Тоник для лица для жирной кожи</t>
  </si>
  <si>
    <t>Маска-пленка для проблемной кожи c гиалуроновой кислотой</t>
  </si>
  <si>
    <t>Маска-пленка для жирной кожи с гиалуроновой кислотой</t>
  </si>
  <si>
    <t>Маска-пленка для сухой и нормальной кожи с гиалуроновой кислотой</t>
  </si>
  <si>
    <t>Старая цена распродажи</t>
  </si>
  <si>
    <t>Новая цена</t>
  </si>
  <si>
    <t>Процент скидки от прайса 2,11</t>
  </si>
  <si>
    <t>Заказ, шт</t>
  </si>
  <si>
    <t>Сумма,руб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</si>
</sst>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0.000000"/>
    <numFmt numFmtId="166" formatCode="000000"/>
    <numFmt numFmtId="167" formatCode="_-* #,##0.00\ [$₽-419]_-;\-* #,##0.00\ [$₽-419]_-;_-* &quot;-&quot;??\ [$₽-419]_-;_-@_-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67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167" fontId="7" fillId="4" borderId="0" xfId="0" applyNumberFormat="1" applyFont="1" applyFill="1" applyAlignment="1">
      <alignment vertical="center"/>
    </xf>
    <xf numFmtId="0" fontId="4" fillId="0" borderId="0" xfId="0" applyFont="1" applyFill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67" fontId="8" fillId="0" borderId="3" xfId="0" applyNumberFormat="1" applyFont="1" applyFill="1" applyBorder="1" applyAlignment="1">
      <alignment horizontal="center" vertical="center" wrapText="1"/>
    </xf>
    <xf numFmtId="167" fontId="7" fillId="2" borderId="4" xfId="0" applyNumberFormat="1" applyFont="1" applyFill="1" applyBorder="1" applyAlignment="1">
      <alignment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7" fontId="7" fillId="4" borderId="4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0" fontId="6" fillId="0" borderId="4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1;&#1102;&#1076;&#1084;&#1080;&#1083;&#1072;/YandexDisk/&#1057;&#1045;&#1058;&#1048;/&#1075;&#1083;&#1086;&#1090;&#1086;&#1074;/&#1040;&#1082;&#1094;&#1080;&#1103;%20&#1085;&#1086;&#1103;&#1073;&#1088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 июль"/>
    </sheetNames>
    <sheetDataSet>
      <sheetData sheetId="0">
        <row r="8">
          <cell r="C8" t="str">
            <v>282g</v>
          </cell>
          <cell r="D8">
            <v>80</v>
          </cell>
        </row>
        <row r="9">
          <cell r="C9" t="str">
            <v>261g</v>
          </cell>
          <cell r="D9">
            <v>90</v>
          </cell>
        </row>
        <row r="10">
          <cell r="C10" t="str">
            <v>263g</v>
          </cell>
          <cell r="D10">
            <v>80</v>
          </cell>
        </row>
        <row r="11">
          <cell r="C11" t="str">
            <v>266g</v>
          </cell>
          <cell r="D11">
            <v>90</v>
          </cell>
        </row>
        <row r="12">
          <cell r="C12" t="str">
            <v>041g</v>
          </cell>
          <cell r="D12">
            <v>110</v>
          </cell>
        </row>
        <row r="13">
          <cell r="C13" t="str">
            <v>058g</v>
          </cell>
          <cell r="D13">
            <v>100</v>
          </cell>
        </row>
        <row r="14">
          <cell r="C14" t="str">
            <v>035g</v>
          </cell>
          <cell r="D14">
            <v>90</v>
          </cell>
        </row>
        <row r="15">
          <cell r="C15" t="str">
            <v>027g</v>
          </cell>
          <cell r="D15">
            <v>90</v>
          </cell>
        </row>
        <row r="16">
          <cell r="C16" t="str">
            <v>034g</v>
          </cell>
          <cell r="D16">
            <v>100</v>
          </cell>
        </row>
        <row r="17">
          <cell r="C17" t="str">
            <v>036g</v>
          </cell>
          <cell r="D17">
            <v>100</v>
          </cell>
        </row>
        <row r="18">
          <cell r="C18" t="str">
            <v>070g</v>
          </cell>
          <cell r="D18">
            <v>70</v>
          </cell>
        </row>
        <row r="19">
          <cell r="C19" t="str">
            <v>085g</v>
          </cell>
          <cell r="D19">
            <v>70</v>
          </cell>
        </row>
        <row r="20">
          <cell r="C20" t="str">
            <v>262g</v>
          </cell>
          <cell r="D20">
            <v>120</v>
          </cell>
        </row>
        <row r="21">
          <cell r="C21" t="str">
            <v>265g</v>
          </cell>
          <cell r="D21">
            <v>90</v>
          </cell>
        </row>
        <row r="22">
          <cell r="C22" t="str">
            <v>264g</v>
          </cell>
          <cell r="D22">
            <v>90</v>
          </cell>
        </row>
        <row r="23">
          <cell r="C23" t="str">
            <v>251g</v>
          </cell>
          <cell r="D23">
            <v>80</v>
          </cell>
        </row>
        <row r="24">
          <cell r="C24" t="str">
            <v>252g</v>
          </cell>
          <cell r="D24">
            <v>70</v>
          </cell>
        </row>
        <row r="25">
          <cell r="C25" t="str">
            <v>258g</v>
          </cell>
          <cell r="D25">
            <v>70</v>
          </cell>
        </row>
        <row r="26">
          <cell r="C26" t="str">
            <v>256g</v>
          </cell>
          <cell r="D26">
            <v>80</v>
          </cell>
        </row>
        <row r="27">
          <cell r="C27" t="str">
            <v>254g</v>
          </cell>
          <cell r="D27">
            <v>100</v>
          </cell>
        </row>
        <row r="28">
          <cell r="C28" t="str">
            <v>257g</v>
          </cell>
          <cell r="D28">
            <v>80</v>
          </cell>
        </row>
        <row r="29">
          <cell r="C29" t="str">
            <v>102g</v>
          </cell>
          <cell r="D29">
            <v>90</v>
          </cell>
        </row>
        <row r="30">
          <cell r="C30" t="str">
            <v>010g</v>
          </cell>
          <cell r="D30">
            <v>80</v>
          </cell>
        </row>
        <row r="31">
          <cell r="C31" t="str">
            <v>0097</v>
          </cell>
          <cell r="D31">
            <v>80</v>
          </cell>
        </row>
        <row r="32">
          <cell r="C32" t="str">
            <v>0059</v>
          </cell>
          <cell r="D32">
            <v>80</v>
          </cell>
        </row>
        <row r="33">
          <cell r="C33" t="str">
            <v>0093</v>
          </cell>
          <cell r="D33">
            <v>80</v>
          </cell>
        </row>
        <row r="34">
          <cell r="C34" t="str">
            <v>096</v>
          </cell>
          <cell r="D34">
            <v>100</v>
          </cell>
        </row>
        <row r="35">
          <cell r="C35" t="str">
            <v>0061</v>
          </cell>
          <cell r="D35">
            <v>90</v>
          </cell>
        </row>
        <row r="36">
          <cell r="C36" t="str">
            <v>038</v>
          </cell>
          <cell r="D36">
            <v>80</v>
          </cell>
        </row>
        <row r="37">
          <cell r="C37">
            <v>292</v>
          </cell>
          <cell r="D37">
            <v>90</v>
          </cell>
        </row>
        <row r="38">
          <cell r="C38" t="str">
            <v>322g</v>
          </cell>
          <cell r="D38">
            <v>90</v>
          </cell>
        </row>
        <row r="39">
          <cell r="C39" t="str">
            <v>378</v>
          </cell>
          <cell r="D39">
            <v>100</v>
          </cell>
        </row>
        <row r="40">
          <cell r="C40" t="str">
            <v>377</v>
          </cell>
          <cell r="D40">
            <v>120</v>
          </cell>
        </row>
        <row r="41">
          <cell r="C41" t="str">
            <v>376</v>
          </cell>
          <cell r="D41">
            <v>120</v>
          </cell>
        </row>
        <row r="42">
          <cell r="C42" t="str">
            <v>379</v>
          </cell>
          <cell r="D42">
            <v>130</v>
          </cell>
        </row>
        <row r="43">
          <cell r="C43" t="str">
            <v>287</v>
          </cell>
          <cell r="D43">
            <v>120</v>
          </cell>
        </row>
        <row r="44">
          <cell r="C44">
            <v>384</v>
          </cell>
          <cell r="D44">
            <v>120</v>
          </cell>
        </row>
        <row r="45">
          <cell r="C45" t="str">
            <v>382</v>
          </cell>
          <cell r="D45">
            <v>80</v>
          </cell>
        </row>
        <row r="46">
          <cell r="C46" t="str">
            <v>383</v>
          </cell>
          <cell r="D46">
            <v>80</v>
          </cell>
        </row>
        <row r="47">
          <cell r="C47" t="str">
            <v>374</v>
          </cell>
          <cell r="D47">
            <v>130</v>
          </cell>
        </row>
        <row r="48">
          <cell r="C48" t="str">
            <v>371</v>
          </cell>
          <cell r="D48">
            <v>130</v>
          </cell>
        </row>
        <row r="49">
          <cell r="C49" t="str">
            <v>375</v>
          </cell>
          <cell r="D49">
            <v>140</v>
          </cell>
        </row>
        <row r="50">
          <cell r="C50" t="str">
            <v>280</v>
          </cell>
          <cell r="D50">
            <v>120</v>
          </cell>
        </row>
        <row r="51">
          <cell r="C51" t="str">
            <v>020</v>
          </cell>
          <cell r="D51">
            <v>100</v>
          </cell>
        </row>
        <row r="52">
          <cell r="C52" t="str">
            <v>037</v>
          </cell>
          <cell r="D52">
            <v>110</v>
          </cell>
        </row>
        <row r="53">
          <cell r="C53" t="str">
            <v>115</v>
          </cell>
          <cell r="D53">
            <v>70</v>
          </cell>
        </row>
        <row r="54">
          <cell r="C54" t="str">
            <v>089</v>
          </cell>
          <cell r="D54">
            <v>100</v>
          </cell>
        </row>
        <row r="55">
          <cell r="C55" t="str">
            <v>072</v>
          </cell>
          <cell r="D55">
            <v>100</v>
          </cell>
        </row>
        <row r="56">
          <cell r="C56" t="str">
            <v>278</v>
          </cell>
          <cell r="D56">
            <v>100</v>
          </cell>
        </row>
        <row r="57">
          <cell r="C57" t="str">
            <v>068</v>
          </cell>
          <cell r="D57">
            <v>140</v>
          </cell>
        </row>
        <row r="58">
          <cell r="C58">
            <v>285</v>
          </cell>
          <cell r="D58">
            <v>130</v>
          </cell>
        </row>
        <row r="59">
          <cell r="C59">
            <v>149</v>
          </cell>
          <cell r="D59">
            <v>100</v>
          </cell>
        </row>
        <row r="60">
          <cell r="C60" t="str">
            <v>094</v>
          </cell>
          <cell r="D60">
            <v>70</v>
          </cell>
        </row>
        <row r="61">
          <cell r="C61" t="str">
            <v>096</v>
          </cell>
          <cell r="D61">
            <v>120</v>
          </cell>
        </row>
        <row r="62">
          <cell r="C62">
            <v>105</v>
          </cell>
          <cell r="D62">
            <v>70</v>
          </cell>
        </row>
        <row r="63">
          <cell r="C63">
            <v>100</v>
          </cell>
          <cell r="D63">
            <v>80</v>
          </cell>
        </row>
        <row r="64">
          <cell r="C64" t="str">
            <v>099</v>
          </cell>
          <cell r="D64">
            <v>70</v>
          </cell>
        </row>
        <row r="65">
          <cell r="C65" t="str">
            <v>051</v>
          </cell>
          <cell r="D65">
            <v>120</v>
          </cell>
        </row>
        <row r="66">
          <cell r="C66" t="str">
            <v>112</v>
          </cell>
          <cell r="D66">
            <v>90</v>
          </cell>
        </row>
        <row r="67">
          <cell r="C67" t="str">
            <v>129</v>
          </cell>
          <cell r="D67">
            <v>100</v>
          </cell>
        </row>
        <row r="68">
          <cell r="C68" t="str">
            <v>136</v>
          </cell>
          <cell r="D68">
            <v>100</v>
          </cell>
        </row>
        <row r="69">
          <cell r="C69">
            <v>544</v>
          </cell>
          <cell r="D69">
            <v>50</v>
          </cell>
        </row>
        <row r="70">
          <cell r="C70">
            <v>551</v>
          </cell>
          <cell r="D70">
            <v>50</v>
          </cell>
        </row>
        <row r="71">
          <cell r="C71">
            <v>568</v>
          </cell>
          <cell r="D71">
            <v>50</v>
          </cell>
        </row>
        <row r="72">
          <cell r="C72">
            <v>520</v>
          </cell>
          <cell r="D72">
            <v>50</v>
          </cell>
        </row>
        <row r="73">
          <cell r="C73">
            <v>537</v>
          </cell>
          <cell r="D73">
            <v>50</v>
          </cell>
        </row>
        <row r="74">
          <cell r="C74" t="str">
            <v>091g</v>
          </cell>
          <cell r="D74">
            <v>100</v>
          </cell>
        </row>
        <row r="75">
          <cell r="C75" t="str">
            <v>391g</v>
          </cell>
          <cell r="D75">
            <v>40</v>
          </cell>
        </row>
        <row r="76">
          <cell r="C76" t="str">
            <v>0058</v>
          </cell>
          <cell r="D76">
            <v>80</v>
          </cell>
        </row>
        <row r="77">
          <cell r="C77" t="str">
            <v>0290</v>
          </cell>
          <cell r="D77">
            <v>110</v>
          </cell>
        </row>
        <row r="78">
          <cell r="C78" t="str">
            <v>0035</v>
          </cell>
          <cell r="D78">
            <v>60</v>
          </cell>
        </row>
        <row r="79">
          <cell r="C79" t="str">
            <v>0284</v>
          </cell>
          <cell r="D79">
            <v>80</v>
          </cell>
        </row>
        <row r="80">
          <cell r="C80" t="str">
            <v>0286</v>
          </cell>
          <cell r="D80">
            <v>70</v>
          </cell>
        </row>
        <row r="81">
          <cell r="C81" t="str">
            <v>0066</v>
          </cell>
          <cell r="D81">
            <v>100</v>
          </cell>
        </row>
        <row r="82">
          <cell r="C82" t="str">
            <v>0065</v>
          </cell>
          <cell r="D82">
            <v>80</v>
          </cell>
        </row>
        <row r="83">
          <cell r="C83" t="str">
            <v>0277</v>
          </cell>
          <cell r="D83">
            <v>80</v>
          </cell>
        </row>
        <row r="84">
          <cell r="C84" t="str">
            <v>0082</v>
          </cell>
          <cell r="D84">
            <v>70</v>
          </cell>
        </row>
        <row r="85">
          <cell r="C85" t="str">
            <v>0010</v>
          </cell>
          <cell r="D85">
            <v>70</v>
          </cell>
        </row>
        <row r="86">
          <cell r="C86" t="str">
            <v>0407</v>
          </cell>
          <cell r="D86">
            <v>80</v>
          </cell>
        </row>
        <row r="87">
          <cell r="C87" t="str">
            <v>372</v>
          </cell>
          <cell r="D87">
            <v>140</v>
          </cell>
        </row>
        <row r="88">
          <cell r="C88" t="str">
            <v>046</v>
          </cell>
          <cell r="D88">
            <v>180</v>
          </cell>
        </row>
        <row r="89">
          <cell r="C89" t="str">
            <v>044</v>
          </cell>
          <cell r="D89">
            <v>100</v>
          </cell>
        </row>
        <row r="90">
          <cell r="C90" t="str">
            <v>075</v>
          </cell>
          <cell r="D90">
            <v>160</v>
          </cell>
        </row>
        <row r="91">
          <cell r="C91">
            <v>288</v>
          </cell>
          <cell r="D91">
            <v>130</v>
          </cell>
        </row>
        <row r="92">
          <cell r="C92" t="str">
            <v>082</v>
          </cell>
          <cell r="D92">
            <v>70</v>
          </cell>
        </row>
        <row r="93">
          <cell r="C93" t="str">
            <v>143</v>
          </cell>
          <cell r="D9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19"/>
  <sheetViews>
    <sheetView showZeros="0" tabSelected="1" zoomScale="60" zoomScaleNormal="60" zoomScalePageLayoutView="60" workbookViewId="0">
      <pane xSplit="3" ySplit="6" topLeftCell="D116" activePane="bottomRight" state="frozen"/>
      <selection pane="topRight" activeCell="D1" sqref="D1"/>
      <selection pane="bottomLeft" activeCell="A3" sqref="A3"/>
      <selection pane="bottomRight" activeCell="K119" sqref="K119:L119"/>
    </sheetView>
  </sheetViews>
  <sheetFormatPr baseColWidth="10" defaultColWidth="9.1640625" defaultRowHeight="16" x14ac:dyDescent="0.15"/>
  <cols>
    <col min="1" max="1" width="7.33203125" style="2" customWidth="1"/>
    <col min="2" max="2" width="77.83203125" style="3" customWidth="1"/>
    <col min="3" max="3" width="20.83203125" style="11" customWidth="1"/>
    <col min="4" max="4" width="22.1640625" style="2" bestFit="1" customWidth="1"/>
    <col min="5" max="5" width="14.1640625" style="1" customWidth="1"/>
    <col min="6" max="6" width="18" style="2" customWidth="1"/>
    <col min="7" max="7" width="24.1640625" style="4" customWidth="1"/>
    <col min="8" max="8" width="12.6640625" style="1" customWidth="1"/>
    <col min="9" max="9" width="15.83203125" style="1" customWidth="1"/>
    <col min="10" max="10" width="16.6640625" style="1" customWidth="1"/>
    <col min="11" max="11" width="12.5" style="1" customWidth="1"/>
    <col min="12" max="12" width="14.6640625" style="1" customWidth="1"/>
    <col min="13" max="14" width="9.1640625" style="1"/>
    <col min="15" max="15" width="11.33203125" style="1" customWidth="1"/>
    <col min="16" max="16" width="28" style="1" customWidth="1"/>
    <col min="17" max="16384" width="9.1640625" style="1"/>
  </cols>
  <sheetData>
    <row r="1" spans="1:12" s="8" customFormat="1" ht="14" x14ac:dyDescent="0.15">
      <c r="A1" s="5"/>
      <c r="B1" s="5"/>
      <c r="C1" s="35"/>
      <c r="D1" s="6"/>
      <c r="E1" s="6"/>
      <c r="F1" s="6"/>
      <c r="G1" s="7"/>
    </row>
    <row r="2" spans="1:12" s="8" customFormat="1" ht="14" x14ac:dyDescent="0.15">
      <c r="A2" s="5"/>
      <c r="B2" s="5"/>
      <c r="C2" s="35"/>
      <c r="D2" s="6"/>
      <c r="E2" s="6"/>
      <c r="F2" s="6"/>
      <c r="G2" s="7"/>
    </row>
    <row r="3" spans="1:12" s="10" customFormat="1" ht="35" customHeight="1" x14ac:dyDescent="0.15">
      <c r="A3" s="12"/>
      <c r="B3" s="64" t="s">
        <v>216</v>
      </c>
      <c r="C3" s="64"/>
      <c r="D3" s="64"/>
      <c r="E3" s="13"/>
      <c r="F3" s="13"/>
      <c r="G3" s="13"/>
    </row>
    <row r="4" spans="1:12" s="10" customFormat="1" ht="27.5" customHeight="1" x14ac:dyDescent="0.15">
      <c r="A4" s="14"/>
      <c r="B4" s="65" t="s">
        <v>217</v>
      </c>
      <c r="C4" s="65"/>
      <c r="D4" s="65"/>
      <c r="E4" s="13"/>
      <c r="F4" s="13"/>
      <c r="G4" s="13"/>
    </row>
    <row r="5" spans="1:12" s="10" customFormat="1" x14ac:dyDescent="0.2">
      <c r="A5" s="9"/>
      <c r="B5" s="9"/>
      <c r="C5" s="9"/>
      <c r="D5" s="9"/>
      <c r="F5" s="11"/>
      <c r="G5" s="4"/>
    </row>
    <row r="6" spans="1:12" s="44" customFormat="1" ht="117.75" customHeight="1" x14ac:dyDescent="0.15">
      <c r="A6" s="42" t="s">
        <v>145</v>
      </c>
      <c r="B6" s="42" t="s">
        <v>146</v>
      </c>
      <c r="C6" s="42" t="s">
        <v>116</v>
      </c>
      <c r="D6" s="42" t="s">
        <v>156</v>
      </c>
      <c r="E6" s="43" t="s">
        <v>147</v>
      </c>
      <c r="F6" s="42" t="s">
        <v>148</v>
      </c>
      <c r="G6" s="51" t="s">
        <v>210</v>
      </c>
      <c r="H6" s="58" t="s">
        <v>260</v>
      </c>
      <c r="I6" s="60" t="s">
        <v>261</v>
      </c>
      <c r="J6" s="58" t="s">
        <v>262</v>
      </c>
      <c r="K6" s="58" t="s">
        <v>263</v>
      </c>
      <c r="L6" s="58" t="s">
        <v>264</v>
      </c>
    </row>
    <row r="7" spans="1:12" s="21" customFormat="1" ht="30.75" customHeight="1" x14ac:dyDescent="0.15">
      <c r="A7" s="18"/>
      <c r="B7" s="19" t="s">
        <v>149</v>
      </c>
      <c r="C7" s="20"/>
      <c r="D7" s="20"/>
      <c r="E7" s="20"/>
      <c r="F7" s="20"/>
      <c r="G7" s="52"/>
      <c r="H7" s="20"/>
      <c r="I7" s="52"/>
      <c r="J7" s="52"/>
      <c r="K7" s="37"/>
      <c r="L7" s="69"/>
    </row>
    <row r="8" spans="1:12" s="27" customFormat="1" ht="39" customHeight="1" x14ac:dyDescent="0.15">
      <c r="A8" s="22">
        <v>1</v>
      </c>
      <c r="B8" s="23" t="s">
        <v>88</v>
      </c>
      <c r="C8" s="36" t="s">
        <v>4</v>
      </c>
      <c r="D8" s="25" t="s">
        <v>157</v>
      </c>
      <c r="E8" s="26">
        <v>100</v>
      </c>
      <c r="F8" s="26">
        <v>18</v>
      </c>
      <c r="G8" s="53">
        <v>184.31600000000003</v>
      </c>
      <c r="H8" s="59">
        <f>VLOOKUP(C8:C115,'[1]прайс июль'!$C$8:$D$93,2,0)</f>
        <v>100</v>
      </c>
      <c r="I8" s="61">
        <v>110</v>
      </c>
      <c r="J8" s="66">
        <f>I8/G8-1</f>
        <v>-0.40319885414180001</v>
      </c>
      <c r="K8" s="59"/>
      <c r="L8" s="70">
        <f>K8*I8</f>
        <v>0</v>
      </c>
    </row>
    <row r="9" spans="1:12" s="27" customFormat="1" ht="39" customHeight="1" x14ac:dyDescent="0.15">
      <c r="A9" s="22">
        <v>2</v>
      </c>
      <c r="B9" s="23" t="s">
        <v>78</v>
      </c>
      <c r="C9" s="36" t="s">
        <v>22</v>
      </c>
      <c r="D9" s="25" t="s">
        <v>158</v>
      </c>
      <c r="E9" s="26">
        <v>100</v>
      </c>
      <c r="F9" s="26">
        <v>18</v>
      </c>
      <c r="G9" s="53">
        <v>184.31600000000003</v>
      </c>
      <c r="H9" s="59">
        <f>VLOOKUP(C9:C116,'[1]прайс июль'!$C$8:$D$93,2,0)</f>
        <v>100</v>
      </c>
      <c r="I9" s="61">
        <v>110</v>
      </c>
      <c r="J9" s="66">
        <f t="shared" ref="J9:J72" si="0">I9/G9-1</f>
        <v>-0.40319885414180001</v>
      </c>
      <c r="K9" s="59"/>
      <c r="L9" s="70">
        <f t="shared" ref="L8:L71" si="1">K9*I9</f>
        <v>0</v>
      </c>
    </row>
    <row r="10" spans="1:12" s="27" customFormat="1" ht="39" customHeight="1" x14ac:dyDescent="0.15">
      <c r="A10" s="22">
        <v>3</v>
      </c>
      <c r="B10" s="23" t="s">
        <v>150</v>
      </c>
      <c r="C10" s="36" t="s">
        <v>231</v>
      </c>
      <c r="D10" s="22">
        <v>4600890950322</v>
      </c>
      <c r="E10" s="26">
        <v>100</v>
      </c>
      <c r="F10" s="26">
        <v>18</v>
      </c>
      <c r="G10" s="53">
        <v>184.31600000000003</v>
      </c>
      <c r="H10" s="59">
        <f>VLOOKUP(C10:C117,'[1]прайс июль'!$C$8:$D$93,2,0)</f>
        <v>90</v>
      </c>
      <c r="I10" s="61">
        <v>100</v>
      </c>
      <c r="J10" s="66">
        <f t="shared" si="0"/>
        <v>-0.45745350376527283</v>
      </c>
      <c r="K10" s="59"/>
      <c r="L10" s="70">
        <f t="shared" si="1"/>
        <v>0</v>
      </c>
    </row>
    <row r="11" spans="1:12" s="27" customFormat="1" ht="39" customHeight="1" x14ac:dyDescent="0.15">
      <c r="A11" s="22">
        <v>4</v>
      </c>
      <c r="B11" s="23" t="s">
        <v>151</v>
      </c>
      <c r="C11" s="36" t="s">
        <v>34</v>
      </c>
      <c r="D11" s="22">
        <v>4600890550041</v>
      </c>
      <c r="E11" s="26">
        <v>100</v>
      </c>
      <c r="F11" s="26">
        <v>18</v>
      </c>
      <c r="G11" s="53">
        <v>184.31600000000003</v>
      </c>
      <c r="H11" s="59">
        <f>VLOOKUP(C11:C118,'[1]прайс июль'!$C$8:$D$93,2,0)</f>
        <v>110</v>
      </c>
      <c r="I11" s="61">
        <v>110</v>
      </c>
      <c r="J11" s="66">
        <f t="shared" si="0"/>
        <v>-0.40319885414180001</v>
      </c>
      <c r="K11" s="59"/>
      <c r="L11" s="70">
        <f t="shared" si="1"/>
        <v>0</v>
      </c>
    </row>
    <row r="12" spans="1:12" s="27" customFormat="1" ht="20" x14ac:dyDescent="0.15">
      <c r="A12" s="15"/>
      <c r="B12" s="16" t="s">
        <v>152</v>
      </c>
      <c r="C12" s="20"/>
      <c r="D12" s="17"/>
      <c r="E12" s="17"/>
      <c r="F12" s="17"/>
      <c r="G12" s="52"/>
      <c r="H12" s="17"/>
      <c r="I12" s="62"/>
      <c r="J12" s="62"/>
      <c r="K12" s="59"/>
      <c r="L12" s="70">
        <f t="shared" si="1"/>
        <v>0</v>
      </c>
    </row>
    <row r="13" spans="1:12" s="27" customFormat="1" ht="41.25" customHeight="1" x14ac:dyDescent="0.15">
      <c r="A13" s="22">
        <v>5</v>
      </c>
      <c r="B13" s="23" t="s">
        <v>98</v>
      </c>
      <c r="C13" s="36">
        <v>366</v>
      </c>
      <c r="D13" s="24" t="s">
        <v>159</v>
      </c>
      <c r="E13" s="26">
        <v>150</v>
      </c>
      <c r="F13" s="26">
        <v>10</v>
      </c>
      <c r="G13" s="53">
        <v>288.15600000000001</v>
      </c>
      <c r="H13" s="59"/>
      <c r="I13" s="61">
        <v>200</v>
      </c>
      <c r="J13" s="66">
        <f t="shared" si="0"/>
        <v>-0.30593150932133983</v>
      </c>
      <c r="K13" s="59"/>
      <c r="L13" s="70">
        <f t="shared" si="1"/>
        <v>0</v>
      </c>
    </row>
    <row r="14" spans="1:12" s="27" customFormat="1" ht="41.25" customHeight="1" x14ac:dyDescent="0.15">
      <c r="A14" s="22">
        <v>6</v>
      </c>
      <c r="B14" s="23" t="s">
        <v>99</v>
      </c>
      <c r="C14" s="36">
        <v>384</v>
      </c>
      <c r="D14" s="24" t="s">
        <v>160</v>
      </c>
      <c r="E14" s="26">
        <v>170</v>
      </c>
      <c r="F14" s="26">
        <v>10</v>
      </c>
      <c r="G14" s="53">
        <v>288.15600000000001</v>
      </c>
      <c r="H14" s="59">
        <f>VLOOKUP(C14:C118,'[1]прайс июль'!$C$8:$D$93,2,0)</f>
        <v>120</v>
      </c>
      <c r="I14" s="61">
        <v>135</v>
      </c>
      <c r="J14" s="66">
        <f t="shared" si="0"/>
        <v>-0.53150376879190442</v>
      </c>
      <c r="K14" s="59"/>
      <c r="L14" s="70">
        <f t="shared" si="1"/>
        <v>0</v>
      </c>
    </row>
    <row r="15" spans="1:12" s="27" customFormat="1" ht="41.25" customHeight="1" x14ac:dyDescent="0.15">
      <c r="A15" s="22">
        <v>7</v>
      </c>
      <c r="B15" s="23" t="s">
        <v>104</v>
      </c>
      <c r="C15" s="36" t="s">
        <v>31</v>
      </c>
      <c r="D15" s="24" t="s">
        <v>161</v>
      </c>
      <c r="E15" s="26">
        <v>150</v>
      </c>
      <c r="F15" s="26">
        <v>10</v>
      </c>
      <c r="G15" s="53">
        <v>219.36199999999999</v>
      </c>
      <c r="H15" s="59">
        <f>VLOOKUP(C15:C118,'[1]прайс июль'!$C$8:$D$93,2,0)</f>
        <v>120</v>
      </c>
      <c r="I15" s="61">
        <v>135</v>
      </c>
      <c r="J15" s="66">
        <f t="shared" si="0"/>
        <v>-0.38457891521776788</v>
      </c>
      <c r="K15" s="59"/>
      <c r="L15" s="70">
        <f t="shared" si="1"/>
        <v>0</v>
      </c>
    </row>
    <row r="16" spans="1:12" s="27" customFormat="1" ht="41.25" customHeight="1" x14ac:dyDescent="0.15">
      <c r="A16" s="22">
        <v>8</v>
      </c>
      <c r="B16" s="23" t="s">
        <v>117</v>
      </c>
      <c r="C16" s="36" t="s">
        <v>127</v>
      </c>
      <c r="D16" s="28">
        <v>4601450010371</v>
      </c>
      <c r="E16" s="26">
        <v>400</v>
      </c>
      <c r="F16" s="26">
        <v>10</v>
      </c>
      <c r="G16" s="53">
        <v>184.31600000000003</v>
      </c>
      <c r="H16" s="59">
        <f>VLOOKUP(C16:C118,'[1]прайс июль'!$C$8:$D$93,2,0)</f>
        <v>130</v>
      </c>
      <c r="I16" s="61">
        <v>155</v>
      </c>
      <c r="J16" s="66">
        <f t="shared" si="0"/>
        <v>-0.15905293083617278</v>
      </c>
      <c r="K16" s="59"/>
      <c r="L16" s="70">
        <f t="shared" si="1"/>
        <v>0</v>
      </c>
    </row>
    <row r="17" spans="1:12" s="27" customFormat="1" ht="41.25" customHeight="1" x14ac:dyDescent="0.15">
      <c r="A17" s="22">
        <v>9</v>
      </c>
      <c r="B17" s="23" t="s">
        <v>118</v>
      </c>
      <c r="C17" s="36" t="s">
        <v>128</v>
      </c>
      <c r="D17" s="28">
        <v>4601450000372</v>
      </c>
      <c r="E17" s="26">
        <v>400</v>
      </c>
      <c r="F17" s="26">
        <v>10</v>
      </c>
      <c r="G17" s="53">
        <v>184.31600000000003</v>
      </c>
      <c r="H17" s="59">
        <f>VLOOKUP(C17:C118,'[1]прайс июль'!$C$8:$D$93,2,0)</f>
        <v>140</v>
      </c>
      <c r="I17" s="61">
        <v>155</v>
      </c>
      <c r="J17" s="66">
        <f t="shared" si="0"/>
        <v>-0.15905293083617278</v>
      </c>
      <c r="K17" s="59"/>
      <c r="L17" s="70">
        <f t="shared" si="1"/>
        <v>0</v>
      </c>
    </row>
    <row r="18" spans="1:12" s="27" customFormat="1" ht="41.25" customHeight="1" x14ac:dyDescent="0.15">
      <c r="A18" s="22">
        <v>10</v>
      </c>
      <c r="B18" s="23" t="s">
        <v>119</v>
      </c>
      <c r="C18" s="36" t="s">
        <v>129</v>
      </c>
      <c r="D18" s="28">
        <v>4601450220374</v>
      </c>
      <c r="E18" s="26">
        <v>400</v>
      </c>
      <c r="F18" s="26">
        <v>10</v>
      </c>
      <c r="G18" s="53">
        <v>184.31600000000003</v>
      </c>
      <c r="H18" s="59">
        <f>VLOOKUP(C18:C118,'[1]прайс июль'!$C$8:$D$93,2,0)</f>
        <v>130</v>
      </c>
      <c r="I18" s="61">
        <v>155</v>
      </c>
      <c r="J18" s="66">
        <f t="shared" si="0"/>
        <v>-0.15905293083617278</v>
      </c>
      <c r="K18" s="59"/>
      <c r="L18" s="70">
        <f t="shared" si="1"/>
        <v>0</v>
      </c>
    </row>
    <row r="19" spans="1:12" s="27" customFormat="1" ht="41.25" customHeight="1" x14ac:dyDescent="0.15">
      <c r="A19" s="22">
        <v>11</v>
      </c>
      <c r="B19" s="23" t="s">
        <v>120</v>
      </c>
      <c r="C19" s="36" t="s">
        <v>130</v>
      </c>
      <c r="D19" s="28">
        <v>4601450070375</v>
      </c>
      <c r="E19" s="26">
        <v>400</v>
      </c>
      <c r="F19" s="26">
        <v>10</v>
      </c>
      <c r="G19" s="53">
        <v>184.31600000000003</v>
      </c>
      <c r="H19" s="59">
        <f>VLOOKUP(C19:C118,'[1]прайс июль'!$C$8:$D$93,2,0)</f>
        <v>140</v>
      </c>
      <c r="I19" s="61">
        <v>155</v>
      </c>
      <c r="J19" s="66">
        <f t="shared" si="0"/>
        <v>-0.15905293083617278</v>
      </c>
      <c r="K19" s="59"/>
      <c r="L19" s="70">
        <f t="shared" si="1"/>
        <v>0</v>
      </c>
    </row>
    <row r="20" spans="1:12" s="27" customFormat="1" ht="41.25" customHeight="1" x14ac:dyDescent="0.15">
      <c r="A20" s="22">
        <v>12</v>
      </c>
      <c r="B20" s="23" t="s">
        <v>121</v>
      </c>
      <c r="C20" s="36" t="s">
        <v>131</v>
      </c>
      <c r="D20" s="28">
        <v>4601450060376</v>
      </c>
      <c r="E20" s="26">
        <v>400</v>
      </c>
      <c r="F20" s="26">
        <v>10</v>
      </c>
      <c r="G20" s="53">
        <v>184.31600000000003</v>
      </c>
      <c r="H20" s="59">
        <f>VLOOKUP(C20:C119,'[1]прайс июль'!$C$8:$D$93,2,0)</f>
        <v>120</v>
      </c>
      <c r="I20" s="61">
        <v>130</v>
      </c>
      <c r="J20" s="66">
        <f t="shared" si="0"/>
        <v>-0.2946895548948546</v>
      </c>
      <c r="K20" s="59"/>
      <c r="L20" s="70">
        <f t="shared" si="1"/>
        <v>0</v>
      </c>
    </row>
    <row r="21" spans="1:12" s="27" customFormat="1" ht="41.25" customHeight="1" x14ac:dyDescent="0.15">
      <c r="A21" s="22">
        <v>13</v>
      </c>
      <c r="B21" s="23" t="s">
        <v>122</v>
      </c>
      <c r="C21" s="36" t="s">
        <v>132</v>
      </c>
      <c r="D21" s="28">
        <v>4601450050377</v>
      </c>
      <c r="E21" s="26">
        <v>400</v>
      </c>
      <c r="F21" s="26">
        <v>10</v>
      </c>
      <c r="G21" s="53">
        <v>184.31600000000003</v>
      </c>
      <c r="H21" s="59">
        <f>VLOOKUP(C21:C120,'[1]прайс июль'!$C$8:$D$93,2,0)</f>
        <v>120</v>
      </c>
      <c r="I21" s="61">
        <v>130</v>
      </c>
      <c r="J21" s="66">
        <f t="shared" si="0"/>
        <v>-0.2946895548948546</v>
      </c>
      <c r="K21" s="59"/>
      <c r="L21" s="70">
        <f t="shared" si="1"/>
        <v>0</v>
      </c>
    </row>
    <row r="22" spans="1:12" s="27" customFormat="1" ht="41.25" customHeight="1" x14ac:dyDescent="0.15">
      <c r="A22" s="22">
        <v>14</v>
      </c>
      <c r="B22" s="23" t="s">
        <v>123</v>
      </c>
      <c r="C22" s="36" t="s">
        <v>133</v>
      </c>
      <c r="D22" s="28">
        <v>4601450040378</v>
      </c>
      <c r="E22" s="26">
        <v>400</v>
      </c>
      <c r="F22" s="26">
        <v>10</v>
      </c>
      <c r="G22" s="53">
        <v>184.31600000000003</v>
      </c>
      <c r="H22" s="59">
        <f>VLOOKUP(C22:C121,'[1]прайс июль'!$C$8:$D$93,2,0)</f>
        <v>100</v>
      </c>
      <c r="I22" s="61">
        <v>130</v>
      </c>
      <c r="J22" s="66">
        <f t="shared" si="0"/>
        <v>-0.2946895548948546</v>
      </c>
      <c r="K22" s="59"/>
      <c r="L22" s="70">
        <f t="shared" si="1"/>
        <v>0</v>
      </c>
    </row>
    <row r="23" spans="1:12" s="27" customFormat="1" ht="41.25" customHeight="1" x14ac:dyDescent="0.15">
      <c r="A23" s="22">
        <v>15</v>
      </c>
      <c r="B23" s="23" t="s">
        <v>124</v>
      </c>
      <c r="C23" s="36" t="s">
        <v>134</v>
      </c>
      <c r="D23" s="28">
        <v>4601450030379</v>
      </c>
      <c r="E23" s="26">
        <v>400</v>
      </c>
      <c r="F23" s="26">
        <v>10</v>
      </c>
      <c r="G23" s="53">
        <v>184.31600000000003</v>
      </c>
      <c r="H23" s="59">
        <f>VLOOKUP(C23:C122,'[1]прайс июль'!$C$8:$D$93,2,0)</f>
        <v>130</v>
      </c>
      <c r="I23" s="61">
        <v>130</v>
      </c>
      <c r="J23" s="66">
        <f t="shared" si="0"/>
        <v>-0.2946895548948546</v>
      </c>
      <c r="K23" s="59"/>
      <c r="L23" s="70">
        <f t="shared" si="1"/>
        <v>0</v>
      </c>
    </row>
    <row r="24" spans="1:12" s="27" customFormat="1" ht="52.5" customHeight="1" x14ac:dyDescent="0.15">
      <c r="A24" s="22">
        <v>16</v>
      </c>
      <c r="B24" s="23" t="s">
        <v>125</v>
      </c>
      <c r="C24" s="36" t="s">
        <v>135</v>
      </c>
      <c r="D24" s="28">
        <v>4601450210382</v>
      </c>
      <c r="E24" s="26">
        <v>300</v>
      </c>
      <c r="F24" s="26">
        <v>10</v>
      </c>
      <c r="G24" s="53">
        <v>129.80000000000001</v>
      </c>
      <c r="H24" s="59">
        <f>VLOOKUP(C24:C123,'[1]прайс июль'!$C$8:$D$93,2,0)</f>
        <v>80</v>
      </c>
      <c r="I24" s="61">
        <v>90</v>
      </c>
      <c r="J24" s="66">
        <f t="shared" si="0"/>
        <v>-0.3066255778120186</v>
      </c>
      <c r="K24" s="59"/>
      <c r="L24" s="70">
        <f t="shared" si="1"/>
        <v>0</v>
      </c>
    </row>
    <row r="25" spans="1:12" s="27" customFormat="1" ht="65.25" customHeight="1" x14ac:dyDescent="0.15">
      <c r="A25" s="22">
        <v>17</v>
      </c>
      <c r="B25" s="23" t="s">
        <v>126</v>
      </c>
      <c r="C25" s="36" t="s">
        <v>136</v>
      </c>
      <c r="D25" s="28">
        <v>4601450200383</v>
      </c>
      <c r="E25" s="26">
        <v>300</v>
      </c>
      <c r="F25" s="26">
        <v>10</v>
      </c>
      <c r="G25" s="53">
        <v>129.80000000000001</v>
      </c>
      <c r="H25" s="59">
        <f>VLOOKUP(C25:C124,'[1]прайс июль'!$C$8:$D$93,2,0)</f>
        <v>80</v>
      </c>
      <c r="I25" s="61">
        <v>90</v>
      </c>
      <c r="J25" s="66">
        <f t="shared" si="0"/>
        <v>-0.3066255778120186</v>
      </c>
      <c r="K25" s="59"/>
      <c r="L25" s="70">
        <f t="shared" si="1"/>
        <v>0</v>
      </c>
    </row>
    <row r="26" spans="1:12" s="27" customFormat="1" ht="41.25" customHeight="1" x14ac:dyDescent="0.15">
      <c r="A26" s="15"/>
      <c r="B26" s="19" t="s">
        <v>153</v>
      </c>
      <c r="C26" s="20"/>
      <c r="D26" s="17"/>
      <c r="E26" s="17"/>
      <c r="F26" s="17"/>
      <c r="G26" s="52"/>
      <c r="H26" s="17"/>
      <c r="I26" s="52"/>
      <c r="J26" s="52"/>
      <c r="K26" s="59"/>
      <c r="L26" s="70">
        <f t="shared" si="1"/>
        <v>0</v>
      </c>
    </row>
    <row r="27" spans="1:12" s="27" customFormat="1" ht="41.25" customHeight="1" x14ac:dyDescent="0.15">
      <c r="A27" s="22">
        <v>18</v>
      </c>
      <c r="B27" s="23" t="s">
        <v>79</v>
      </c>
      <c r="C27" s="36" t="s">
        <v>7</v>
      </c>
      <c r="D27" s="24" t="s">
        <v>162</v>
      </c>
      <c r="E27" s="26">
        <v>100</v>
      </c>
      <c r="F27" s="26">
        <v>18</v>
      </c>
      <c r="G27" s="53">
        <v>164.84600000000003</v>
      </c>
      <c r="H27" s="59">
        <f>VLOOKUP(C27:C126,'[1]прайс июль'!$C$8:$D$93,2,0)</f>
        <v>80</v>
      </c>
      <c r="I27" s="61">
        <v>90</v>
      </c>
      <c r="J27" s="66">
        <f t="shared" si="0"/>
        <v>-0.45403588804095951</v>
      </c>
      <c r="K27" s="59"/>
      <c r="L27" s="70">
        <f t="shared" si="1"/>
        <v>0</v>
      </c>
    </row>
    <row r="28" spans="1:12" s="27" customFormat="1" ht="41.25" customHeight="1" x14ac:dyDescent="0.15">
      <c r="A28" s="22">
        <v>19</v>
      </c>
      <c r="B28" s="23" t="s">
        <v>80</v>
      </c>
      <c r="C28" s="36" t="s">
        <v>8</v>
      </c>
      <c r="D28" s="24" t="s">
        <v>163</v>
      </c>
      <c r="E28" s="26">
        <v>100</v>
      </c>
      <c r="F28" s="26">
        <v>18</v>
      </c>
      <c r="G28" s="53">
        <v>164.84600000000003</v>
      </c>
      <c r="H28" s="59">
        <f>VLOOKUP(C28:C127,'[1]прайс июль'!$C$8:$D$93,2,0)</f>
        <v>70</v>
      </c>
      <c r="I28" s="61">
        <v>80</v>
      </c>
      <c r="J28" s="66">
        <f t="shared" si="0"/>
        <v>-0.5146985671475196</v>
      </c>
      <c r="K28" s="59"/>
      <c r="L28" s="70">
        <f t="shared" si="1"/>
        <v>0</v>
      </c>
    </row>
    <row r="29" spans="1:12" s="27" customFormat="1" ht="41.25" customHeight="1" x14ac:dyDescent="0.15">
      <c r="A29" s="22">
        <v>20</v>
      </c>
      <c r="B29" s="23" t="s">
        <v>137</v>
      </c>
      <c r="C29" s="36" t="s">
        <v>138</v>
      </c>
      <c r="D29" s="24" t="s">
        <v>164</v>
      </c>
      <c r="E29" s="26">
        <v>100</v>
      </c>
      <c r="F29" s="26">
        <v>18</v>
      </c>
      <c r="G29" s="53">
        <v>164.84600000000003</v>
      </c>
      <c r="H29" s="59">
        <f>VLOOKUP(C29:C128,'[1]прайс июль'!$C$8:$D$93,2,0)</f>
        <v>100</v>
      </c>
      <c r="I29" s="61">
        <v>110</v>
      </c>
      <c r="J29" s="66">
        <f t="shared" si="0"/>
        <v>-0.33271052982783944</v>
      </c>
      <c r="K29" s="59"/>
      <c r="L29" s="70">
        <f t="shared" si="1"/>
        <v>0</v>
      </c>
    </row>
    <row r="30" spans="1:12" s="27" customFormat="1" ht="41.25" customHeight="1" x14ac:dyDescent="0.15">
      <c r="A30" s="22">
        <v>21</v>
      </c>
      <c r="B30" s="23" t="s">
        <v>72</v>
      </c>
      <c r="C30" s="36" t="s">
        <v>9</v>
      </c>
      <c r="D30" s="24" t="s">
        <v>165</v>
      </c>
      <c r="E30" s="26">
        <v>100</v>
      </c>
      <c r="F30" s="26">
        <v>18</v>
      </c>
      <c r="G30" s="53">
        <v>164.84600000000003</v>
      </c>
      <c r="H30" s="59">
        <f>VLOOKUP(C30:C129,'[1]прайс июль'!$C$8:$D$93,2,0)</f>
        <v>80</v>
      </c>
      <c r="I30" s="61">
        <v>90</v>
      </c>
      <c r="J30" s="66">
        <f t="shared" si="0"/>
        <v>-0.45403588804095951</v>
      </c>
      <c r="K30" s="59"/>
      <c r="L30" s="70">
        <f t="shared" si="1"/>
        <v>0</v>
      </c>
    </row>
    <row r="31" spans="1:12" s="27" customFormat="1" ht="41.25" customHeight="1" x14ac:dyDescent="0.15">
      <c r="A31" s="22">
        <v>22</v>
      </c>
      <c r="B31" s="23" t="s">
        <v>61</v>
      </c>
      <c r="C31" s="36" t="s">
        <v>10</v>
      </c>
      <c r="D31" s="24" t="s">
        <v>166</v>
      </c>
      <c r="E31" s="26">
        <v>100</v>
      </c>
      <c r="F31" s="26">
        <v>28</v>
      </c>
      <c r="G31" s="53">
        <v>184.31600000000003</v>
      </c>
      <c r="H31" s="59">
        <f>VLOOKUP(C31:C130,'[1]прайс июль'!$C$8:$D$93,2,0)</f>
        <v>80</v>
      </c>
      <c r="I31" s="61">
        <v>90</v>
      </c>
      <c r="J31" s="66">
        <f t="shared" si="0"/>
        <v>-0.51170815338874553</v>
      </c>
      <c r="K31" s="59"/>
      <c r="L31" s="70">
        <f t="shared" si="1"/>
        <v>0</v>
      </c>
    </row>
    <row r="32" spans="1:12" s="27" customFormat="1" ht="41.25" customHeight="1" x14ac:dyDescent="0.15">
      <c r="A32" s="22">
        <v>23</v>
      </c>
      <c r="B32" s="23" t="s">
        <v>66</v>
      </c>
      <c r="C32" s="36" t="s">
        <v>11</v>
      </c>
      <c r="D32" s="24" t="s">
        <v>167</v>
      </c>
      <c r="E32" s="26">
        <v>100</v>
      </c>
      <c r="F32" s="26">
        <v>28</v>
      </c>
      <c r="G32" s="53">
        <v>164.84600000000003</v>
      </c>
      <c r="H32" s="59">
        <f>VLOOKUP(C32:C131,'[1]прайс июль'!$C$8:$D$93,2,0)</f>
        <v>70</v>
      </c>
      <c r="I32" s="61">
        <v>80</v>
      </c>
      <c r="J32" s="66">
        <f t="shared" si="0"/>
        <v>-0.5146985671475196</v>
      </c>
      <c r="K32" s="59"/>
      <c r="L32" s="70">
        <f t="shared" si="1"/>
        <v>0</v>
      </c>
    </row>
    <row r="33" spans="1:12" s="27" customFormat="1" ht="54" customHeight="1" x14ac:dyDescent="0.15">
      <c r="A33" s="15"/>
      <c r="B33" s="19" t="s">
        <v>154</v>
      </c>
      <c r="C33" s="20"/>
      <c r="D33" s="17"/>
      <c r="E33" s="17"/>
      <c r="F33" s="17"/>
      <c r="G33" s="52"/>
      <c r="H33" s="52"/>
      <c r="I33" s="52"/>
      <c r="J33" s="52"/>
      <c r="K33" s="59"/>
      <c r="L33" s="70">
        <f t="shared" si="1"/>
        <v>0</v>
      </c>
    </row>
    <row r="34" spans="1:12" s="27" customFormat="1" ht="46.5" customHeight="1" x14ac:dyDescent="0.15">
      <c r="A34" s="22">
        <v>24</v>
      </c>
      <c r="B34" s="23" t="s">
        <v>96</v>
      </c>
      <c r="C34" s="37">
        <v>292</v>
      </c>
      <c r="D34" s="29">
        <v>4600890020292</v>
      </c>
      <c r="E34" s="26">
        <v>250</v>
      </c>
      <c r="F34" s="26">
        <v>10</v>
      </c>
      <c r="G34" s="53">
        <v>203.786</v>
      </c>
      <c r="H34" s="59">
        <f>VLOOKUP(C34:C133,'[1]прайс июль'!$C$8:$D$93,2,0)</f>
        <v>90</v>
      </c>
      <c r="I34" s="61">
        <v>100</v>
      </c>
      <c r="J34" s="66">
        <f t="shared" si="0"/>
        <v>-0.50928915627177529</v>
      </c>
      <c r="K34" s="59"/>
      <c r="L34" s="70">
        <f t="shared" si="1"/>
        <v>0</v>
      </c>
    </row>
    <row r="35" spans="1:12" s="27" customFormat="1" ht="46.5" customHeight="1" x14ac:dyDescent="0.15">
      <c r="A35" s="22">
        <v>25</v>
      </c>
      <c r="B35" s="23" t="s">
        <v>94</v>
      </c>
      <c r="C35" s="36" t="s">
        <v>33</v>
      </c>
      <c r="D35" s="22">
        <v>4600890070280</v>
      </c>
      <c r="E35" s="26">
        <v>250</v>
      </c>
      <c r="F35" s="26">
        <v>10</v>
      </c>
      <c r="G35" s="53">
        <v>203.786</v>
      </c>
      <c r="H35" s="59">
        <f>VLOOKUP(C35:C134,'[1]прайс июль'!$C$8:$D$93,2,0)</f>
        <v>120</v>
      </c>
      <c r="I35" s="61">
        <v>135</v>
      </c>
      <c r="J35" s="66">
        <f t="shared" si="0"/>
        <v>-0.33754036096689666</v>
      </c>
      <c r="K35" s="59"/>
      <c r="L35" s="70">
        <f t="shared" si="1"/>
        <v>0</v>
      </c>
    </row>
    <row r="36" spans="1:12" s="27" customFormat="1" ht="46.5" customHeight="1" x14ac:dyDescent="0.15">
      <c r="A36" s="22">
        <v>26</v>
      </c>
      <c r="B36" s="23" t="s">
        <v>107</v>
      </c>
      <c r="C36" s="36" t="s">
        <v>37</v>
      </c>
      <c r="D36" s="29">
        <v>4601450000020</v>
      </c>
      <c r="E36" s="26">
        <v>400</v>
      </c>
      <c r="F36" s="26">
        <v>10</v>
      </c>
      <c r="G36" s="53">
        <v>184.31600000000003</v>
      </c>
      <c r="H36" s="59">
        <f>VLOOKUP(C36:C135,'[1]прайс июль'!$C$8:$D$93,2,0)</f>
        <v>100</v>
      </c>
      <c r="I36" s="61">
        <v>130</v>
      </c>
      <c r="J36" s="66">
        <f t="shared" si="0"/>
        <v>-0.2946895548948546</v>
      </c>
      <c r="K36" s="59"/>
      <c r="L36" s="70">
        <f t="shared" si="1"/>
        <v>0</v>
      </c>
    </row>
    <row r="37" spans="1:12" s="27" customFormat="1" ht="46.5" customHeight="1" x14ac:dyDescent="0.15">
      <c r="A37" s="22">
        <v>27</v>
      </c>
      <c r="B37" s="23" t="s">
        <v>108</v>
      </c>
      <c r="C37" s="36" t="s">
        <v>38</v>
      </c>
      <c r="D37" s="29">
        <v>4601450000037</v>
      </c>
      <c r="E37" s="26">
        <v>400</v>
      </c>
      <c r="F37" s="26">
        <v>10</v>
      </c>
      <c r="G37" s="53">
        <v>184.31600000000003</v>
      </c>
      <c r="H37" s="59">
        <f>VLOOKUP(C37:C136,'[1]прайс июль'!$C$8:$D$93,2,0)</f>
        <v>110</v>
      </c>
      <c r="I37" s="61">
        <v>130</v>
      </c>
      <c r="J37" s="66">
        <f t="shared" si="0"/>
        <v>-0.2946895548948546</v>
      </c>
      <c r="K37" s="59"/>
      <c r="L37" s="70">
        <f t="shared" si="1"/>
        <v>0</v>
      </c>
    </row>
    <row r="38" spans="1:12" s="27" customFormat="1" ht="46.5" customHeight="1" x14ac:dyDescent="0.15">
      <c r="A38" s="22">
        <v>28</v>
      </c>
      <c r="B38" s="23" t="s">
        <v>95</v>
      </c>
      <c r="C38" s="36" t="s">
        <v>12</v>
      </c>
      <c r="D38" s="25" t="s">
        <v>168</v>
      </c>
      <c r="E38" s="26">
        <v>100</v>
      </c>
      <c r="F38" s="26">
        <v>18</v>
      </c>
      <c r="G38" s="53">
        <v>184.31600000000003</v>
      </c>
      <c r="H38" s="59">
        <f>VLOOKUP(C38:C137,'[1]прайс июль'!$C$8:$D$93,2,0)</f>
        <v>80</v>
      </c>
      <c r="I38" s="61">
        <v>90</v>
      </c>
      <c r="J38" s="66">
        <f t="shared" si="0"/>
        <v>-0.51170815338874553</v>
      </c>
      <c r="K38" s="59"/>
      <c r="L38" s="70">
        <f t="shared" si="1"/>
        <v>0</v>
      </c>
    </row>
    <row r="39" spans="1:12" s="27" customFormat="1" ht="46.5" customHeight="1" x14ac:dyDescent="0.15">
      <c r="A39" s="22">
        <v>29</v>
      </c>
      <c r="B39" s="23" t="s">
        <v>75</v>
      </c>
      <c r="C39" s="36" t="s">
        <v>44</v>
      </c>
      <c r="D39" s="29">
        <v>4600890550058</v>
      </c>
      <c r="E39" s="26">
        <v>100</v>
      </c>
      <c r="F39" s="26">
        <v>18</v>
      </c>
      <c r="G39" s="53">
        <v>184.31600000000003</v>
      </c>
      <c r="H39" s="59">
        <f>VLOOKUP(C39:C138,'[1]прайс июль'!$C$8:$D$93,2,0)</f>
        <v>100</v>
      </c>
      <c r="I39" s="61">
        <v>110</v>
      </c>
      <c r="J39" s="66">
        <f t="shared" si="0"/>
        <v>-0.40319885414180001</v>
      </c>
      <c r="K39" s="59"/>
      <c r="L39" s="70">
        <f t="shared" si="1"/>
        <v>0</v>
      </c>
    </row>
    <row r="40" spans="1:12" s="27" customFormat="1" ht="46.5" customHeight="1" x14ac:dyDescent="0.15">
      <c r="A40" s="22">
        <v>30</v>
      </c>
      <c r="B40" s="23" t="s">
        <v>75</v>
      </c>
      <c r="C40" s="36" t="s">
        <v>0</v>
      </c>
      <c r="D40" s="25" t="s">
        <v>169</v>
      </c>
      <c r="E40" s="26">
        <v>50</v>
      </c>
      <c r="F40" s="26">
        <v>30</v>
      </c>
      <c r="G40" s="53">
        <v>111.628</v>
      </c>
      <c r="H40" s="59">
        <f>VLOOKUP(C40:C139,'[1]прайс июль'!$C$8:$D$93,2,0)</f>
        <v>80</v>
      </c>
      <c r="I40" s="61">
        <v>90</v>
      </c>
      <c r="J40" s="66">
        <f t="shared" si="0"/>
        <v>-0.19375067187444006</v>
      </c>
      <c r="K40" s="59"/>
      <c r="L40" s="70">
        <f t="shared" si="1"/>
        <v>0</v>
      </c>
    </row>
    <row r="41" spans="1:12" s="27" customFormat="1" ht="46.5" customHeight="1" x14ac:dyDescent="0.15">
      <c r="A41" s="22">
        <v>31</v>
      </c>
      <c r="B41" s="23" t="s">
        <v>91</v>
      </c>
      <c r="C41" s="36" t="s">
        <v>28</v>
      </c>
      <c r="D41" s="29" t="s">
        <v>170</v>
      </c>
      <c r="E41" s="26">
        <v>100</v>
      </c>
      <c r="F41" s="26">
        <v>18</v>
      </c>
      <c r="G41" s="53">
        <v>184.31600000000003</v>
      </c>
      <c r="H41" s="59">
        <f>VLOOKUP(C41:C140,'[1]прайс июль'!$C$8:$D$93,2,0)</f>
        <v>90</v>
      </c>
      <c r="I41" s="61">
        <v>100</v>
      </c>
      <c r="J41" s="66">
        <f t="shared" si="0"/>
        <v>-0.45745350376527283</v>
      </c>
      <c r="K41" s="59"/>
      <c r="L41" s="70">
        <f t="shared" si="1"/>
        <v>0</v>
      </c>
    </row>
    <row r="42" spans="1:12" s="27" customFormat="1" ht="46.5" customHeight="1" x14ac:dyDescent="0.15">
      <c r="A42" s="22">
        <v>32</v>
      </c>
      <c r="B42" s="23" t="s">
        <v>89</v>
      </c>
      <c r="C42" s="36" t="s">
        <v>25</v>
      </c>
      <c r="D42" s="29" t="s">
        <v>171</v>
      </c>
      <c r="E42" s="26">
        <v>100</v>
      </c>
      <c r="F42" s="26">
        <v>18</v>
      </c>
      <c r="G42" s="53">
        <v>184.31600000000003</v>
      </c>
      <c r="H42" s="59">
        <f>VLOOKUP(C42:C141,'[1]прайс июль'!$C$8:$D$93,2,0)</f>
        <v>90</v>
      </c>
      <c r="I42" s="61">
        <v>100</v>
      </c>
      <c r="J42" s="66">
        <f t="shared" si="0"/>
        <v>-0.45745350376527283</v>
      </c>
      <c r="K42" s="59"/>
      <c r="L42" s="70">
        <f t="shared" si="1"/>
        <v>0</v>
      </c>
    </row>
    <row r="43" spans="1:12" s="27" customFormat="1" ht="46.5" customHeight="1" x14ac:dyDescent="0.15">
      <c r="A43" s="22">
        <v>33</v>
      </c>
      <c r="B43" s="23" t="s">
        <v>89</v>
      </c>
      <c r="C43" s="36" t="s">
        <v>46</v>
      </c>
      <c r="D43" s="30" t="s">
        <v>172</v>
      </c>
      <c r="E43" s="26">
        <v>50</v>
      </c>
      <c r="F43" s="26">
        <v>30</v>
      </c>
      <c r="G43" s="53">
        <v>111.628</v>
      </c>
      <c r="H43" s="59">
        <f>VLOOKUP(C43:C142,'[1]прайс июль'!$C$8:$D$93,2,0)</f>
        <v>60</v>
      </c>
      <c r="I43" s="61">
        <v>70</v>
      </c>
      <c r="J43" s="66">
        <f t="shared" si="0"/>
        <v>-0.37291718923567563</v>
      </c>
      <c r="K43" s="59"/>
      <c r="L43" s="70">
        <f t="shared" si="1"/>
        <v>0</v>
      </c>
    </row>
    <row r="44" spans="1:12" s="27" customFormat="1" ht="46.5" customHeight="1" x14ac:dyDescent="0.15">
      <c r="A44" s="22">
        <v>34</v>
      </c>
      <c r="B44" s="23" t="s">
        <v>92</v>
      </c>
      <c r="C44" s="36" t="s">
        <v>29</v>
      </c>
      <c r="D44" s="29" t="s">
        <v>173</v>
      </c>
      <c r="E44" s="26">
        <v>170</v>
      </c>
      <c r="F44" s="26">
        <v>10</v>
      </c>
      <c r="G44" s="53">
        <v>233.64000000000001</v>
      </c>
      <c r="H44" s="59">
        <f>VLOOKUP(C44:C143,'[1]прайс июль'!$C$8:$D$93,2,0)</f>
        <v>180</v>
      </c>
      <c r="I44" s="61">
        <v>200</v>
      </c>
      <c r="J44" s="66">
        <f t="shared" si="0"/>
        <v>-0.14398219482965247</v>
      </c>
      <c r="K44" s="59"/>
      <c r="L44" s="70">
        <f t="shared" si="1"/>
        <v>0</v>
      </c>
    </row>
    <row r="45" spans="1:12" s="27" customFormat="1" ht="46.5" customHeight="1" x14ac:dyDescent="0.15">
      <c r="A45" s="22">
        <v>35</v>
      </c>
      <c r="B45" s="23" t="s">
        <v>106</v>
      </c>
      <c r="C45" s="37" t="s">
        <v>49</v>
      </c>
      <c r="D45" s="24" t="s">
        <v>174</v>
      </c>
      <c r="E45" s="26">
        <v>170</v>
      </c>
      <c r="F45" s="26">
        <v>10</v>
      </c>
      <c r="G45" s="53">
        <v>233.64000000000001</v>
      </c>
      <c r="H45" s="59">
        <f>VLOOKUP(C45:C144,'[1]прайс июль'!$C$8:$D$93,2,0)</f>
        <v>100</v>
      </c>
      <c r="I45" s="61">
        <v>110</v>
      </c>
      <c r="J45" s="66">
        <f t="shared" si="0"/>
        <v>-0.52919020715630882</v>
      </c>
      <c r="K45" s="59"/>
      <c r="L45" s="70">
        <f t="shared" si="1"/>
        <v>0</v>
      </c>
    </row>
    <row r="46" spans="1:12" s="27" customFormat="1" ht="46.5" customHeight="1" x14ac:dyDescent="0.15">
      <c r="A46" s="22">
        <v>36</v>
      </c>
      <c r="B46" s="23" t="s">
        <v>70</v>
      </c>
      <c r="C46" s="36" t="s">
        <v>17</v>
      </c>
      <c r="D46" s="24" t="s">
        <v>175</v>
      </c>
      <c r="E46" s="26">
        <v>100</v>
      </c>
      <c r="F46" s="26">
        <v>28</v>
      </c>
      <c r="G46" s="53">
        <v>168.74</v>
      </c>
      <c r="H46" s="59">
        <f>VLOOKUP(C46:C145,'[1]прайс июль'!$C$8:$D$93,2,0)</f>
        <v>70</v>
      </c>
      <c r="I46" s="61">
        <v>80</v>
      </c>
      <c r="J46" s="66">
        <f t="shared" si="0"/>
        <v>-0.52589783098257681</v>
      </c>
      <c r="K46" s="59"/>
      <c r="L46" s="70">
        <f t="shared" si="1"/>
        <v>0</v>
      </c>
    </row>
    <row r="47" spans="1:12" s="27" customFormat="1" ht="46.5" customHeight="1" x14ac:dyDescent="0.15">
      <c r="A47" s="22">
        <v>37</v>
      </c>
      <c r="B47" s="23" t="s">
        <v>143</v>
      </c>
      <c r="C47" s="36" t="s">
        <v>15</v>
      </c>
      <c r="D47" s="24" t="s">
        <v>176</v>
      </c>
      <c r="E47" s="26">
        <v>170</v>
      </c>
      <c r="F47" s="26">
        <v>10</v>
      </c>
      <c r="G47" s="53">
        <v>184.31600000000003</v>
      </c>
      <c r="H47" s="59">
        <f>VLOOKUP(C47:C146,'[1]прайс июль'!$C$8:$D$93,2,0)</f>
        <v>100</v>
      </c>
      <c r="I47" s="61">
        <v>110</v>
      </c>
      <c r="J47" s="66">
        <f t="shared" si="0"/>
        <v>-0.40319885414180001</v>
      </c>
      <c r="K47" s="59"/>
      <c r="L47" s="70">
        <f t="shared" si="1"/>
        <v>0</v>
      </c>
    </row>
    <row r="48" spans="1:12" s="27" customFormat="1" ht="46.5" customHeight="1" x14ac:dyDescent="0.15">
      <c r="A48" s="22">
        <v>38</v>
      </c>
      <c r="B48" s="23" t="s">
        <v>71</v>
      </c>
      <c r="C48" s="36" t="s">
        <v>14</v>
      </c>
      <c r="D48" s="29" t="s">
        <v>177</v>
      </c>
      <c r="E48" s="26">
        <v>170</v>
      </c>
      <c r="F48" s="26">
        <v>10</v>
      </c>
      <c r="G48" s="53">
        <v>184.31600000000003</v>
      </c>
      <c r="H48" s="59">
        <f>VLOOKUP(C48:C147,'[1]прайс июль'!$C$8:$D$93,2,0)</f>
        <v>100</v>
      </c>
      <c r="I48" s="61">
        <v>110</v>
      </c>
      <c r="J48" s="66">
        <f t="shared" si="0"/>
        <v>-0.40319885414180001</v>
      </c>
      <c r="K48" s="59"/>
      <c r="L48" s="70">
        <f t="shared" si="1"/>
        <v>0</v>
      </c>
    </row>
    <row r="49" spans="1:12" s="27" customFormat="1" ht="46.5" customHeight="1" x14ac:dyDescent="0.15">
      <c r="A49" s="22">
        <v>39</v>
      </c>
      <c r="B49" s="23" t="s">
        <v>90</v>
      </c>
      <c r="C49" s="36" t="s">
        <v>35</v>
      </c>
      <c r="D49" s="29">
        <v>4600890950070</v>
      </c>
      <c r="E49" s="26">
        <v>100</v>
      </c>
      <c r="F49" s="26">
        <v>18</v>
      </c>
      <c r="G49" s="53">
        <v>184.31600000000003</v>
      </c>
      <c r="H49" s="59">
        <f>VLOOKUP(C49:C148,'[1]прайс июль'!$C$8:$D$93,2,0)</f>
        <v>70</v>
      </c>
      <c r="I49" s="61">
        <v>80</v>
      </c>
      <c r="J49" s="66">
        <f t="shared" si="0"/>
        <v>-0.56596280301221824</v>
      </c>
      <c r="K49" s="59"/>
      <c r="L49" s="70">
        <f t="shared" si="1"/>
        <v>0</v>
      </c>
    </row>
    <row r="50" spans="1:12" s="27" customFormat="1" ht="46.5" customHeight="1" x14ac:dyDescent="0.15">
      <c r="A50" s="22">
        <v>40</v>
      </c>
      <c r="B50" s="23" t="s">
        <v>113</v>
      </c>
      <c r="C50" s="36" t="s">
        <v>36</v>
      </c>
      <c r="D50" s="24" t="s">
        <v>178</v>
      </c>
      <c r="E50" s="26">
        <v>150</v>
      </c>
      <c r="F50" s="26">
        <v>10</v>
      </c>
      <c r="G50" s="53">
        <v>219.36199999999999</v>
      </c>
      <c r="H50" s="59">
        <f>VLOOKUP(C50:C149,'[1]прайс июль'!$C$8:$D$93,2,0)</f>
        <v>100</v>
      </c>
      <c r="I50" s="61">
        <v>110</v>
      </c>
      <c r="J50" s="66">
        <f t="shared" si="0"/>
        <v>-0.49854578277003303</v>
      </c>
      <c r="K50" s="59"/>
      <c r="L50" s="70">
        <f t="shared" si="1"/>
        <v>0</v>
      </c>
    </row>
    <row r="51" spans="1:12" s="27" customFormat="1" ht="46.5" customHeight="1" x14ac:dyDescent="0.15">
      <c r="A51" s="22">
        <v>41</v>
      </c>
      <c r="B51" s="23" t="s">
        <v>102</v>
      </c>
      <c r="C51" s="36" t="s">
        <v>32</v>
      </c>
      <c r="D51" s="24" t="s">
        <v>179</v>
      </c>
      <c r="E51" s="26">
        <v>100</v>
      </c>
      <c r="F51" s="26">
        <v>18</v>
      </c>
      <c r="G51" s="53">
        <v>184.31600000000003</v>
      </c>
      <c r="H51" s="59">
        <f>VLOOKUP(C51:C150,'[1]прайс июль'!$C$8:$D$93,2,0)</f>
        <v>70</v>
      </c>
      <c r="I51" s="61">
        <v>80</v>
      </c>
      <c r="J51" s="66">
        <f t="shared" si="0"/>
        <v>-0.56596280301221824</v>
      </c>
      <c r="K51" s="59"/>
      <c r="L51" s="70">
        <f t="shared" si="1"/>
        <v>0</v>
      </c>
    </row>
    <row r="52" spans="1:12" s="27" customFormat="1" ht="46.5" customHeight="1" x14ac:dyDescent="0.15">
      <c r="A52" s="22">
        <v>42</v>
      </c>
      <c r="B52" s="23" t="s">
        <v>139</v>
      </c>
      <c r="C52" s="36" t="s">
        <v>141</v>
      </c>
      <c r="D52" s="24" t="s">
        <v>180</v>
      </c>
      <c r="E52" s="26">
        <v>170</v>
      </c>
      <c r="F52" s="26">
        <v>10</v>
      </c>
      <c r="G52" s="53">
        <v>233.64000000000001</v>
      </c>
      <c r="H52" s="59">
        <f>VLOOKUP(C52:C151,'[1]прайс июль'!$C$8:$D$93,2,0)</f>
        <v>140</v>
      </c>
      <c r="I52" s="61">
        <v>155</v>
      </c>
      <c r="J52" s="66">
        <f t="shared" si="0"/>
        <v>-0.33658620099298064</v>
      </c>
      <c r="K52" s="59"/>
      <c r="L52" s="70">
        <f t="shared" si="1"/>
        <v>0</v>
      </c>
    </row>
    <row r="53" spans="1:12" s="27" customFormat="1" ht="46.5" customHeight="1" x14ac:dyDescent="0.15">
      <c r="A53" s="22">
        <v>43</v>
      </c>
      <c r="B53" s="23" t="s">
        <v>140</v>
      </c>
      <c r="C53" s="36" t="s">
        <v>142</v>
      </c>
      <c r="D53" s="24" t="s">
        <v>181</v>
      </c>
      <c r="E53" s="26">
        <v>170</v>
      </c>
      <c r="F53" s="26">
        <v>10</v>
      </c>
      <c r="G53" s="53">
        <v>233.64000000000001</v>
      </c>
      <c r="H53" s="59">
        <f>VLOOKUP(C53:C152,'[1]прайс июль'!$C$8:$D$93,2,0)</f>
        <v>160</v>
      </c>
      <c r="I53" s="63">
        <v>155</v>
      </c>
      <c r="J53" s="66">
        <f t="shared" si="0"/>
        <v>-0.33658620099298064</v>
      </c>
      <c r="K53" s="59"/>
      <c r="L53" s="70">
        <f t="shared" si="1"/>
        <v>0</v>
      </c>
    </row>
    <row r="54" spans="1:12" s="27" customFormat="1" ht="46.5" customHeight="1" x14ac:dyDescent="0.15">
      <c r="A54" s="22">
        <v>44</v>
      </c>
      <c r="B54" s="23" t="s">
        <v>63</v>
      </c>
      <c r="C54" s="36">
        <v>285</v>
      </c>
      <c r="D54" s="24" t="s">
        <v>182</v>
      </c>
      <c r="E54" s="26">
        <v>300</v>
      </c>
      <c r="F54" s="26">
        <v>10</v>
      </c>
      <c r="G54" s="53">
        <v>203.786</v>
      </c>
      <c r="H54" s="59">
        <f>VLOOKUP(C54:C153,'[1]прайс июль'!$C$8:$D$93,2,0)</f>
        <v>130</v>
      </c>
      <c r="I54" s="61">
        <v>155</v>
      </c>
      <c r="J54" s="66">
        <f t="shared" si="0"/>
        <v>-0.23939819222125169</v>
      </c>
      <c r="K54" s="59"/>
      <c r="L54" s="70">
        <f t="shared" si="1"/>
        <v>0</v>
      </c>
    </row>
    <row r="55" spans="1:12" s="27" customFormat="1" ht="46.5" customHeight="1" x14ac:dyDescent="0.15">
      <c r="A55" s="22">
        <v>45</v>
      </c>
      <c r="B55" s="23" t="s">
        <v>105</v>
      </c>
      <c r="C55" s="36">
        <v>288</v>
      </c>
      <c r="D55" s="24" t="s">
        <v>183</v>
      </c>
      <c r="E55" s="26">
        <v>300</v>
      </c>
      <c r="F55" s="26">
        <v>10</v>
      </c>
      <c r="G55" s="53">
        <v>203.786</v>
      </c>
      <c r="H55" s="59">
        <f>VLOOKUP(C55:C154,'[1]прайс июль'!$C$8:$D$93,2,0)</f>
        <v>130</v>
      </c>
      <c r="I55" s="61">
        <v>155</v>
      </c>
      <c r="J55" s="66">
        <f t="shared" si="0"/>
        <v>-0.23939819222125169</v>
      </c>
      <c r="K55" s="59"/>
      <c r="L55" s="70">
        <f t="shared" si="1"/>
        <v>0</v>
      </c>
    </row>
    <row r="56" spans="1:12" s="27" customFormat="1" ht="46.5" customHeight="1" x14ac:dyDescent="0.15">
      <c r="A56" s="22">
        <v>46</v>
      </c>
      <c r="B56" s="23" t="s">
        <v>62</v>
      </c>
      <c r="C56" s="36" t="s">
        <v>218</v>
      </c>
      <c r="D56" s="29" t="s">
        <v>184</v>
      </c>
      <c r="E56" s="26">
        <v>170</v>
      </c>
      <c r="F56" s="26">
        <v>10</v>
      </c>
      <c r="G56" s="53">
        <v>219.36199999999999</v>
      </c>
      <c r="H56" s="59">
        <f>VLOOKUP(C56:C155,'[1]прайс июль'!$C$8:$D$93,2,0)</f>
        <v>70</v>
      </c>
      <c r="I56" s="63">
        <v>90</v>
      </c>
      <c r="J56" s="66">
        <f t="shared" si="0"/>
        <v>-0.58971927681184533</v>
      </c>
      <c r="K56" s="59"/>
      <c r="L56" s="70">
        <f t="shared" si="1"/>
        <v>0</v>
      </c>
    </row>
    <row r="57" spans="1:12" s="27" customFormat="1" ht="46.5" customHeight="1" x14ac:dyDescent="0.15">
      <c r="A57" s="22">
        <v>47</v>
      </c>
      <c r="B57" s="23" t="s">
        <v>62</v>
      </c>
      <c r="C57" s="36" t="s">
        <v>47</v>
      </c>
      <c r="D57" s="24" t="s">
        <v>185</v>
      </c>
      <c r="E57" s="26">
        <v>50</v>
      </c>
      <c r="F57" s="26">
        <v>30</v>
      </c>
      <c r="G57" s="53">
        <v>111.628</v>
      </c>
      <c r="H57" s="59">
        <f>VLOOKUP(C57:C156,'[1]прайс июль'!$C$8:$D$93,2,0)</f>
        <v>70</v>
      </c>
      <c r="I57" s="61">
        <v>80</v>
      </c>
      <c r="J57" s="66">
        <f t="shared" si="0"/>
        <v>-0.28333393055505784</v>
      </c>
      <c r="K57" s="59"/>
      <c r="L57" s="70">
        <f t="shared" si="1"/>
        <v>0</v>
      </c>
    </row>
    <row r="58" spans="1:12" s="27" customFormat="1" ht="46.5" customHeight="1" x14ac:dyDescent="0.15">
      <c r="A58" s="22">
        <v>48</v>
      </c>
      <c r="B58" s="31" t="s">
        <v>223</v>
      </c>
      <c r="C58" s="37" t="s">
        <v>224</v>
      </c>
      <c r="D58" s="22">
        <v>4600890950391</v>
      </c>
      <c r="E58" s="26">
        <v>100</v>
      </c>
      <c r="F58" s="26">
        <v>24</v>
      </c>
      <c r="G58" s="54">
        <v>57.761000000000003</v>
      </c>
      <c r="H58" s="59">
        <f>VLOOKUP(C58:C157,'[1]прайс июль'!$C$8:$D$93,2,0)</f>
        <v>40</v>
      </c>
      <c r="I58" s="63">
        <v>50</v>
      </c>
      <c r="J58" s="66">
        <f t="shared" si="0"/>
        <v>-0.1343640172434688</v>
      </c>
      <c r="K58" s="59"/>
      <c r="L58" s="70">
        <f t="shared" si="1"/>
        <v>0</v>
      </c>
    </row>
    <row r="59" spans="1:12" s="27" customFormat="1" ht="46.5" customHeight="1" x14ac:dyDescent="0.15">
      <c r="A59" s="22">
        <v>49</v>
      </c>
      <c r="B59" s="23" t="s">
        <v>97</v>
      </c>
      <c r="C59" s="36">
        <v>149</v>
      </c>
      <c r="D59" s="24" t="s">
        <v>186</v>
      </c>
      <c r="E59" s="26">
        <v>300</v>
      </c>
      <c r="F59" s="26">
        <v>10</v>
      </c>
      <c r="G59" s="53">
        <v>219.36199999999999</v>
      </c>
      <c r="H59" s="59">
        <f>VLOOKUP(C59:C158,'[1]прайс июль'!$C$8:$D$93,2,0)</f>
        <v>100</v>
      </c>
      <c r="I59" s="61">
        <v>110</v>
      </c>
      <c r="J59" s="66">
        <f t="shared" si="0"/>
        <v>-0.49854578277003303</v>
      </c>
      <c r="K59" s="59"/>
      <c r="L59" s="70">
        <f t="shared" si="1"/>
        <v>0</v>
      </c>
    </row>
    <row r="60" spans="1:12" s="27" customFormat="1" ht="46.5" customHeight="1" x14ac:dyDescent="0.15">
      <c r="A60" s="22">
        <v>50</v>
      </c>
      <c r="B60" s="23" t="s">
        <v>65</v>
      </c>
      <c r="C60" s="36" t="s">
        <v>5</v>
      </c>
      <c r="D60" s="29" t="s">
        <v>187</v>
      </c>
      <c r="E60" s="26">
        <v>100</v>
      </c>
      <c r="F60" s="26">
        <v>18</v>
      </c>
      <c r="G60" s="53">
        <v>233.64000000000001</v>
      </c>
      <c r="H60" s="59">
        <f>VLOOKUP(C60:C159,'[1]прайс июль'!$C$8:$D$93,2,0)</f>
        <v>100</v>
      </c>
      <c r="I60" s="61">
        <v>110</v>
      </c>
      <c r="J60" s="66">
        <f t="shared" si="0"/>
        <v>-0.52919020715630882</v>
      </c>
      <c r="K60" s="59"/>
      <c r="L60" s="70">
        <f t="shared" si="1"/>
        <v>0</v>
      </c>
    </row>
    <row r="61" spans="1:12" s="27" customFormat="1" ht="46.5" customHeight="1" x14ac:dyDescent="0.15">
      <c r="A61" s="22">
        <v>51</v>
      </c>
      <c r="B61" s="23" t="s">
        <v>76</v>
      </c>
      <c r="C61" s="36" t="s">
        <v>45</v>
      </c>
      <c r="D61" s="25" t="s">
        <v>188</v>
      </c>
      <c r="E61" s="26">
        <v>100</v>
      </c>
      <c r="F61" s="26">
        <v>18</v>
      </c>
      <c r="G61" s="53">
        <v>184.31600000000003</v>
      </c>
      <c r="H61" s="59"/>
      <c r="I61" s="63">
        <v>150</v>
      </c>
      <c r="J61" s="66">
        <f t="shared" si="0"/>
        <v>-0.18618025564790919</v>
      </c>
      <c r="K61" s="59"/>
      <c r="L61" s="70">
        <f t="shared" si="1"/>
        <v>0</v>
      </c>
    </row>
    <row r="62" spans="1:12" s="27" customFormat="1" ht="46.5" customHeight="1" x14ac:dyDescent="0.15">
      <c r="A62" s="22">
        <v>52</v>
      </c>
      <c r="B62" s="23" t="s">
        <v>76</v>
      </c>
      <c r="C62" s="36" t="s">
        <v>1</v>
      </c>
      <c r="D62" s="29" t="s">
        <v>189</v>
      </c>
      <c r="E62" s="26">
        <v>50</v>
      </c>
      <c r="F62" s="26">
        <v>30</v>
      </c>
      <c r="G62" s="53">
        <v>111.628</v>
      </c>
      <c r="H62" s="59">
        <f>VLOOKUP(C62:C161,'[1]прайс июль'!$C$8:$D$93,2,0)</f>
        <v>80</v>
      </c>
      <c r="I62" s="61">
        <v>90</v>
      </c>
      <c r="J62" s="66">
        <f t="shared" si="0"/>
        <v>-0.19375067187444006</v>
      </c>
      <c r="K62" s="59"/>
      <c r="L62" s="70">
        <f t="shared" si="1"/>
        <v>0</v>
      </c>
    </row>
    <row r="63" spans="1:12" s="27" customFormat="1" ht="46.5" customHeight="1" x14ac:dyDescent="0.15">
      <c r="A63" s="22">
        <v>53</v>
      </c>
      <c r="B63" s="23" t="s">
        <v>114</v>
      </c>
      <c r="C63" s="37" t="s">
        <v>48</v>
      </c>
      <c r="D63" s="24" t="s">
        <v>190</v>
      </c>
      <c r="E63" s="26">
        <v>250</v>
      </c>
      <c r="F63" s="26">
        <v>10</v>
      </c>
      <c r="G63" s="53">
        <v>168.74</v>
      </c>
      <c r="H63" s="59">
        <f>VLOOKUP(C63:C162,'[1]прайс июль'!$C$8:$D$93,2,0)</f>
        <v>70</v>
      </c>
      <c r="I63" s="61">
        <v>80</v>
      </c>
      <c r="J63" s="66">
        <f t="shared" si="0"/>
        <v>-0.52589783098257681</v>
      </c>
      <c r="K63" s="59"/>
      <c r="L63" s="70">
        <f t="shared" si="1"/>
        <v>0</v>
      </c>
    </row>
    <row r="64" spans="1:12" s="27" customFormat="1" ht="46.5" customHeight="1" x14ac:dyDescent="0.15">
      <c r="A64" s="22">
        <v>54</v>
      </c>
      <c r="B64" s="23" t="s">
        <v>64</v>
      </c>
      <c r="C64" s="36" t="s">
        <v>16</v>
      </c>
      <c r="D64" s="24" t="s">
        <v>191</v>
      </c>
      <c r="E64" s="26">
        <v>170</v>
      </c>
      <c r="F64" s="26">
        <v>10</v>
      </c>
      <c r="G64" s="53">
        <v>219.36199999999999</v>
      </c>
      <c r="H64" s="59">
        <f>VLOOKUP(C64:C163,'[1]прайс июль'!$C$8:$D$93,2,0)</f>
        <v>100</v>
      </c>
      <c r="I64" s="61">
        <v>120</v>
      </c>
      <c r="J64" s="66">
        <f t="shared" si="0"/>
        <v>-0.45295903574912699</v>
      </c>
      <c r="K64" s="59"/>
      <c r="L64" s="70">
        <f t="shared" si="1"/>
        <v>0</v>
      </c>
    </row>
    <row r="65" spans="1:12" s="27" customFormat="1" ht="46.5" customHeight="1" x14ac:dyDescent="0.15">
      <c r="A65" s="22">
        <v>55</v>
      </c>
      <c r="B65" s="23" t="s">
        <v>93</v>
      </c>
      <c r="C65" s="36" t="s">
        <v>6</v>
      </c>
      <c r="D65" s="29" t="s">
        <v>192</v>
      </c>
      <c r="E65" s="26">
        <v>100</v>
      </c>
      <c r="F65" s="26">
        <v>18</v>
      </c>
      <c r="G65" s="53">
        <v>184.31600000000003</v>
      </c>
      <c r="H65" s="59">
        <f>VLOOKUP(C65:C164,'[1]прайс июль'!$C$8:$D$93,2,0)</f>
        <v>90</v>
      </c>
      <c r="I65" s="61">
        <v>100</v>
      </c>
      <c r="J65" s="66">
        <f t="shared" si="0"/>
        <v>-0.45745350376527283</v>
      </c>
      <c r="K65" s="59"/>
      <c r="L65" s="70">
        <f t="shared" si="1"/>
        <v>0</v>
      </c>
    </row>
    <row r="66" spans="1:12" s="27" customFormat="1" ht="46.5" customHeight="1" x14ac:dyDescent="0.15">
      <c r="A66" s="22">
        <v>56</v>
      </c>
      <c r="B66" s="23" t="s">
        <v>74</v>
      </c>
      <c r="C66" s="36" t="s">
        <v>43</v>
      </c>
      <c r="D66" s="24" t="s">
        <v>193</v>
      </c>
      <c r="E66" s="26">
        <v>100</v>
      </c>
      <c r="F66" s="26">
        <v>18</v>
      </c>
      <c r="G66" s="53">
        <v>164.84600000000003</v>
      </c>
      <c r="H66" s="59">
        <f>VLOOKUP(C66:C165,'[1]прайс июль'!$C$8:$D$93,2,0)</f>
        <v>80</v>
      </c>
      <c r="I66" s="61">
        <v>90</v>
      </c>
      <c r="J66" s="66">
        <f t="shared" si="0"/>
        <v>-0.45403588804095951</v>
      </c>
      <c r="K66" s="59"/>
      <c r="L66" s="70">
        <f t="shared" si="1"/>
        <v>0</v>
      </c>
    </row>
    <row r="67" spans="1:12" s="27" customFormat="1" ht="46.5" customHeight="1" x14ac:dyDescent="0.15">
      <c r="A67" s="22">
        <v>57</v>
      </c>
      <c r="B67" s="23" t="s">
        <v>74</v>
      </c>
      <c r="C67" s="36" t="s">
        <v>3</v>
      </c>
      <c r="D67" s="24" t="s">
        <v>194</v>
      </c>
      <c r="E67" s="26">
        <v>50</v>
      </c>
      <c r="F67" s="26">
        <v>30</v>
      </c>
      <c r="G67" s="53">
        <v>111.628</v>
      </c>
      <c r="H67" s="59">
        <f>VLOOKUP(C67:C166,'[1]прайс июль'!$C$8:$D$93,2,0)</f>
        <v>70</v>
      </c>
      <c r="I67" s="61">
        <v>80</v>
      </c>
      <c r="J67" s="66">
        <f t="shared" si="0"/>
        <v>-0.28333393055505784</v>
      </c>
      <c r="K67" s="59"/>
      <c r="L67" s="70">
        <f t="shared" si="1"/>
        <v>0</v>
      </c>
    </row>
    <row r="68" spans="1:12" s="27" customFormat="1" ht="46.5" customHeight="1" x14ac:dyDescent="0.15">
      <c r="A68" s="22">
        <v>58</v>
      </c>
      <c r="B68" s="23" t="s">
        <v>59</v>
      </c>
      <c r="C68" s="36" t="s">
        <v>19</v>
      </c>
      <c r="D68" s="24" t="s">
        <v>195</v>
      </c>
      <c r="E68" s="26">
        <v>300</v>
      </c>
      <c r="F68" s="26">
        <v>10</v>
      </c>
      <c r="G68" s="53">
        <v>129.80000000000001</v>
      </c>
      <c r="H68" s="59">
        <f>VLOOKUP(C68:C167,'[1]прайс июль'!$C$8:$D$93,2,0)</f>
        <v>70</v>
      </c>
      <c r="I68" s="61">
        <v>80</v>
      </c>
      <c r="J68" s="66">
        <f t="shared" si="0"/>
        <v>-0.38366718027734981</v>
      </c>
      <c r="K68" s="59"/>
      <c r="L68" s="70">
        <f t="shared" si="1"/>
        <v>0</v>
      </c>
    </row>
    <row r="69" spans="1:12" s="27" customFormat="1" ht="46.5" customHeight="1" x14ac:dyDescent="0.15">
      <c r="A69" s="22">
        <v>59</v>
      </c>
      <c r="B69" s="23" t="s">
        <v>58</v>
      </c>
      <c r="C69" s="36">
        <v>105</v>
      </c>
      <c r="D69" s="29" t="s">
        <v>196</v>
      </c>
      <c r="E69" s="26">
        <v>300</v>
      </c>
      <c r="F69" s="26">
        <v>10</v>
      </c>
      <c r="G69" s="53">
        <v>129.80000000000001</v>
      </c>
      <c r="H69" s="59">
        <f>VLOOKUP(C69:C168,'[1]прайс июль'!$C$8:$D$93,2,0)</f>
        <v>70</v>
      </c>
      <c r="I69" s="61">
        <v>80</v>
      </c>
      <c r="J69" s="66">
        <f t="shared" si="0"/>
        <v>-0.38366718027734981</v>
      </c>
      <c r="K69" s="59"/>
      <c r="L69" s="70">
        <f t="shared" si="1"/>
        <v>0</v>
      </c>
    </row>
    <row r="70" spans="1:12" s="27" customFormat="1" ht="46.5" customHeight="1" x14ac:dyDescent="0.15">
      <c r="A70" s="22">
        <v>60</v>
      </c>
      <c r="B70" s="23" t="s">
        <v>115</v>
      </c>
      <c r="C70" s="37">
        <v>100</v>
      </c>
      <c r="D70" s="22">
        <v>4600890020100</v>
      </c>
      <c r="E70" s="26">
        <v>250</v>
      </c>
      <c r="F70" s="26">
        <v>10</v>
      </c>
      <c r="G70" s="53">
        <v>168.74</v>
      </c>
      <c r="H70" s="59">
        <f>VLOOKUP(C70:C169,'[1]прайс июль'!$C$8:$D$93,2,0)</f>
        <v>80</v>
      </c>
      <c r="I70" s="61">
        <v>90</v>
      </c>
      <c r="J70" s="66">
        <f t="shared" si="0"/>
        <v>-0.46663505985539888</v>
      </c>
      <c r="K70" s="59"/>
      <c r="L70" s="70">
        <f t="shared" si="1"/>
        <v>0</v>
      </c>
    </row>
    <row r="71" spans="1:12" s="27" customFormat="1" ht="46.5" customHeight="1" x14ac:dyDescent="0.15">
      <c r="A71" s="22">
        <v>61</v>
      </c>
      <c r="B71" s="23" t="s">
        <v>60</v>
      </c>
      <c r="C71" s="36" t="s">
        <v>18</v>
      </c>
      <c r="D71" s="29" t="s">
        <v>197</v>
      </c>
      <c r="E71" s="26">
        <v>300</v>
      </c>
      <c r="F71" s="26">
        <v>10</v>
      </c>
      <c r="G71" s="53">
        <v>233.64000000000001</v>
      </c>
      <c r="H71" s="59">
        <f>VLOOKUP(C71:C170,'[1]прайс июль'!$C$8:$D$93,2,0)</f>
        <v>120</v>
      </c>
      <c r="I71" s="61">
        <v>135</v>
      </c>
      <c r="J71" s="66">
        <f t="shared" si="0"/>
        <v>-0.42218798151001546</v>
      </c>
      <c r="K71" s="59"/>
      <c r="L71" s="70">
        <f t="shared" si="1"/>
        <v>0</v>
      </c>
    </row>
    <row r="72" spans="1:12" s="27" customFormat="1" ht="46.5" customHeight="1" x14ac:dyDescent="0.15">
      <c r="A72" s="22">
        <v>62</v>
      </c>
      <c r="B72" s="23" t="s">
        <v>109</v>
      </c>
      <c r="C72" s="38" t="s">
        <v>39</v>
      </c>
      <c r="D72" s="29">
        <v>4601450000112</v>
      </c>
      <c r="E72" s="26">
        <v>400</v>
      </c>
      <c r="F72" s="26">
        <v>10</v>
      </c>
      <c r="G72" s="53">
        <v>184.31600000000003</v>
      </c>
      <c r="H72" s="59">
        <f>VLOOKUP(C72:C171,'[1]прайс июль'!$C$8:$D$93,2,0)</f>
        <v>90</v>
      </c>
      <c r="I72" s="61">
        <v>110</v>
      </c>
      <c r="J72" s="66">
        <f t="shared" si="0"/>
        <v>-0.40319885414180001</v>
      </c>
      <c r="K72" s="59"/>
      <c r="L72" s="70">
        <f t="shared" ref="L72:L107" si="2">K72*I72</f>
        <v>0</v>
      </c>
    </row>
    <row r="73" spans="1:12" s="27" customFormat="1" ht="46.5" customHeight="1" x14ac:dyDescent="0.15">
      <c r="A73" s="22">
        <v>63</v>
      </c>
      <c r="B73" s="23" t="s">
        <v>110</v>
      </c>
      <c r="C73" s="36" t="s">
        <v>40</v>
      </c>
      <c r="D73" s="29">
        <v>4601450000129</v>
      </c>
      <c r="E73" s="26">
        <v>400</v>
      </c>
      <c r="F73" s="26">
        <v>10</v>
      </c>
      <c r="G73" s="53">
        <v>184.31600000000003</v>
      </c>
      <c r="H73" s="59">
        <f>VLOOKUP(C73:C172,'[1]прайс июль'!$C$8:$D$93,2,0)</f>
        <v>100</v>
      </c>
      <c r="I73" s="61">
        <v>110</v>
      </c>
      <c r="J73" s="66">
        <f t="shared" ref="J73:J118" si="3">I73/G73-1</f>
        <v>-0.40319885414180001</v>
      </c>
      <c r="K73" s="59"/>
      <c r="L73" s="70">
        <f t="shared" si="2"/>
        <v>0</v>
      </c>
    </row>
    <row r="74" spans="1:12" s="27" customFormat="1" ht="46.5" customHeight="1" x14ac:dyDescent="0.15">
      <c r="A74" s="22">
        <v>64</v>
      </c>
      <c r="B74" s="23" t="s">
        <v>111</v>
      </c>
      <c r="C74" s="36" t="s">
        <v>41</v>
      </c>
      <c r="D74" s="24" t="s">
        <v>198</v>
      </c>
      <c r="E74" s="26">
        <v>400</v>
      </c>
      <c r="F74" s="26">
        <v>10</v>
      </c>
      <c r="G74" s="53">
        <v>184.31600000000003</v>
      </c>
      <c r="H74" s="59">
        <f>VLOOKUP(C74:C173,'[1]прайс июль'!$C$8:$D$93,2,0)</f>
        <v>100</v>
      </c>
      <c r="I74" s="61">
        <v>110</v>
      </c>
      <c r="J74" s="66">
        <f t="shared" si="3"/>
        <v>-0.40319885414180001</v>
      </c>
      <c r="K74" s="59"/>
      <c r="L74" s="70">
        <f t="shared" si="2"/>
        <v>0</v>
      </c>
    </row>
    <row r="75" spans="1:12" s="27" customFormat="1" ht="46.5" customHeight="1" x14ac:dyDescent="0.15">
      <c r="A75" s="22">
        <v>65</v>
      </c>
      <c r="B75" s="23" t="s">
        <v>112</v>
      </c>
      <c r="C75" s="36" t="s">
        <v>42</v>
      </c>
      <c r="D75" s="24" t="s">
        <v>199</v>
      </c>
      <c r="E75" s="26">
        <v>400</v>
      </c>
      <c r="F75" s="26">
        <v>10</v>
      </c>
      <c r="G75" s="53">
        <v>184.31600000000003</v>
      </c>
      <c r="H75" s="59">
        <f>VLOOKUP(C75:C174,'[1]прайс июль'!$C$8:$D$93,2,0)</f>
        <v>100</v>
      </c>
      <c r="I75" s="61">
        <v>110</v>
      </c>
      <c r="J75" s="66">
        <f t="shared" si="3"/>
        <v>-0.40319885414180001</v>
      </c>
      <c r="K75" s="59"/>
      <c r="L75" s="70">
        <f t="shared" si="2"/>
        <v>0</v>
      </c>
    </row>
    <row r="76" spans="1:12" s="27" customFormat="1" ht="20" x14ac:dyDescent="0.15">
      <c r="A76" s="15"/>
      <c r="B76" s="16" t="s">
        <v>155</v>
      </c>
      <c r="C76" s="20"/>
      <c r="D76" s="17"/>
      <c r="E76" s="17"/>
      <c r="F76" s="17"/>
      <c r="G76" s="52"/>
      <c r="H76" s="52"/>
      <c r="I76" s="52"/>
      <c r="J76" s="52"/>
      <c r="K76" s="59"/>
      <c r="L76" s="70">
        <f t="shared" si="2"/>
        <v>0</v>
      </c>
    </row>
    <row r="77" spans="1:12" s="27" customFormat="1" ht="39" customHeight="1" x14ac:dyDescent="0.15">
      <c r="A77" s="22">
        <v>66</v>
      </c>
      <c r="B77" s="23" t="s">
        <v>67</v>
      </c>
      <c r="C77" s="36" t="s">
        <v>23</v>
      </c>
      <c r="D77" s="24" t="s">
        <v>200</v>
      </c>
      <c r="E77" s="26">
        <v>50</v>
      </c>
      <c r="F77" s="26">
        <v>30</v>
      </c>
      <c r="G77" s="53">
        <v>203.786</v>
      </c>
      <c r="H77" s="59">
        <f>VLOOKUP(C77:C176,'[1]прайс июль'!$C$8:$D$93,2,0)</f>
        <v>80</v>
      </c>
      <c r="I77" s="61">
        <v>90</v>
      </c>
      <c r="J77" s="66">
        <f t="shared" si="3"/>
        <v>-0.55836024064459777</v>
      </c>
      <c r="K77" s="59"/>
      <c r="L77" s="70">
        <f t="shared" si="2"/>
        <v>0</v>
      </c>
    </row>
    <row r="78" spans="1:12" s="27" customFormat="1" ht="39" customHeight="1" x14ac:dyDescent="0.15">
      <c r="A78" s="22">
        <v>67</v>
      </c>
      <c r="B78" s="23" t="s">
        <v>68</v>
      </c>
      <c r="C78" s="36" t="s">
        <v>24</v>
      </c>
      <c r="D78" s="25" t="s">
        <v>201</v>
      </c>
      <c r="E78" s="26">
        <v>50</v>
      </c>
      <c r="F78" s="26">
        <v>30</v>
      </c>
      <c r="G78" s="53">
        <v>203.786</v>
      </c>
      <c r="H78" s="59">
        <f>VLOOKUP(C78:C177,'[1]прайс июль'!$C$8:$D$93,2,0)</f>
        <v>90</v>
      </c>
      <c r="I78" s="61">
        <v>100</v>
      </c>
      <c r="J78" s="66">
        <f t="shared" si="3"/>
        <v>-0.50928915627177529</v>
      </c>
      <c r="K78" s="59"/>
      <c r="L78" s="70">
        <f t="shared" si="2"/>
        <v>0</v>
      </c>
    </row>
    <row r="79" spans="1:12" s="27" customFormat="1" ht="39" customHeight="1" x14ac:dyDescent="0.15">
      <c r="A79" s="22">
        <v>68</v>
      </c>
      <c r="B79" s="23" t="s">
        <v>69</v>
      </c>
      <c r="C79" s="36" t="s">
        <v>2</v>
      </c>
      <c r="D79" s="24" t="s">
        <v>202</v>
      </c>
      <c r="E79" s="26">
        <v>50</v>
      </c>
      <c r="F79" s="26">
        <v>30</v>
      </c>
      <c r="G79" s="53">
        <v>203.786</v>
      </c>
      <c r="H79" s="59">
        <f>VLOOKUP(C79:C178,'[1]прайс июль'!$C$8:$D$93,2,0)</f>
        <v>100</v>
      </c>
      <c r="I79" s="61">
        <v>110</v>
      </c>
      <c r="J79" s="66">
        <f t="shared" si="3"/>
        <v>-0.46021807189895281</v>
      </c>
      <c r="K79" s="59"/>
      <c r="L79" s="70">
        <f t="shared" si="2"/>
        <v>0</v>
      </c>
    </row>
    <row r="80" spans="1:12" s="27" customFormat="1" ht="39" customHeight="1" x14ac:dyDescent="0.15">
      <c r="A80" s="22">
        <v>69</v>
      </c>
      <c r="B80" s="23" t="s">
        <v>77</v>
      </c>
      <c r="C80" s="36" t="s">
        <v>20</v>
      </c>
      <c r="D80" s="24" t="s">
        <v>203</v>
      </c>
      <c r="E80" s="26">
        <v>50</v>
      </c>
      <c r="F80" s="26">
        <v>30</v>
      </c>
      <c r="G80" s="53">
        <v>203.786</v>
      </c>
      <c r="H80" s="59">
        <f>VLOOKUP(C80:C179,'[1]прайс июль'!$C$8:$D$93,2,0)</f>
        <v>80</v>
      </c>
      <c r="I80" s="61">
        <v>90</v>
      </c>
      <c r="J80" s="66">
        <f t="shared" si="3"/>
        <v>-0.55836024064459777</v>
      </c>
      <c r="K80" s="59"/>
      <c r="L80" s="70">
        <f t="shared" si="2"/>
        <v>0</v>
      </c>
    </row>
    <row r="81" spans="1:12" s="27" customFormat="1" ht="39" customHeight="1" x14ac:dyDescent="0.15">
      <c r="A81" s="22">
        <v>70</v>
      </c>
      <c r="B81" s="23" t="s">
        <v>144</v>
      </c>
      <c r="C81" s="36" t="s">
        <v>21</v>
      </c>
      <c r="D81" s="24" t="s">
        <v>204</v>
      </c>
      <c r="E81" s="26">
        <v>50</v>
      </c>
      <c r="F81" s="26">
        <v>30</v>
      </c>
      <c r="G81" s="53">
        <v>203.786</v>
      </c>
      <c r="H81" s="59"/>
      <c r="I81" s="61"/>
      <c r="J81" s="66">
        <f t="shared" si="3"/>
        <v>-1</v>
      </c>
      <c r="K81" s="59"/>
      <c r="L81" s="70">
        <f t="shared" si="2"/>
        <v>0</v>
      </c>
    </row>
    <row r="82" spans="1:12" s="27" customFormat="1" ht="39" customHeight="1" x14ac:dyDescent="0.15">
      <c r="A82" s="22">
        <v>71</v>
      </c>
      <c r="B82" s="23" t="s">
        <v>103</v>
      </c>
      <c r="C82" s="36" t="s">
        <v>13</v>
      </c>
      <c r="D82" s="24" t="s">
        <v>205</v>
      </c>
      <c r="E82" s="26">
        <v>50</v>
      </c>
      <c r="F82" s="26">
        <v>30</v>
      </c>
      <c r="G82" s="53">
        <v>203.786</v>
      </c>
      <c r="H82" s="59">
        <f>VLOOKUP(C82:C181,'[1]прайс июль'!$C$8:$D$93,2,0)</f>
        <v>80</v>
      </c>
      <c r="I82" s="61">
        <v>90</v>
      </c>
      <c r="J82" s="66">
        <f t="shared" si="3"/>
        <v>-0.55836024064459777</v>
      </c>
      <c r="K82" s="59"/>
      <c r="L82" s="70">
        <f t="shared" si="2"/>
        <v>0</v>
      </c>
    </row>
    <row r="83" spans="1:12" s="27" customFormat="1" ht="39" customHeight="1" x14ac:dyDescent="0.15">
      <c r="A83" s="22">
        <v>72</v>
      </c>
      <c r="B83" s="23" t="s">
        <v>87</v>
      </c>
      <c r="C83" s="36" t="s">
        <v>26</v>
      </c>
      <c r="D83" s="24" t="s">
        <v>206</v>
      </c>
      <c r="E83" s="26">
        <v>50</v>
      </c>
      <c r="F83" s="26">
        <v>30</v>
      </c>
      <c r="G83" s="53">
        <v>184.31600000000003</v>
      </c>
      <c r="H83" s="59">
        <f>VLOOKUP(C83:C182,'[1]прайс июль'!$C$8:$D$93,2,0)</f>
        <v>80</v>
      </c>
      <c r="I83" s="61">
        <v>90</v>
      </c>
      <c r="J83" s="66">
        <f t="shared" si="3"/>
        <v>-0.51170815338874553</v>
      </c>
      <c r="K83" s="59"/>
      <c r="L83" s="70">
        <f t="shared" si="2"/>
        <v>0</v>
      </c>
    </row>
    <row r="84" spans="1:12" s="27" customFormat="1" ht="39" customHeight="1" x14ac:dyDescent="0.15">
      <c r="A84" s="22">
        <v>73</v>
      </c>
      <c r="B84" s="23" t="s">
        <v>73</v>
      </c>
      <c r="C84" s="36" t="s">
        <v>56</v>
      </c>
      <c r="D84" s="24" t="s">
        <v>207</v>
      </c>
      <c r="E84" s="26">
        <v>50</v>
      </c>
      <c r="F84" s="26">
        <v>30</v>
      </c>
      <c r="G84" s="53">
        <v>203.786</v>
      </c>
      <c r="H84" s="59">
        <f>VLOOKUP(C84:C183,'[1]прайс июль'!$C$8:$D$93,2,0)</f>
        <v>70</v>
      </c>
      <c r="I84" s="61">
        <v>80</v>
      </c>
      <c r="J84" s="66">
        <f t="shared" si="3"/>
        <v>-0.60743132501742025</v>
      </c>
      <c r="K84" s="59"/>
      <c r="L84" s="70">
        <f t="shared" si="2"/>
        <v>0</v>
      </c>
    </row>
    <row r="85" spans="1:12" s="27" customFormat="1" ht="39" customHeight="1" x14ac:dyDescent="0.15">
      <c r="A85" s="22">
        <v>74</v>
      </c>
      <c r="B85" s="23" t="s">
        <v>101</v>
      </c>
      <c r="C85" s="36" t="s">
        <v>30</v>
      </c>
      <c r="D85" s="29" t="s">
        <v>208</v>
      </c>
      <c r="E85" s="26">
        <v>50</v>
      </c>
      <c r="F85" s="26">
        <v>30</v>
      </c>
      <c r="G85" s="53">
        <v>203.786</v>
      </c>
      <c r="H85" s="59">
        <f>VLOOKUP(C85:C184,'[1]прайс июль'!$C$8:$D$93,2,0)</f>
        <v>110</v>
      </c>
      <c r="I85" s="61">
        <v>125</v>
      </c>
      <c r="J85" s="66">
        <f t="shared" si="3"/>
        <v>-0.38661144533971914</v>
      </c>
      <c r="K85" s="59"/>
      <c r="L85" s="70">
        <f t="shared" si="2"/>
        <v>0</v>
      </c>
    </row>
    <row r="86" spans="1:12" s="27" customFormat="1" ht="39" customHeight="1" x14ac:dyDescent="0.15">
      <c r="A86" s="22">
        <v>75</v>
      </c>
      <c r="B86" s="23" t="s">
        <v>81</v>
      </c>
      <c r="C86" s="37" t="s">
        <v>50</v>
      </c>
      <c r="D86" s="29">
        <v>4601450050261</v>
      </c>
      <c r="E86" s="26">
        <v>100</v>
      </c>
      <c r="F86" s="26">
        <v>18</v>
      </c>
      <c r="G86" s="53">
        <v>184.31600000000003</v>
      </c>
      <c r="H86" s="59">
        <f>VLOOKUP(C86:C185,'[1]прайс июль'!$C$8:$D$93,2,0)</f>
        <v>90</v>
      </c>
      <c r="I86" s="61">
        <v>100</v>
      </c>
      <c r="J86" s="66">
        <f t="shared" si="3"/>
        <v>-0.45745350376527283</v>
      </c>
      <c r="K86" s="59"/>
      <c r="L86" s="70">
        <f t="shared" si="2"/>
        <v>0</v>
      </c>
    </row>
    <row r="87" spans="1:12" s="27" customFormat="1" ht="39" customHeight="1" x14ac:dyDescent="0.15">
      <c r="A87" s="22">
        <v>76</v>
      </c>
      <c r="B87" s="23" t="s">
        <v>86</v>
      </c>
      <c r="C87" s="37" t="s">
        <v>55</v>
      </c>
      <c r="D87" s="29">
        <v>4601450350262</v>
      </c>
      <c r="E87" s="26">
        <v>100</v>
      </c>
      <c r="F87" s="26">
        <v>18</v>
      </c>
      <c r="G87" s="53">
        <v>184.31600000000003</v>
      </c>
      <c r="H87" s="59">
        <f>VLOOKUP(C87:C186,'[1]прайс июль'!$C$8:$D$93,2,0)</f>
        <v>120</v>
      </c>
      <c r="I87" s="61">
        <v>135</v>
      </c>
      <c r="J87" s="66">
        <f t="shared" si="3"/>
        <v>-0.26756223008311819</v>
      </c>
      <c r="K87" s="59"/>
      <c r="L87" s="70">
        <f t="shared" si="2"/>
        <v>0</v>
      </c>
    </row>
    <row r="88" spans="1:12" s="27" customFormat="1" ht="39" customHeight="1" x14ac:dyDescent="0.15">
      <c r="A88" s="22">
        <v>77</v>
      </c>
      <c r="B88" s="23" t="s">
        <v>82</v>
      </c>
      <c r="C88" s="37" t="s">
        <v>51</v>
      </c>
      <c r="D88" s="29">
        <v>4601450353263</v>
      </c>
      <c r="E88" s="26">
        <v>100</v>
      </c>
      <c r="F88" s="26">
        <v>18</v>
      </c>
      <c r="G88" s="53">
        <v>184.31600000000003</v>
      </c>
      <c r="H88" s="59">
        <f>VLOOKUP(C88:C187,'[1]прайс июль'!$C$8:$D$93,2,0)</f>
        <v>80</v>
      </c>
      <c r="I88" s="63">
        <v>110</v>
      </c>
      <c r="J88" s="66">
        <f t="shared" si="3"/>
        <v>-0.40319885414180001</v>
      </c>
      <c r="K88" s="59"/>
      <c r="L88" s="70">
        <f t="shared" si="2"/>
        <v>0</v>
      </c>
    </row>
    <row r="89" spans="1:12" s="27" customFormat="1" ht="39" customHeight="1" x14ac:dyDescent="0.15">
      <c r="A89" s="22">
        <v>78</v>
      </c>
      <c r="B89" s="23" t="s">
        <v>85</v>
      </c>
      <c r="C89" s="37" t="s">
        <v>54</v>
      </c>
      <c r="D89" s="29">
        <v>4601450129264</v>
      </c>
      <c r="E89" s="26">
        <v>100</v>
      </c>
      <c r="F89" s="26">
        <v>18</v>
      </c>
      <c r="G89" s="53">
        <v>184.31600000000003</v>
      </c>
      <c r="H89" s="59">
        <f>VLOOKUP(C89:C188,'[1]прайс июль'!$C$8:$D$93,2,0)</f>
        <v>90</v>
      </c>
      <c r="I89" s="63">
        <v>110</v>
      </c>
      <c r="J89" s="66">
        <f t="shared" si="3"/>
        <v>-0.40319885414180001</v>
      </c>
      <c r="K89" s="59"/>
      <c r="L89" s="70">
        <f t="shared" si="2"/>
        <v>0</v>
      </c>
    </row>
    <row r="90" spans="1:12" s="27" customFormat="1" ht="39" customHeight="1" x14ac:dyDescent="0.15">
      <c r="A90" s="22">
        <v>79</v>
      </c>
      <c r="B90" s="23" t="s">
        <v>84</v>
      </c>
      <c r="C90" s="37" t="s">
        <v>53</v>
      </c>
      <c r="D90" s="29">
        <v>4601450193265</v>
      </c>
      <c r="E90" s="26">
        <v>100</v>
      </c>
      <c r="F90" s="26">
        <v>18</v>
      </c>
      <c r="G90" s="53">
        <v>184.31600000000003</v>
      </c>
      <c r="H90" s="59">
        <f>VLOOKUP(C90:C189,'[1]прайс июль'!$C$8:$D$93,2,0)</f>
        <v>90</v>
      </c>
      <c r="I90" s="63">
        <v>110</v>
      </c>
      <c r="J90" s="66">
        <f t="shared" si="3"/>
        <v>-0.40319885414180001</v>
      </c>
      <c r="K90" s="59"/>
      <c r="L90" s="70">
        <f t="shared" si="2"/>
        <v>0</v>
      </c>
    </row>
    <row r="91" spans="1:12" s="27" customFormat="1" ht="39" customHeight="1" x14ac:dyDescent="0.15">
      <c r="A91" s="22">
        <v>80</v>
      </c>
      <c r="B91" s="23" t="s">
        <v>83</v>
      </c>
      <c r="C91" s="37" t="s">
        <v>52</v>
      </c>
      <c r="D91" s="29">
        <v>4601450125266</v>
      </c>
      <c r="E91" s="26">
        <v>100</v>
      </c>
      <c r="F91" s="26">
        <v>18</v>
      </c>
      <c r="G91" s="53">
        <v>184.31600000000003</v>
      </c>
      <c r="H91" s="59">
        <f>VLOOKUP(C91:C190,'[1]прайс июль'!$C$8:$D$93,2,0)</f>
        <v>90</v>
      </c>
      <c r="I91" s="63">
        <v>100</v>
      </c>
      <c r="J91" s="66">
        <f t="shared" si="3"/>
        <v>-0.45745350376527283</v>
      </c>
      <c r="K91" s="59"/>
      <c r="L91" s="70">
        <f t="shared" si="2"/>
        <v>0</v>
      </c>
    </row>
    <row r="92" spans="1:12" s="27" customFormat="1" ht="39" customHeight="1" x14ac:dyDescent="0.15">
      <c r="A92" s="22">
        <v>81</v>
      </c>
      <c r="B92" s="23" t="s">
        <v>100</v>
      </c>
      <c r="C92" s="36" t="s">
        <v>27</v>
      </c>
      <c r="D92" s="24" t="s">
        <v>209</v>
      </c>
      <c r="E92" s="26" t="s">
        <v>57</v>
      </c>
      <c r="F92" s="26">
        <v>10</v>
      </c>
      <c r="G92" s="53">
        <v>345.26800000000003</v>
      </c>
      <c r="H92" s="59"/>
      <c r="I92" s="63">
        <v>250</v>
      </c>
      <c r="J92" s="66">
        <f t="shared" si="3"/>
        <v>-0.27592478885966853</v>
      </c>
      <c r="K92" s="59"/>
      <c r="L92" s="70">
        <f t="shared" si="2"/>
        <v>0</v>
      </c>
    </row>
    <row r="93" spans="1:12" s="50" customFormat="1" ht="28.5" customHeight="1" x14ac:dyDescent="0.15">
      <c r="A93" s="46"/>
      <c r="B93" s="47" t="s">
        <v>211</v>
      </c>
      <c r="C93" s="45"/>
      <c r="D93" s="48"/>
      <c r="E93" s="45"/>
      <c r="F93" s="49"/>
      <c r="G93" s="55"/>
      <c r="H93" s="55"/>
      <c r="I93" s="55"/>
      <c r="J93" s="55"/>
      <c r="K93" s="67"/>
      <c r="L93" s="70">
        <f t="shared" si="2"/>
        <v>0</v>
      </c>
    </row>
    <row r="94" spans="1:12" s="27" customFormat="1" ht="32.25" customHeight="1" x14ac:dyDescent="0.15">
      <c r="A94" s="22">
        <v>82</v>
      </c>
      <c r="B94" s="23" t="s">
        <v>212</v>
      </c>
      <c r="C94" s="39" t="s">
        <v>213</v>
      </c>
      <c r="D94" s="24" t="s">
        <v>214</v>
      </c>
      <c r="E94" s="24" t="s">
        <v>215</v>
      </c>
      <c r="F94" s="26">
        <v>55</v>
      </c>
      <c r="G94" s="56">
        <v>36.344000000000001</v>
      </c>
      <c r="H94" s="59"/>
      <c r="I94" s="63">
        <v>30</v>
      </c>
      <c r="J94" s="66">
        <f t="shared" si="3"/>
        <v>-0.174554259300022</v>
      </c>
      <c r="K94" s="59"/>
      <c r="L94" s="70">
        <f t="shared" si="2"/>
        <v>0</v>
      </c>
    </row>
    <row r="95" spans="1:12" s="27" customFormat="1" ht="51" customHeight="1" x14ac:dyDescent="0.15">
      <c r="A95" s="22">
        <v>83</v>
      </c>
      <c r="B95" s="23" t="s">
        <v>219</v>
      </c>
      <c r="C95" s="39" t="s">
        <v>220</v>
      </c>
      <c r="D95" s="24" t="s">
        <v>221</v>
      </c>
      <c r="E95" s="24" t="s">
        <v>222</v>
      </c>
      <c r="F95" s="26">
        <v>10</v>
      </c>
      <c r="G95" s="56">
        <v>110.33000000000001</v>
      </c>
      <c r="H95" s="59">
        <f>VLOOKUP(C95:C194,'[1]прайс июль'!$C$8:$D$93,2,0)</f>
        <v>80</v>
      </c>
      <c r="I95" s="61">
        <v>90</v>
      </c>
      <c r="J95" s="66">
        <f t="shared" si="3"/>
        <v>-0.18426538566119832</v>
      </c>
      <c r="K95" s="59"/>
      <c r="L95" s="70">
        <f t="shared" si="2"/>
        <v>0</v>
      </c>
    </row>
    <row r="96" spans="1:12" s="27" customFormat="1" ht="32.25" customHeight="1" x14ac:dyDescent="0.15">
      <c r="A96" s="22">
        <v>84</v>
      </c>
      <c r="B96" s="23" t="s">
        <v>232</v>
      </c>
      <c r="C96" s="36" t="s">
        <v>233</v>
      </c>
      <c r="D96" s="24" t="s">
        <v>234</v>
      </c>
      <c r="E96" s="24" t="s">
        <v>235</v>
      </c>
      <c r="F96" s="26">
        <v>24</v>
      </c>
      <c r="G96" s="56">
        <v>173.46</v>
      </c>
      <c r="H96" s="59"/>
      <c r="I96" s="61">
        <v>130</v>
      </c>
      <c r="J96" s="66">
        <f t="shared" si="3"/>
        <v>-0.25054767669779776</v>
      </c>
      <c r="K96" s="59"/>
      <c r="L96" s="70">
        <f t="shared" si="2"/>
        <v>0</v>
      </c>
    </row>
    <row r="97" spans="1:12" s="27" customFormat="1" ht="32.25" customHeight="1" x14ac:dyDescent="0.15">
      <c r="A97" s="22">
        <v>85</v>
      </c>
      <c r="B97" s="23" t="s">
        <v>242</v>
      </c>
      <c r="C97" s="39" t="s">
        <v>243</v>
      </c>
      <c r="D97" s="24" t="s">
        <v>244</v>
      </c>
      <c r="E97" s="24" t="s">
        <v>235</v>
      </c>
      <c r="F97" s="26">
        <v>24</v>
      </c>
      <c r="G97" s="56">
        <v>134.52000000000001</v>
      </c>
      <c r="H97" s="59"/>
      <c r="I97" s="61">
        <v>100</v>
      </c>
      <c r="J97" s="66">
        <f t="shared" si="3"/>
        <v>-0.25661611656259298</v>
      </c>
      <c r="K97" s="59"/>
      <c r="L97" s="70">
        <f t="shared" si="2"/>
        <v>0</v>
      </c>
    </row>
    <row r="98" spans="1:12" s="27" customFormat="1" ht="32.25" customHeight="1" x14ac:dyDescent="0.15">
      <c r="A98" s="22">
        <v>86</v>
      </c>
      <c r="B98" s="23" t="s">
        <v>236</v>
      </c>
      <c r="C98" s="39" t="s">
        <v>237</v>
      </c>
      <c r="D98" s="24" t="s">
        <v>238</v>
      </c>
      <c r="E98" s="24" t="s">
        <v>235</v>
      </c>
      <c r="F98" s="26">
        <v>24</v>
      </c>
      <c r="G98" s="56">
        <v>173.46</v>
      </c>
      <c r="H98" s="59"/>
      <c r="I98" s="61">
        <v>130</v>
      </c>
      <c r="J98" s="66">
        <f t="shared" si="3"/>
        <v>-0.25054767669779776</v>
      </c>
      <c r="K98" s="59"/>
      <c r="L98" s="70">
        <f t="shared" si="2"/>
        <v>0</v>
      </c>
    </row>
    <row r="99" spans="1:12" s="27" customFormat="1" ht="32.25" customHeight="1" x14ac:dyDescent="0.15">
      <c r="A99" s="22">
        <v>87</v>
      </c>
      <c r="B99" s="23" t="s">
        <v>245</v>
      </c>
      <c r="C99" s="39" t="s">
        <v>246</v>
      </c>
      <c r="D99" s="24" t="s">
        <v>247</v>
      </c>
      <c r="E99" s="24" t="s">
        <v>235</v>
      </c>
      <c r="F99" s="26">
        <v>24</v>
      </c>
      <c r="G99" s="56">
        <v>134.52000000000001</v>
      </c>
      <c r="H99" s="59"/>
      <c r="I99" s="61">
        <v>100</v>
      </c>
      <c r="J99" s="66">
        <f t="shared" si="3"/>
        <v>-0.25661611656259298</v>
      </c>
      <c r="K99" s="59"/>
      <c r="L99" s="70">
        <f t="shared" si="2"/>
        <v>0</v>
      </c>
    </row>
    <row r="100" spans="1:12" s="27" customFormat="1" ht="32.25" customHeight="1" x14ac:dyDescent="0.15">
      <c r="A100" s="22">
        <v>88</v>
      </c>
      <c r="B100" s="23" t="s">
        <v>239</v>
      </c>
      <c r="C100" s="39" t="s">
        <v>240</v>
      </c>
      <c r="D100" s="24" t="s">
        <v>241</v>
      </c>
      <c r="E100" s="24" t="s">
        <v>235</v>
      </c>
      <c r="F100" s="26">
        <v>24</v>
      </c>
      <c r="G100" s="56">
        <v>173.46</v>
      </c>
      <c r="H100" s="59"/>
      <c r="I100" s="61">
        <v>130</v>
      </c>
      <c r="J100" s="66">
        <f t="shared" si="3"/>
        <v>-0.25054767669779776</v>
      </c>
      <c r="K100" s="59"/>
      <c r="L100" s="70">
        <f t="shared" si="2"/>
        <v>0</v>
      </c>
    </row>
    <row r="101" spans="1:12" s="27" customFormat="1" ht="20" x14ac:dyDescent="0.15">
      <c r="A101" s="33"/>
      <c r="B101" s="33" t="s">
        <v>225</v>
      </c>
      <c r="C101" s="40"/>
      <c r="D101" s="33"/>
      <c r="E101" s="33"/>
      <c r="F101" s="33"/>
      <c r="G101" s="34"/>
      <c r="H101" s="34"/>
      <c r="I101" s="34"/>
      <c r="J101" s="34"/>
      <c r="K101" s="59"/>
      <c r="L101" s="70">
        <f t="shared" si="2"/>
        <v>0</v>
      </c>
    </row>
    <row r="102" spans="1:12" s="27" customFormat="1" ht="36.75" customHeight="1" x14ac:dyDescent="0.15">
      <c r="A102" s="26">
        <v>89</v>
      </c>
      <c r="B102" s="31" t="s">
        <v>226</v>
      </c>
      <c r="C102" s="36">
        <v>544</v>
      </c>
      <c r="D102" s="22">
        <v>4600890950544</v>
      </c>
      <c r="E102" s="26">
        <v>300</v>
      </c>
      <c r="F102" s="26">
        <v>10</v>
      </c>
      <c r="G102" s="54">
        <v>66.198000000000008</v>
      </c>
      <c r="H102" s="59">
        <f>VLOOKUP(C102:C201,'[1]прайс июль'!$C$8:$D$93,2,0)</f>
        <v>50</v>
      </c>
      <c r="I102" s="61">
        <v>55</v>
      </c>
      <c r="J102" s="66">
        <f t="shared" si="3"/>
        <v>-0.16915918909936867</v>
      </c>
      <c r="K102" s="59"/>
      <c r="L102" s="70">
        <f t="shared" si="2"/>
        <v>0</v>
      </c>
    </row>
    <row r="103" spans="1:12" s="27" customFormat="1" ht="36.75" customHeight="1" x14ac:dyDescent="0.15">
      <c r="A103" s="26">
        <v>90</v>
      </c>
      <c r="B103" s="31" t="s">
        <v>227</v>
      </c>
      <c r="C103" s="36">
        <v>551</v>
      </c>
      <c r="D103" s="22">
        <v>4600890950551</v>
      </c>
      <c r="E103" s="26">
        <v>300</v>
      </c>
      <c r="F103" s="26">
        <v>10</v>
      </c>
      <c r="G103" s="54">
        <v>62.227000000000004</v>
      </c>
      <c r="H103" s="59">
        <f>VLOOKUP(C103:C202,'[1]прайс июль'!$C$8:$D$93,2,0)</f>
        <v>50</v>
      </c>
      <c r="I103" s="61">
        <v>55</v>
      </c>
      <c r="J103" s="66">
        <f t="shared" si="3"/>
        <v>-0.11613929644688004</v>
      </c>
      <c r="K103" s="59"/>
      <c r="L103" s="70">
        <f t="shared" si="2"/>
        <v>0</v>
      </c>
    </row>
    <row r="104" spans="1:12" s="27" customFormat="1" ht="36.75" customHeight="1" x14ac:dyDescent="0.15">
      <c r="A104" s="26">
        <v>91</v>
      </c>
      <c r="B104" s="31" t="s">
        <v>228</v>
      </c>
      <c r="C104" s="36">
        <v>568</v>
      </c>
      <c r="D104" s="22">
        <v>4600890950568</v>
      </c>
      <c r="E104" s="26">
        <v>300</v>
      </c>
      <c r="F104" s="26">
        <v>10</v>
      </c>
      <c r="G104" s="54">
        <v>62.227000000000004</v>
      </c>
      <c r="H104" s="59">
        <f>VLOOKUP(C104:C203,'[1]прайс июль'!$C$8:$D$93,2,0)</f>
        <v>50</v>
      </c>
      <c r="I104" s="61">
        <v>55</v>
      </c>
      <c r="J104" s="66">
        <f t="shared" si="3"/>
        <v>-0.11613929644688004</v>
      </c>
      <c r="K104" s="59"/>
      <c r="L104" s="70">
        <f t="shared" si="2"/>
        <v>0</v>
      </c>
    </row>
    <row r="105" spans="1:12" s="27" customFormat="1" ht="36.75" customHeight="1" x14ac:dyDescent="0.15">
      <c r="A105" s="26">
        <v>92</v>
      </c>
      <c r="B105" s="31" t="s">
        <v>229</v>
      </c>
      <c r="C105" s="36">
        <v>520</v>
      </c>
      <c r="D105" s="22">
        <v>4600890950520</v>
      </c>
      <c r="E105" s="26">
        <v>400</v>
      </c>
      <c r="F105" s="26">
        <v>10</v>
      </c>
      <c r="G105" s="54">
        <v>71.390000000000015</v>
      </c>
      <c r="H105" s="59">
        <f>VLOOKUP(C105:C204,'[1]прайс июль'!$C$8:$D$93,2,0)</f>
        <v>50</v>
      </c>
      <c r="I105" s="61">
        <v>55</v>
      </c>
      <c r="J105" s="66">
        <f t="shared" si="3"/>
        <v>-0.2295839753466874</v>
      </c>
      <c r="K105" s="59"/>
      <c r="L105" s="70">
        <f t="shared" si="2"/>
        <v>0</v>
      </c>
    </row>
    <row r="106" spans="1:12" s="27" customFormat="1" ht="36.75" customHeight="1" x14ac:dyDescent="0.15">
      <c r="A106" s="26">
        <v>93</v>
      </c>
      <c r="B106" s="31" t="s">
        <v>230</v>
      </c>
      <c r="C106" s="36">
        <v>537</v>
      </c>
      <c r="D106" s="22">
        <v>4600890950537</v>
      </c>
      <c r="E106" s="26">
        <v>400</v>
      </c>
      <c r="F106" s="26">
        <v>10</v>
      </c>
      <c r="G106" s="54">
        <v>71.390000000000015</v>
      </c>
      <c r="H106" s="59">
        <f>VLOOKUP(C106:C205,'[1]прайс июль'!$C$8:$D$93,2,0)</f>
        <v>50</v>
      </c>
      <c r="I106" s="61">
        <v>55</v>
      </c>
      <c r="J106" s="66">
        <f t="shared" si="3"/>
        <v>-0.2295839753466874</v>
      </c>
      <c r="K106" s="59"/>
      <c r="L106" s="70">
        <f t="shared" si="2"/>
        <v>0</v>
      </c>
    </row>
    <row r="107" spans="1:12" s="27" customFormat="1" ht="20" x14ac:dyDescent="0.15">
      <c r="A107" s="32"/>
      <c r="B107" s="32" t="s">
        <v>248</v>
      </c>
      <c r="C107" s="41"/>
      <c r="D107" s="32"/>
      <c r="E107" s="32"/>
      <c r="F107" s="32"/>
      <c r="G107" s="57"/>
      <c r="H107" s="57"/>
      <c r="I107" s="57"/>
      <c r="J107" s="57"/>
      <c r="K107" s="59"/>
      <c r="L107" s="70">
        <f t="shared" si="2"/>
        <v>0</v>
      </c>
    </row>
    <row r="108" spans="1:12" s="27" customFormat="1" ht="46.5" customHeight="1" x14ac:dyDescent="0.15">
      <c r="A108" s="26">
        <v>94</v>
      </c>
      <c r="B108" s="31" t="s">
        <v>255</v>
      </c>
      <c r="C108" s="37">
        <v>919</v>
      </c>
      <c r="D108" s="22">
        <v>4600890950919</v>
      </c>
      <c r="E108" s="26">
        <v>300</v>
      </c>
      <c r="F108" s="26">
        <v>10</v>
      </c>
      <c r="G108" s="53">
        <v>54.67</v>
      </c>
      <c r="H108" s="59"/>
      <c r="I108" s="61">
        <v>54.67</v>
      </c>
      <c r="J108" s="66">
        <f t="shared" si="3"/>
        <v>0</v>
      </c>
      <c r="K108" s="59"/>
      <c r="L108" s="70">
        <f>K108*I108</f>
        <v>0</v>
      </c>
    </row>
    <row r="109" spans="1:12" s="27" customFormat="1" ht="46.5" customHeight="1" x14ac:dyDescent="0.15">
      <c r="A109" s="26">
        <v>95</v>
      </c>
      <c r="B109" s="31" t="s">
        <v>256</v>
      </c>
      <c r="C109" s="37">
        <v>827</v>
      </c>
      <c r="D109" s="22">
        <v>4600890950827</v>
      </c>
      <c r="E109" s="26">
        <v>300</v>
      </c>
      <c r="F109" s="26">
        <v>10</v>
      </c>
      <c r="G109" s="53">
        <v>54.67</v>
      </c>
      <c r="H109" s="59"/>
      <c r="I109" s="61">
        <v>54.67</v>
      </c>
      <c r="J109" s="66">
        <f t="shared" si="3"/>
        <v>0</v>
      </c>
      <c r="K109" s="59"/>
      <c r="L109" s="70">
        <f t="shared" ref="L109:L118" si="4">K109*I109</f>
        <v>0</v>
      </c>
    </row>
    <row r="110" spans="1:12" s="27" customFormat="1" ht="46.5" customHeight="1" x14ac:dyDescent="0.15">
      <c r="A110" s="26">
        <v>96</v>
      </c>
      <c r="B110" s="31" t="s">
        <v>252</v>
      </c>
      <c r="C110" s="37" t="s">
        <v>249</v>
      </c>
      <c r="D110" s="22">
        <v>4600890950803</v>
      </c>
      <c r="E110" s="26">
        <v>100</v>
      </c>
      <c r="F110" s="26">
        <v>18</v>
      </c>
      <c r="G110" s="53">
        <v>54.67</v>
      </c>
      <c r="H110" s="59"/>
      <c r="I110" s="61">
        <v>54.67</v>
      </c>
      <c r="J110" s="66">
        <f t="shared" si="3"/>
        <v>0</v>
      </c>
      <c r="K110" s="59"/>
      <c r="L110" s="70">
        <f t="shared" si="4"/>
        <v>0</v>
      </c>
    </row>
    <row r="111" spans="1:12" s="27" customFormat="1" ht="46.5" customHeight="1" x14ac:dyDescent="0.15">
      <c r="A111" s="26">
        <v>97</v>
      </c>
      <c r="B111" s="31" t="s">
        <v>253</v>
      </c>
      <c r="C111" s="37" t="s">
        <v>250</v>
      </c>
      <c r="D111" s="22">
        <v>4600890950780</v>
      </c>
      <c r="E111" s="26">
        <v>100</v>
      </c>
      <c r="F111" s="26">
        <v>18</v>
      </c>
      <c r="G111" s="53">
        <v>54.67</v>
      </c>
      <c r="H111" s="59"/>
      <c r="I111" s="61">
        <v>54.67</v>
      </c>
      <c r="J111" s="66">
        <f t="shared" si="3"/>
        <v>0</v>
      </c>
      <c r="K111" s="59"/>
      <c r="L111" s="70">
        <f t="shared" si="4"/>
        <v>0</v>
      </c>
    </row>
    <row r="112" spans="1:12" s="27" customFormat="1" ht="46.5" customHeight="1" x14ac:dyDescent="0.15">
      <c r="A112" s="26">
        <v>98</v>
      </c>
      <c r="B112" s="31" t="s">
        <v>251</v>
      </c>
      <c r="C112" s="37">
        <v>834</v>
      </c>
      <c r="D112" s="22">
        <v>4600890950834</v>
      </c>
      <c r="E112" s="26">
        <v>250</v>
      </c>
      <c r="F112" s="26">
        <v>10</v>
      </c>
      <c r="G112" s="53">
        <v>54.67</v>
      </c>
      <c r="H112" s="59"/>
      <c r="I112" s="61">
        <v>54.67</v>
      </c>
      <c r="J112" s="66">
        <f t="shared" si="3"/>
        <v>0</v>
      </c>
      <c r="K112" s="59"/>
      <c r="L112" s="70">
        <f t="shared" si="4"/>
        <v>0</v>
      </c>
    </row>
    <row r="113" spans="1:12" s="27" customFormat="1" ht="46.5" customHeight="1" x14ac:dyDescent="0.15">
      <c r="A113" s="26">
        <v>99</v>
      </c>
      <c r="B113" s="31" t="s">
        <v>254</v>
      </c>
      <c r="C113" s="37">
        <v>841</v>
      </c>
      <c r="D113" s="22">
        <v>4600890950841</v>
      </c>
      <c r="E113" s="26">
        <v>250</v>
      </c>
      <c r="F113" s="26">
        <v>10</v>
      </c>
      <c r="G113" s="53">
        <v>54.67</v>
      </c>
      <c r="H113" s="59"/>
      <c r="I113" s="61">
        <v>54.67</v>
      </c>
      <c r="J113" s="66">
        <f t="shared" si="3"/>
        <v>0</v>
      </c>
      <c r="K113" s="59"/>
      <c r="L113" s="70">
        <f t="shared" si="4"/>
        <v>0</v>
      </c>
    </row>
    <row r="114" spans="1:12" s="27" customFormat="1" ht="46.5" customHeight="1" x14ac:dyDescent="0.15">
      <c r="A114" s="26">
        <v>100</v>
      </c>
      <c r="B114" s="31" t="s">
        <v>229</v>
      </c>
      <c r="C114" s="37">
        <v>865</v>
      </c>
      <c r="D114" s="22">
        <v>4600890950865</v>
      </c>
      <c r="E114" s="26">
        <v>400</v>
      </c>
      <c r="F114" s="26">
        <v>10</v>
      </c>
      <c r="G114" s="53">
        <v>54.67</v>
      </c>
      <c r="H114" s="59"/>
      <c r="I114" s="61">
        <v>54.67</v>
      </c>
      <c r="J114" s="66">
        <f t="shared" si="3"/>
        <v>0</v>
      </c>
      <c r="K114" s="59"/>
      <c r="L114" s="70">
        <f t="shared" si="4"/>
        <v>0</v>
      </c>
    </row>
    <row r="115" spans="1:12" s="27" customFormat="1" ht="46.5" customHeight="1" x14ac:dyDescent="0.15">
      <c r="A115" s="26">
        <v>101</v>
      </c>
      <c r="B115" s="31" t="s">
        <v>230</v>
      </c>
      <c r="C115" s="37">
        <v>858</v>
      </c>
      <c r="D115" s="22">
        <v>4600890950858</v>
      </c>
      <c r="E115" s="26">
        <v>400</v>
      </c>
      <c r="F115" s="26">
        <v>10</v>
      </c>
      <c r="G115" s="53">
        <v>54.67</v>
      </c>
      <c r="H115" s="59"/>
      <c r="I115" s="61">
        <v>54.67</v>
      </c>
      <c r="J115" s="66">
        <f t="shared" si="3"/>
        <v>0</v>
      </c>
      <c r="K115" s="59"/>
      <c r="L115" s="70">
        <f t="shared" si="4"/>
        <v>0</v>
      </c>
    </row>
    <row r="116" spans="1:12" ht="20" x14ac:dyDescent="0.15">
      <c r="A116" s="26">
        <v>102</v>
      </c>
      <c r="B116" s="31" t="s">
        <v>257</v>
      </c>
      <c r="C116" s="37">
        <v>902</v>
      </c>
      <c r="D116" s="22">
        <v>4600890950902</v>
      </c>
      <c r="E116" s="22">
        <v>75</v>
      </c>
      <c r="F116" s="22">
        <v>24</v>
      </c>
      <c r="G116" s="53">
        <v>54.67</v>
      </c>
      <c r="H116" s="22"/>
      <c r="I116" s="61">
        <v>54.67</v>
      </c>
      <c r="J116" s="66">
        <f t="shared" si="3"/>
        <v>0</v>
      </c>
      <c r="K116" s="68"/>
      <c r="L116" s="70">
        <f t="shared" si="4"/>
        <v>0</v>
      </c>
    </row>
    <row r="117" spans="1:12" ht="20" x14ac:dyDescent="0.15">
      <c r="A117" s="26">
        <v>103</v>
      </c>
      <c r="B117" s="31" t="s">
        <v>258</v>
      </c>
      <c r="C117" s="37">
        <v>889</v>
      </c>
      <c r="D117" s="22">
        <v>4600890950889</v>
      </c>
      <c r="E117" s="22">
        <v>75</v>
      </c>
      <c r="F117" s="22">
        <v>24</v>
      </c>
      <c r="G117" s="53">
        <v>54.67</v>
      </c>
      <c r="H117" s="22"/>
      <c r="I117" s="61">
        <v>54.67</v>
      </c>
      <c r="J117" s="66">
        <f t="shared" si="3"/>
        <v>0</v>
      </c>
      <c r="K117" s="68"/>
      <c r="L117" s="70">
        <f t="shared" si="4"/>
        <v>0</v>
      </c>
    </row>
    <row r="118" spans="1:12" ht="40" x14ac:dyDescent="0.15">
      <c r="A118" s="31">
        <v>104</v>
      </c>
      <c r="B118" s="31" t="s">
        <v>259</v>
      </c>
      <c r="C118" s="31">
        <v>896</v>
      </c>
      <c r="D118" s="31">
        <v>4600890950896</v>
      </c>
      <c r="E118" s="31">
        <v>75</v>
      </c>
      <c r="F118" s="31">
        <v>24</v>
      </c>
      <c r="G118" s="31">
        <v>54.67</v>
      </c>
      <c r="H118" s="31"/>
      <c r="I118" s="31">
        <v>54.67</v>
      </c>
      <c r="J118" s="66">
        <f t="shared" si="3"/>
        <v>0</v>
      </c>
      <c r="K118" s="68"/>
      <c r="L118" s="70">
        <f t="shared" si="4"/>
        <v>0</v>
      </c>
    </row>
    <row r="119" spans="1:12" ht="53" customHeight="1" x14ac:dyDescent="0.15">
      <c r="K119" s="71">
        <f>SUM(K8:K118)</f>
        <v>0</v>
      </c>
      <c r="L119" s="72">
        <f>SUM(L8:L118)</f>
        <v>0</v>
      </c>
    </row>
  </sheetData>
  <autoFilter ref="A7:G107"/>
  <mergeCells count="2">
    <mergeCell ref="B3:D3"/>
    <mergeCell ref="B4:D4"/>
  </mergeCells>
  <phoneticPr fontId="1" type="noConversion"/>
  <pageMargins left="0.19685039370078741" right="0.23622047244094491" top="0.19685039370078741" bottom="0.19685039370078741" header="0.15748031496062992" footer="0.15748031496062992"/>
  <pageSetup paperSize="9" scale="48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Kapitonova</dc:creator>
  <cp:lastModifiedBy>пользователь Microsoft Office</cp:lastModifiedBy>
  <cp:lastPrinted>2018-12-25T11:40:41Z</cp:lastPrinted>
  <dcterms:created xsi:type="dcterms:W3CDTF">2007-09-25T14:06:30Z</dcterms:created>
  <dcterms:modified xsi:type="dcterms:W3CDTF">2019-01-17T06:42:12Z</dcterms:modified>
</cp:coreProperties>
</file>