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620" tabRatio="1000" firstSheet="4" activeTab="5"/>
  </bookViews>
  <sheets>
    <sheet name="О компании" sheetId="1" r:id="rId1"/>
    <sheet name="Турники и Брусья" sheetId="2" r:id="rId2"/>
    <sheet name="Единоборства" sheetId="3" r:id="rId3"/>
    <sheet name="Эспандеры" sheetId="4" r:id="rId4"/>
    <sheet name="ДСК" sheetId="5" r:id="rId5"/>
    <sheet name="Зима" sheetId="13" r:id="rId6"/>
    <sheet name="Лопаты" sheetId="17" r:id="rId7"/>
    <sheet name="Батуты" sheetId="6" r:id="rId8"/>
    <sheet name="Фитнес и тренажеры" sheetId="7" r:id="rId9"/>
    <sheet name="Тяжелая атлетика" sheetId="8" r:id="rId10"/>
    <sheet name="Детские товары" sheetId="9" r:id="rId11"/>
    <sheet name="Мячи" sheetId="10" r:id="rId12"/>
    <sheet name="Сумки" sheetId="14" r:id="rId13"/>
    <sheet name="Дачная продукция" sheetId="12" r:id="rId14"/>
    <sheet name="Одежда и Обувь" sheetId="15" r:id="rId15"/>
    <sheet name="Уценка" sheetId="16" r:id="rId16"/>
  </sheets>
  <definedNames>
    <definedName name="Z_3639C9D1_8CC8_487E_A492_E97C3143B85F_.wvu.Cols" localSheetId="7" hidden="1">Батуты!$M:$O</definedName>
    <definedName name="Z_3639C9D1_8CC8_487E_A492_E97C3143B85F_.wvu.Cols" localSheetId="10" hidden="1">'Детские товары'!$M:$N</definedName>
    <definedName name="Z_3639C9D1_8CC8_487E_A492_E97C3143B85F_.wvu.Cols" localSheetId="5" hidden="1">Зима!#REF!,Зима!$I:$K</definedName>
    <definedName name="Z_3639C9D1_8CC8_487E_A492_E97C3143B85F_.wvu.Cols" localSheetId="6" hidden="1">Лопаты!$L:$N</definedName>
    <definedName name="Z_3639C9D1_8CC8_487E_A492_E97C3143B85F_.wvu.Cols" localSheetId="11" hidden="1">Мячи!$M:$M</definedName>
    <definedName name="Z_3639C9D1_8CC8_487E_A492_E97C3143B85F_.wvu.Cols" localSheetId="0" hidden="1">'О компании'!$L:$L,'О компании'!$JH:$JH,'О компании'!$TD:$TD,'О компании'!$ACZ:$ACZ,'О компании'!$AMV:$AMV,'О компании'!$AWR:$AWR,'О компании'!$BGN:$BGN,'О компании'!$BQJ:$BQJ,'О компании'!$CAF:$CAF,'О компании'!$CKB:$CKB,'О компании'!$CTX:$CTX,'О компании'!$DDT:$DDT,'О компании'!$DNP:$DNP,'О компании'!$DXL:$DXL,'О компании'!$EHH:$EHH,'О компании'!$ERD:$ERD,'О компании'!$FAZ:$FAZ,'О компании'!$FKV:$FKV,'О компании'!$FUR:$FUR,'О компании'!$GEN:$GEN,'О компании'!$GOJ:$GOJ,'О компании'!$GYF:$GYF,'О компании'!$HIB:$HIB,'О компании'!$HRX:$HRX,'О компании'!$IBT:$IBT,'О компании'!$ILP:$ILP,'О компании'!$IVL:$IVL,'О компании'!$JFH:$JFH,'О компании'!$JPD:$JPD,'О компании'!$JYZ:$JYZ,'О компании'!$KIV:$KIV,'О компании'!$KSR:$KSR,'О компании'!$LCN:$LCN,'О компании'!$LMJ:$LMJ,'О компании'!$LWF:$LWF,'О компании'!$MGB:$MGB,'О компании'!$MPX:$MPX,'О компании'!$MZT:$MZT,'О компании'!$NJP:$NJP,'О компании'!$NTL:$NTL,'О компании'!$ODH:$ODH,'О компании'!$OND:$OND,'О компании'!$OWZ:$OWZ,'О компании'!$PGV:$PGV,'О компании'!$PQR:$PQR,'О компании'!$QAN:$QAN,'О компании'!$QKJ:$QKJ,'О компании'!$QUF:$QUF,'О компании'!$REB:$REB,'О компании'!$RNX:$RNX,'О компании'!$RXT:$RXT,'О компании'!$SHP:$SHP,'О компании'!$SRL:$SRL,'О компании'!$TBH:$TBH,'О компании'!$TLD:$TLD,'О компании'!$TUZ:$TUZ,'О компании'!$UEV:$UEV,'О компании'!$UOR:$UOR,'О компании'!$UYN:$UYN,'О компании'!$VIJ:$VIJ,'О компании'!$VSF:$VSF,'О компании'!$WCB:$WCB,'О компании'!$WLX:$WLX,'О компании'!$WVT:$WVT</definedName>
    <definedName name="Z_3639C9D1_8CC8_487E_A492_E97C3143B85F_.wvu.Cols" localSheetId="12" hidden="1">Сумки!$M:$Q</definedName>
    <definedName name="Z_3639C9D1_8CC8_487E_A492_E97C3143B85F_.wvu.Cols" localSheetId="9" hidden="1">'Тяжелая атлетика'!#REF!</definedName>
    <definedName name="Z_3639C9D1_8CC8_487E_A492_E97C3143B85F_.wvu.PrintArea" localSheetId="7" hidden="1">Батуты!$A$1:$K$11</definedName>
    <definedName name="Z_3639C9D1_8CC8_487E_A492_E97C3143B85F_.wvu.PrintArea" localSheetId="13" hidden="1">'Дачная продукция'!$A$1:$N$25</definedName>
    <definedName name="Z_3639C9D1_8CC8_487E_A492_E97C3143B85F_.wvu.PrintArea" localSheetId="10" hidden="1">'Детские товары'!$A$1:$L$1010</definedName>
    <definedName name="Z_3639C9D1_8CC8_487E_A492_E97C3143B85F_.wvu.PrintArea" localSheetId="4" hidden="1">ДСК!$A$1:$L$86</definedName>
    <definedName name="Z_3639C9D1_8CC8_487E_A492_E97C3143B85F_.wvu.PrintArea" localSheetId="2" hidden="1">Единоборства!$B$1:$K$132</definedName>
    <definedName name="Z_3639C9D1_8CC8_487E_A492_E97C3143B85F_.wvu.PrintArea" localSheetId="5" hidden="1">Зима!$A$1:$M$31</definedName>
    <definedName name="Z_3639C9D1_8CC8_487E_A492_E97C3143B85F_.wvu.PrintArea" localSheetId="6" hidden="1">Лопаты!$A$1:$J$19</definedName>
    <definedName name="Z_3639C9D1_8CC8_487E_A492_E97C3143B85F_.wvu.PrintArea" localSheetId="11" hidden="1">Мячи!$A$1:$K$23</definedName>
    <definedName name="Z_3639C9D1_8CC8_487E_A492_E97C3143B85F_.wvu.PrintArea" localSheetId="14" hidden="1">'Одежда и Обувь'!$A$1:$F$110</definedName>
    <definedName name="Z_3639C9D1_8CC8_487E_A492_E97C3143B85F_.wvu.PrintArea" localSheetId="12" hidden="1">Сумки!$A$1:$K$14</definedName>
    <definedName name="Z_3639C9D1_8CC8_487E_A492_E97C3143B85F_.wvu.PrintArea" localSheetId="1" hidden="1">'Турники и Брусья'!$B$1:$K$46</definedName>
    <definedName name="Z_3639C9D1_8CC8_487E_A492_E97C3143B85F_.wvu.PrintArea" localSheetId="9" hidden="1">'Тяжелая атлетика'!$A$1:$L$81</definedName>
    <definedName name="Z_3639C9D1_8CC8_487E_A492_E97C3143B85F_.wvu.PrintArea" localSheetId="15" hidden="1">Уценка!$A$1:$M$130</definedName>
    <definedName name="Z_3639C9D1_8CC8_487E_A492_E97C3143B85F_.wvu.PrintArea" localSheetId="8" hidden="1">'Фитнес и тренажеры'!$A$1:$K$74</definedName>
    <definedName name="Z_3639C9D1_8CC8_487E_A492_E97C3143B85F_.wvu.PrintArea" localSheetId="3" hidden="1">Эспандеры!$A$1:$M$61</definedName>
    <definedName name="Z_3639C9D1_8CC8_487E_A492_E97C3143B85F_.wvu.Rows" localSheetId="11" hidden="1">Мячи!$3:$3</definedName>
    <definedName name="Z_3639C9D1_8CC8_487E_A492_E97C3143B85F_.wvu.Rows" localSheetId="0" hidden="1">'О компании'!$10:$10</definedName>
    <definedName name="Z_3639C9D1_8CC8_487E_A492_E97C3143B85F_.wvu.Rows" localSheetId="14" hidden="1">'Одежда и Обувь'!$57:$57</definedName>
    <definedName name="Z_5A87B96F_24D6_4C3A_9C42_0ECC8DFE4592_.wvu.Cols" localSheetId="9" hidden="1">'Тяжелая атлетика'!#REF!</definedName>
    <definedName name="Z_5A87B96F_24D6_4C3A_9C42_0ECC8DFE4592_.wvu.PrintArea" localSheetId="2" hidden="1">Единоборства!$B$3:$I$132</definedName>
    <definedName name="Z_82B9B5EF_342D_4631_9AF3_2E5299022429_.wvu.Cols" localSheetId="7" hidden="1">Батуты!$M:$O</definedName>
    <definedName name="Z_82B9B5EF_342D_4631_9AF3_2E5299022429_.wvu.Cols" localSheetId="10" hidden="1">'Детские товары'!$M:$N</definedName>
    <definedName name="Z_82B9B5EF_342D_4631_9AF3_2E5299022429_.wvu.Cols" localSheetId="5" hidden="1">Зима!#REF!,Зима!$I:$K</definedName>
    <definedName name="Z_82B9B5EF_342D_4631_9AF3_2E5299022429_.wvu.Cols" localSheetId="6" hidden="1">Лопаты!$L:$N</definedName>
    <definedName name="Z_82B9B5EF_342D_4631_9AF3_2E5299022429_.wvu.Cols" localSheetId="11" hidden="1">Мячи!$M:$M</definedName>
    <definedName name="Z_82B9B5EF_342D_4631_9AF3_2E5299022429_.wvu.Cols" localSheetId="0" hidden="1">'О компании'!$L:$L,'О компании'!$JH:$JH,'О компании'!$TD:$TD,'О компании'!$ACZ:$ACZ,'О компании'!$AMV:$AMV,'О компании'!$AWR:$AWR,'О компании'!$BGN:$BGN,'О компании'!$BQJ:$BQJ,'О компании'!$CAF:$CAF,'О компании'!$CKB:$CKB,'О компании'!$CTX:$CTX,'О компании'!$DDT:$DDT,'О компании'!$DNP:$DNP,'О компании'!$DXL:$DXL,'О компании'!$EHH:$EHH,'О компании'!$ERD:$ERD,'О компании'!$FAZ:$FAZ,'О компании'!$FKV:$FKV,'О компании'!$FUR:$FUR,'О компании'!$GEN:$GEN,'О компании'!$GOJ:$GOJ,'О компании'!$GYF:$GYF,'О компании'!$HIB:$HIB,'О компании'!$HRX:$HRX,'О компании'!$IBT:$IBT,'О компании'!$ILP:$ILP,'О компании'!$IVL:$IVL,'О компании'!$JFH:$JFH,'О компании'!$JPD:$JPD,'О компании'!$JYZ:$JYZ,'О компании'!$KIV:$KIV,'О компании'!$KSR:$KSR,'О компании'!$LCN:$LCN,'О компании'!$LMJ:$LMJ,'О компании'!$LWF:$LWF,'О компании'!$MGB:$MGB,'О компании'!$MPX:$MPX,'О компании'!$MZT:$MZT,'О компании'!$NJP:$NJP,'О компании'!$NTL:$NTL,'О компании'!$ODH:$ODH,'О компании'!$OND:$OND,'О компании'!$OWZ:$OWZ,'О компании'!$PGV:$PGV,'О компании'!$PQR:$PQR,'О компании'!$QAN:$QAN,'О компании'!$QKJ:$QKJ,'О компании'!$QUF:$QUF,'О компании'!$REB:$REB,'О компании'!$RNX:$RNX,'О компании'!$RXT:$RXT,'О компании'!$SHP:$SHP,'О компании'!$SRL:$SRL,'О компании'!$TBH:$TBH,'О компании'!$TLD:$TLD,'О компании'!$TUZ:$TUZ,'О компании'!$UEV:$UEV,'О компании'!$UOR:$UOR,'О компании'!$UYN:$UYN,'О компании'!$VIJ:$VIJ,'О компании'!$VSF:$VSF,'О компании'!$WCB:$WCB,'О компании'!$WLX:$WLX,'О компании'!$WVT:$WVT</definedName>
    <definedName name="Z_82B9B5EF_342D_4631_9AF3_2E5299022429_.wvu.Cols" localSheetId="12" hidden="1">Сумки!$M:$Q</definedName>
    <definedName name="Z_82B9B5EF_342D_4631_9AF3_2E5299022429_.wvu.Cols" localSheetId="9" hidden="1">'Тяжелая атлетика'!#REF!</definedName>
    <definedName name="Z_82B9B5EF_342D_4631_9AF3_2E5299022429_.wvu.PrintArea" localSheetId="7" hidden="1">Батуты!$A$1:$K$11</definedName>
    <definedName name="Z_82B9B5EF_342D_4631_9AF3_2E5299022429_.wvu.PrintArea" localSheetId="13" hidden="1">'Дачная продукция'!$A$1:$N$25</definedName>
    <definedName name="Z_82B9B5EF_342D_4631_9AF3_2E5299022429_.wvu.PrintArea" localSheetId="10" hidden="1">'Детские товары'!$A$1:$L$1010</definedName>
    <definedName name="Z_82B9B5EF_342D_4631_9AF3_2E5299022429_.wvu.PrintArea" localSheetId="4" hidden="1">ДСК!$A$1:$L$86</definedName>
    <definedName name="Z_82B9B5EF_342D_4631_9AF3_2E5299022429_.wvu.PrintArea" localSheetId="2" hidden="1">Единоборства!$B$1:$K$132</definedName>
    <definedName name="Z_82B9B5EF_342D_4631_9AF3_2E5299022429_.wvu.PrintArea" localSheetId="5" hidden="1">Зима!$A$1:$M$31</definedName>
    <definedName name="Z_82B9B5EF_342D_4631_9AF3_2E5299022429_.wvu.PrintArea" localSheetId="6" hidden="1">Лопаты!$A$1:$J$19</definedName>
    <definedName name="Z_82B9B5EF_342D_4631_9AF3_2E5299022429_.wvu.PrintArea" localSheetId="11" hidden="1">Мячи!$A$1:$K$23</definedName>
    <definedName name="Z_82B9B5EF_342D_4631_9AF3_2E5299022429_.wvu.PrintArea" localSheetId="14" hidden="1">'Одежда и Обувь'!$A$1:$F$110</definedName>
    <definedName name="Z_82B9B5EF_342D_4631_9AF3_2E5299022429_.wvu.PrintArea" localSheetId="12" hidden="1">Сумки!$A$1:$K$14</definedName>
    <definedName name="Z_82B9B5EF_342D_4631_9AF3_2E5299022429_.wvu.PrintArea" localSheetId="1" hidden="1">'Турники и Брусья'!$B$1:$K$46</definedName>
    <definedName name="Z_82B9B5EF_342D_4631_9AF3_2E5299022429_.wvu.PrintArea" localSheetId="9" hidden="1">'Тяжелая атлетика'!$A$1:$L$81</definedName>
    <definedName name="Z_82B9B5EF_342D_4631_9AF3_2E5299022429_.wvu.PrintArea" localSheetId="15" hidden="1">Уценка!$A$1:$M$130</definedName>
    <definedName name="Z_82B9B5EF_342D_4631_9AF3_2E5299022429_.wvu.PrintArea" localSheetId="8" hidden="1">'Фитнес и тренажеры'!$A$1:$K$74</definedName>
    <definedName name="Z_82B9B5EF_342D_4631_9AF3_2E5299022429_.wvu.PrintArea" localSheetId="3" hidden="1">Эспандеры!$A$1:$M$61</definedName>
    <definedName name="Z_82B9B5EF_342D_4631_9AF3_2E5299022429_.wvu.Rows" localSheetId="11" hidden="1">Мячи!$3:$3</definedName>
    <definedName name="Z_82B9B5EF_342D_4631_9AF3_2E5299022429_.wvu.Rows" localSheetId="0" hidden="1">'О компании'!$10:$10</definedName>
    <definedName name="Z_82B9B5EF_342D_4631_9AF3_2E5299022429_.wvu.Rows" localSheetId="14" hidden="1">'Одежда и Обувь'!$57:$57</definedName>
    <definedName name="Z_89EA35C3_7924_44DA_B8AA_065DFF2CD6E9_.wvu.Cols" localSheetId="7" hidden="1">Батуты!$M:$O</definedName>
    <definedName name="Z_89EA35C3_7924_44DA_B8AA_065DFF2CD6E9_.wvu.Cols" localSheetId="10" hidden="1">'Детские товары'!$M:$N</definedName>
    <definedName name="Z_89EA35C3_7924_44DA_B8AA_065DFF2CD6E9_.wvu.Cols" localSheetId="5" hidden="1">Зима!#REF!,Зима!$I:$K</definedName>
    <definedName name="Z_89EA35C3_7924_44DA_B8AA_065DFF2CD6E9_.wvu.Cols" localSheetId="6" hidden="1">Лопаты!$L:$N</definedName>
    <definedName name="Z_89EA35C3_7924_44DA_B8AA_065DFF2CD6E9_.wvu.Cols" localSheetId="11" hidden="1">Мячи!$M:$M</definedName>
    <definedName name="Z_89EA35C3_7924_44DA_B8AA_065DFF2CD6E9_.wvu.Cols" localSheetId="0" hidden="1">'О компании'!$L:$L,'О компании'!$JH:$JH,'О компании'!$TD:$TD,'О компании'!$ACZ:$ACZ,'О компании'!$AMV:$AMV,'О компании'!$AWR:$AWR,'О компании'!$BGN:$BGN,'О компании'!$BQJ:$BQJ,'О компании'!$CAF:$CAF,'О компании'!$CKB:$CKB,'О компании'!$CTX:$CTX,'О компании'!$DDT:$DDT,'О компании'!$DNP:$DNP,'О компании'!$DXL:$DXL,'О компании'!$EHH:$EHH,'О компании'!$ERD:$ERD,'О компании'!$FAZ:$FAZ,'О компании'!$FKV:$FKV,'О компании'!$FUR:$FUR,'О компании'!$GEN:$GEN,'О компании'!$GOJ:$GOJ,'О компании'!$GYF:$GYF,'О компании'!$HIB:$HIB,'О компании'!$HRX:$HRX,'О компании'!$IBT:$IBT,'О компании'!$ILP:$ILP,'О компании'!$IVL:$IVL,'О компании'!$JFH:$JFH,'О компании'!$JPD:$JPD,'О компании'!$JYZ:$JYZ,'О компании'!$KIV:$KIV,'О компании'!$KSR:$KSR,'О компании'!$LCN:$LCN,'О компании'!$LMJ:$LMJ,'О компании'!$LWF:$LWF,'О компании'!$MGB:$MGB,'О компании'!$MPX:$MPX,'О компании'!$MZT:$MZT,'О компании'!$NJP:$NJP,'О компании'!$NTL:$NTL,'О компании'!$ODH:$ODH,'О компании'!$OND:$OND,'О компании'!$OWZ:$OWZ,'О компании'!$PGV:$PGV,'О компании'!$PQR:$PQR,'О компании'!$QAN:$QAN,'О компании'!$QKJ:$QKJ,'О компании'!$QUF:$QUF,'О компании'!$REB:$REB,'О компании'!$RNX:$RNX,'О компании'!$RXT:$RXT,'О компании'!$SHP:$SHP,'О компании'!$SRL:$SRL,'О компании'!$TBH:$TBH,'О компании'!$TLD:$TLD,'О компании'!$TUZ:$TUZ,'О компании'!$UEV:$UEV,'О компании'!$UOR:$UOR,'О компании'!$UYN:$UYN,'О компании'!$VIJ:$VIJ,'О компании'!$VSF:$VSF,'О компании'!$WCB:$WCB,'О компании'!$WLX:$WLX,'О компании'!$WVT:$WVT</definedName>
    <definedName name="Z_89EA35C3_7924_44DA_B8AA_065DFF2CD6E9_.wvu.Cols" localSheetId="12" hidden="1">Сумки!$M:$Q</definedName>
    <definedName name="Z_89EA35C3_7924_44DA_B8AA_065DFF2CD6E9_.wvu.Cols" localSheetId="9" hidden="1">'Тяжелая атлетика'!#REF!</definedName>
    <definedName name="Z_89EA35C3_7924_44DA_B8AA_065DFF2CD6E9_.wvu.PrintArea" localSheetId="7" hidden="1">Батуты!$A$1:$K$11</definedName>
    <definedName name="Z_89EA35C3_7924_44DA_B8AA_065DFF2CD6E9_.wvu.PrintArea" localSheetId="13" hidden="1">'Дачная продукция'!$A$1:$N$25</definedName>
    <definedName name="Z_89EA35C3_7924_44DA_B8AA_065DFF2CD6E9_.wvu.PrintArea" localSheetId="10" hidden="1">'Детские товары'!$A$1:$L$1010</definedName>
    <definedName name="Z_89EA35C3_7924_44DA_B8AA_065DFF2CD6E9_.wvu.PrintArea" localSheetId="4" hidden="1">ДСК!$A$1:$L$86</definedName>
    <definedName name="Z_89EA35C3_7924_44DA_B8AA_065DFF2CD6E9_.wvu.PrintArea" localSheetId="2" hidden="1">Единоборства!$B$1:$K$132</definedName>
    <definedName name="Z_89EA35C3_7924_44DA_B8AA_065DFF2CD6E9_.wvu.PrintArea" localSheetId="5" hidden="1">Зима!$A$1:$M$31</definedName>
    <definedName name="Z_89EA35C3_7924_44DA_B8AA_065DFF2CD6E9_.wvu.PrintArea" localSheetId="6" hidden="1">Лопаты!$A$1:$J$19</definedName>
    <definedName name="Z_89EA35C3_7924_44DA_B8AA_065DFF2CD6E9_.wvu.PrintArea" localSheetId="11" hidden="1">Мячи!$A$1:$K$23</definedName>
    <definedName name="Z_89EA35C3_7924_44DA_B8AA_065DFF2CD6E9_.wvu.PrintArea" localSheetId="14" hidden="1">'Одежда и Обувь'!$A$1:$F$110</definedName>
    <definedName name="Z_89EA35C3_7924_44DA_B8AA_065DFF2CD6E9_.wvu.PrintArea" localSheetId="12" hidden="1">Сумки!$A$1:$K$14</definedName>
    <definedName name="Z_89EA35C3_7924_44DA_B8AA_065DFF2CD6E9_.wvu.PrintArea" localSheetId="1" hidden="1">'Турники и Брусья'!$B$1:$K$46</definedName>
    <definedName name="Z_89EA35C3_7924_44DA_B8AA_065DFF2CD6E9_.wvu.PrintArea" localSheetId="9" hidden="1">'Тяжелая атлетика'!$A$1:$L$81</definedName>
    <definedName name="Z_89EA35C3_7924_44DA_B8AA_065DFF2CD6E9_.wvu.PrintArea" localSheetId="15" hidden="1">Уценка!$A$1:$M$130</definedName>
    <definedName name="Z_89EA35C3_7924_44DA_B8AA_065DFF2CD6E9_.wvu.PrintArea" localSheetId="8" hidden="1">'Фитнес и тренажеры'!$A$1:$K$74</definedName>
    <definedName name="Z_89EA35C3_7924_44DA_B8AA_065DFF2CD6E9_.wvu.PrintArea" localSheetId="3" hidden="1">Эспандеры!$A$1:$M$61</definedName>
    <definedName name="Z_89EA35C3_7924_44DA_B8AA_065DFF2CD6E9_.wvu.Rows" localSheetId="11" hidden="1">Мячи!$3:$3</definedName>
    <definedName name="Z_89EA35C3_7924_44DA_B8AA_065DFF2CD6E9_.wvu.Rows" localSheetId="0" hidden="1">'О компании'!$10:$10</definedName>
    <definedName name="Z_89EA35C3_7924_44DA_B8AA_065DFF2CD6E9_.wvu.Rows" localSheetId="14" hidden="1">'Одежда и Обувь'!$57:$57</definedName>
    <definedName name="Z_EDD12BF8_0748_4104_803F_C20ED7B0ED60_.wvu.Cols" localSheetId="9" hidden="1">'Тяжелая атлетика'!#REF!</definedName>
    <definedName name="Z_EDD12BF8_0748_4104_803F_C20ED7B0ED60_.wvu.PrintArea" localSheetId="2" hidden="1">Единоборства!$B$3:$I$132</definedName>
    <definedName name="_xlnm.Print_Area" localSheetId="7">Батуты!$A$1:$K$11</definedName>
    <definedName name="_xlnm.Print_Area" localSheetId="13">'Дачная продукция'!$A$1:$N$25</definedName>
    <definedName name="_xlnm.Print_Area" localSheetId="10">'Детские товары'!$A$1:$L$1010</definedName>
    <definedName name="_xlnm.Print_Area" localSheetId="4">ДСК!$A$1:$L$86</definedName>
    <definedName name="_xlnm.Print_Area" localSheetId="2">Единоборства!$A$1:$L$132</definedName>
    <definedName name="_xlnm.Print_Area" localSheetId="5">Зима!$A$1:$M$31</definedName>
    <definedName name="_xlnm.Print_Area" localSheetId="6">Лопаты!$A$1:$L$19</definedName>
    <definedName name="_xlnm.Print_Area" localSheetId="11">Мячи!$A$1:$K$23</definedName>
    <definedName name="_xlnm.Print_Area" localSheetId="14">'Одежда и Обувь'!$A$1:$F$110</definedName>
    <definedName name="_xlnm.Print_Area" localSheetId="12">Сумки!$A$1:$K$14</definedName>
    <definedName name="_xlnm.Print_Area" localSheetId="1">'Турники и Брусья'!$B$1:$K$46</definedName>
    <definedName name="_xlnm.Print_Area" localSheetId="15">Уценка!$A$1:$M$130</definedName>
    <definedName name="_xlnm.Print_Area" localSheetId="8">'Фитнес и тренажеры'!$A$1:$K$74</definedName>
    <definedName name="_xlnm.Print_Area" localSheetId="3">Эспандеры!$A$1:$M$61</definedName>
  </definedNames>
  <calcPr calcId="162913"/>
  <customWorkbookViews>
    <customWorkbookView name="Чернов Николай Анатольевич - Личное представление" guid="{82B9B5EF-342D-4631-9AF3-2E5299022429}" mergeInterval="0" personalView="1" maximized="1" xWindow="-8" yWindow="-8" windowWidth="1382" windowHeight="744" tabRatio="925" activeSheetId="2"/>
    <customWorkbookView name="Гамидов Максим Субханович - Личное представление" guid="{3639C9D1-8CC8-487E-A492-E97C3143B85F}" mergeInterval="0" personalView="1" maximized="1" windowWidth="1276" windowHeight="799" tabRatio="925" activeSheetId="2"/>
    <customWorkbookView name="Панкратова - Личное представление" guid="{5A87B96F-24D6-4C3A-9C42-0ECC8DFE4592}" mergeInterval="0" personalView="1" maximized="1" windowWidth="1276" windowHeight="759" tabRatio="988" activeSheetId="9"/>
    <customWorkbookView name="Сурчалов Дмитрий - Личное представление" guid="{EDD12BF8-0748-4104-803F-C20ED7B0ED60}" mergeInterval="0" personalView="1" maximized="1" xWindow="1" yWindow="1" windowWidth="1664" windowHeight="795" tabRatio="988" activeSheetId="14"/>
    <customWorkbookView name="Поляшова Елена Михайловна - Личное представление" guid="{89EA35C3-7924-44DA-B8AA-065DFF2CD6E9}" mergeInterval="0" personalView="1" maximized="1" windowWidth="1276" windowHeight="759" tabRatio="925" activeSheetId="2"/>
  </customWorkbookViews>
</workbook>
</file>

<file path=xl/calcChain.xml><?xml version="1.0" encoding="utf-8"?>
<calcChain xmlns="http://schemas.openxmlformats.org/spreadsheetml/2006/main">
  <c r="F11" i="14" l="1"/>
  <c r="H11" i="14" s="1"/>
  <c r="F10" i="14"/>
  <c r="G10" i="14" s="1"/>
  <c r="J17" i="5"/>
  <c r="J15" i="5"/>
  <c r="J14" i="5"/>
  <c r="J13" i="5"/>
  <c r="J12" i="5"/>
  <c r="J11" i="5"/>
  <c r="J10" i="5"/>
  <c r="J9" i="5"/>
  <c r="J8" i="5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G11" i="14" l="1"/>
  <c r="H10" i="14"/>
  <c r="F43" i="2" l="1"/>
  <c r="F42" i="2"/>
  <c r="F41" i="2"/>
  <c r="F39" i="2"/>
  <c r="F36" i="2"/>
  <c r="F35" i="2"/>
  <c r="F34" i="2"/>
  <c r="F33" i="2"/>
  <c r="F30" i="2"/>
  <c r="F29" i="2"/>
  <c r="F28" i="2"/>
  <c r="F25" i="2"/>
  <c r="F24" i="2"/>
  <c r="F23" i="2"/>
  <c r="F22" i="2"/>
  <c r="F21" i="2"/>
  <c r="F20" i="2"/>
  <c r="F19" i="2"/>
  <c r="F17" i="2"/>
  <c r="F16" i="2"/>
  <c r="F15" i="2"/>
  <c r="F14" i="2"/>
  <c r="F13" i="2"/>
  <c r="F11" i="2"/>
  <c r="F10" i="2"/>
  <c r="N24" i="12" l="1"/>
  <c r="K13" i="14"/>
  <c r="K22" i="10"/>
  <c r="L61" i="9"/>
  <c r="L80" i="8"/>
  <c r="L75" i="7"/>
  <c r="K10" i="6" l="1"/>
  <c r="J18" i="17"/>
  <c r="N30" i="13"/>
  <c r="M60" i="4"/>
  <c r="L85" i="5"/>
  <c r="L131" i="3" l="1"/>
  <c r="L45" i="2"/>
  <c r="I50" i="9" l="1"/>
  <c r="H50" i="9"/>
  <c r="F50" i="9"/>
  <c r="E7" i="7" l="1"/>
  <c r="D29" i="13"/>
  <c r="E20" i="5" l="1"/>
  <c r="E6" i="3" l="1"/>
  <c r="E56" i="5" l="1"/>
  <c r="E11" i="7" l="1"/>
  <c r="E119" i="3"/>
  <c r="E120" i="3"/>
  <c r="F28" i="4"/>
  <c r="F14" i="4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37" i="8"/>
  <c r="E36" i="8"/>
  <c r="E35" i="8"/>
  <c r="E34" i="8"/>
  <c r="E33" i="8"/>
  <c r="E32" i="8"/>
  <c r="E31" i="8"/>
  <c r="E30" i="8"/>
  <c r="E29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74" i="7"/>
  <c r="E8" i="7"/>
  <c r="E9" i="7"/>
  <c r="E10" i="7"/>
  <c r="E17" i="7"/>
  <c r="E16" i="7"/>
  <c r="E15" i="7"/>
  <c r="E14" i="7"/>
  <c r="E13" i="7"/>
  <c r="E12" i="7"/>
  <c r="E20" i="7"/>
  <c r="E21" i="7"/>
  <c r="E22" i="7"/>
  <c r="E23" i="7"/>
  <c r="E24" i="7"/>
  <c r="E25" i="7"/>
  <c r="E26" i="7"/>
  <c r="E27" i="7"/>
  <c r="E28" i="7"/>
  <c r="D10" i="14"/>
  <c r="D11" i="14"/>
  <c r="D22" i="13"/>
  <c r="D23" i="13"/>
  <c r="D24" i="13"/>
  <c r="D25" i="13"/>
  <c r="D26" i="13"/>
  <c r="D27" i="13"/>
  <c r="D28" i="13"/>
  <c r="G19" i="12"/>
  <c r="G11" i="12"/>
  <c r="G12" i="12"/>
  <c r="G13" i="12"/>
  <c r="G10" i="12"/>
  <c r="D19" i="10"/>
  <c r="D20" i="10"/>
  <c r="D21" i="10"/>
  <c r="D18" i="10"/>
  <c r="D16" i="10"/>
  <c r="D15" i="10"/>
  <c r="D13" i="10"/>
  <c r="D55" i="9"/>
  <c r="D56" i="9"/>
  <c r="D57" i="9"/>
  <c r="D58" i="9"/>
  <c r="D59" i="9"/>
  <c r="D60" i="9"/>
  <c r="D54" i="9"/>
  <c r="D50" i="9"/>
  <c r="D51" i="9"/>
  <c r="D52" i="9"/>
  <c r="D47" i="9"/>
  <c r="D48" i="9"/>
  <c r="D46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31" i="9"/>
  <c r="D7" i="9"/>
  <c r="D8" i="9"/>
  <c r="D9" i="9"/>
  <c r="D10" i="9"/>
  <c r="D6" i="9"/>
  <c r="E42" i="8"/>
  <c r="E43" i="8"/>
  <c r="E44" i="8"/>
  <c r="E45" i="8"/>
  <c r="E46" i="8"/>
  <c r="E47" i="8"/>
  <c r="E48" i="8"/>
  <c r="E49" i="8"/>
  <c r="E50" i="8"/>
  <c r="E51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41" i="8"/>
  <c r="E8" i="8"/>
  <c r="E23" i="8"/>
  <c r="E24" i="8"/>
  <c r="E25" i="8"/>
  <c r="E26" i="8"/>
  <c r="E27" i="8"/>
  <c r="E28" i="8"/>
  <c r="E38" i="8"/>
  <c r="E39" i="8"/>
  <c r="E7" i="8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42" i="7"/>
  <c r="E29" i="7"/>
  <c r="E30" i="7"/>
  <c r="E31" i="7"/>
  <c r="E32" i="7"/>
  <c r="E33" i="7"/>
  <c r="E34" i="7"/>
  <c r="E35" i="7"/>
  <c r="E36" i="7"/>
  <c r="E38" i="7"/>
  <c r="E39" i="7"/>
  <c r="E40" i="7"/>
  <c r="E41" i="7"/>
  <c r="E52" i="5"/>
  <c r="E53" i="5"/>
  <c r="E54" i="5"/>
  <c r="E55" i="5"/>
  <c r="E57" i="5"/>
  <c r="E58" i="5"/>
  <c r="E59" i="5"/>
  <c r="E51" i="5"/>
  <c r="E49" i="5"/>
  <c r="E48" i="5"/>
  <c r="E38" i="5"/>
  <c r="E39" i="5"/>
  <c r="E40" i="5"/>
  <c r="E41" i="5"/>
  <c r="E43" i="5"/>
  <c r="E44" i="5"/>
  <c r="E45" i="5"/>
  <c r="E37" i="5"/>
  <c r="E34" i="5"/>
  <c r="E35" i="5"/>
  <c r="E32" i="5"/>
  <c r="E31" i="5"/>
  <c r="E21" i="5"/>
  <c r="E22" i="5"/>
  <c r="E23" i="5"/>
  <c r="E24" i="5"/>
  <c r="E25" i="5"/>
  <c r="E26" i="5"/>
  <c r="E27" i="5"/>
  <c r="E28" i="5"/>
  <c r="E29" i="5"/>
  <c r="E19" i="5"/>
  <c r="E9" i="5"/>
  <c r="E10" i="5"/>
  <c r="E11" i="5"/>
  <c r="E12" i="5"/>
  <c r="E13" i="5"/>
  <c r="E14" i="5"/>
  <c r="E15" i="5"/>
  <c r="E16" i="5"/>
  <c r="E17" i="5"/>
  <c r="E8" i="5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9" i="4"/>
  <c r="F30" i="4"/>
  <c r="F32" i="4"/>
  <c r="F33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E125" i="3"/>
  <c r="E126" i="3"/>
  <c r="E127" i="3"/>
  <c r="E128" i="3"/>
  <c r="E129" i="3"/>
  <c r="E130" i="3"/>
  <c r="E124" i="3"/>
  <c r="E112" i="3"/>
  <c r="E113" i="3"/>
  <c r="E114" i="3"/>
  <c r="E115" i="3"/>
  <c r="E116" i="3"/>
  <c r="E117" i="3"/>
  <c r="E118" i="3"/>
  <c r="E121" i="3"/>
  <c r="E122" i="3"/>
  <c r="E111" i="3"/>
  <c r="E102" i="3"/>
  <c r="E103" i="3"/>
  <c r="E104" i="3"/>
  <c r="E105" i="3"/>
  <c r="E106" i="3"/>
  <c r="E107" i="3"/>
  <c r="E108" i="3"/>
  <c r="E109" i="3"/>
  <c r="E101" i="3"/>
  <c r="E90" i="3"/>
  <c r="E91" i="3"/>
  <c r="E92" i="3"/>
  <c r="E93" i="3"/>
  <c r="E94" i="3"/>
  <c r="E95" i="3"/>
  <c r="E96" i="3"/>
  <c r="E97" i="3"/>
  <c r="E98" i="3"/>
  <c r="E99" i="3"/>
  <c r="E89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73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F110" i="15"/>
  <c r="L130" i="3"/>
</calcChain>
</file>

<file path=xl/comments1.xml><?xml version="1.0" encoding="utf-8"?>
<comments xmlns="http://schemas.openxmlformats.org/spreadsheetml/2006/main">
  <authors>
    <author>Коноваловы</author>
    <author>Бацманов</author>
  </authors>
  <commentList>
    <comment ref="L3" authorId="0" shapeId="0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  <charset val="204"/>
          </rPr>
          <t>Бацманов: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45" authorId="1" shapeId="0">
      <text>
        <r>
          <rPr>
            <b/>
            <sz val="9"/>
            <color indexed="81"/>
            <rFont val="Tahoma"/>
            <family val="2"/>
            <charset val="204"/>
          </rPr>
          <t>Бацманов: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Коноваловы</author>
  </authors>
  <commentList>
    <comment ref="M3" authorId="0" shapeId="0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3" authorId="0" shapeId="0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3" authorId="0" shapeId="0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<sst xmlns="http://schemas.openxmlformats.org/spreadsheetml/2006/main" count="1562" uniqueCount="1047">
  <si>
    <t>Мелкий ОПТ   при покупке до 20 т.руб.</t>
  </si>
  <si>
    <t xml:space="preserve"> ОПТ 1  при закупке от 20 до 50 т.руб.</t>
  </si>
  <si>
    <t xml:space="preserve"> ОПТ 2 при закупке от 50 до150 т.руб.         </t>
  </si>
  <si>
    <t xml:space="preserve"> ОПТ 3  при закупке
от 150 т.руб.        </t>
  </si>
  <si>
    <t>Комплектация: перчатки, штаны, лапа, повязка, упаковка</t>
  </si>
  <si>
    <t>АКЦИЯ!!!</t>
  </si>
  <si>
    <t>10шт</t>
  </si>
  <si>
    <t>Набор детский игровой Abch "Классик Стандарт" КИКБОКСИНГ №2</t>
  </si>
  <si>
    <t>Комплектация: перчатки, штаны, упаковка</t>
  </si>
  <si>
    <t>Набор детский игровой Abch "Классик Стандарт" КИКБОКСИНГ №1</t>
  </si>
  <si>
    <t>Комплектация: перчатки, черный пояс, кимоно, макивара, повязка, упаковка</t>
  </si>
  <si>
    <t>Набор детский игровой Abch "Классик Стандарт" КАРАТЕ №2</t>
  </si>
  <si>
    <t>Комплектация: перчатки, черный пояс, кимоно, упаковка</t>
  </si>
  <si>
    <t>Набор детский игровой Abch "Классик Стандарт" КАРАТЕ №1</t>
  </si>
  <si>
    <t>Комплектация: перчатки, лапа</t>
  </si>
  <si>
    <t>Набор детский игровой Abch "Классик Стандарт" №5</t>
  </si>
  <si>
    <t>Комплектация: перчатки, груша, упаковка</t>
  </si>
  <si>
    <t>Набор детский игровой Abch "Классик Стандарт" №2</t>
  </si>
  <si>
    <t>Комплектация: перчатки, упаковка</t>
  </si>
  <si>
    <t>Набор детский игровой Abch "Классик Стандарт" №1</t>
  </si>
  <si>
    <t xml:space="preserve">Детские боксерские наборы </t>
  </si>
  <si>
    <t>Материал: 100% ХБ
Размер: 7/200
Цвет: белый</t>
  </si>
  <si>
    <r>
      <t>Кимоно для карате</t>
    </r>
    <r>
      <rPr>
        <sz val="16"/>
        <rFont val="Century Gothic"/>
        <family val="2"/>
        <charset val="204"/>
      </rPr>
      <t xml:space="preserve"> </t>
    </r>
  </si>
  <si>
    <t>Материал: 100% ХБ
Размер: 6/190
Цвет: белый</t>
  </si>
  <si>
    <t>1шт</t>
  </si>
  <si>
    <t xml:space="preserve">Кимоно для карате </t>
  </si>
  <si>
    <t>1пара</t>
  </si>
  <si>
    <t>Размер: S, M, L
Цвет: синий, красный</t>
  </si>
  <si>
    <t>Перчатки боксерские AbCh цв. Красный, черный, синий</t>
  </si>
  <si>
    <t>Перчатки снарядные</t>
  </si>
  <si>
    <t>Покрытие: искусственная кожа
Наполнитель: поролон, изолон
Размер: S, M, L
Цвет: синий, красный</t>
  </si>
  <si>
    <t>ХИТ ПРОДАЖ!!!</t>
  </si>
  <si>
    <t>Перчатки тренировочные</t>
  </si>
  <si>
    <t>Перчатки спарринговые</t>
  </si>
  <si>
    <t>Покрытие: искусственная кожа
Наполнитель: вторичный поролон
Вес: 4 унц., 6 унц., 8 унц.
Цвет: синий, красный</t>
  </si>
  <si>
    <t>Перчатки боксерские детские</t>
  </si>
  <si>
    <t>Покрытие: искусственная кожа
Наполнитель: регенерированное волокно-вата
Вес: 4 унц., 6 унц., 8 унц.
Цвет: синий, красный</t>
  </si>
  <si>
    <t>Боксерские перчатки и экипировка</t>
  </si>
  <si>
    <t>Высота: 70см 
Диаметр: 25см 
Покрытие: тентовый материал 
Наполнитель: опилки    
Подвесная система в комплекте</t>
  </si>
  <si>
    <t>Пневматический мешок (8кг)</t>
  </si>
  <si>
    <t>Высота: 60см 
Диаметр: 20см 
Покрытие: тентовый материал 
Наполнитель: опилки    
Подвесная система в комплекте</t>
  </si>
  <si>
    <t>Хороший тренажер для развития реакции и скорости удара.</t>
  </si>
  <si>
    <t>Пневматический мешок (4кг)</t>
  </si>
  <si>
    <t>Покрытие: тентовый материал 
Наполнитель: поролон  
Крепление: крепится к стене болтами</t>
  </si>
  <si>
    <t>Настенная подушка (600х600х150мм)</t>
  </si>
  <si>
    <t>Настенная подушка (300х600х150мм)</t>
  </si>
  <si>
    <t>Покрытие: тентовый материал
Наполнитель: поролон
Крепление: крепится к стене болтами</t>
  </si>
  <si>
    <t>Можно использовать как альтернативу боксерским мешкам. Служат для отработки ударов руками и ногами в верхний и средний уровень, в зависимости от размера настенной подушки. Легко крепится к стене, занимает меньше места, чем боксерский мешок.</t>
  </si>
  <si>
    <t>Настенная подушка (300х300х150мм)</t>
  </si>
  <si>
    <t>Покрытие: тентовый материал
Наполнитель: комбинация поролона и пенополиуритана</t>
  </si>
  <si>
    <r>
      <rPr>
        <b/>
        <sz val="16"/>
        <color indexed="8"/>
        <rFont val="Century Gothic"/>
        <family val="2"/>
        <charset val="204"/>
      </rPr>
      <t xml:space="preserve">Макивара (300х600х100мм)     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</si>
  <si>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Покрытие: эко-кожа
Наполнитель: комбинация поролона и пенополиуретана
Детали дополнительно усилены ПВХ</t>
  </si>
  <si>
    <r>
      <rPr>
        <b/>
        <sz val="16"/>
        <color indexed="8"/>
        <rFont val="Century Gothic"/>
        <family val="2"/>
        <charset val="204"/>
      </rPr>
      <t xml:space="preserve">Макивара "Проф" (600x600x100мм)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</si>
  <si>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r>
      <rPr>
        <b/>
        <sz val="16"/>
        <color indexed="8"/>
        <rFont val="Century Gothic"/>
        <family val="2"/>
        <charset val="204"/>
      </rPr>
      <t xml:space="preserve">Макивара "Проф" (350x600x100мм)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</si>
  <si>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Тренировочный снаряд для эффективной отработки одиночных и серийных ударов руками, ногами и коленями. Кроме того, тренировка с использованием движущейся (наручной) макивары помогает развивать чувство дистанции и научится более точно выбирать момент для нанесения удара, но требует наличие помощника или партнера.</t>
  </si>
  <si>
    <r>
      <rPr>
        <b/>
        <sz val="16"/>
        <color indexed="8"/>
        <rFont val="Century Gothic"/>
        <family val="2"/>
        <charset val="204"/>
      </rPr>
      <t xml:space="preserve">Макивара "Проф" (250x400x100мм)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</si>
  <si>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Лапы, макивары, настенные подушки</t>
  </si>
  <si>
    <t>Максимальная нагрузка: до 100кг</t>
  </si>
  <si>
    <t>Служит для крепления боксерских мешков и груш к потолку.</t>
  </si>
  <si>
    <r>
      <rPr>
        <b/>
        <sz val="16"/>
        <color indexed="8"/>
        <rFont val="Century Gothic"/>
        <family val="2"/>
        <charset val="204"/>
      </rPr>
      <t xml:space="preserve">Кронштейн №3   </t>
    </r>
    <r>
      <rPr>
        <sz val="16"/>
        <color indexed="8"/>
        <rFont val="Century Gothic"/>
        <family val="2"/>
        <charset val="204"/>
      </rPr>
      <t xml:space="preserve">      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</si>
  <si>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r>
      <t xml:space="preserve">Служит для крепления боксерских мешков и груш к стене.
</t>
    </r>
    <r>
      <rPr>
        <b/>
        <sz val="16"/>
        <color indexed="10"/>
        <rFont val="Century Gothic"/>
        <family val="2"/>
        <charset val="204"/>
      </rPr>
      <t>ХИТ ПРОДАЖ!!!</t>
    </r>
  </si>
  <si>
    <t xml:space="preserve">Кронштейн №2    </t>
  </si>
  <si>
    <t>Максимальная нагрузка: до 35кг</t>
  </si>
  <si>
    <t>Служит для крепления боксерских мешков и груш к стене.</t>
  </si>
  <si>
    <r>
      <rPr>
        <b/>
        <sz val="16"/>
        <color indexed="8"/>
        <rFont val="Century Gothic"/>
        <family val="2"/>
        <charset val="204"/>
      </rPr>
      <t>Кронштейн №1</t>
    </r>
    <r>
      <rPr>
        <sz val="16"/>
        <color indexed="8"/>
        <rFont val="Century Gothic"/>
        <family val="2"/>
        <charset val="204"/>
      </rPr>
      <t xml:space="preserve">                                   </t>
    </r>
    <r>
      <rPr>
        <b/>
        <sz val="16"/>
        <color indexed="8"/>
        <rFont val="Century Gothic"/>
        <family val="2"/>
        <charset val="204"/>
      </rPr>
      <t xml:space="preserve">                                     </t>
    </r>
  </si>
  <si>
    <t>Диаметр: 26см 
Покрытие: эко-кожа 
Наполнитель: опилки 
Крепление: металл.кольцо+цепь+карабин</t>
  </si>
  <si>
    <t xml:space="preserve">Специальный снаряд грушевидной формы, чаще всего вешающейся на уровне головы. Предназначен для развития точности и быстроты удара. </t>
  </si>
  <si>
    <t>Овальная груша (5кг)</t>
  </si>
  <si>
    <t xml:space="preserve">Диаметр: 26см
Покрытие: эко-кожа
Наполнитель: песок+опилки
Крепление: ручка из кожи+карабин </t>
  </si>
  <si>
    <t>Высота: 150см
Диаметр: 35см
Покрытие: тент.материал
Наполнитель: песок+опилки
Крепление: металл.кольцо+цепь+карабин</t>
  </si>
  <si>
    <t xml:space="preserve">Мешок для кикбоксинга (80кг) </t>
  </si>
  <si>
    <t>Высота: 140см
Диаметр: 30см
Покрытие: тент.материал
Наполнитель: песок+опилки
Крепление: металл.кольцо+цепь+карабин</t>
  </si>
  <si>
    <t xml:space="preserve">Мешок для кикбоксинга (60кг)                                </t>
  </si>
  <si>
    <t>Высота: 120см
Диаметр: 25см
Покрытие: тент.материал
Наполнитель: песок+опилки
Крепление: металл.кольцо+цепь+карабин</t>
  </si>
  <si>
    <t xml:space="preserve">Мешок для кикбоксинга (40кг)                               </t>
  </si>
  <si>
    <t>Высота: 132см
Диаметр: 36,5см
Покрытие: эко-кожа
Наполнитель: резиновая крошка
Крепление:металл.кольцо+цепь+карабин</t>
  </si>
  <si>
    <t>Мешок боксерский Профи (100кг)</t>
  </si>
  <si>
    <t>Высота: 126см
Диаметр: 36,5см
Покрытие: эко-кожа
Наполнитель: резиновая крошка
Крепление:металл.кольцо+цепь+карабин</t>
  </si>
  <si>
    <t>Мешок боксерский Профи (90кг)</t>
  </si>
  <si>
    <t>Высота: 120см
Диаметр: 36,5см
Покрытие: эко-кожа
Наполнитель: резиновая крошка
Крепление:металл.кольцо+цепь+карабин</t>
  </si>
  <si>
    <t>Мешок боксерский Профи (80кг)</t>
  </si>
  <si>
    <t>Высота: 117см
Диаметр: 36,5см
Покрытие: эко-кожа
Наполнитель: резиновая крошка
Крепление:металл.кольцо+цепь+карабин</t>
  </si>
  <si>
    <t>Мешок боксерский Профи (70кг)</t>
  </si>
  <si>
    <t>Высота: 105см
Диаметр: 29см
Покрытие: эко-кожа
Наполнитель: резиновая крошка
Крепление:металл.кольцо+цепь+карабин</t>
  </si>
  <si>
    <t>Мешок боксерский Профи (60кг)</t>
  </si>
  <si>
    <t>Высота: 97см
Диаметр: 29см
Покрытие: эко-кожа
Наполнитель: резиновая крошка
Крепление:металл.кольцо+цепь+карабин</t>
  </si>
  <si>
    <t>Мешок боксерский Профи (50кг)</t>
  </si>
  <si>
    <t>Высота: 84см
Диаметр: 29см
Покрытие: эко-кожа
Наполнитель: резиновая крошка
Крепление:металл.кольцо+цепь+карабин</t>
  </si>
  <si>
    <t>Мешок боксерский Профи (40кг)</t>
  </si>
  <si>
    <t>Высота: 81см
Диаметр: 29см
Покрытие: эко-кожа
Наполнитель: резиновая крошка
Крепление:металл.кольцо+цепь+карабин</t>
  </si>
  <si>
    <t>Мешок боксерский Профи (30кг)</t>
  </si>
  <si>
    <t>Высота: 72см
Диаметр: 25см
Покрытие: эко-кожа
Наполнитель: резиновая крошка
Крепление:металл.кольцо+цепь+карабин</t>
  </si>
  <si>
    <t>Мешок боксерский Профи (20кг)</t>
  </si>
  <si>
    <t>Высота: 130см
Диаметр: 36см
Покрытие: тент.материал
Наполнитель: песок+опилки
Крепление: металл.кольцо+цепь+карабин</t>
  </si>
  <si>
    <r>
      <t xml:space="preserve">Мешок боксерский Премиум (100кг)                                 </t>
    </r>
    <r>
      <rPr>
        <sz val="16"/>
        <rFont val="Century Gothic"/>
        <family val="2"/>
        <charset val="204"/>
      </rPr>
      <t xml:space="preserve">  </t>
    </r>
    <r>
      <rPr>
        <b/>
        <sz val="16"/>
        <rFont val="Century Gothic"/>
        <family val="2"/>
        <charset val="204"/>
      </rPr>
      <t xml:space="preserve">           </t>
    </r>
  </si>
  <si>
    <t>Высота: 115см
Диаметр: 36см
Покрытие: тент.материал
Наполнитель: песок+опилки
Крепление: металл.кольцо+цепь+карабин</t>
  </si>
  <si>
    <r>
      <t xml:space="preserve">Мешок боксерский Премиум (85кг)                                    </t>
    </r>
    <r>
      <rPr>
        <sz val="16"/>
        <rFont val="Century Gothic"/>
        <family val="2"/>
        <charset val="204"/>
      </rPr>
      <t xml:space="preserve">       </t>
    </r>
    <r>
      <rPr>
        <b/>
        <sz val="16"/>
        <rFont val="Century Gothic"/>
        <family val="2"/>
        <charset val="204"/>
      </rPr>
      <t xml:space="preserve">      </t>
    </r>
  </si>
  <si>
    <t>Высота: 109см
Диаметр: 30см
Покрытие: тент.материал
Наполнитель: песок+опилки
Крепление: металл.кольцо+цепь+карабин</t>
  </si>
  <si>
    <r>
      <t xml:space="preserve">Мешок боксерский Премиум (65кг)                                    </t>
    </r>
    <r>
      <rPr>
        <sz val="16"/>
        <rFont val="Century Gothic"/>
        <family val="2"/>
        <charset val="204"/>
      </rPr>
      <t xml:space="preserve">      </t>
    </r>
    <r>
      <rPr>
        <b/>
        <sz val="16"/>
        <rFont val="Century Gothic"/>
        <family val="2"/>
        <charset val="204"/>
      </rPr>
      <t xml:space="preserve">       </t>
    </r>
  </si>
  <si>
    <t>Высота: 96см
Диаметр: 30см
Покрытие: тент.материал
Наполнитель: песок+опилки
Крепление: металл.кольцо+цепь+карабин</t>
  </si>
  <si>
    <t xml:space="preserve">Мешок боксерский Премиум (50кг)                                                      </t>
  </si>
  <si>
    <t>Высота: 80см
Диаметр: 30см
Покрытие: тент.материал
Наполнитель: песок+опилки
Крепление: металл.кольцо+цепь+карабин</t>
  </si>
  <si>
    <r>
      <t xml:space="preserve">Мешок боксерский Премиум (35кг)                                        </t>
    </r>
    <r>
      <rPr>
        <sz val="16"/>
        <rFont val="Century Gothic"/>
        <family val="2"/>
        <charset val="204"/>
      </rPr>
      <t xml:space="preserve">   </t>
    </r>
    <r>
      <rPr>
        <b/>
        <sz val="16"/>
        <rFont val="Century Gothic"/>
        <family val="2"/>
        <charset val="204"/>
      </rPr>
      <t xml:space="preserve">             </t>
    </r>
  </si>
  <si>
    <t>Высота: 72см
Диаметр: 27см
Покрытие: тент.материал
Наполнитель: песок+опилки
Крепление: металл.кольцо+цепь+карабин</t>
  </si>
  <si>
    <t xml:space="preserve">Мешок боксерский Премиум (22кг)                                                        </t>
  </si>
  <si>
    <t>Высота: 65см
Диаметр: 27см
Покрытие: тент.материал
Наполнитель: песок+опилки
Крепление: металл.кольцо+цепь+карабин</t>
  </si>
  <si>
    <r>
      <t xml:space="preserve">Мешок боксерский Премиум (15кг)                                       </t>
    </r>
    <r>
      <rPr>
        <sz val="16"/>
        <rFont val="Century Gothic"/>
        <family val="2"/>
        <charset val="204"/>
      </rPr>
      <t xml:space="preserve">      </t>
    </r>
    <r>
      <rPr>
        <b/>
        <sz val="16"/>
        <rFont val="Century Gothic"/>
        <family val="2"/>
        <charset val="204"/>
      </rPr>
      <t xml:space="preserve">                </t>
    </r>
  </si>
  <si>
    <t>Классические мешки для отработки ударов. Отлично подойдут как профессионалам, так и любителям. Отличительной характеристикой данных мешков является металлическое кольцо, которое держит форму. Тентовый чехол высокой плотности обеспечивает долговечность эксплуатации.</t>
  </si>
  <si>
    <t>Высота: 105см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</si>
  <si>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(60кг)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</si>
  <si>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97см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</si>
  <si>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(50кг)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</si>
  <si>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88см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</si>
  <si>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(40кг)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</si>
  <si>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80см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</si>
  <si>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(30кг)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</si>
  <si>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75см
Диаметр: 225см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</si>
  <si>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(20кг)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</si>
  <si>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68см
Диаметр: 25см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</si>
  <si>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(15кг)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</si>
  <si>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110см
Диаметр: 29см
Покрытие: тент.материал Наполнитель: песок+опилки Крепление: стропа+карабин</t>
  </si>
  <si>
    <r>
      <t xml:space="preserve">Мешок боксерский Стандарт (65кг) плюс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</si>
  <si>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102см
Диаметр: 29см
Покрытие: тент.материал Наполнитель: песок+опилки Крепление: стропа+карабин</t>
  </si>
  <si>
    <r>
      <t xml:space="preserve">Мешок боксерский Стандарт (60кг)                       </t>
    </r>
    <r>
      <rPr>
        <sz val="16"/>
        <rFont val="Century Gothic"/>
        <family val="2"/>
        <charset val="204"/>
      </rPr>
      <t xml:space="preserve">    </t>
    </r>
  </si>
  <si>
    <t>Высота: 108см
Диаметр: 29см
Покрытие: тент.материал Наполнитель: песок+опилки Крепление: стропа+карабин</t>
  </si>
  <si>
    <r>
      <t xml:space="preserve">Мешок боксерский Стандарт (55кг)                            </t>
    </r>
    <r>
      <rPr>
        <sz val="16"/>
        <rFont val="Century Gothic"/>
        <family val="2"/>
        <charset val="204"/>
      </rPr>
      <t xml:space="preserve">  </t>
    </r>
  </si>
  <si>
    <t>Высота: 95см
Диаметр: 29см
Покрытие: тент.материал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</si>
  <si>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(50кг)        </t>
    </r>
    <r>
      <rPr>
        <sz val="16"/>
        <color indexed="8"/>
        <rFont val="Century Gothic"/>
        <family val="2"/>
        <charset val="204"/>
      </rPr>
      <t xml:space="preserve">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</si>
  <si>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91см
Диаметр: 29см
Покрытие: тент.материал Наполнитель: песок+опилки Крепление: стропа+карабин</t>
  </si>
  <si>
    <r>
      <t xml:space="preserve">Мешок боксерский Стандарт (45кг)                         </t>
    </r>
    <r>
      <rPr>
        <sz val="16"/>
        <rFont val="Century Gothic"/>
        <family val="2"/>
        <charset val="204"/>
      </rPr>
      <t xml:space="preserve">   </t>
    </r>
  </si>
  <si>
    <t>Высота: 88см
Диаметр: 29см
Покрытие: тент.материал Наполнитель: песок+опилки Крепление: стропа+карабин</t>
  </si>
  <si>
    <r>
      <t xml:space="preserve">Мешок боксерский Стандарт (40кг)                     </t>
    </r>
    <r>
      <rPr>
        <sz val="16"/>
        <rFont val="Century Gothic"/>
        <family val="2"/>
        <charset val="204"/>
      </rPr>
      <t xml:space="preserve"> </t>
    </r>
  </si>
  <si>
    <t>Высота: 84см
Диаметр: 29см
Покрытие: тент.материал Наполнитель: песок+опилки Крепление: стропа+карабин</t>
  </si>
  <si>
    <r>
      <t xml:space="preserve">Мешок боксерский Стандарт (35кг)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</si>
  <si>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78см
Диаметр: 29см
Покрытие: тент.материал Наполнитель: песок+опилки Крепление: стропа+карабин</t>
  </si>
  <si>
    <r>
      <t xml:space="preserve">Мешок боксерский Стандарт (30кг)                  </t>
    </r>
    <r>
      <rPr>
        <sz val="16"/>
        <rFont val="Century Gothic"/>
        <family val="2"/>
        <charset val="204"/>
      </rPr>
      <t xml:space="preserve">      </t>
    </r>
  </si>
  <si>
    <t>Высота: 72см
Диаметр: 25см
Покрытие: тент.материал Наполнитель: песок+опилки Крепление: стропа+карабин</t>
  </si>
  <si>
    <r>
      <rPr>
        <b/>
        <sz val="16"/>
        <rFont val="Century Gothic"/>
        <family val="2"/>
        <charset val="204"/>
      </rPr>
      <t xml:space="preserve">Мешок боксерский Стандарт (22кг)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</si>
  <si>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65см
Диаметр: 24см
Покрытие: тент.материал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</si>
  <si>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(15кг) </t>
    </r>
    <r>
      <rPr>
        <sz val="16"/>
        <color indexed="8"/>
        <rFont val="Century Gothic"/>
        <family val="2"/>
        <charset val="204"/>
      </rPr>
      <t xml:space="preserve">                       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         </t>
    </r>
  </si>
  <si>
    <t xml:space="preserve">Мешок боксерский Стандарт  (65кг)  </t>
  </si>
  <si>
    <t xml:space="preserve">Мешок боксерский Стандарт  (60кг)  </t>
  </si>
  <si>
    <t xml:space="preserve">Мешок боксерский Стандарт  (55кг)  </t>
  </si>
  <si>
    <t xml:space="preserve">Мешок боксерский Стандарт (50кг)  </t>
  </si>
  <si>
    <t xml:space="preserve">Мешок боксерский Стандарт  (45кг)  </t>
  </si>
  <si>
    <t xml:space="preserve">Мешок боксерский Стандарт  (40кг)  </t>
  </si>
  <si>
    <t xml:space="preserve">Мешок боксерский Стандарт  (35кг)  </t>
  </si>
  <si>
    <t xml:space="preserve">Мешок боксерский Стандарт  (30кг)  </t>
  </si>
  <si>
    <t xml:space="preserve">Мешок боксерский Стандарт  (22кг)  </t>
  </si>
  <si>
    <t>Мешок боксерский Стандарт (15кг)</t>
  </si>
  <si>
    <r>
      <t xml:space="preserve">Мешок боксерский Стандарт (65кг)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</si>
  <si>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(60кг)                         </t>
    </r>
    <r>
      <rPr>
        <sz val="16"/>
        <rFont val="Century Gothic"/>
        <family val="2"/>
        <charset val="204"/>
      </rPr>
      <t xml:space="preserve">    </t>
    </r>
  </si>
  <si>
    <r>
      <t xml:space="preserve">Мешок боксерский Стандарт (55кг)                           </t>
    </r>
    <r>
      <rPr>
        <sz val="16"/>
        <rFont val="Century Gothic"/>
        <family val="2"/>
        <charset val="204"/>
      </rPr>
      <t xml:space="preserve">  </t>
    </r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</si>
  <si>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(50кг)          </t>
    </r>
    <r>
      <rPr>
        <sz val="16"/>
        <color indexed="8"/>
        <rFont val="Century Gothic"/>
        <family val="2"/>
        <charset val="204"/>
      </rPr>
      <t xml:space="preserve">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</si>
  <si>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(45кг)                          </t>
    </r>
    <r>
      <rPr>
        <sz val="16"/>
        <rFont val="Century Gothic"/>
        <family val="2"/>
        <charset val="204"/>
      </rPr>
      <t xml:space="preserve">   </t>
    </r>
  </si>
  <si>
    <r>
      <t xml:space="preserve">Мешок боксерский Стандарт (40кг)                           </t>
    </r>
    <r>
      <rPr>
        <sz val="16"/>
        <rFont val="Century Gothic"/>
        <family val="2"/>
        <charset val="204"/>
      </rPr>
      <t xml:space="preserve"> </t>
    </r>
  </si>
  <si>
    <r>
      <t xml:space="preserve">Мешок боксерский Стандарт (35кг)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</si>
  <si>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t xml:space="preserve">Мешок боксерский Стандарт (30кг)                    </t>
    </r>
    <r>
      <rPr>
        <sz val="16"/>
        <rFont val="Century Gothic"/>
        <family val="2"/>
        <charset val="204"/>
      </rPr>
      <t xml:space="preserve">      </t>
    </r>
  </si>
  <si>
    <r>
      <rPr>
        <b/>
        <sz val="16"/>
        <rFont val="Century Gothic"/>
        <family val="2"/>
        <charset val="204"/>
      </rPr>
      <t xml:space="preserve">Мешок боксерский Стандарт (22кг)   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</si>
  <si>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88см
Диаметр: 29см
Покрытие: Оксфорд+ПВХ
Наполнитель: песок+опилки
Крепление: стропа+карабин</t>
  </si>
  <si>
    <t xml:space="preserve">Мешок боксерский Армейский (40кг)   </t>
  </si>
  <si>
    <t>Высота: 78см
Диаметр: 29см
Покрытие: Оксфорд+ПВХ
Наполнитель: песок+опилки
Крепление: стропа+карабин</t>
  </si>
  <si>
    <t xml:space="preserve">Мешок боксерский Армейский (30кг)  </t>
  </si>
  <si>
    <t>Высота: 68см
Диаметр: 25см
Покрытие: Оксфорд+ПВХ
Наполнитель: песок+опилки
Крепление: стропа+карабин</t>
  </si>
  <si>
    <t>Мешок боксерский Армейский (20кг)</t>
  </si>
  <si>
    <t>Высота: 66см
Диаметр: 25см
Покрытие: Оксфорд+ПВХ
Наполнитель: песок+опилки
Крепление: стропа+карабин</t>
  </si>
  <si>
    <t>Мешок боксерский Армейский (15кг)</t>
  </si>
  <si>
    <t>Высота: 63см
Диаметр: 23,5см
Покрытие: тент.материал
Наполнитель: песок+опилки
Крепление: стропа+карабин</t>
  </si>
  <si>
    <t>Высота: 61см
Диаметр: 22см
Покрытие: тент.материал
Наполнитель: песок+опилки
Крепление: стропа+карабин</t>
  </si>
  <si>
    <t>Высота: 40см
Диаметр: 17см
Покрытие: тент.материал
Наполнитель: песок+опилки
Крепление: стропа+карабин</t>
  </si>
  <si>
    <t>Высота: 30см
Диаметр:13см
Покрытие: тент.материал
Наполнитель: песок+опилки
Крепление: стропа+карабин</t>
  </si>
  <si>
    <t>Боксерские мешки и груши</t>
  </si>
  <si>
    <t xml:space="preserve"> Заказ, шт</t>
  </si>
  <si>
    <t>Технические параметры</t>
  </si>
  <si>
    <t>Описание</t>
  </si>
  <si>
    <t>Артикул</t>
  </si>
  <si>
    <t>Наименование изделия</t>
  </si>
  <si>
    <t>1 компл.</t>
  </si>
  <si>
    <t xml:space="preserve">Сетка н/теннис со стойками Giant Dragon  </t>
  </si>
  <si>
    <t>Минимальное кол-во   (кол-во штук в упаковке)</t>
  </si>
  <si>
    <t>PL22</t>
  </si>
  <si>
    <t>PL14</t>
  </si>
  <si>
    <t>PL13</t>
  </si>
  <si>
    <t>HSK2003-25</t>
  </si>
  <si>
    <t>Диск 25 кг (Китай) HSK2003-25</t>
  </si>
  <si>
    <t>HSK2003-15</t>
  </si>
  <si>
    <t>Диск 15 кг (Китай) HSK2003-15</t>
  </si>
  <si>
    <t xml:space="preserve"> HSK2003-5</t>
  </si>
  <si>
    <t>Диск 5 кг (Китай) HSK2003-5</t>
  </si>
  <si>
    <t>HSK2003-2.5</t>
  </si>
  <si>
    <t>Диск 2,5 кг (Китай) HSK2003-2.5</t>
  </si>
  <si>
    <t>Диск обрезин. ТИТАН черн. d51мм 10 кг.</t>
  </si>
  <si>
    <t>Диск AbsoluteChampion 5,0кг     D-29  материал: пластик+песок</t>
  </si>
  <si>
    <t>OB-60</t>
  </si>
  <si>
    <t>Гриф 1.8м (Китай) HSK6104</t>
  </si>
  <si>
    <t>Гриф 1,5м (Китай) HSK6103</t>
  </si>
  <si>
    <t>ХИТ ПРОДАЖ!!</t>
  </si>
  <si>
    <t>НОВИНКА!!!</t>
  </si>
  <si>
    <t>DB2175</t>
  </si>
  <si>
    <t>Гиря 12кг красн.</t>
  </si>
  <si>
    <t xml:space="preserve"> DB7122</t>
  </si>
  <si>
    <t>Гантели  c креплением на кисть в инд. упаковке (2кг *2) черные с серой ручкой</t>
  </si>
  <si>
    <t>DB2113</t>
  </si>
  <si>
    <t>Гантели виниловые  (5 кг*2) серые</t>
  </si>
  <si>
    <t>3компл.</t>
  </si>
  <si>
    <t>5компл.</t>
  </si>
  <si>
    <t>50шт</t>
  </si>
  <si>
    <t>Гантели мини, вес 230гр, комплект - 2шт</t>
  </si>
  <si>
    <t>2шт</t>
  </si>
  <si>
    <t xml:space="preserve">Гантель для фитнеса (0,5 кг)    Absolute Champion (мин. 1коробка 26шт) </t>
  </si>
  <si>
    <t xml:space="preserve">                                                                    Гантели и гири</t>
  </si>
  <si>
    <t>КОРЗИНА
Мы автоматически посчитали сумму Вашего заказа</t>
  </si>
  <si>
    <t>Обруч алюминиевый Absolute Champion, диаметр 120 см</t>
  </si>
  <si>
    <t>Обруч алюминиевый Absolute Champion, диаметр 100 см</t>
  </si>
  <si>
    <t xml:space="preserve">Обруч алюминиевый Absolute Champion, диаметр 90 см      </t>
  </si>
  <si>
    <t>Обруч алюминиевый Absolute Champion, диаметр 75 см</t>
  </si>
  <si>
    <t>Диаметр: 54, 75, 90, 100, 120 см
Вес: 235 г, 320 г, 370 г, 420 г, 540 г
Цвета: синий, красный, фиолетовый,
золотой, алюминиевый</t>
  </si>
  <si>
    <t>Алюминиевый обруч поможет Вам всегда поддерживать своё тело в тонусе и обрести идеальную фигуру. Лёгкий снаряд практически не ощущается во время упражнений. Занятия с обручем помогут укрепить пресс, а так же дыхательную систему и сердце. Упражнения не требуют специальной подготовки и присутствия тренера, великолепно подходят детям и взрослым.</t>
  </si>
  <si>
    <t xml:space="preserve">Обруч алюминиевый Absolute Champion, диаметр 54 см                            </t>
  </si>
  <si>
    <t xml:space="preserve">(1400x650x20мм) </t>
  </si>
  <si>
    <t>Диаметр: 410 мм</t>
  </si>
  <si>
    <t>Устали после работы домой и у вас совершенно не
осталось сил на своих близких!? Не беда, достаточно
позаниматься на диске 5 минут, и вы гарантировано
почувствуете необычайный прилив энергии!</t>
  </si>
  <si>
    <t xml:space="preserve">Диск «Здоровье» Absolute Champion     </t>
  </si>
  <si>
    <t>Максимальная нагрузка: 150 кг
Размер скамьи: 1250 х 610 х 770 мм
Размер коробки: 1150 х 390 х 175 мм
Вес тренажера: 12 кг</t>
  </si>
  <si>
    <t>Изогнутая скамья – скамья для тех, кто хочет убить двух зайцев одним выстре-
лом, подтянуть мышцы пресса, придав им красивый рельеф, накачать мышцы
спины и провести растяжку мышц ног, при этом занятия на такой скамье более
комфортные, ведут к снижению нагрузки на позвоночник и улучшают кровоо-
бращение в мышцах спины.</t>
  </si>
  <si>
    <t>Скамья для пресса Absolute Champion с выгнутой спинкой</t>
  </si>
  <si>
    <t>Максимальная нагрузка: 150 кг
Размер скамьи: 1100 х 360 х 740 мм
Размер коробки: 1150 х 390 х 750 мм
Вес тренажера: 8,4 кг</t>
  </si>
  <si>
    <t>Классическая прямая конструкция тренажера. Комфортабельная спинка и боль-
шие мягкие грифы позволяют выполнять упражнения на пресс в различных
положениях. Ноги при этом надежно фиксируются с помощью специальных
держателей из нескользящего материала. Эргономичная форма скамьи делают
процесс занятий максимально комфортным и безопасным. Конструкция изделия
устойчива и имеет прочные крепления, что придает скамье дополнительную
долговечность.</t>
  </si>
  <si>
    <t xml:space="preserve">Скамья для пресса Absolute Champion с прямой спинкой   </t>
  </si>
  <si>
    <t>Максимальная нагрузка: 150 кг
Размер скамьи: 1100 х 340 х 640 мм
Размер коробки: 1100 х 330 х 155 мм
Вес тренажера: 6,64 кг</t>
  </si>
  <si>
    <t>Скамья для пресса и спины - необходимое приспособление для выполнения
силовых упражнений с гантелями или штангой, упражнений для укрепления по-
перечных прямых и косых мышц живота и ряда других упражнений.</t>
  </si>
  <si>
    <t>Скамья для пресса и спины Absolute Champion</t>
  </si>
  <si>
    <t>Диаметр: 175 мм
Цвета: Желто-Голубой, Оранжево-зеленый, Черно-Серый
Материал: Пластиковый, обрезиненные
ручки и покрышка</t>
  </si>
  <si>
    <t xml:space="preserve">Этот простой с виду тренажёр, представляющий собой конструкцию из колеса и
продетой в него оси, способен как укрепить все мышечные группы тела новичка
в спорте, так и принести огромную пользу бывалому спортсмену. </t>
  </si>
  <si>
    <t>Ролик гимнастмческий Absolute Champion</t>
  </si>
  <si>
    <t>Вес: 1000 гр ( 2 шт.)
Цвет: Синий с желтыми липучками</t>
  </si>
  <si>
    <t>Утяжелитель Absolute Champion  1 кг*2шт</t>
  </si>
  <si>
    <t>Вес: 700 гр ( 2 шт.)
Цвет: Красный с синими липучками</t>
  </si>
  <si>
    <t>Утяжелитель Absolute Champion  0,7кг*2шт</t>
  </si>
  <si>
    <t>Вес: 500 гр ( 2 шт.)
Цвет: Синий с желтыми липучками</t>
  </si>
  <si>
    <t>Утяжелитель Absolute Champion  0,5кг*2шт</t>
  </si>
  <si>
    <t>Вес: 300 гр ( 2 шт.)
Цвет: Голубой с желтыми липучками</t>
  </si>
  <si>
    <t>Утяжелители для рук используют для усложнения тренировок с собственным
весом. Особенно они актуальны для тех, кто тренируется в домашних условиях.
Утяжелители для рук надевают во время тренировки рук (бицепсов, трицепсов) и
плеч.</t>
  </si>
  <si>
    <t>Утяжелитель Absolute Champion  0,3кг*2шт</t>
  </si>
  <si>
    <t>Скакалка 3,8 м
Цвет: Зеленый</t>
  </si>
  <si>
    <t>Скакалка Absolute Champion 3,8м (мин. 1 упаковка 10 шт.)</t>
  </si>
  <si>
    <t>Скакалка 2,8 м
Цвет: Синий</t>
  </si>
  <si>
    <t>Скакалка Absolute Champion 2,8м (мин. 1 упаковка 10 шт.)</t>
  </si>
  <si>
    <t>Скакалка 1,8 м
Цвет: Желтый</t>
  </si>
  <si>
    <t>Скакалку можно всегда взять с собой, она даже поместится в женскую сумочку и
не потребуют много места для упражнений. Это идеальный спортивный инвен-
тарь. Можно прыгать и в парке и на даче и дома. Скакалка - это тренажер, кото-
рый доступен любому человеку. Очень важное преимущество этого тренажера
низкая цена.</t>
  </si>
  <si>
    <t>Скакалка Absolute Champion 1,8м (мин. 1 упаковка 10 шт.)</t>
  </si>
  <si>
    <t>Диаметр наруж.: 65 мм
Диаметр внут.: 32 мм
Толщина: 15 мм
Цвет: оранжевый
Усилие: 35 кг</t>
  </si>
  <si>
    <t>50 шт.</t>
  </si>
  <si>
    <t>Эспандер кистевой Absolute Champion (фиолетовый) усилие 35 кг</t>
  </si>
  <si>
    <t>Диаметр наруж.: 65 мм
Диаметр внут.: 32 мм
Толщина: 15 мм
Цвет: синий
Усилие: 30 кг</t>
  </si>
  <si>
    <t>Эспандер кистевой Absolute Champion (синий)  усилие 30 кг</t>
  </si>
  <si>
    <t>Диаметр наруж.: 65 мм
Диаметр внут.: 32 мм
Толщина: 15 мм
Цвет: зеленый
Усилие: 25 кг</t>
  </si>
  <si>
    <t>Эспандер кистевой Absolute Champion (зеленый) усилие 25 кг</t>
  </si>
  <si>
    <t>Диаметр наруж.: 65 мм
Диаметр внут.: 32 мм
Толщина: 15 мм
Цвет: желтый
Усилие: 20 кг</t>
  </si>
  <si>
    <t>Эспандер кистевой Absolute Champion (жёлтый) усилие 20 кг</t>
  </si>
  <si>
    <t>Диаметр наруж.: 65 мм
Диаметр внут.: 32 мм
Толщина: 15 мм
Цвет: оранжевый
Усилие: 15 кг</t>
  </si>
  <si>
    <t>Эспандер кистевой Absolute Champion (оранжевый) усилие 15 кг</t>
  </si>
  <si>
    <t>Диаметр наруж.: 65 мм
Диаметр внут.: 32 мм
Толщина: 15 мм
Цвет: красный
Усилие: 10 кг</t>
  </si>
  <si>
    <t>Самым главным плюсом эспандера является то, что тренироваться с ним можно
практически в любое время и в любом месте. Также упражнения не требуют от
человека больших усилий, ведь вы можете сжимать эспандер даже перед сном.</t>
  </si>
  <si>
    <t>Эспандер кистевой Absolute Champion (красный) усилие 10 кг</t>
  </si>
  <si>
    <t>Цвет: Голубой
Усилие: 30 кг</t>
  </si>
  <si>
    <t>Эспандер Absolute Champion"СССР" усилие 30 кг (синий)</t>
  </si>
  <si>
    <t>Цвет: Желтый
Усилие: 20 кг</t>
  </si>
  <si>
    <t>Эспандер Absolute Champion"СССР" усилие 20 кг (желтый)</t>
  </si>
  <si>
    <t>Цвет: Красный
Усилие: 10 кг</t>
  </si>
  <si>
    <t xml:space="preserve">Кистевой эспандер - это тренажер, сжимая который можно увеличивать силу
своих кистей, укреплять пальцы и предплечья. Кистевой он именно потому что
развивает общую силу хвата. </t>
  </si>
  <si>
    <t>Эспандер Absolute Champion"СССР" усилие 10 кг (красный)</t>
  </si>
  <si>
    <t>Мелкий ОПТ 
при покупке до 20 т.руб.</t>
  </si>
  <si>
    <t>Надежность конструкции этого батута обеспечивается прочной рамой с полимерным двусторонним покрытием, нанесенным методом холодной гальванизации. В качестве материала прыжковой по-
верхности используется самый прочный полипропилен.</t>
  </si>
  <si>
    <t>3шт</t>
  </si>
  <si>
    <t>Размеры: 680х450 мм</t>
  </si>
  <si>
    <t>Щит баскетбольный большой</t>
  </si>
  <si>
    <t>Размеры: 285х400 мм</t>
  </si>
  <si>
    <t xml:space="preserve">Щит баскетбольный малый    </t>
  </si>
  <si>
    <t>Мягкое сиденье, тентовая крыша</t>
  </si>
  <si>
    <t>Комплектация</t>
  </si>
  <si>
    <t>Размеры упаковки</t>
  </si>
  <si>
    <t>Шарф болельщика</t>
  </si>
  <si>
    <t>Варежки болельщика</t>
  </si>
  <si>
    <t>Шапка болельщика</t>
  </si>
  <si>
    <t xml:space="preserve">ХИТ ПРОДАЖ!!! </t>
  </si>
  <si>
    <t xml:space="preserve">ХИТ ПРОДАЖ!!!  </t>
  </si>
  <si>
    <t>20шт</t>
  </si>
  <si>
    <t xml:space="preserve">Набор для игры в хоккей              Absolute Champion (+шапка, шарф и варежки)  </t>
  </si>
  <si>
    <t xml:space="preserve">Набор для игры в хоккей              Absolute Champion   </t>
  </si>
  <si>
    <t>Сноуборд Absolutechampion</t>
  </si>
  <si>
    <t>Фотография</t>
  </si>
  <si>
    <t>ОБУВЬ</t>
  </si>
  <si>
    <t>Шапка Abch цв. белый, красный, серый, черный</t>
  </si>
  <si>
    <t>р. 56</t>
  </si>
  <si>
    <t>р. 54</t>
  </si>
  <si>
    <t>р. 52</t>
  </si>
  <si>
    <t>р. 50</t>
  </si>
  <si>
    <t>р. 48</t>
  </si>
  <si>
    <t>р. 46</t>
  </si>
  <si>
    <t>р. 44</t>
  </si>
  <si>
    <t>р.46</t>
  </si>
  <si>
    <t>р.44</t>
  </si>
  <si>
    <t>WTS-K1185W</t>
  </si>
  <si>
    <t>Шорты муж.  100% полиэстер</t>
  </si>
  <si>
    <t>Куртка ветрозащитная мужская, цв. синий, белый, черный</t>
  </si>
  <si>
    <t xml:space="preserve">Куртка Abch муж. утепл. 13007007 Мод.7 цв т/син </t>
  </si>
  <si>
    <t>WTS-Y2692W</t>
  </si>
  <si>
    <t>ХИТ Продаж</t>
  </si>
  <si>
    <t>р. 42</t>
  </si>
  <si>
    <t xml:space="preserve"> WTS-K1852L</t>
  </si>
  <si>
    <t>WTS-Y2847W</t>
  </si>
  <si>
    <t>Костюм ветрозащитный Abch жен</t>
  </si>
  <si>
    <t>WTS-Y2843L</t>
  </si>
  <si>
    <t>WTS-Y2881L</t>
  </si>
  <si>
    <t>WTS-Y2846L</t>
  </si>
  <si>
    <t>Специальная цена</t>
  </si>
  <si>
    <t>Размеры</t>
  </si>
  <si>
    <t xml:space="preserve">простая коробка  </t>
  </si>
  <si>
    <t>Ширина: 975мм
Глубина: 600мм
Высота: 500мм
Окраска: порошковая
Металл: сталь
Конструкция: сборная
Допустимая нагрузка: 100кг
Гарантия: 2 года</t>
  </si>
  <si>
    <t xml:space="preserve">простая коробка 980*300*110 </t>
  </si>
  <si>
    <t>Ширина: 980мм
Глубина: 600мм
Высота: 300мм
Допустимая нагрузка: до 100кг
Гарантия: 2 года</t>
  </si>
  <si>
    <t>Ширина: 980мм
Глубина: 600мм
Высота: 300мм
Допустимая нагрузка: до 60кг
Гарантия: 2 года</t>
  </si>
  <si>
    <t>простая коробка  260*140*100</t>
  </si>
  <si>
    <t>простая коробка 1050*260*70</t>
  </si>
  <si>
    <t>Ширина: 500мм
Глубина: 650мм
Высота: 350мм
Окраска: порошковая
Металл: сталь
Конструкция: сборная
Допустимая нагрузка: 100кг
Расстояние между подлокотниками: 370мм
Гарантия: 2 года</t>
  </si>
  <si>
    <t>простая коробка  520*170*110</t>
  </si>
  <si>
    <t>простая коробка 1250*50*50</t>
  </si>
  <si>
    <t>Длина: 1200мм
Окраска: порошковая
Металл: сталь
Конструкция: сборная
Допустимая нагрузка: 100кг
Гарантия: 2 года</t>
  </si>
  <si>
    <t xml:space="preserve"> ХИТ ПРОДАЖ!!!</t>
  </si>
  <si>
    <t>простая коробка 650*80*55</t>
  </si>
  <si>
    <t>простая коробка 720*110*40</t>
  </si>
  <si>
    <t>простая коробка 980*270*175</t>
  </si>
  <si>
    <t>простая коробка 980*210*120</t>
  </si>
  <si>
    <t>Ширина: 980мм
Глубина: 350мм
Высота: 120мм
Допустимая нагрузка: до 120кг
Гарантия: 2 года</t>
  </si>
  <si>
    <t>простая коробка 1020*320*45</t>
  </si>
  <si>
    <t>простая коробка 990*280*90</t>
  </si>
  <si>
    <t>простая коробка 960*510*80</t>
  </si>
  <si>
    <t>простая коробка 910*610*40</t>
  </si>
  <si>
    <t>Длина мин.: 720мм
Длина макс. 800мм
Окраска: порошковая
Метал: сталь
Конструкция: сборная
Допустимая нагрузка:80кг 
Гарантия: 2 года</t>
  </si>
  <si>
    <t>Ширина: 510мм
Глубина: 160мм
Высота: 100мм
Окраска: порошковая
Металл: сталь
Конструкция: сборная
Гарантия: 2 года</t>
  </si>
  <si>
    <t>Ширина: 250мм
Глубина: 130мм
Высота: 90мм
Окраска: порошковая
Металл: сталь
Конструкция: сборная
Гарантия: 2 года</t>
  </si>
  <si>
    <t>ОПТ</t>
  </si>
  <si>
    <t>ДСК с креплением к потолку или стене</t>
  </si>
  <si>
    <t>Размер: 50x110x240-300 см
Максимальная нагрузка: 100 кг
Комплектация: трапеция, кольца, веревочная
Лестница, канат
Окрас: порошковая окраска
Цвет: салатово-красный; сине-красный; фиолетово-желтый</t>
  </si>
  <si>
    <t xml:space="preserve">Размер: 50x110x240-300 см
Максимальная нагрузка: 100 кг
Комплектация: трапеция, кольца, веревочная
Лестница, канат
Окрас: порошковая окраска
Цвет: салатово-красный; сине-красный; фиолетово-желтый
</t>
  </si>
  <si>
    <t xml:space="preserve">Размер: 50x110x240-300 см
Максимальная нагрузка: 100 кг
Комплектация: трапеция, кольца, веревочная
Лестница, канат
Окрас: порошковая окраска
Цвет: разноцветный
</t>
  </si>
  <si>
    <t>ДСК с креплением к стене</t>
  </si>
  <si>
    <t xml:space="preserve">Материал комплекса: металл
Размер: 220x44x15 см
Максимальная нагрузка: 100 кг
Окрас: порошковая окраска
Цвет: фиолетово-розовый; сине-оранж-желтый
</t>
  </si>
  <si>
    <t xml:space="preserve">Размер: 200х120х50 см
Максимальная нагрузка: 100 кг
Комплектация: трапеция, кольца, турник
Навесной.
Окрас: порошковая окраска
Цвет: зелено-оранжевый; фиолетово-розовый;
Сине-желтый
</t>
  </si>
  <si>
    <t xml:space="preserve">Размер: 220х150х18 см
Максимальная нагрузка: 100 кг
Комплектация: трапеция, кольца, канат
Окрас: порошковая окраска
Цвет: сине-красный; розово-фиолетовый;
Салатово-красный; серебро
</t>
  </si>
  <si>
    <t xml:space="preserve">Размер: 230x50х60 см
Максимальная нагрузка: 100 кг
Окрас: порошковая окраска
Цвет: бело-голубой-синий
</t>
  </si>
  <si>
    <t xml:space="preserve">Размер: 80x90х220 см
Максимальная нагрузка: 100 кг
Комплектация: кольца, трапеция, брусья навесные, навесная полка
Окрас: порошковая окраска
Цвет: фиолетово-розовый
</t>
  </si>
  <si>
    <t>ДСК с креплением к потолку</t>
  </si>
  <si>
    <t xml:space="preserve">Материал комплекса: металл, пластик
Размер: 50х150х240-300 см
Максимальная нагрузка: 100 кг
Комплектация: кольца, канат, веревочная
Лестница, трапеция, турник навесной, брусья
Навесные
Окрас: порошковая окраска
Цвет: зелено-красный
</t>
  </si>
  <si>
    <t>ДСК из дерева</t>
  </si>
  <si>
    <t xml:space="preserve">Тип крепления: к полу и стене
Тип комплекса: разборная
Материал комплекса: дерево
Размер: 240х80х15 см
Вес комплекса: 15 кг
Длина перекладин: 720 мм
Максимальная нагрузка: 100 кг
</t>
  </si>
  <si>
    <t xml:space="preserve">Тип крепления: к полу и стене
Тип комплекса: разборная
Материал комплекса: дерево
Размер: 8,5х50х220 см
Вес комплекса: 10 кг
Длина перекладин: 420 мм
Максимальная нагрузка: 100 кг
</t>
  </si>
  <si>
    <t>ДСК для самых маленьких</t>
  </si>
  <si>
    <t>ДСК "Первый шаг".</t>
  </si>
  <si>
    <t xml:space="preserve">Тип крепления: пол (без крепежа)
Тип комплекса: разборная
Материал комплекса: металл
Размер: 120х140х750 см
Вес комплекса: 15 кг
Длина перекладин: 720 мм
Максимальная нагрузка: 100 кг
</t>
  </si>
  <si>
    <t xml:space="preserve">Тип крепления: к стене
Тип комплекса: п-образный
Материал комплекса: металл
Размер: 50х70х170 см
Максимальная нагрузка: 40 кг
Комплектация: качели
</t>
  </si>
  <si>
    <t>Маты</t>
  </si>
  <si>
    <t>Размер: 600х600х60 мм</t>
  </si>
  <si>
    <t>Размер: 1000х500х60мм</t>
  </si>
  <si>
    <t>Мат 4 в 1 AbsoluteChampion</t>
  </si>
  <si>
    <t xml:space="preserve">Размеры Д*Ш =1300*600мм,                                    толщина= 60мм </t>
  </si>
  <si>
    <t xml:space="preserve">Мат гимнастический складной                         </t>
  </si>
  <si>
    <t>(1000х1000х60мм)  OXFORD</t>
  </si>
  <si>
    <t xml:space="preserve">Мат Abch гимнастический (2000х1000х60мм)     </t>
  </si>
  <si>
    <t xml:space="preserve">(2000х1000х60мм)       </t>
  </si>
  <si>
    <t xml:space="preserve">Мат Abch гимнастический (2000х1000х100мм)    </t>
  </si>
  <si>
    <t xml:space="preserve">(2000х1000х100мм)    </t>
  </si>
  <si>
    <t>Крепление: На дверь
Размер: d33, d45 см</t>
  </si>
  <si>
    <t xml:space="preserve">Щит баскетбольный большой    680х450 </t>
  </si>
  <si>
    <t>Размер щита: 680х450мм
Размер кольца: d=330 мм</t>
  </si>
  <si>
    <t xml:space="preserve">Качели деревянные "Светофор"                                                 </t>
  </si>
  <si>
    <t>Нагрузка: 40 кг</t>
  </si>
  <si>
    <t xml:space="preserve">Канат  (8 шт в упаковке)                                                        </t>
  </si>
  <si>
    <t>Нагрузка: 90 кг
Длина: от 2-3 м</t>
  </si>
  <si>
    <t xml:space="preserve">Трапеция  </t>
  </si>
  <si>
    <t>Нагрузка: 90 кг</t>
  </si>
  <si>
    <t>Кольца гимнастические Absolute Champion                    (20 шт в упаковке) размеры:                                 d(наруж)=162мм, d(внутр.)=115мм</t>
  </si>
  <si>
    <t>Тарзанка круглая Absolute Champion</t>
  </si>
  <si>
    <t>Крепление: К ДСК
Описание: Пластик + верёвка</t>
  </si>
  <si>
    <t>Качели подвесные Absolute Champion</t>
  </si>
  <si>
    <t>Кольцо баскетбольное (для ДСК)</t>
  </si>
  <si>
    <t>Крепление: К трубе ДСК
Размер: d=32 см</t>
  </si>
  <si>
    <t>Кольцо баскетбольное (крепление к стене)</t>
  </si>
  <si>
    <t xml:space="preserve">Щит баскетбольный малый                                           </t>
  </si>
  <si>
    <t>Размер щита: 285х400мм
Размер кольца: d=300 мм</t>
  </si>
  <si>
    <r>
      <t xml:space="preserve">Качели пластмассовые Absolute Champion             </t>
    </r>
    <r>
      <rPr>
        <sz val="13"/>
        <color indexed="8"/>
        <rFont val="Times New Roman"/>
        <family val="1"/>
        <charset val="204"/>
      </rPr>
      <t/>
    </r>
  </si>
  <si>
    <t>Лестница веревочная (12 шт в упаковке)</t>
  </si>
  <si>
    <t>Брусья навесные</t>
  </si>
  <si>
    <t>Крепление: К перекладине ДСК
Размер: 32 см</t>
  </si>
  <si>
    <t>Турник навесной</t>
  </si>
  <si>
    <t>Канат для перетягивания ( L=1,2,3….12м)</t>
  </si>
  <si>
    <t>Цена за 1 м:</t>
  </si>
  <si>
    <t xml:space="preserve">Скамья гимнастическая Absolute Champion </t>
  </si>
  <si>
    <t xml:space="preserve">L 2000     Описание: материал - дерево, опоры металлические    Габариты, ДхШхВ, мм: 2000х25х30                           </t>
  </si>
  <si>
    <t>L 2500     Описание: материал - дерево, опоры металлические    Габариты, ДхШхВ, мм: 2500х25х30</t>
  </si>
  <si>
    <t>Скамья гимнастическая Absolute Champion</t>
  </si>
  <si>
    <t>L 3000     Описание: материал - дерево, опоры металлические    Габариты, ДхШхВ, мм: 3000х25х30</t>
  </si>
  <si>
    <t>Высота:43 см Диаметр: 19 см Покрытие: тент. материал Наполнитель: песок+опилки Крепление: стропа+карабин</t>
  </si>
  <si>
    <t xml:space="preserve">       </t>
  </si>
  <si>
    <t xml:space="preserve">Развивающая кроватка-коврик для ребенка "Моя маленькая коровка" </t>
  </si>
  <si>
    <t>Парта ученическая Absolutechampion,                       L=1200</t>
  </si>
  <si>
    <t xml:space="preserve">Качели AbsoluteСhampion (металлические) </t>
  </si>
  <si>
    <t>ХИТ ПРОДАЖ</t>
  </si>
  <si>
    <t xml:space="preserve">Шорты детские </t>
  </si>
  <si>
    <t>Манишка Absolute Champion одинарная малая</t>
  </si>
  <si>
    <t>Манишка Absolute Champion одинарная большая</t>
  </si>
  <si>
    <t>Манишка Absolute Champion двойная малая</t>
  </si>
  <si>
    <t>Манишка Absolute Champion двойная большая</t>
  </si>
  <si>
    <r>
      <t xml:space="preserve">Спортивный комплект Abch (майка+шорты) для девочки
</t>
    </r>
    <r>
      <rPr>
        <sz val="16"/>
        <color indexed="8"/>
        <rFont val="Century Gothic"/>
        <family val="2"/>
        <charset val="204"/>
      </rPr>
      <t>WTS-Y2788BG, цв. SHINY RED, р.110-152</t>
    </r>
  </si>
  <si>
    <r>
      <t xml:space="preserve">Спортивный комплект Abch (майка+шорты) для мальчика
</t>
    </r>
    <r>
      <rPr>
        <sz val="16"/>
        <color indexed="8"/>
        <rFont val="Century Gothic"/>
        <family val="2"/>
        <charset val="204"/>
      </rPr>
      <t>WTS-Y2959B, цв. ROYAL, р.110-152</t>
    </r>
  </si>
  <si>
    <t xml:space="preserve">   Дополнительное навесное оборудование для ДСК, турники   (собственное производство)</t>
  </si>
  <si>
    <r>
      <rPr>
        <b/>
        <sz val="16"/>
        <color indexed="8"/>
        <rFont val="Century Gothic"/>
        <family val="2"/>
        <charset val="204"/>
      </rPr>
      <t xml:space="preserve"> Чехол для т/стола </t>
    </r>
    <r>
      <rPr>
        <sz val="16"/>
        <color indexed="8"/>
        <rFont val="Century Gothic"/>
        <family val="2"/>
        <charset val="204"/>
      </rPr>
      <t xml:space="preserve">Absolute Champion                      Материал: Оксфорд 210Т
</t>
    </r>
    <r>
      <rPr>
        <b/>
        <sz val="13"/>
        <color indexed="8"/>
        <rFont val="Times New Roman"/>
        <family val="1"/>
        <charset val="204"/>
      </rPr>
      <t/>
    </r>
  </si>
  <si>
    <r>
      <t xml:space="preserve">Прочные стальные обручи долговечнее пластиковых моделей, что делает их
оптимальным выбором для длительного интенсивного использования. Металл
стоек к ржавчине, не окисляется при регулярном контакте с кожей. Облегчённые
модели весом до 1 кг рассчитаны на новичков, детей, пользователей, которые
никогда ранее не занимались.
</t>
    </r>
    <r>
      <rPr>
        <b/>
        <sz val="14"/>
        <color indexed="10"/>
        <rFont val="Century Gothic"/>
        <family val="2"/>
        <charset val="204"/>
      </rPr>
      <t xml:space="preserve">
ХИТ ПРОДАЖ!</t>
    </r>
  </si>
  <si>
    <r>
      <t xml:space="preserve">Мелкий ОПТ   </t>
    </r>
    <r>
      <rPr>
        <b/>
        <sz val="16"/>
        <rFont val="Century Gothic"/>
        <family val="2"/>
        <charset val="204"/>
      </rPr>
      <t>при покупке до 20 т.руб.</t>
    </r>
  </si>
  <si>
    <r>
      <rPr>
        <b/>
        <sz val="16"/>
        <color indexed="10"/>
        <rFont val="Century Gothic"/>
        <family val="2"/>
        <charset val="204"/>
      </rPr>
      <t xml:space="preserve"> ОПТ 1  </t>
    </r>
    <r>
      <rPr>
        <b/>
        <sz val="16"/>
        <color indexed="8"/>
        <rFont val="Century Gothic"/>
        <family val="2"/>
        <charset val="204"/>
      </rPr>
      <t>при закупке от 20 до 50 т.руб.</t>
    </r>
  </si>
  <si>
    <r>
      <rPr>
        <b/>
        <sz val="16"/>
        <color indexed="10"/>
        <rFont val="Century Gothic"/>
        <family val="2"/>
        <charset val="204"/>
      </rPr>
      <t xml:space="preserve"> ОПТ 2</t>
    </r>
    <r>
      <rPr>
        <b/>
        <sz val="16"/>
        <color indexed="8"/>
        <rFont val="Century Gothic"/>
        <family val="2"/>
        <charset val="204"/>
      </rPr>
      <t xml:space="preserve"> при закупке от 50 до150 т.руб.         </t>
    </r>
  </si>
  <si>
    <r>
      <rPr>
        <b/>
        <sz val="16"/>
        <color indexed="10"/>
        <rFont val="Century Gothic"/>
        <family val="2"/>
        <charset val="204"/>
      </rPr>
      <t xml:space="preserve"> ОПТ 3 </t>
    </r>
    <r>
      <rPr>
        <b/>
        <sz val="16"/>
        <color indexed="8"/>
        <rFont val="Century Gothic"/>
        <family val="2"/>
        <charset val="204"/>
      </rPr>
      <t xml:space="preserve"> при закупке
от 150 т.руб.        </t>
    </r>
  </si>
  <si>
    <r>
      <rPr>
        <b/>
        <sz val="16"/>
        <color indexed="8"/>
        <rFont val="Century Gothic"/>
        <family val="2"/>
        <charset val="204"/>
      </rPr>
      <t>Мяч гандб.</t>
    </r>
    <r>
      <rPr>
        <sz val="16"/>
        <color indexed="8"/>
        <rFont val="Century Gothic"/>
        <family val="2"/>
        <charset val="204"/>
      </rPr>
      <t xml:space="preserve">  №3                                           (32 дольный,5 слоев подкладки, диаметр 58 см.)</t>
    </r>
  </si>
  <si>
    <r>
      <rPr>
        <b/>
        <sz val="16"/>
        <color indexed="8"/>
        <rFont val="Century Gothic"/>
        <family val="2"/>
        <charset val="204"/>
      </rPr>
      <t>Мяч гандб.</t>
    </r>
    <r>
      <rPr>
        <sz val="16"/>
        <color indexed="8"/>
        <rFont val="Century Gothic"/>
        <family val="2"/>
        <charset val="204"/>
      </rPr>
      <t xml:space="preserve">  №3                                         (32 дольный,5 слоев подкладки, диаметр 58 см.)</t>
    </r>
  </si>
  <si>
    <r>
      <rPr>
        <b/>
        <sz val="16"/>
        <color indexed="10"/>
        <rFont val="Century Gothic"/>
        <family val="2"/>
        <charset val="204"/>
      </rPr>
      <t xml:space="preserve">Мелкий ОПТ </t>
    </r>
    <r>
      <rPr>
        <b/>
        <sz val="16"/>
        <rFont val="Century Gothic"/>
        <family val="2"/>
        <charset val="204"/>
      </rPr>
      <t xml:space="preserve">  при покупке до 20 т.руб.</t>
    </r>
  </si>
  <si>
    <r>
      <rPr>
        <b/>
        <sz val="16"/>
        <color indexed="10"/>
        <rFont val="Century Gothic"/>
        <family val="2"/>
        <charset val="204"/>
      </rPr>
      <t>ОПТ 1</t>
    </r>
    <r>
      <rPr>
        <b/>
        <sz val="16"/>
        <rFont val="Century Gothic"/>
        <family val="2"/>
        <charset val="204"/>
      </rPr>
      <t xml:space="preserve">  при закупке от 20 до 50 т.руб.</t>
    </r>
  </si>
  <si>
    <r>
      <t xml:space="preserve"> </t>
    </r>
    <r>
      <rPr>
        <b/>
        <sz val="16"/>
        <color indexed="10"/>
        <rFont val="Century Gothic"/>
        <family val="2"/>
        <charset val="204"/>
      </rPr>
      <t xml:space="preserve">ОПТ 2 </t>
    </r>
    <r>
      <rPr>
        <b/>
        <sz val="16"/>
        <rFont val="Century Gothic"/>
        <family val="2"/>
        <charset val="204"/>
      </rPr>
      <t xml:space="preserve">при закупке от 50 до150 т.руб.  </t>
    </r>
  </si>
  <si>
    <r>
      <t xml:space="preserve"> </t>
    </r>
    <r>
      <rPr>
        <b/>
        <sz val="16"/>
        <color indexed="10"/>
        <rFont val="Century Gothic"/>
        <family val="2"/>
        <charset val="204"/>
      </rPr>
      <t xml:space="preserve">ОПТ 3  </t>
    </r>
    <r>
      <rPr>
        <b/>
        <sz val="16"/>
        <rFont val="Century Gothic"/>
        <family val="2"/>
        <charset val="204"/>
      </rPr>
      <t>при закупке
от 150 т.руб.</t>
    </r>
  </si>
  <si>
    <r>
      <t xml:space="preserve">Батут Absolute Champion 38'' </t>
    </r>
    <r>
      <rPr>
        <sz val="16"/>
        <color indexed="8"/>
        <rFont val="Century Gothic"/>
        <family val="2"/>
        <charset val="204"/>
      </rPr>
      <t>(97см)
Высота: 18см
Возраст: 4-6 лет
Максимальная нагрузка: 100кг</t>
    </r>
  </si>
  <si>
    <r>
      <t xml:space="preserve">Батут Absolute Champion 54'' </t>
    </r>
    <r>
      <rPr>
        <sz val="16"/>
        <color indexed="8"/>
        <rFont val="Century Gothic"/>
        <family val="2"/>
        <charset val="204"/>
      </rPr>
      <t>(137см)
Высота: 18см
Возраст: от 12 лет и более
Максимальная нагрузка: 100кг</t>
    </r>
  </si>
  <si>
    <r>
      <rPr>
        <b/>
        <sz val="16"/>
        <color indexed="8"/>
        <rFont val="Century Gothic"/>
        <family val="2"/>
        <charset val="204"/>
      </rPr>
      <t xml:space="preserve">Шашки Absolute Champion                                                (мин заказ 50 шт) цветной короб                                                </t>
    </r>
    <r>
      <rPr>
        <b/>
        <sz val="16"/>
        <color indexed="10"/>
        <rFont val="Century Gothic"/>
        <family val="2"/>
        <charset val="204"/>
      </rPr>
      <t xml:space="preserve">                                                           </t>
    </r>
    <r>
      <rPr>
        <b/>
        <sz val="16"/>
        <rFont val="Century Gothic"/>
        <family val="2"/>
        <charset val="204"/>
      </rPr>
      <t>собственное производство</t>
    </r>
  </si>
  <si>
    <r>
      <t>Пятнашки AbsoluteChampion                                 Описание:</t>
    </r>
    <r>
      <rPr>
        <b/>
        <sz val="16"/>
        <color indexed="8"/>
        <rFont val="Century Gothic"/>
        <family val="2"/>
        <charset val="204"/>
      </rPr>
      <t xml:space="preserve"> цвет однотонный,                                   собственное производство   </t>
    </r>
  </si>
  <si>
    <r>
      <t xml:space="preserve">Домино Absolute Champion                               Описание: </t>
    </r>
    <r>
      <rPr>
        <b/>
        <sz val="16"/>
        <color indexed="8"/>
        <rFont val="Century Gothic"/>
        <family val="2"/>
        <charset val="204"/>
      </rPr>
      <t xml:space="preserve">цвет однотонно чёрный, короб цветной                                                         </t>
    </r>
    <r>
      <rPr>
        <b/>
        <sz val="16"/>
        <color indexed="10"/>
        <rFont val="Century Gothic"/>
        <family val="2"/>
        <charset val="204"/>
      </rPr>
      <t xml:space="preserve">   </t>
    </r>
    <r>
      <rPr>
        <b/>
        <sz val="16"/>
        <rFont val="Century Gothic"/>
        <family val="2"/>
        <charset val="204"/>
      </rPr>
      <t>собственное производство</t>
    </r>
  </si>
  <si>
    <r>
      <t xml:space="preserve">Набор детский игровой  Abch "Классик Стандарт" № 1      </t>
    </r>
    <r>
      <rPr>
        <sz val="16"/>
        <color indexed="8"/>
        <rFont val="Century Gothic"/>
        <family val="2"/>
        <charset val="204"/>
      </rPr>
      <t xml:space="preserve">(перчатки, уп.) </t>
    </r>
  </si>
  <si>
    <r>
      <t xml:space="preserve">Набор детский игровой  Abch "Классик Стандарт"  № 2  </t>
    </r>
    <r>
      <rPr>
        <sz val="16"/>
        <color indexed="8"/>
        <rFont val="Century Gothic"/>
        <family val="2"/>
        <charset val="204"/>
      </rPr>
      <t>(перчатки, груша, уп.)</t>
    </r>
  </si>
  <si>
    <r>
      <t xml:space="preserve">Набор детский игровой Abch "Классик Стандарт"№ 5  </t>
    </r>
    <r>
      <rPr>
        <sz val="16"/>
        <color indexed="8"/>
        <rFont val="Century Gothic"/>
        <family val="2"/>
        <charset val="204"/>
      </rPr>
      <t xml:space="preserve">(перчатки, лапа) </t>
    </r>
    <r>
      <rPr>
        <b/>
        <sz val="16"/>
        <color indexed="8"/>
        <rFont val="Century Gothic"/>
        <family val="2"/>
        <charset val="204"/>
      </rPr>
      <t xml:space="preserve">
</t>
    </r>
  </si>
  <si>
    <r>
      <t xml:space="preserve">Набор дет.игровой Abch Классик Стандарт" КАРАТЕ №1                                                                                </t>
    </r>
    <r>
      <rPr>
        <sz val="16"/>
        <color indexed="8"/>
        <rFont val="Century Gothic"/>
        <family val="2"/>
        <charset val="204"/>
      </rPr>
      <t>(перчатки, черный пояс, кимоно, уп.)</t>
    </r>
    <r>
      <rPr>
        <b/>
        <sz val="16"/>
        <color indexed="8"/>
        <rFont val="Century Gothic"/>
        <family val="2"/>
        <charset val="204"/>
      </rPr>
      <t xml:space="preserve">                                                          Собственное производство</t>
    </r>
  </si>
  <si>
    <r>
      <t xml:space="preserve">Набор дет.игровой Abch"Классик Стандарт"КАРАТЕ №2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(перчатки,черный пояс, кимоно, макивара, повязка,уп.)                                                            </t>
    </r>
    <r>
      <rPr>
        <b/>
        <sz val="16"/>
        <color indexed="8"/>
        <rFont val="Century Gothic"/>
        <family val="2"/>
        <charset val="204"/>
      </rPr>
      <t>Собственное производство</t>
    </r>
  </si>
  <si>
    <r>
      <t>Набор детский игровой Abch Классик Стандарт" КИКБОКСИНГ №1</t>
    </r>
    <r>
      <rPr>
        <sz val="16"/>
        <color indexed="8"/>
        <rFont val="Century Gothic"/>
        <family val="2"/>
        <charset val="204"/>
      </rPr>
      <t xml:space="preserve">(перчатки, штаны, уп.) </t>
    </r>
    <r>
      <rPr>
        <b/>
        <sz val="16"/>
        <color indexed="8"/>
        <rFont val="Century Gothic"/>
        <family val="2"/>
        <charset val="204"/>
      </rPr>
      <t>Собственное производство</t>
    </r>
  </si>
  <si>
    <r>
      <t xml:space="preserve">Набор детский игровой Abch Классик Стандарт" КИКБОКСИНГ №2                                                 </t>
    </r>
    <r>
      <rPr>
        <sz val="16"/>
        <color indexed="8"/>
        <rFont val="Century Gothic"/>
        <family val="2"/>
        <charset val="204"/>
      </rPr>
      <t>(перчатки, штаны, лапа, повязка, уп.)</t>
    </r>
    <r>
      <rPr>
        <b/>
        <sz val="16"/>
        <color indexed="8"/>
        <rFont val="Century Gothic"/>
        <family val="2"/>
        <charset val="204"/>
      </rPr>
      <t xml:space="preserve">          Собственное производство</t>
    </r>
  </si>
  <si>
    <r>
      <t xml:space="preserve">Чешки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(белые,черные)13,5-16,5 </t>
    </r>
  </si>
  <si>
    <r>
      <t xml:space="preserve">Чешки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(белые,черные)17-20 </t>
    </r>
  </si>
  <si>
    <r>
      <t xml:space="preserve">Чешки          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 черные)20,5-22,5  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3"/>
        <color indexed="10"/>
        <rFont val="Times New Roman"/>
        <family val="1"/>
        <charset val="204"/>
      </rPr>
      <t/>
    </r>
  </si>
  <si>
    <r>
      <t xml:space="preserve">Чешки        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 черные)23-25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3"/>
        <color indexed="10"/>
        <rFont val="Times New Roman"/>
        <family val="1"/>
        <charset val="204"/>
      </rPr>
      <t/>
    </r>
  </si>
  <si>
    <r>
      <t xml:space="preserve">Балетки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(белый, черный) 13,5-16,5 </t>
    </r>
    <r>
      <rPr>
        <sz val="16"/>
        <color indexed="10"/>
        <rFont val="Century Gothic"/>
        <family val="2"/>
        <charset val="204"/>
      </rPr>
      <t xml:space="preserve">   </t>
    </r>
  </si>
  <si>
    <r>
      <t xml:space="preserve">Балетки                                                                         </t>
    </r>
    <r>
      <rPr>
        <sz val="16"/>
        <color indexed="8"/>
        <rFont val="Century Gothic"/>
        <family val="2"/>
        <charset val="204"/>
      </rPr>
      <t>(белый, черный) 17-22,5</t>
    </r>
    <r>
      <rPr>
        <sz val="16"/>
        <color indexed="10"/>
        <rFont val="Century Gothic"/>
        <family val="2"/>
        <charset val="204"/>
      </rPr>
      <t xml:space="preserve"> </t>
    </r>
  </si>
  <si>
    <r>
      <t xml:space="preserve">Балетки                                                                              </t>
    </r>
    <r>
      <rPr>
        <sz val="16"/>
        <color indexed="8"/>
        <rFont val="Century Gothic"/>
        <family val="2"/>
        <charset val="204"/>
      </rPr>
      <t>(белый, черный) 23-25</t>
    </r>
  </si>
  <si>
    <r>
      <rPr>
        <b/>
        <sz val="16"/>
        <color indexed="8"/>
        <rFont val="Century Gothic"/>
        <family val="2"/>
        <charset val="204"/>
      </rPr>
      <t xml:space="preserve">Нескользящее покрытие ПВХ обеспечивает надежный хват гантелей во время занятий и амортизацию при касании с полом.  </t>
    </r>
    <r>
      <rPr>
        <b/>
        <sz val="16"/>
        <color indexed="10"/>
        <rFont val="Century Gothic"/>
        <family val="2"/>
        <charset val="204"/>
      </rPr>
      <t xml:space="preserve">                          ХИТ ПРОДАЖ!!!</t>
    </r>
  </si>
  <si>
    <r>
      <t xml:space="preserve">Гриф штанги AbsoluteChampion D29 L1200 (с замками)                                         </t>
    </r>
    <r>
      <rPr>
        <sz val="16"/>
        <color indexed="8"/>
        <rFont val="Century Gothic"/>
        <family val="2"/>
        <charset val="204"/>
      </rPr>
      <t xml:space="preserve">мах грузоподъёмность: 40кг </t>
    </r>
  </si>
  <si>
    <r>
      <t>Гриф штанги AbsoluteChampion D29 L1500 (с замками)</t>
    </r>
    <r>
      <rPr>
        <sz val="16"/>
        <color indexed="8"/>
        <rFont val="Century Gothic"/>
        <family val="2"/>
        <charset val="204"/>
      </rPr>
      <t xml:space="preserve">                                     мах грузоподъёмность: 30кг</t>
    </r>
  </si>
  <si>
    <r>
      <t xml:space="preserve">Гриф штанги AbsoluteChampion D29 L1800 (с замками) </t>
    </r>
    <r>
      <rPr>
        <sz val="16"/>
        <color indexed="8"/>
        <rFont val="Century Gothic"/>
        <family val="2"/>
        <charset val="204"/>
      </rPr>
      <t xml:space="preserve">                                             мах грузоподъёмность: 20кг</t>
    </r>
  </si>
  <si>
    <r>
      <t xml:space="preserve">Гриф </t>
    </r>
    <r>
      <rPr>
        <b/>
        <sz val="16"/>
        <color indexed="10"/>
        <rFont val="Century Gothic"/>
        <family val="2"/>
        <charset val="204"/>
      </rPr>
      <t>d50мм L152,40 см</t>
    </r>
    <r>
      <rPr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без зажимов </t>
    </r>
    <r>
      <rPr>
        <sz val="16"/>
        <color indexed="8"/>
        <rFont val="Century Gothic"/>
        <family val="2"/>
        <charset val="204"/>
      </rPr>
      <t>Описание: длина рабочей области: 92см           вес: 11,5кг</t>
    </r>
  </si>
  <si>
    <r>
      <t xml:space="preserve">Гриф </t>
    </r>
    <r>
      <rPr>
        <b/>
        <sz val="16"/>
        <color indexed="10"/>
        <rFont val="Century Gothic"/>
        <family val="2"/>
        <charset val="204"/>
      </rPr>
      <t>d50мм L152,40 см</t>
    </r>
    <r>
      <rPr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с зажимами  </t>
    </r>
    <r>
      <rPr>
        <sz val="16"/>
        <color indexed="8"/>
        <rFont val="Century Gothic"/>
        <family val="2"/>
        <charset val="204"/>
      </rPr>
      <t xml:space="preserve"> Описание: длина рабочей области: 92см           вес: 11,5кг</t>
    </r>
  </si>
  <si>
    <r>
      <t xml:space="preserve">Диск (1,25 кг) за 1 шт.    </t>
    </r>
    <r>
      <rPr>
        <b/>
        <sz val="16"/>
        <color indexed="10"/>
        <rFont val="Century Gothic"/>
        <family val="2"/>
        <charset val="204"/>
      </rPr>
      <t>(50 мм)</t>
    </r>
    <r>
      <rPr>
        <b/>
        <sz val="16"/>
        <color indexed="8"/>
        <rFont val="Century Gothic"/>
        <family val="2"/>
        <charset val="204"/>
      </rPr>
      <t xml:space="preserve"> </t>
    </r>
  </si>
  <si>
    <r>
      <t xml:space="preserve">Диск (2,5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(50 мм)</t>
    </r>
  </si>
  <si>
    <r>
      <t xml:space="preserve">Диск (10 кг) </t>
    </r>
    <r>
      <rPr>
        <sz val="16"/>
        <color indexed="8"/>
        <rFont val="Century Gothic"/>
        <family val="2"/>
        <charset val="204"/>
      </rPr>
      <t xml:space="preserve">за 1 шт.  </t>
    </r>
    <r>
      <rPr>
        <b/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10"/>
        <rFont val="Century Gothic"/>
        <family val="2"/>
        <charset val="204"/>
      </rPr>
      <t>(50 мм)</t>
    </r>
  </si>
  <si>
    <r>
      <rPr>
        <b/>
        <sz val="16"/>
        <color indexed="8"/>
        <rFont val="Century Gothic"/>
        <family val="2"/>
        <charset val="204"/>
      </rPr>
      <t>Диск (20 кг)</t>
    </r>
    <r>
      <rPr>
        <sz val="16"/>
        <color indexed="8"/>
        <rFont val="Century Gothic"/>
        <family val="2"/>
        <charset val="204"/>
      </rPr>
      <t xml:space="preserve"> за 1 шт.   </t>
    </r>
    <r>
      <rPr>
        <b/>
        <sz val="16"/>
        <color indexed="10"/>
        <rFont val="Century Gothic"/>
        <family val="2"/>
        <charset val="204"/>
      </rPr>
      <t>(50 мм)   (обрезин. цветной)</t>
    </r>
  </si>
  <si>
    <r>
      <t>Диск (15 кг)</t>
    </r>
    <r>
      <rPr>
        <sz val="16"/>
        <color indexed="8"/>
        <rFont val="Century Gothic"/>
        <family val="2"/>
        <charset val="204"/>
      </rPr>
      <t xml:space="preserve"> за 1 шт.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>(25 мм)  (обрезин. чёрный)</t>
    </r>
  </si>
  <si>
    <r>
      <t xml:space="preserve">Диск (15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 xml:space="preserve"> (25 мм)  (обрезин. чёрный)</t>
    </r>
  </si>
  <si>
    <r>
      <t xml:space="preserve">Диск (20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 xml:space="preserve"> (25 мм)  (обрезин. чёрный)</t>
    </r>
  </si>
  <si>
    <t xml:space="preserve">ДСК 3-5 Трансформер                   Комплектация: Трапеция, кольца, веревочная лестница, канат                   </t>
  </si>
  <si>
    <r>
      <rPr>
        <b/>
        <sz val="16"/>
        <color indexed="8"/>
        <rFont val="Century Gothic"/>
        <family val="2"/>
        <charset val="204"/>
      </rPr>
      <t xml:space="preserve">ДСК 3-5 ПВХ Трансформер                   Комплектация: Трапеция, кольца, </t>
    </r>
    <r>
      <rPr>
        <b/>
        <sz val="16"/>
        <rFont val="Century Gothic"/>
        <family val="2"/>
        <charset val="204"/>
      </rPr>
      <t xml:space="preserve">веревочная лестница, канат  Перекладина ПВХ                   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</si>
  <si>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 xml:space="preserve">ДСК 4 (широкий хват)            Комплектация: Трапеция, кольца, веревочная лестница, канат                     </t>
  </si>
  <si>
    <r>
      <rPr>
        <b/>
        <sz val="16"/>
        <color indexed="8"/>
        <rFont val="Century Gothic"/>
        <family val="2"/>
        <charset val="204"/>
      </rPr>
      <t xml:space="preserve">ДСК 4 ПВХ (широкий хват)            Комплектация: Трапеция, кольца, веревочная лестница, канат </t>
    </r>
    <r>
      <rPr>
        <b/>
        <sz val="16"/>
        <rFont val="Century Gothic"/>
        <family val="2"/>
        <charset val="204"/>
      </rPr>
      <t xml:space="preserve">Перекладина ПВХ    </t>
    </r>
    <r>
      <rPr>
        <b/>
        <sz val="16"/>
        <color indexed="10"/>
        <rFont val="Century Gothic"/>
        <family val="2"/>
        <charset val="204"/>
      </rPr>
      <t xml:space="preserve">                               </t>
    </r>
  </si>
  <si>
    <t>ДСК "Бабочка"    Комплектация: Канат, веревочная лестница, кольца,трапеция</t>
  </si>
  <si>
    <r>
      <t xml:space="preserve">ДСК "Солнышко"                                   </t>
    </r>
    <r>
      <rPr>
        <b/>
        <sz val="16"/>
        <color indexed="8"/>
        <rFont val="Century Gothic"/>
        <family val="2"/>
        <charset val="204"/>
      </rPr>
      <t xml:space="preserve">     Комплектация: Кольца, канат, веревочная лестница, качели       сварные перекладины    2 варианта крепления: 1) анкерными болтами в пол и стену;  2) враспор между полом и потолком       </t>
    </r>
  </si>
  <si>
    <r>
      <rPr>
        <b/>
        <sz val="16"/>
        <color indexed="8"/>
        <rFont val="Century Gothic"/>
        <family val="2"/>
        <charset val="204"/>
      </rPr>
      <t xml:space="preserve">ДСК 1    Комплектация: </t>
    </r>
    <r>
      <rPr>
        <sz val="16"/>
        <color indexed="8"/>
        <rFont val="Century Gothic"/>
        <family val="2"/>
        <charset val="204"/>
      </rPr>
      <t xml:space="preserve">Трапеция, кольца, турник навесной     Крепление: болтами к полу и стене               </t>
    </r>
  </si>
  <si>
    <r>
      <rPr>
        <b/>
        <sz val="16"/>
        <color indexed="8"/>
        <rFont val="Century Gothic"/>
        <family val="2"/>
        <charset val="204"/>
      </rPr>
      <t>ДСК "САМОЛЁТ"</t>
    </r>
    <r>
      <rPr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8"/>
        <rFont val="Century Gothic"/>
        <family val="2"/>
        <charset val="204"/>
      </rPr>
      <t xml:space="preserve"> Комплектация</t>
    </r>
    <r>
      <rPr>
        <sz val="16"/>
        <color indexed="8"/>
        <rFont val="Century Gothic"/>
        <family val="2"/>
        <charset val="204"/>
      </rPr>
      <t xml:space="preserve">: Трапеция,кольца,канат    Крепление к стене                                          </t>
    </r>
  </si>
  <si>
    <r>
      <t xml:space="preserve">ДСК 8                                            </t>
    </r>
    <r>
      <rPr>
        <b/>
        <sz val="16"/>
        <color indexed="8"/>
        <rFont val="Century Gothic"/>
        <family val="2"/>
        <charset val="204"/>
      </rPr>
      <t xml:space="preserve">  Комплектация: Кольца, канат, веревочная лестница, трапеция, турник навесной, брусья навесные                                                 Крепление: враспор между полом и потолком</t>
    </r>
  </si>
  <si>
    <r>
      <rPr>
        <b/>
        <sz val="16"/>
        <rFont val="Century Gothic"/>
        <family val="2"/>
        <charset val="204"/>
      </rPr>
      <t xml:space="preserve">Шведская стенка № 2   </t>
    </r>
    <r>
      <rPr>
        <b/>
        <sz val="16"/>
        <color indexed="8"/>
        <rFont val="Century Gothic"/>
        <family val="2"/>
        <charset val="204"/>
      </rPr>
      <t xml:space="preserve">                                         Absolute Champion      Составная из двух частей  </t>
    </r>
  </si>
  <si>
    <r>
      <rPr>
        <b/>
        <sz val="16"/>
        <rFont val="Century Gothic"/>
        <family val="2"/>
        <charset val="204"/>
      </rPr>
      <t xml:space="preserve">Шведская стенка № 3   </t>
    </r>
    <r>
      <rPr>
        <b/>
        <sz val="16"/>
        <color indexed="8"/>
        <rFont val="Century Gothic"/>
        <family val="2"/>
        <charset val="204"/>
      </rPr>
      <t xml:space="preserve">Absolute Champion    Составная из двух частей  </t>
    </r>
  </si>
  <si>
    <t xml:space="preserve">Мат 2 в 1 AbsoluteChampion,   размеры Д*Ш =600*600мм,  толщина= 60мм </t>
  </si>
  <si>
    <r>
      <t xml:space="preserve">Мат гимнастический   </t>
    </r>
    <r>
      <rPr>
        <b/>
        <sz val="16"/>
        <color indexed="8"/>
        <rFont val="Century Gothic"/>
        <family val="2"/>
        <charset val="204"/>
      </rPr>
      <t>(1000х500х60мм)  Собственное производство</t>
    </r>
  </si>
  <si>
    <r>
      <t>Мат гимнастический</t>
    </r>
    <r>
      <rPr>
        <b/>
        <sz val="16"/>
        <color indexed="8"/>
        <rFont val="Century Gothic"/>
        <family val="2"/>
        <charset val="204"/>
      </rPr>
      <t xml:space="preserve">                                      </t>
    </r>
  </si>
  <si>
    <r>
      <t xml:space="preserve">Кольцо баскетбольное    (крепление на дверь)           </t>
    </r>
    <r>
      <rPr>
        <b/>
        <sz val="16"/>
        <color indexed="10"/>
        <rFont val="Century Gothic"/>
        <family val="2"/>
        <charset val="204"/>
      </rPr>
      <t xml:space="preserve">                   </t>
    </r>
  </si>
  <si>
    <r>
      <t xml:space="preserve">Кольцо баскетбольное   (крепление на дверь)                               </t>
    </r>
    <r>
      <rPr>
        <b/>
        <sz val="16"/>
        <color indexed="10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    </t>
    </r>
  </si>
  <si>
    <r>
      <t xml:space="preserve">Кольца детские Absolute Champion  </t>
    </r>
    <r>
      <rPr>
        <b/>
        <sz val="16"/>
        <color indexed="8"/>
        <rFont val="Century Gothic"/>
        <family val="2"/>
        <charset val="204"/>
      </rPr>
      <t>(гимнастические) размеры: d(наруж)=125мм, d(внутр.)=90мм</t>
    </r>
  </si>
  <si>
    <t>Размер: 50x110x240-300 см
Максимальная нагрузка: 100 кг
Окрас: порошковая окраска
Цвет: сине-красный</t>
  </si>
  <si>
    <t>Размер: 50x110x240-300 см
Максимальная нагрузка: 100 кг
Комплектация: трапеция, кольца, веревочная
Лестница, канат
Окрас: порошковая окраска
Цвет: сине-красный; фиолетово-желтый; салатово-
красный</t>
  </si>
  <si>
    <t>ЦЕНА</t>
  </si>
  <si>
    <t>ЦЕНА ПО АКЦИИ</t>
  </si>
  <si>
    <r>
      <t xml:space="preserve">Одежда для занятия единоборствами.
</t>
    </r>
    <r>
      <rPr>
        <b/>
        <sz val="24"/>
        <color indexed="10"/>
        <rFont val="Century Gothic"/>
        <family val="2"/>
        <charset val="204"/>
      </rPr>
      <t>АКЦИЯ!!!</t>
    </r>
  </si>
  <si>
    <r>
      <t xml:space="preserve">Хороший тренажер для детей, не травмирует, способствует улучшению координации и чувства дистанции.
</t>
    </r>
    <r>
      <rPr>
        <b/>
        <sz val="36"/>
        <color indexed="10"/>
        <rFont val="Century Gothic"/>
        <family val="2"/>
        <charset val="204"/>
      </rPr>
      <t xml:space="preserve">ХИТ ПРОДАЖ!!!
</t>
    </r>
  </si>
  <si>
    <r>
      <t xml:space="preserve">Для сильных и смелых! Стилизованные боксерские мешки цвета хаки, для любителей военной тематики. Может послужить оригинальным подарком для любителей единоборств! Подходит для отработки ударов в 2 уровня.
</t>
    </r>
    <r>
      <rPr>
        <b/>
        <sz val="36"/>
        <color indexed="10"/>
        <rFont val="Century Gothic"/>
        <family val="2"/>
        <charset val="204"/>
      </rPr>
      <t xml:space="preserve">УНИКАЛЬНОЕ ПРЕДЛОЖЕНИЕ </t>
    </r>
    <r>
      <rPr>
        <b/>
        <sz val="40"/>
        <color indexed="10"/>
        <rFont val="Century Gothic"/>
        <family val="2"/>
        <charset val="204"/>
      </rPr>
      <t>!!!</t>
    </r>
  </si>
  <si>
    <t xml:space="preserve"> Служат для отработки ударов в 3 уровня. Удлиненные мешки для кикбоксинга позволяют отрабатывать нижние удары ногами (лоу-кик).
</t>
  </si>
  <si>
    <t xml:space="preserve">Специальный снаряд грушевидной формы, чаще всего вешающейся на уровне головы. Предназначен для развития точности и быстроты удара
. </t>
  </si>
  <si>
    <r>
      <t xml:space="preserve">Служат для защиты рук спортсмена и частей тела спарринг-партнера во время тренировок и поединков, так же необходимы при отработке ударов руками на спортивных снарядах, например, таких как боксерский мешок. Уберегут руки от травм, так же позволят вкладываться в удар с большей силой.
</t>
    </r>
    <r>
      <rPr>
        <b/>
        <sz val="22"/>
        <color indexed="10"/>
        <rFont val="Century Gothic"/>
        <family val="2"/>
        <charset val="204"/>
      </rPr>
      <t>АКЦИЯ!!!</t>
    </r>
    <r>
      <rPr>
        <b/>
        <sz val="16"/>
        <color indexed="10"/>
        <rFont val="Century Gothic"/>
        <family val="2"/>
        <charset val="204"/>
      </rPr>
      <t xml:space="preserve">
</t>
    </r>
  </si>
  <si>
    <t>Мужская и женская 
зимняя одежда</t>
  </si>
  <si>
    <t xml:space="preserve">Детская одежда </t>
  </si>
  <si>
    <r>
      <rPr>
        <b/>
        <sz val="24"/>
        <color indexed="10"/>
        <rFont val="Century Gothic"/>
        <family val="2"/>
        <charset val="204"/>
      </rPr>
      <t xml:space="preserve">ХИТ ПРОДАЖ!! </t>
    </r>
    <r>
      <rPr>
        <sz val="24"/>
        <color indexed="10"/>
        <rFont val="Century Gothic"/>
        <family val="2"/>
        <charset val="204"/>
      </rPr>
      <t xml:space="preserve">  </t>
    </r>
    <r>
      <rPr>
        <b/>
        <sz val="24"/>
        <color indexed="8"/>
        <rFont val="Century Gothic"/>
        <family val="2"/>
        <charset val="204"/>
      </rPr>
      <t xml:space="preserve">                собственное пр-во                    </t>
    </r>
  </si>
  <si>
    <t>Размер: 1000х1000х60мм</t>
  </si>
  <si>
    <r>
      <t xml:space="preserve">Мат гимнастический   </t>
    </r>
    <r>
      <rPr>
        <b/>
        <sz val="16"/>
        <color indexed="8"/>
        <rFont val="Century Gothic"/>
        <family val="2"/>
        <charset val="204"/>
      </rPr>
      <t>(1000х1000х60мм)  Собственное производство</t>
    </r>
  </si>
  <si>
    <t>Куртка спортивная Abch муж WTS-Y1849W цв NAVY</t>
  </si>
  <si>
    <t>WTS-Y1849W</t>
  </si>
  <si>
    <t xml:space="preserve">Спортивный комплект(майка+шорты )Abch муж WTS-Y1863W цв WHIYE/NAVY </t>
  </si>
  <si>
    <t xml:space="preserve">WTS-Y1863W </t>
  </si>
  <si>
    <t>р.45</t>
  </si>
  <si>
    <t>р.39</t>
  </si>
  <si>
    <t>Полуботинки A1611D-3</t>
  </si>
  <si>
    <t>A1611D-3</t>
  </si>
  <si>
    <t>Полуботинки Бона-Шуз 32618С</t>
  </si>
  <si>
    <t>32618С</t>
  </si>
  <si>
    <t xml:space="preserve">Полуботинки Бона-Шуз 32619А </t>
  </si>
  <si>
    <t>32619А</t>
  </si>
  <si>
    <t>р.37</t>
  </si>
  <si>
    <t>р.38</t>
  </si>
  <si>
    <t>Сланцы  с ремешками</t>
  </si>
  <si>
    <t>р.37-38</t>
  </si>
  <si>
    <t>КРОССОВКИ 8-1035/1 цв.чер/гол</t>
  </si>
  <si>
    <t>8-1035/1</t>
  </si>
  <si>
    <t>Обувь д/актив отд жен. PATROL 239-2926-8/01-5/11 иск.кож/текст, цв.сер/жел</t>
  </si>
  <si>
    <t>PATROL 239-2926-8/01-5/11</t>
  </si>
  <si>
    <t>КРОССОВКИ 8-1063/1 цв.сер/гол/син</t>
  </si>
  <si>
    <t>8-1063/1</t>
  </si>
  <si>
    <t>Гантель металлическая разборная AbsoluteChampion 1 кг для фитнеса бордово-голубая</t>
  </si>
  <si>
    <t>Обруч Abch пластиковый d540мм голубой</t>
  </si>
  <si>
    <t>Диаметр 54см</t>
  </si>
  <si>
    <t>Обруч Abch пластиковый d540мм желтый</t>
  </si>
  <si>
    <t>Обруч Abch пластиковый d540мм красный</t>
  </si>
  <si>
    <t>Обруч Abch пластиковый d540мм лайм</t>
  </si>
  <si>
    <t>Обруч Abch пластиковый d540мм розовый</t>
  </si>
  <si>
    <t>Обруч Abch пластиковый d540мм фиолетовый</t>
  </si>
  <si>
    <t>Обруч Abch пластиковый d750мм голубой</t>
  </si>
  <si>
    <t>Диаметр 75см</t>
  </si>
  <si>
    <t>Обруч Abch пластиковый d750мм желтый</t>
  </si>
  <si>
    <t>Обруч Abch пластиковый d750мм красный</t>
  </si>
  <si>
    <t>Обруч Abch пластиковый d750мм лайм</t>
  </si>
  <si>
    <t>Обруч Abch пластиковый d750мм розовый</t>
  </si>
  <si>
    <t>Обруч Abch пластиковый d750мм фиолетовый</t>
  </si>
  <si>
    <t>Обруч Abch пластиковый d890мм голубой</t>
  </si>
  <si>
    <t>Диаметр 89см</t>
  </si>
  <si>
    <t>Обруч Abch пластиковый d890мм желтый</t>
  </si>
  <si>
    <t>Обруч Abch пластиковый d890мм красный</t>
  </si>
  <si>
    <t>Обруч Abch пластиковый d890мм лайм</t>
  </si>
  <si>
    <t>Обруч Abch пластиковый d890мм розовый</t>
  </si>
  <si>
    <t>Обруч Abch пластиковый d890мм фиолетовый</t>
  </si>
  <si>
    <r>
      <t xml:space="preserve">Мешок боксерский Стандарт плюс (35кг)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</si>
  <si>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(45кг)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</si>
  <si>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(55кг)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</si>
  <si>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(25кг)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</si>
  <si>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Гриф гантели прямой AbsoluteChampion D29 L360 (с замками)   </t>
    </r>
    <r>
      <rPr>
        <sz val="16"/>
        <color indexed="8"/>
        <rFont val="Century Gothic"/>
        <family val="2"/>
        <charset val="204"/>
      </rPr>
      <t xml:space="preserve">                                               </t>
    </r>
    <r>
      <rPr>
        <b/>
        <sz val="16"/>
        <color indexed="8"/>
        <rFont val="Century Gothic"/>
        <family val="2"/>
        <charset val="204"/>
      </rPr>
      <t xml:space="preserve">собственное производство </t>
    </r>
  </si>
  <si>
    <t xml:space="preserve">Материал изготовления: металлический стержень, снаружи пластик                         мах грузоподъёмность: 20кг             </t>
  </si>
  <si>
    <t>Ширина: 980мм
Глубина: 690мм - брусья, 440мм - турник
Окраска: порошковая
Металл: сталь
Конструкция: сборная
Допустимая нагрузка: 100кг
Расстояние между подлокотниками: 500мм
Гарантия: 2 года</t>
  </si>
  <si>
    <t>Брюки                                                                              899</t>
  </si>
  <si>
    <t>Мужская и женская 
 одежда</t>
  </si>
  <si>
    <t>ДСК 21</t>
  </si>
  <si>
    <t>цвет Синий     Нагрузка 9кг</t>
  </si>
  <si>
    <t>цвет Фиолетовый Нагрузка 6кг</t>
  </si>
  <si>
    <t>цвет Лайм    Нагрузка 3кг</t>
  </si>
  <si>
    <t>Материал металл, пластик</t>
  </si>
  <si>
    <t>Эспандер W образный</t>
  </si>
  <si>
    <t xml:space="preserve">Эспандер для спины с упорами </t>
  </si>
  <si>
    <t>Ручки тканевые</t>
  </si>
  <si>
    <t>цвет Лайм         Нагрузка 3кг                               цвет Фиолетовый Нагрузка 6кг             цвет Синий            Нагрузка 9кг</t>
  </si>
  <si>
    <t>3 эспандера в наборе           ручки металл, пластик</t>
  </si>
  <si>
    <t>Эспандер с разборной ручкой</t>
  </si>
  <si>
    <t>Ручки тканевые               Мягкие манжеты</t>
  </si>
  <si>
    <t>Ручки пластиковые</t>
  </si>
  <si>
    <t>Эспандер для постановки удара</t>
  </si>
  <si>
    <t>Мягкие манжеты</t>
  </si>
  <si>
    <t>Эспандер для ног</t>
  </si>
  <si>
    <t>Эспандер 2 в 1 кистевой + силовой</t>
  </si>
  <si>
    <t>Эспандер 2 в 1 сила + удар</t>
  </si>
  <si>
    <t>Эспандер восьмерка</t>
  </si>
  <si>
    <t>Эспандер кольцо</t>
  </si>
  <si>
    <t>Длина: 0,5м                         ручки пластиковые</t>
  </si>
  <si>
    <t>Эспандер для груди Т-5</t>
  </si>
  <si>
    <t>Эспандер для груди Т-3</t>
  </si>
  <si>
    <t>Крепеж к двери             ручки тканевые</t>
  </si>
  <si>
    <t>Эспандер для постановки удара к двери</t>
  </si>
  <si>
    <t>Эспандер Паук</t>
  </si>
  <si>
    <t>Длина: 1м                         ручки пластиковые</t>
  </si>
  <si>
    <t>Эспандер для груди Т-2</t>
  </si>
  <si>
    <t>Длина: 1м                         ручки тканевые</t>
  </si>
  <si>
    <t>Эспандер для груди Т-1</t>
  </si>
  <si>
    <t>Длина: 0,5м                         ручки тканевые</t>
  </si>
  <si>
    <t>Перчатки боксерские детские 1126</t>
  </si>
  <si>
    <t>Перчатки боксерские детские 1130</t>
  </si>
  <si>
    <t>Пояс кикбоксера</t>
  </si>
  <si>
    <t xml:space="preserve">Мешок боксерский детский 0,9кг Оксфорд  </t>
  </si>
  <si>
    <t xml:space="preserve">Мешок боксерский детский 4кг Оксфорд  </t>
  </si>
  <si>
    <t xml:space="preserve">Мешок боксерский детский 6 кг Оксфорд  </t>
  </si>
  <si>
    <t xml:space="preserve">Мешок боксерский детский 10кг Оксфорд  </t>
  </si>
  <si>
    <t>Покрытие: искусственная кожа
Наполнитель: вторичный поролонВес: 10 унц,  Цвет: красный черный синий</t>
  </si>
  <si>
    <t>Покрытие: искусственная кожа
Наполнитель: вторичный поролон. Вес: 12 унц,               Цвет:красный черный синий</t>
  </si>
  <si>
    <t>Покрытие: искусственная кожа
Наполнитель: вторичный поролон. Вес: 14 унц.                  Цвет: красный черный синий</t>
  </si>
  <si>
    <t xml:space="preserve">цвет Лайм         Нагрузка 3кг                               цвет Фиолетовый Нагрузка 6кг             </t>
  </si>
  <si>
    <t xml:space="preserve">цвет Лайм         Нагрузка 3кг 2шт                               цвет Фиолетовый Нагрузка 6кг 2шт             цвет Синий            Нагрузка 9кг 2шт </t>
  </si>
  <si>
    <t>2 эспандера длиной 1,2м в наборе, тканевые ручки, мягкие манжеты, крепление к двери</t>
  </si>
  <si>
    <t>3 эспандера длиной 1,2м в наборе, тканевые ручки, мягкие манжеты, крепление к двери</t>
  </si>
  <si>
    <t>6 эспандеров длиной 1,2м в наборе, тканевые ручки, мягкие манжеты, крепление к двери</t>
  </si>
  <si>
    <t>Шашки - нарды AbsoluteChampion (мин заказ 80 шт) в термоусадочной пленке                                                                                                           собственное производство</t>
  </si>
  <si>
    <t>80шт</t>
  </si>
  <si>
    <t>Шашки AbsoluteChampion (мин заказ 105 шт) в термоусадочной пленке                                                                                                           собственное производство</t>
  </si>
  <si>
    <t>105шт</t>
  </si>
  <si>
    <t>Набор трубчатых эспандеров № 1</t>
  </si>
  <si>
    <t>Набор трубчатых эспандеров № 2</t>
  </si>
  <si>
    <t>Набор трубчатых эспандеров № 3</t>
  </si>
  <si>
    <t xml:space="preserve">
</t>
  </si>
  <si>
    <t>.</t>
  </si>
  <si>
    <t xml:space="preserve">Летающая тарелка "Фризби"     AbsoluteChampion      </t>
  </si>
  <si>
    <t>Ширина: 980мм
Глубина: 600мм
Высота: 30мм
Окраска: порошковая
Металл: сталь
Конструкция: сборная
Допустимая нагрузка:150кг
Гарантия: 2 года</t>
  </si>
  <si>
    <t>Набор игр (шашки) Absolute Champion картонное поле</t>
  </si>
  <si>
    <t>30шт</t>
  </si>
  <si>
    <t>Набор игр (шашки, нарды) Absolute Champion картонное поле</t>
  </si>
  <si>
    <t>Набор игр (шахматы, шашки, нарды) Absolute Champion картонное поле</t>
  </si>
  <si>
    <r>
      <t xml:space="preserve">Качели дачные 2-х местные                        </t>
    </r>
    <r>
      <rPr>
        <b/>
        <sz val="13"/>
        <color indexed="10"/>
        <rFont val="Times New Roman"/>
        <family val="1"/>
        <charset val="204"/>
      </rPr>
      <t xml:space="preserve"> </t>
    </r>
  </si>
  <si>
    <t xml:space="preserve">Масса комплекса: 22 кг
Допустимая величина нагрузки: 160-180 кг
Длина: 1600 мм
Ширина: 1300 мм
Высота: 1500 мм
Материал каркаса/ткани: сталь/тент
Конструкция: сборная 
Толщина трубы каркаса: 1,5 мм; dтрубы=Ø25, Ø38 
Окраска: порошковая
Сидушка: х/б, синтепон
Гарантия: 12 месяцев
</t>
  </si>
  <si>
    <t>1 короб - картон:  ДхШхВ, мм: 1500х450х150</t>
  </si>
  <si>
    <t>СК "Триумф"</t>
  </si>
  <si>
    <t>Скамья для СК "Триумф"</t>
  </si>
  <si>
    <t>Стойка под штангу для СК "Триумф"</t>
  </si>
  <si>
    <t>Турник-брусья для СК "Триумф"</t>
  </si>
  <si>
    <t>СК "Триумф" в сборе</t>
  </si>
  <si>
    <t>Тип крепления: к стене 
Материал комплекса: металл, пластик
Размер: 225х65х20 см
Длина перекладин: 55см
Максимальная нагрузка: 120 кг
Цвет: белый</t>
  </si>
  <si>
    <t xml:space="preserve">Максимальная нагрузка: 120 кг
Размер скамьи: 55 х 30 х 150 см
Размер коробки: 1150 х 390 х 750 мм
Вес тренажера: 11 кг   </t>
  </si>
  <si>
    <t xml:space="preserve">Максимальная нагрузка: 80 кг
Размер скамьи: 40 х 60 х 22 см
Размер коробки: 1150 х 390 х 750 мм
Вес тренажера: 3 кг   </t>
  </si>
  <si>
    <t>многофункциональный спортивный комплекс</t>
  </si>
  <si>
    <r>
      <t xml:space="preserve">Батут Absolute Champion 54'' с держателем                          </t>
    </r>
    <r>
      <rPr>
        <sz val="16"/>
        <color indexed="8"/>
        <rFont val="Century Gothic"/>
        <family val="2"/>
        <charset val="204"/>
      </rPr>
      <t>(137см)
Высота: 18см
Возраст: от 12 лет и более
Максимальная нагрузка: 100кг</t>
    </r>
  </si>
  <si>
    <t>Гантель цельнометталическая  Absolute Champion 1кг</t>
  </si>
  <si>
    <t>Гантель цельнометталическая  Absolute Champion 2кг</t>
  </si>
  <si>
    <t>цвета: салатово-желтый , сине-желтая, фиолетово-голубая</t>
  </si>
  <si>
    <t>УДСК "Ветерок"</t>
  </si>
  <si>
    <t xml:space="preserve">Масса комплекса: 18 кг
Длина: 1200 мм
Ширина: 1600 мм
Высота: 1900 мм
Материал: сталь
Конструкция: сборная 
Толщина трубы каркаса: 1,5 мм; dтрубы=Ø25, Ø38 
Окраска: порошковая
Гарантия: 12 месяцев
</t>
  </si>
  <si>
    <t>1 короб - картон:  ДхШхВ, мм: 1800х400х150</t>
  </si>
  <si>
    <t>Канат, тарзанка, качель, шведская лестница,навесной турник</t>
  </si>
  <si>
    <t>УДСК "Весёлые старты-2" Габаритные размеры, ДхШхВ, мм: 1800х2000х2200</t>
  </si>
  <si>
    <r>
      <t>УДСК "Акробат"                         комплектация:</t>
    </r>
    <r>
      <rPr>
        <sz val="13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канат, тарзанка, качель, шведская лестница, навесной турник  Габаритные размеры, ДхШхВ, мм: 2550х1400х1960</t>
    </r>
  </si>
  <si>
    <t>УДСК "Весёлые старты"        комплектация: канат, качель АЧ, тарзанка, турник                                                      Габаритные размеры: ДхШхВ (мм): 3000х1500х2000</t>
  </si>
  <si>
    <r>
      <t>Масса комплекса: 25,5 кг
Длина: 2700 мм
Ширина: 1400 мм
Высота: 2000 мм
Материал: сталь
Конструкция: сборная 
Толщина трубы каркаса: 1,5 мм; dтрубы=Ø25, Ø38 
Окраска: порошковая
Гарантия: 12 месяцев</t>
    </r>
    <r>
      <rPr>
        <b/>
        <sz val="13"/>
        <color indexed="10"/>
        <rFont val="Times New Roman"/>
        <family val="1"/>
        <charset val="204"/>
      </rPr>
      <t xml:space="preserve">
</t>
    </r>
  </si>
  <si>
    <r>
      <t>Длина: 2000 мм
Ширина: 3000 мм
Высота: 2700 мм
Материал: сталь
Конструкция: сборная 
Толщина трубы каркаса: 1,5 мм; dтрубы=Ø25, Ø38 
Окраска: порошковая
Гарантия: 12 месяцев</t>
    </r>
    <r>
      <rPr>
        <b/>
        <sz val="16"/>
        <color indexed="10"/>
        <rFont val="Times New Roman"/>
        <family val="1"/>
        <charset val="204"/>
      </rPr>
      <t xml:space="preserve">
</t>
    </r>
  </si>
  <si>
    <r>
      <t>Длина: 1800 мм
Ширина: 2000 мм
Высота: 2200 мм
Материал: сталь
Конструкция: сборная 
Толщина трубы каркаса: 1,5 мм; dтрубы=Ø25, Ø38 
Окраска: порошковая
Гарантия: 12 месяцев</t>
    </r>
    <r>
      <rPr>
        <b/>
        <sz val="16"/>
        <color indexed="10"/>
        <rFont val="Times New Roman"/>
        <family val="1"/>
        <charset val="204"/>
      </rPr>
      <t xml:space="preserve">
</t>
    </r>
  </si>
  <si>
    <t>Диаметр: 100 см
Цвета: синий, красный, фиолетовый,
золотой</t>
  </si>
  <si>
    <t>Диаметр: 120 см
Цвета: синий, красный, фиолетовый,
золотой</t>
  </si>
  <si>
    <t xml:space="preserve">Обруч стальной Absolute Champion диаметр 120 см  </t>
  </si>
  <si>
    <t>WTS-E402</t>
  </si>
  <si>
    <t xml:space="preserve">Обруч стальной Absolute Champion диаметр 100 см  </t>
  </si>
  <si>
    <t xml:space="preserve">Беговел BUMER №2 AbsoluteChampion усиленная рама                                          цвет: лайм, голубой, розовый                        материал: металл, пластик                         максимальная нагрузка 30кг                 </t>
  </si>
  <si>
    <t>Велосипед BUMER AbsoluteChampion        цвет: лайм, голубой, розовый                        материал: металл, пластик                         максимальная нагрузка 30кг      Размеры упаковки（один в коробке）460*380*330
Размеы ураковки (три в коробке）920*430*250      Вес велосипеда в сборе 2.8кг     В одиночной коробке 3.6кг В коробке по 3шт10.2кг</t>
  </si>
  <si>
    <t xml:space="preserve">Велосипед BUMER AbsoluteChampion с держателем                                              цвет: лайм, голубой, розовый                        материал: металл, пластик                         максимальная нагрузка 30кг  Размер упаковки 920*430*250          Вес 3.8кг  Вес в упаковке по 3шт -11.9кг     </t>
  </si>
  <si>
    <t xml:space="preserve">Беговел BUMER №3 AbsoluteChampion три колеса                                                      цвет: лайм, голубой, розовый                        материал: металл, пластик                         максимальная нагрузка 30кг                   вес 1 шт - 2.9кг
вес  1шт в упаковке - 3.7кг
вес 2шт  в упаковке - 6,6кг
Длина общая - 730мм
Высота до руля - 520мм
Высота до сиденья - 360мм
Диаметр большого колеса - 220мм
Диаметр малого колеса - 170мм       </t>
  </si>
  <si>
    <t>Беговел BUMER №1 AbsoluteChampion         цвет: лайм, голубой, розовый                        материал: металл, пластик                         максимальная нагрузка 30кг                  вес 1 шт - 2.6кг
вес  1шт в упаковке - 3.3кг
вес 3шт  в упаковке - 8.6кг
Длина общая - 730мм
Высота до руля - 500мм
Высота до сиденья - 350мм
Диаметр большого колеса - 220мм</t>
  </si>
  <si>
    <t xml:space="preserve">ДСК-20     Комплектация: Трапеция, кольца, канат, турник широкий хват  </t>
  </si>
  <si>
    <t xml:space="preserve">Размер: 90х120х240-320 см
Максимальная нагрузка: 100 кг
Комплектация: трапеция, кольца, канат, турник
Широкий хват
Окрас: порошковая окраска
Цвет: разноцветный
</t>
  </si>
  <si>
    <t>Размер: 300 см
Нагрузка: 50 кг</t>
  </si>
  <si>
    <t>Нагрузка: 50 кг
Размер: d (внутр)=9 см
d (внеш)=12,5 см</t>
  </si>
  <si>
    <t>Нагрузка: 50 кг
Размер: d (внутр)=11,5 см
d (внеш)=16,2 см</t>
  </si>
  <si>
    <t>Диск Здоровья металлический, 2-х цветный（салатовый-фиолетовый）</t>
  </si>
  <si>
    <t>Упакован в короба по10шт.Размеры упаковки 310*310*160.Вес 1шт- 960гр.</t>
  </si>
  <si>
    <t>Дартс 38см(Китай) 6 дротиков BB0311</t>
  </si>
  <si>
    <t>Тапочки коралловые SALVAS (черный/синий/оранжевый)</t>
  </si>
  <si>
    <t>р. 44, 54</t>
  </si>
  <si>
    <t>Куртка "Аляска" Abch муж WTS-E402 цв BLACK/GREY</t>
  </si>
  <si>
    <t xml:space="preserve">Шорты детские, </t>
  </si>
  <si>
    <t>р. 128-140</t>
  </si>
  <si>
    <t xml:space="preserve"> р.110-152</t>
  </si>
  <si>
    <t>Мешок боксерский Юниор 5 кг (ПВХ)</t>
  </si>
  <si>
    <t>Мешок боксерский Юниор 10 кг (ПВХ)</t>
  </si>
  <si>
    <t>Мешок боксерский Юниор 15 кг (ПВХ)</t>
  </si>
  <si>
    <t>Мешок боксерский Юниор 20 кг (ПВХ)</t>
  </si>
  <si>
    <t>Мешок боксерский Юниор 25 кг (ПВХ)</t>
  </si>
  <si>
    <t>Мешок боксерский Юниор 30 кг (ПВХ)</t>
  </si>
  <si>
    <t>Мешок боксерский Юниор 35 кг (ПВХ)</t>
  </si>
  <si>
    <r>
      <t xml:space="preserve">
</t>
    </r>
    <r>
      <rPr>
        <b/>
        <sz val="48"/>
        <color indexed="10"/>
        <rFont val="Century Gothic"/>
        <family val="2"/>
        <charset val="204"/>
      </rPr>
      <t>НОВИНКА!!!</t>
    </r>
    <r>
      <rPr>
        <b/>
        <sz val="16"/>
        <rFont val="Century Gothic"/>
        <family val="2"/>
        <charset val="204"/>
      </rPr>
      <t xml:space="preserve">
</t>
    </r>
  </si>
  <si>
    <t>Высота: 68см
Диаметр: 25см
Покрытие: тент.материал Наполнитель: песок+опилки Крепление: стропа+карабин</t>
  </si>
  <si>
    <t>Высота: 75см
Диаметр: 225см
Покрытие: тент.материал Наполнитель: песок+опилки Крепление: стропа+карабин</t>
  </si>
  <si>
    <t>Высота:43 см 
Диаметр: 19 см
 Покрытие: тент. 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</si>
  <si>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>ДСК «Радуга"</t>
    </r>
    <r>
      <rPr>
        <b/>
        <sz val="16"/>
        <color indexed="10"/>
        <rFont val="Century Gothic"/>
        <family val="2"/>
        <charset val="204"/>
      </rPr>
      <t xml:space="preserve">    </t>
    </r>
    <r>
      <rPr>
        <sz val="16"/>
        <rFont val="Century Gothic"/>
        <family val="2"/>
        <charset val="204"/>
      </rPr>
      <t>(ДСК-9)</t>
    </r>
    <r>
      <rPr>
        <sz val="16"/>
        <color indexed="10"/>
        <rFont val="Century Gothic"/>
        <family val="2"/>
        <charset val="204"/>
      </rPr>
      <t xml:space="preserve"> </t>
    </r>
    <r>
      <rPr>
        <sz val="16"/>
        <color indexed="8"/>
        <rFont val="Century Gothic"/>
        <family val="2"/>
        <charset val="204"/>
      </rPr>
      <t>сварные перекладины</t>
    </r>
    <r>
      <rPr>
        <b/>
        <sz val="16"/>
        <color indexed="10"/>
        <rFont val="Century Gothic"/>
        <family val="2"/>
        <charset val="204"/>
      </rPr>
      <t xml:space="preserve">    Цвет: сине-оранж-желтый                          </t>
    </r>
  </si>
  <si>
    <r>
      <rPr>
        <b/>
        <sz val="16"/>
        <color indexed="8"/>
        <rFont val="Century Gothic"/>
        <family val="2"/>
        <charset val="204"/>
      </rPr>
      <t>ДСК «Радуга"</t>
    </r>
    <r>
      <rPr>
        <b/>
        <sz val="16"/>
        <color indexed="10"/>
        <rFont val="Century Gothic"/>
        <family val="2"/>
        <charset val="204"/>
      </rPr>
      <t xml:space="preserve">    </t>
    </r>
    <r>
      <rPr>
        <sz val="16"/>
        <rFont val="Century Gothic"/>
        <family val="2"/>
        <charset val="204"/>
      </rPr>
      <t>(ДСК-9)</t>
    </r>
    <r>
      <rPr>
        <sz val="16"/>
        <color indexed="10"/>
        <rFont val="Century Gothic"/>
        <family val="2"/>
        <charset val="204"/>
      </rPr>
      <t xml:space="preserve"> Цвет: фиолетово-розовый </t>
    </r>
    <r>
      <rPr>
        <sz val="16"/>
        <color indexed="8"/>
        <rFont val="Century Gothic"/>
        <family val="2"/>
        <charset val="204"/>
      </rPr>
      <t>сварные перекладины</t>
    </r>
    <r>
      <rPr>
        <b/>
        <sz val="16"/>
        <color indexed="10"/>
        <rFont val="Century Gothic"/>
        <family val="2"/>
        <charset val="204"/>
      </rPr>
      <t xml:space="preserve">                              </t>
    </r>
  </si>
  <si>
    <t xml:space="preserve">Диаметр: 30см 
Покрытие: эко-кожа 
Наполнитель: песок+опилки 
Крепление: ручка из кожи+карабин </t>
  </si>
  <si>
    <t xml:space="preserve">Диаметр: 33см 
Покрытие: эко-кожа 
Наполнитель: песок+опилки 
Крепление: ручка из кожи+карабин </t>
  </si>
  <si>
    <t>Диаметр: 36см 
Покрытие: эко-кожа 
Наполнитель: песок+опилки 
Крепление: ручка из кожи+карабин</t>
  </si>
  <si>
    <t>Рюкзак( сетка) - 4 цвета( черный, камуфляж, красный, синий)
рюкзак имеет 2 отделения+карман на молнии, верх затягивается шнуром с фиксатором
габариты в+ш+д   630+270+430</t>
  </si>
  <si>
    <r>
      <t xml:space="preserve">Груша каплевидная (12кг) 
цвет: черный, красный       </t>
    </r>
    <r>
      <rPr>
        <sz val="16"/>
        <color indexed="8"/>
        <rFont val="Century Gothic"/>
        <family val="2"/>
        <charset val="204"/>
      </rPr>
      <t xml:space="preserve"> </t>
    </r>
  </si>
  <si>
    <r>
      <t xml:space="preserve">Груша каплевидная (16кг)   
цвет: черный, красный   </t>
    </r>
    <r>
      <rPr>
        <sz val="16"/>
        <color indexed="8"/>
        <rFont val="Century Gothic"/>
        <family val="2"/>
        <charset val="204"/>
      </rPr>
      <t xml:space="preserve"> </t>
    </r>
  </si>
  <si>
    <t xml:space="preserve">Груша каплевидная (8кг)
цвет: черный, красный   </t>
  </si>
  <si>
    <t xml:space="preserve">Груша каплевидная (4кг)
цвет: черный, красный   </t>
  </si>
  <si>
    <t>BB-501</t>
  </si>
  <si>
    <t xml:space="preserve">Гантели хромированные BB-501, разборные, в чемодане, 2 шт. по 7,5 кг, STARFIT </t>
  </si>
  <si>
    <t>Гантели хромированные BB-501, разборные, в чемодане, 2 шт. по 10 кг, STARFI</t>
  </si>
  <si>
    <t>Гриф для штанги BB-103 прямой, d=25 мм, 120 см, STARFIT</t>
  </si>
  <si>
    <t>Гриф для штанги BB-103 прямой, d=25 мм, 150 см, STARFIT</t>
  </si>
  <si>
    <t>Гриф для штанги BB-103 прямой, d=25 мм, 180 см, STARFIT</t>
  </si>
  <si>
    <t>Мяч баскетбольный JB-100 №5, Jögel</t>
  </si>
  <si>
    <t>Медбол GB-703, 4 кг, зеленый, STARFIT</t>
  </si>
  <si>
    <t>Цвет: зеленый
Вес, кг: 4
Внешний материал: ПВХ
Наполнитель: песок
Диаметр, см: 18
Тип упаковки: пакет со стикером
Вес в упаковке: 4,02
Производство: КНР
Вес брутто: 4.25 кг.</t>
  </si>
  <si>
    <t xml:space="preserve">Размер: 90x120x230-320 см
Максимальная нагрузка: 100 кг
Окрас: порошковая окраска
Цвет: разноцветный
</t>
  </si>
  <si>
    <r>
      <t xml:space="preserve">Батут 36" </t>
    </r>
    <r>
      <rPr>
        <sz val="16"/>
        <color indexed="8"/>
        <rFont val="Century Gothic"/>
        <family val="2"/>
        <charset val="204"/>
      </rPr>
      <t>(90см) 
Возраст: от 12 лет и более
Максимальная нагрузка: 100кг</t>
    </r>
  </si>
  <si>
    <t>Чехол для трех пар лыж 190см</t>
  </si>
  <si>
    <t>Чехол для трех пар лыж 210см</t>
  </si>
  <si>
    <t>скалодром 1500*425мм</t>
  </si>
  <si>
    <t>скалодром 2200*600мм</t>
  </si>
  <si>
    <t>скалодром 2200*1220мм</t>
  </si>
  <si>
    <t>Ширина: 425мм
Высота: 1500мм
Окраска: порошковая
Конструкция: сборная
Гарантия: 2 года</t>
  </si>
  <si>
    <t>Ширина: 600мм
Высота: 2200мм
Окраска: порошковая
Конструкция: сборная
Гарантия: 2 года</t>
  </si>
  <si>
    <t>Ширина: 1220мм
Высота: 2200мм
Окраска: порошковая
Конструкция: сборная
Гарантия: 2 года</t>
  </si>
  <si>
    <r>
      <rPr>
        <b/>
        <sz val="16"/>
        <color indexed="8"/>
        <rFont val="Century Gothic"/>
        <family val="2"/>
        <charset val="204"/>
      </rPr>
      <t xml:space="preserve">ДСК "САМОЛЁТ" ПВХ   </t>
    </r>
    <r>
      <rPr>
        <sz val="16"/>
        <color indexed="8"/>
        <rFont val="Century Gothic"/>
        <family val="2"/>
        <charset val="204"/>
      </rPr>
      <t xml:space="preserve"> Комплектация: Трапеция,кольца,канат    Крепление к стене                                          </t>
    </r>
  </si>
  <si>
    <t>Размер: 220х150х18 см
Максимальная нагрузка: 100 кг
Комплектация: трапеция, кольца, канат
Окрас: порошковая окраска
Цвет: сине-оранжевый</t>
  </si>
  <si>
    <t>Высота: 30см
Диаметр:13см
Покрытие: винилискожа
Наполнитель: песок+опилки
Крепление: стропа+карабин</t>
  </si>
  <si>
    <t>Мешок боксерский детский 0,9кг
Покрытие: винилискожа</t>
  </si>
  <si>
    <t>Диск 10 кг (Китай) HSK2003-10</t>
  </si>
  <si>
    <t xml:space="preserve"> HSK2003-10</t>
  </si>
  <si>
    <r>
      <t xml:space="preserve">Диск (5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(25 мм)</t>
    </r>
  </si>
  <si>
    <t>PL01</t>
  </si>
  <si>
    <t xml:space="preserve">Ледянка четырехцветная                   </t>
  </si>
  <si>
    <t>Мяч волейбольный для отдыха Start Up E5111 N/C р5</t>
  </si>
  <si>
    <t>Мяч футбольный для отдыха Start Up E5122 черный/белый р5</t>
  </si>
  <si>
    <t>Мяч футбольный для отдыха Start Up E5121 красный/черный р5</t>
  </si>
  <si>
    <t>Мяч футбольный для отдыха Start Up E5123 красный/золотой р5</t>
  </si>
  <si>
    <t>Ширина: 980мм
Глубина (в сложенном состоянии): 150мм
Глубина (в разложенном состоянии): 400мм
Окраска: порошковая
Металл: сталь
Конструкция: сборная
Допустимая нагрузка: 80кг
Гарантия: 2 года</t>
  </si>
  <si>
    <t>Ширина: 970мм
Глубина: 260мм
Высота: 170мм
Окраска: порошковая
Металл: сталь
Конструкция: сборная
Допустимая нагрузка:150кг 
Гарантия: 2 года</t>
  </si>
  <si>
    <r>
      <t xml:space="preserve">Трекинговые палки с двухкомпонентной ручкой  100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</si>
  <si>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t>Передовой дизайн (этикетка наносится на стержень методом шелкографии);Цветной стержень с влагоустойчивым покрытием;Отсутствие остаточной деформации стержня;Прекрасные упругие свойства;Способность выдержать нагрузку на стержень, не менее 100 кг.;Травмобезопасное исполнение;Малый вес (вес палки высотой 120 см., не более 330 гр.);</t>
  </si>
  <si>
    <r>
      <t>Трекинговые палки с двухкомпонентной ручкой  105 см</t>
    </r>
    <r>
      <rPr>
        <b/>
        <sz val="22"/>
        <color indexed="10"/>
        <rFont val="Century Gothic"/>
        <family val="2"/>
        <charset val="204"/>
      </rPr>
      <t xml:space="preserve"> НОВИНКА </t>
    </r>
  </si>
  <si>
    <r>
      <t>Трекинговые палки с двухкомпонентной ручкой  110 см</t>
    </r>
    <r>
      <rPr>
        <b/>
        <sz val="22"/>
        <color indexed="10"/>
        <rFont val="Century Gothic"/>
        <family val="2"/>
        <charset val="204"/>
      </rPr>
      <t xml:space="preserve"> НОВИНКА </t>
    </r>
  </si>
  <si>
    <r>
      <t xml:space="preserve">Трекинговые палки с двухкомпонентной ручкой  120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</si>
  <si>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 xml:space="preserve">Трекинговые палки с двухкомпонентной ручкой  125 см </t>
    </r>
    <r>
      <rPr>
        <b/>
        <sz val="22"/>
        <color indexed="10"/>
        <rFont val="Century Gothic"/>
        <family val="2"/>
        <charset val="204"/>
      </rPr>
      <t>НОВИНКА</t>
    </r>
  </si>
  <si>
    <r>
      <t xml:space="preserve">Трекинговые палки с двухкомпонентной ручкой  130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</si>
  <si>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 xml:space="preserve">Трекинговые палочки  100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</si>
  <si>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>Трекинговые палочки  105 см</t>
    </r>
    <r>
      <rPr>
        <b/>
        <sz val="22"/>
        <color indexed="10"/>
        <rFont val="Century Gothic"/>
        <family val="2"/>
        <charset val="204"/>
      </rPr>
      <t xml:space="preserve"> НОВИНКА</t>
    </r>
  </si>
  <si>
    <r>
      <t xml:space="preserve">Трекинговые палочки 110 см  </t>
    </r>
    <r>
      <rPr>
        <b/>
        <sz val="22"/>
        <color indexed="10"/>
        <rFont val="Century Gothic"/>
        <family val="2"/>
        <charset val="204"/>
      </rPr>
      <t>НОВИНКА</t>
    </r>
  </si>
  <si>
    <r>
      <t>Сэндбэг (Sandbag)                                 </t>
    </r>
    <r>
      <rPr>
        <b/>
        <sz val="20"/>
        <color indexed="10"/>
        <rFont val="Century Gothic"/>
        <family val="2"/>
        <charset val="204"/>
      </rPr>
      <t xml:space="preserve">НОВИНКА </t>
    </r>
  </si>
  <si>
    <t>Чехол для обруча</t>
  </si>
  <si>
    <t>ткань Оксфорд 210, диаметр 90 см,  чехол  с карманом для булавы</t>
  </si>
  <si>
    <r>
      <t xml:space="preserve">Гантель в сборе 6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</si>
  <si>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7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</si>
  <si>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8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</si>
  <si>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10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</si>
  <si>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12 кг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</si>
  <si>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15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</si>
  <si>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19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</si>
  <si>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2 по 6 кг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</si>
  <si>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Гантели виниловые 2 по 1кг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</si>
  <si>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1,5кг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</si>
  <si>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2кг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</si>
  <si>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3кг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</si>
  <si>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4кг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</si>
  <si>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5кг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</si>
  <si>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Гиря виниловая 5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</si>
  <si>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7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</si>
  <si>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10кг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</si>
  <si>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16 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</si>
  <si>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24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</si>
  <si>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крашенная 8 кг. Чугун ЕВРО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</si>
  <si>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крашенная 12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</si>
  <si>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Гиря крашенная 16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</si>
  <si>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Гиря крашенная 24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</si>
  <si>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Гриф W-образный , д.25мм, крашенный с гайками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</si>
  <si>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1,25кг,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</si>
  <si>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2,5кг,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</si>
  <si>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5,0кг,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</si>
  <si>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10,0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</si>
  <si>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15,0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</si>
  <si>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20,0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</si>
  <si>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1,25кг,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</si>
  <si>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2,5кг,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</si>
  <si>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5.0кг,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</si>
  <si>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10,0кг,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</si>
  <si>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15,0кг,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</si>
  <si>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20,0кг,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</si>
  <si>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t>Заказ, шт</t>
  </si>
  <si>
    <t>Набор бадминтон  Т18518 2 ракетки , воланчик и чехол</t>
  </si>
  <si>
    <t>Коврик для йоги в чехле</t>
  </si>
  <si>
    <r>
      <t xml:space="preserve">Мелкий ОПТ  
</t>
    </r>
    <r>
      <rPr>
        <b/>
        <sz val="18"/>
        <rFont val="Century Gothic"/>
        <family val="2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</si>
  <si>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 xml:space="preserve">ОПТ 1
</t>
    </r>
    <r>
      <rPr>
        <b/>
        <sz val="18"/>
        <rFont val="Century Gothic"/>
        <family val="2"/>
        <charset val="204"/>
      </rPr>
      <t>при закупке от 20 до 50 т.руб.</t>
    </r>
  </si>
  <si>
    <r>
      <rPr>
        <b/>
        <sz val="18"/>
        <color indexed="10"/>
        <rFont val="Century Gothic"/>
        <family val="2"/>
        <charset val="204"/>
      </rPr>
      <t xml:space="preserve">ОПТ 2
</t>
    </r>
    <r>
      <rPr>
        <b/>
        <sz val="18"/>
        <rFont val="Century Gothic"/>
        <family val="2"/>
        <charset val="204"/>
      </rPr>
      <t>при закупке от 50 до 150 т.руб.</t>
    </r>
  </si>
  <si>
    <r>
      <rPr>
        <b/>
        <sz val="18"/>
        <color indexed="10"/>
        <rFont val="Century Gothic"/>
        <family val="2"/>
        <charset val="204"/>
      </rPr>
      <t xml:space="preserve">ОПТ 3
</t>
    </r>
    <r>
      <rPr>
        <b/>
        <sz val="18"/>
        <rFont val="Century Gothic"/>
        <family val="2"/>
        <charset val="204"/>
      </rPr>
      <t>при закупке от 150 т.руб.</t>
    </r>
  </si>
  <si>
    <r>
      <t xml:space="preserve">Мелкий ОПТ  </t>
    </r>
    <r>
      <rPr>
        <b/>
        <sz val="18"/>
        <rFont val="Cambria"/>
        <family val="1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</si>
  <si>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>ОПТ 1</t>
    </r>
    <r>
      <rPr>
        <b/>
        <sz val="18"/>
        <color indexed="8"/>
        <rFont val="Century Gothic"/>
        <family val="2"/>
        <charset val="204"/>
      </rPr>
      <t xml:space="preserve">   при закупке от 20 до 50 т.руб.</t>
    </r>
  </si>
  <si>
    <r>
      <rPr>
        <b/>
        <sz val="18"/>
        <color indexed="10"/>
        <rFont val="Century Gothic"/>
        <family val="2"/>
        <charset val="204"/>
      </rPr>
      <t>ОПТ 2</t>
    </r>
    <r>
      <rPr>
        <b/>
        <sz val="18"/>
        <color indexed="8"/>
        <rFont val="Century Gothic"/>
        <family val="2"/>
        <charset val="204"/>
      </rPr>
      <t xml:space="preserve">   при закупке от 50 до150 т.руб.       </t>
    </r>
  </si>
  <si>
    <r>
      <rPr>
        <b/>
        <sz val="18"/>
        <color indexed="10"/>
        <rFont val="Century Gothic"/>
        <family val="2"/>
        <charset val="204"/>
      </rPr>
      <t>ОПТ 3</t>
    </r>
    <r>
      <rPr>
        <b/>
        <sz val="18"/>
        <color indexed="8"/>
        <rFont val="Century Gothic"/>
        <family val="2"/>
        <charset val="204"/>
      </rPr>
      <t xml:space="preserve">   при закупке  от 150 т. руб.</t>
    </r>
  </si>
  <si>
    <r>
      <t xml:space="preserve">Ледянка AbsoluteChampion s2.1 (вес:105гр) </t>
    </r>
    <r>
      <rPr>
        <b/>
        <sz val="16"/>
        <color indexed="8"/>
        <rFont val="Century Gothic"/>
        <family val="2"/>
        <charset val="204"/>
      </rPr>
      <t>габариты, мм 270*390</t>
    </r>
  </si>
  <si>
    <r>
      <rPr>
        <b/>
        <sz val="16"/>
        <color indexed="8"/>
        <rFont val="Century Gothic"/>
        <family val="2"/>
        <charset val="204"/>
      </rPr>
      <t xml:space="preserve">Ледянка плоская  s2                                               (вес: 160 гр)                                                 Габариты(без ручки),                     ДхШхВ,мм:440х350х40                                   толщина, мм: 1,5-1,65  </t>
    </r>
  </si>
  <si>
    <r>
      <rPr>
        <b/>
        <sz val="16"/>
        <color indexed="8"/>
        <rFont val="Century Gothic"/>
        <family val="2"/>
        <charset val="204"/>
      </rPr>
      <t xml:space="preserve">Ледянка  s1                                                               (вес: 260гр)                                                Габариты(без ручки),               ДхШхВ,мм:500х400х45                                         толщина, мм: 1,5-1,65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</si>
  <si>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rPr>
        <b/>
        <sz val="16"/>
        <color indexed="8"/>
        <rFont val="Century Gothic"/>
        <family val="2"/>
        <charset val="204"/>
      </rPr>
      <t xml:space="preserve">Ледянка глубокая  s3                                                (вес: 700 гр)                                                       Габариты, ДхШхВ,:550х550х72                             Мин. Заказ 10шт.  </t>
    </r>
  </si>
  <si>
    <r>
      <t xml:space="preserve">Ледянка с ручками Absolute Champion Габариты, </t>
    </r>
    <r>
      <rPr>
        <b/>
        <sz val="16"/>
        <color indexed="8"/>
        <rFont val="Century Gothic"/>
        <family val="2"/>
        <charset val="204"/>
      </rPr>
      <t>ДхШхВ,мм:600х400х100</t>
    </r>
  </si>
  <si>
    <r>
      <rPr>
        <b/>
        <sz val="16"/>
        <color indexed="8"/>
        <rFont val="Century Gothic"/>
        <family val="2"/>
        <charset val="204"/>
      </rPr>
      <t>Лыжи Absolute Champion с палками                                         Габариты, ДхШхВ,мм: 640х49х65</t>
    </r>
  </si>
  <si>
    <r>
      <rPr>
        <b/>
        <sz val="16"/>
        <color indexed="8"/>
        <rFont val="Century Gothic"/>
        <family val="2"/>
        <charset val="204"/>
      </rPr>
      <t xml:space="preserve">Лопата  Absolute Champion                 (цв: голубой, желтый , зеленый, розовый) </t>
    </r>
  </si>
  <si>
    <r>
      <t xml:space="preserve">Мини-Лыжи Absolute Champion  </t>
    </r>
    <r>
      <rPr>
        <b/>
        <sz val="16"/>
        <color indexed="8"/>
        <rFont val="Century Gothic"/>
        <family val="2"/>
        <charset val="204"/>
      </rPr>
      <t>Габариты,                                        ДхШхВ,мм: 535х100х15  высота носа, мм: 63</t>
    </r>
  </si>
  <si>
    <r>
      <t xml:space="preserve">Мини-Лыжи мал. Absolute Champion (с креплением)  </t>
    </r>
    <r>
      <rPr>
        <b/>
        <sz val="16"/>
        <color indexed="8"/>
        <rFont val="Century Gothic"/>
        <family val="2"/>
        <charset val="204"/>
      </rPr>
      <t xml:space="preserve">Габариты,ДхШхВ,мм: 466х80х15  высота носа, мм: 60 </t>
    </r>
  </si>
  <si>
    <r>
      <t>Матрасик на санки AbsoluteChampion  (</t>
    </r>
    <r>
      <rPr>
        <b/>
        <sz val="16"/>
        <color indexed="8"/>
        <rFont val="Century Gothic"/>
        <family val="2"/>
        <charset val="204"/>
      </rPr>
      <t>цвета в ассортименте)</t>
    </r>
  </si>
  <si>
    <r>
      <t xml:space="preserve">Сноутьюб   Absolute Champion                              </t>
    </r>
    <r>
      <rPr>
        <b/>
        <sz val="16"/>
        <color indexed="8"/>
        <rFont val="Century Gothic"/>
        <family val="2"/>
        <charset val="204"/>
      </rPr>
      <t>сезонность:  зима/лето,                               d=85 см, материал: ПВХ</t>
    </r>
  </si>
  <si>
    <r>
      <t xml:space="preserve">Скутер надувной                         Absolute Champion                                        </t>
    </r>
    <r>
      <rPr>
        <b/>
        <i/>
        <sz val="16"/>
        <color indexed="8"/>
        <rFont val="Century Gothic"/>
        <family val="2"/>
        <charset val="204"/>
      </rPr>
      <t xml:space="preserve">сезонность: зима/лето                                размер: 120*60см., материал: ПВХ </t>
    </r>
  </si>
  <si>
    <r>
      <t xml:space="preserve">Мелкий ОПТ   </t>
    </r>
    <r>
      <rPr>
        <b/>
        <sz val="18"/>
        <rFont val="Century Gothic"/>
        <family val="2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</si>
  <si>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 xml:space="preserve"> ОПТ 1  </t>
    </r>
    <r>
      <rPr>
        <b/>
        <sz val="18"/>
        <color indexed="8"/>
        <rFont val="Century Gothic"/>
        <family val="2"/>
        <charset val="204"/>
      </rPr>
      <t>при закупке от 20 до 50 т.руб.</t>
    </r>
  </si>
  <si>
    <r>
      <rPr>
        <b/>
        <sz val="18"/>
        <color indexed="10"/>
        <rFont val="Century Gothic"/>
        <family val="2"/>
        <charset val="204"/>
      </rPr>
      <t xml:space="preserve"> ОПТ 2</t>
    </r>
    <r>
      <rPr>
        <b/>
        <sz val="18"/>
        <color indexed="8"/>
        <rFont val="Century Gothic"/>
        <family val="2"/>
        <charset val="204"/>
      </rPr>
      <t xml:space="preserve"> при закупке от 50 до150 т.руб.         </t>
    </r>
  </si>
  <si>
    <r>
      <rPr>
        <b/>
        <sz val="18"/>
        <color indexed="10"/>
        <rFont val="Century Gothic"/>
        <family val="2"/>
        <charset val="204"/>
      </rPr>
      <t xml:space="preserve"> ОПТ 3 </t>
    </r>
    <r>
      <rPr>
        <b/>
        <sz val="18"/>
        <color indexed="8"/>
        <rFont val="Century Gothic"/>
        <family val="2"/>
        <charset val="204"/>
      </rPr>
      <t xml:space="preserve"> при закупке
от 150 т.руб.        </t>
    </r>
  </si>
  <si>
    <r>
      <t xml:space="preserve">Сумка спортивная Abch жен. малая SS-01 цв.василек      Описание: </t>
    </r>
    <r>
      <rPr>
        <b/>
        <sz val="16"/>
        <color indexed="8"/>
        <rFont val="Century Gothic"/>
        <family val="2"/>
        <charset val="204"/>
      </rPr>
      <t xml:space="preserve">снизу молния, раскладывающееся дно   Габариты, мм ВхШхД: 210+110х170х470   Цвет: Василёк    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</si>
  <si>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t xml:space="preserve">Сумка спортивная Abch жен мод.2 цв.красн  Габариты, мм ВхШхД: </t>
    </r>
    <r>
      <rPr>
        <b/>
        <sz val="16"/>
        <color indexed="8"/>
        <rFont val="Century Gothic"/>
        <family val="2"/>
        <charset val="204"/>
      </rPr>
      <t xml:space="preserve">240х240х420                                   Материал:  "Оксфорд" нейлон 420Д; 220Д  Отделения/карманы: одно отделение, два боковых и один передний карман  </t>
    </r>
  </si>
  <si>
    <r>
      <t xml:space="preserve">Рюкзак Abch Мод. 1  Absolute Champion                        </t>
    </r>
    <r>
      <rPr>
        <b/>
        <sz val="16"/>
        <color indexed="8"/>
        <rFont val="Century Gothic"/>
        <family val="2"/>
        <charset val="204"/>
      </rPr>
      <t xml:space="preserve">Габариты, мм ВхШхД: 430х160х320  </t>
    </r>
  </si>
  <si>
    <r>
      <t xml:space="preserve">Рюкзак детский мод.1 Absolute Champion              </t>
    </r>
    <r>
      <rPr>
        <b/>
        <sz val="16"/>
        <color indexed="8"/>
        <rFont val="Century Gothic"/>
        <family val="2"/>
        <charset val="204"/>
      </rPr>
      <t xml:space="preserve">Габариты, мм ВхШхД: 330х150х260                                    Цвет: Красный                               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</si>
  <si>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р.17-20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</si>
  <si>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р.20,5-22,5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</si>
  <si>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р.23-25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</si>
  <si>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р.13,5-16,5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</si>
  <si>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р.17-22,5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</si>
  <si>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р.23-25</t>
    </r>
  </si>
  <si>
    <t xml:space="preserve">Комбинезон горнолыж. Abch муж WTS-Y2692W цв NAVY (НИЗ)      100% нейлон Описание: Брюки имеют эргономичный крой, и подходят как для занятий горными лыжами, так и для сноубордом, зимней рыбалкой и просто прогулок… Подтяжки при необходимости можно отстегнуть. Мембранная ткань FITSYSTEM membrane. Все швы проклеены. Водонепроницаемость 10 000 мм и паропроницаемость 8 000 гр/м2/24ч. Брюки не продуваются, не промокают и прекрасно дышат. Легкий, прочный утеплитель Shelter Active сохраняет тепло, и  обеспечивают комфорт, не увеличивая вес изделия. Также данный утеплитель, за счет высоко технологичности, сохраняет формостабильность и теплоизоляционные свойства даже после многократных стирок.
</t>
  </si>
  <si>
    <r>
      <t xml:space="preserve">Куртка горнолыж. Abch </t>
    </r>
    <r>
      <rPr>
        <b/>
        <sz val="16"/>
        <color indexed="8"/>
        <rFont val="Century Gothic"/>
        <family val="2"/>
        <charset val="204"/>
      </rPr>
      <t xml:space="preserve">жен WTS-Y2846L цв ROYAL/RED/WHITE  100% полиэстер </t>
    </r>
  </si>
  <si>
    <r>
      <t xml:space="preserve">Комбинезон горнолыж. Abch жен </t>
    </r>
    <r>
      <rPr>
        <b/>
        <sz val="16"/>
        <color indexed="8"/>
        <rFont val="Century Gothic"/>
        <family val="2"/>
        <charset val="204"/>
      </rPr>
      <t xml:space="preserve">WTS-Y2846L цв ROYAL/RED/WHITE (НИЗ) 100% полиэстер </t>
    </r>
  </si>
  <si>
    <t xml:space="preserve">Куртка спортивная Abch жен WTS-Y2881L цв RED/BLACK/WHITE  100% полиэстер  </t>
  </si>
  <si>
    <t xml:space="preserve">Брюки спортивные Abch жен WTS-Y2881L цв RED/BLACK/WHITE  100% полиэстер  </t>
  </si>
  <si>
    <t xml:space="preserve">Куртка спортивная Abch жен WTS-Y2843L цв ROYAL/RED/WHITE  100% полиэстер </t>
  </si>
  <si>
    <t xml:space="preserve">Брюки спортивные Abch жен WTS-Y2843L цв ROYAL/RED/WHITE  100% полиэстер </t>
  </si>
  <si>
    <t>Спортивный комплект       (майка+шорты )Abch жен WTS-Y2847W цв ROYAL</t>
  </si>
  <si>
    <t>Шорты Abch жен          WTS-K1852L цв ROYAL  100% полиэстер</t>
  </si>
  <si>
    <r>
      <t xml:space="preserve">Спортивный комплект Abch (майка+шорты) для девочки
</t>
    </r>
    <r>
      <rPr>
        <b/>
        <sz val="16"/>
        <color indexed="8"/>
        <rFont val="Century Gothic"/>
        <family val="2"/>
        <charset val="204"/>
      </rPr>
      <t>WTS-Y2788BG, цв. SHINY RED, р.110-152</t>
    </r>
  </si>
  <si>
    <r>
      <t xml:space="preserve">Спортивный комплект Abch (майка+шорты) для мальчика
</t>
    </r>
    <r>
      <rPr>
        <b/>
        <sz val="16"/>
        <color indexed="8"/>
        <rFont val="Century Gothic"/>
        <family val="2"/>
        <charset val="204"/>
      </rPr>
      <t>WTS-Y2959B, цв. ROYAL,</t>
    </r>
  </si>
  <si>
    <r>
      <rPr>
        <b/>
        <sz val="18"/>
        <color indexed="10"/>
        <rFont val="Century Gothic"/>
        <family val="2"/>
        <charset val="204"/>
      </rPr>
      <t xml:space="preserve">ОПТ 3
</t>
    </r>
    <r>
      <rPr>
        <b/>
        <sz val="18"/>
        <rFont val="Century Gothic"/>
        <family val="2"/>
        <charset val="204"/>
      </rPr>
      <t>при закупке  от 150 т.руб.</t>
    </r>
  </si>
  <si>
    <t>Кол-во</t>
  </si>
  <si>
    <t>Турник четыреххватный трансформер          (профиль 40*40)  
(крепеж к стене)
цвет ручек: черный, желтый</t>
  </si>
  <si>
    <r>
      <t xml:space="preserve">Турник брусья профи "Железное тело"           </t>
    </r>
    <r>
      <rPr>
        <b/>
        <sz val="18"/>
        <color indexed="8"/>
        <rFont val="Century Gothic"/>
        <family val="2"/>
        <charset val="204"/>
      </rPr>
      <t>(профиль 30*30)
(крепеж к стене)Цвета: черный, белый
цвет ручек: черный, желтый</t>
    </r>
  </si>
  <si>
    <r>
      <t xml:space="preserve">Турник-Брусья "Cтандарт"     </t>
    </r>
    <r>
      <rPr>
        <b/>
        <sz val="18"/>
        <color indexed="8"/>
        <rFont val="Century Gothic"/>
        <family val="2"/>
        <charset val="204"/>
      </rPr>
      <t xml:space="preserve">(труба 32)
(крепеж к стене)          
цвет ручек: черный, желтый      </t>
    </r>
  </si>
  <si>
    <r>
      <t xml:space="preserve">Турник-Брусья "Профи"    </t>
    </r>
    <r>
      <rPr>
        <b/>
        <sz val="18"/>
        <color indexed="8"/>
        <rFont val="Century Gothic"/>
        <family val="2"/>
        <charset val="204"/>
      </rPr>
      <t>(профиль 40*40) 
(крепеж к стене)                           Цвета: черный, белый, желтый, розовый, синий, зеленый, серый
цвет ручек: черный, желтый</t>
    </r>
  </si>
  <si>
    <r>
      <t xml:space="preserve">Турник-Брусья "Профи Усиленный"
</t>
    </r>
    <r>
      <rPr>
        <b/>
        <sz val="18"/>
        <color indexed="8"/>
        <rFont val="Century Gothic"/>
        <family val="2"/>
        <charset val="204"/>
      </rPr>
      <t>(крепеж к стене)         (профиль 40*40)                              Цвета: черный, белый
цвет ручек: черный, желтый</t>
    </r>
  </si>
  <si>
    <r>
      <t xml:space="preserve">Турник треххватный
</t>
    </r>
    <r>
      <rPr>
        <b/>
        <sz val="18"/>
        <color indexed="8"/>
        <rFont val="Century Gothic"/>
        <family val="2"/>
        <charset val="204"/>
      </rPr>
      <t xml:space="preserve"> (профиль 40*40)                   (крепеж к стене)                     Цвета: черный, белый,  розовый, синий, зеленый, серый
цвет ручек: черный, желтый</t>
    </r>
  </si>
  <si>
    <r>
      <t xml:space="preserve">Турник 5-и хватный "Чемпион" </t>
    </r>
    <r>
      <rPr>
        <b/>
        <sz val="18"/>
        <color indexed="8"/>
        <rFont val="Century Gothic"/>
        <family val="2"/>
        <charset val="204"/>
      </rPr>
      <t>(труба 32)                          (крепеж к стене)Цвета: черный, белый, серый
цвет ручек: черный, желтый</t>
    </r>
  </si>
  <si>
    <r>
      <t xml:space="preserve">Турник "Победитель"       </t>
    </r>
    <r>
      <rPr>
        <b/>
        <sz val="18"/>
        <color indexed="8"/>
        <rFont val="Century Gothic"/>
        <family val="2"/>
        <charset val="204"/>
      </rPr>
      <t>(труба 32)                           (крепеж к стене)Цвета: черный, белый, серый
цвет ручек: черный, желтый</t>
    </r>
  </si>
  <si>
    <r>
      <t xml:space="preserve">Турник усиленный с подвесом      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</si>
  <si>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Турник с подвесом   </t>
    </r>
    <r>
      <rPr>
        <b/>
        <sz val="18"/>
        <color indexed="8"/>
        <rFont val="Century Gothic"/>
        <family val="2"/>
        <charset val="204"/>
      </rPr>
      <t>(профиль 40*40)  
(крепеж на колонну)
цвет ручек: черный, желтый</t>
    </r>
  </si>
  <si>
    <r>
      <t xml:space="preserve">Турник "Oлимп"                 </t>
    </r>
    <r>
      <rPr>
        <b/>
        <sz val="18"/>
        <color indexed="8"/>
        <rFont val="Century Gothic"/>
        <family val="2"/>
        <charset val="204"/>
      </rPr>
      <t>(профиль 40*40)               (крепеж к стене,потолку) Цвета: черный, белый, серый
цвет ручек: черный, желтый</t>
    </r>
  </si>
  <si>
    <r>
      <t xml:space="preserve">Турник в распор №1   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</si>
  <si>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в распор №2 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</si>
  <si>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в распор №3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</si>
  <si>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                      </t>
    </r>
    <r>
      <rPr>
        <b/>
        <sz val="18"/>
        <color indexed="8"/>
        <rFont val="Century Gothic"/>
        <family val="2"/>
        <charset val="204"/>
      </rPr>
      <t>(профиль 40*40)  
(крепеж к потолку)
цвет ручек: черный, желтый</t>
    </r>
  </si>
  <si>
    <r>
      <t xml:space="preserve">Турник-1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</si>
  <si>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Турник-2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</si>
  <si>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Турник-3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</si>
  <si>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                                  </t>
    </r>
    <r>
      <rPr>
        <b/>
        <sz val="18"/>
        <color indexed="8"/>
        <rFont val="Century Gothic"/>
        <family val="2"/>
        <charset val="204"/>
      </rPr>
      <t>(труба 25) 
(крепеж в угол)
цвет ручек: черный, желтый</t>
    </r>
  </si>
  <si>
    <r>
      <t xml:space="preserve">Турник СССР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</si>
  <si>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Турник складной   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</si>
  <si>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Брусья "Рельеф"             </t>
    </r>
    <r>
      <rPr>
        <b/>
        <sz val="18"/>
        <color indexed="8"/>
        <rFont val="Century Gothic"/>
        <family val="2"/>
        <charset val="204"/>
      </rPr>
      <t>(крепеж к стене)</t>
    </r>
  </si>
  <si>
    <r>
      <t xml:space="preserve">Брусья №1
</t>
    </r>
    <r>
      <rPr>
        <b/>
        <sz val="18"/>
        <color indexed="8"/>
        <rFont val="Century Gothic"/>
        <family val="2"/>
        <charset val="204"/>
      </rPr>
      <t>(профиль 25*25)              (крепеж к стене)
цвет ручек: черный, желтый</t>
    </r>
  </si>
  <si>
    <r>
      <t xml:space="preserve">Брусья №2   </t>
    </r>
    <r>
      <rPr>
        <b/>
        <sz val="18"/>
        <color indexed="8"/>
        <rFont val="Century Gothic"/>
        <family val="2"/>
        <charset val="204"/>
      </rPr>
      <t xml:space="preserve">                            (профиль 40*40)  
(крепеж к стене)
цвет ручек: черный, желтый</t>
    </r>
  </si>
  <si>
    <r>
      <t xml:space="preserve">Упоры для отжимания          </t>
    </r>
    <r>
      <rPr>
        <b/>
        <sz val="18"/>
        <color indexed="8"/>
        <rFont val="Century Gothic"/>
        <family val="2"/>
        <charset val="204"/>
      </rPr>
      <t>(труба 25)</t>
    </r>
  </si>
  <si>
    <r>
      <t xml:space="preserve">Турник детский
</t>
    </r>
    <r>
      <rPr>
        <b/>
        <sz val="18"/>
        <color indexed="8"/>
        <rFont val="Century Gothic"/>
        <family val="2"/>
        <charset val="204"/>
      </rPr>
      <t>(крепеж к стене)</t>
    </r>
  </si>
  <si>
    <r>
      <rPr>
        <b/>
        <sz val="18"/>
        <color indexed="8"/>
        <rFont val="Century Gothic"/>
        <family val="2"/>
        <charset val="204"/>
      </rPr>
      <t>Турник детский усиленный
(крепеж к стене)</t>
    </r>
  </si>
  <si>
    <r>
      <t xml:space="preserve">Турник настенный </t>
    </r>
    <r>
      <rPr>
        <b/>
        <sz val="18"/>
        <rFont val="Century Gothic"/>
        <family val="2"/>
        <charset val="204"/>
      </rPr>
      <t xml:space="preserve">"FOR MEN" </t>
    </r>
    <r>
      <rPr>
        <b/>
        <sz val="18"/>
        <color indexed="10"/>
        <rFont val="Century Gothic"/>
        <family val="2"/>
        <charset val="204"/>
      </rPr>
      <t xml:space="preserve">   </t>
    </r>
    <r>
      <rPr>
        <b/>
        <sz val="18"/>
        <rFont val="Century Gothic"/>
        <family val="2"/>
        <charset val="204"/>
      </rPr>
      <t xml:space="preserve">                                  </t>
    </r>
    <r>
      <rPr>
        <sz val="13"/>
        <rFont val="Times New Roman"/>
        <family val="1"/>
        <charset val="204"/>
      </rPr>
      <t/>
    </r>
  </si>
  <si>
    <r>
      <rPr>
        <b/>
        <sz val="18"/>
        <color indexed="10"/>
        <rFont val="Century Gothic"/>
        <family val="2"/>
        <charset val="204"/>
      </rPr>
      <t xml:space="preserve">Мелкий ОПТ </t>
    </r>
    <r>
      <rPr>
        <b/>
        <sz val="18"/>
        <rFont val="Century Gothic"/>
        <family val="2"/>
        <charset val="204"/>
      </rPr>
      <t xml:space="preserve">  при покупке до 20 т.руб.</t>
    </r>
  </si>
  <si>
    <r>
      <rPr>
        <b/>
        <sz val="18"/>
        <color indexed="10"/>
        <rFont val="Century Gothic"/>
        <family val="2"/>
        <charset val="204"/>
      </rPr>
      <t>ОПТ 1</t>
    </r>
    <r>
      <rPr>
        <b/>
        <sz val="18"/>
        <rFont val="Century Gothic"/>
        <family val="2"/>
        <charset val="204"/>
      </rPr>
      <t xml:space="preserve">  при закупке от 20 до 50 т.руб.</t>
    </r>
  </si>
  <si>
    <r>
      <t xml:space="preserve"> </t>
    </r>
    <r>
      <rPr>
        <b/>
        <sz val="18"/>
        <color indexed="10"/>
        <rFont val="Century Gothic"/>
        <family val="2"/>
        <charset val="204"/>
      </rPr>
      <t xml:space="preserve">ОПТ 2 </t>
    </r>
    <r>
      <rPr>
        <b/>
        <sz val="18"/>
        <rFont val="Century Gothic"/>
        <family val="2"/>
        <charset val="204"/>
      </rPr>
      <t xml:space="preserve">при закупке от 50 до150 т.руб.  </t>
    </r>
  </si>
  <si>
    <r>
      <t xml:space="preserve"> </t>
    </r>
    <r>
      <rPr>
        <b/>
        <sz val="18"/>
        <color indexed="10"/>
        <rFont val="Century Gothic"/>
        <family val="2"/>
        <charset val="204"/>
      </rPr>
      <t xml:space="preserve">ОПТ 3  </t>
    </r>
    <r>
      <rPr>
        <b/>
        <sz val="18"/>
        <rFont val="Century Gothic"/>
        <family val="2"/>
        <charset val="204"/>
      </rPr>
      <t>при закупке
от 150 т.руб.</t>
    </r>
  </si>
  <si>
    <t>Коврик флисовый</t>
  </si>
  <si>
    <t>Материал Флис , размер ДхШ 190х700 , чехол материал оксфорд ,размер 460х250</t>
  </si>
  <si>
    <t>Тренажер   HIP SHAPER CN403</t>
  </si>
  <si>
    <t>Тренажер эффективно формирует талию, укрепляет внешние и внутренние мышцы бедер и ягодичные мышцы, способствует созданию красивой спортивной фигуры
Можно использовать как для тренировки ног, так и для тренировки рук
Благодаря своей компактности, в отличии от других громоздких тренажеров, не занимает много места в хранении
Размер тренажера: 77 x 64 x 15cm
размер упаковки: 76 x 36 x 16cm
вес нетто 4,8 кг
вес брутто 5,5 кг</t>
  </si>
  <si>
    <t xml:space="preserve">Суппорт голеностопа 2760 white </t>
  </si>
  <si>
    <t>Пояс для карате цветной оранжевые. красные. синие. зеленые</t>
  </si>
  <si>
    <t>Перчатки бокс.кож. 1002    8 унц. цв.красн.</t>
  </si>
  <si>
    <t>Натуральная кожа</t>
  </si>
  <si>
    <r>
      <t xml:space="preserve">Трекинговые палки с двухкомпонентной ручкой  115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</si>
  <si>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t>Дартс-ММ игра (35 см. 3 дротика)</t>
  </si>
  <si>
    <t>1шт.</t>
  </si>
  <si>
    <t>Дартс-МЦ игра (35 см., 3 дротика)</t>
  </si>
  <si>
    <t>Дартс большой (жесткий обод, 6 дротиков)</t>
  </si>
  <si>
    <t>Дартс большой (мягкий обод, 6 дротиков)</t>
  </si>
  <si>
    <t xml:space="preserve">Качели "Бабочка"  </t>
  </si>
  <si>
    <t>1 короб - картон:  
ДхШхВ, мм: 1500х450х150</t>
  </si>
  <si>
    <t>Турник-Брусья "Юниор"   (труба 32)
(крепеж к стене)</t>
  </si>
  <si>
    <t>Ширина: 560мм
Глубина: 500мм
Высота: 600мм
Допустимая нагрузка: до 100кг
Гарантия: 2 года</t>
  </si>
  <si>
    <t xml:space="preserve">Мат гимнастический   </t>
  </si>
  <si>
    <t xml:space="preserve">(1000х500х60мм)  OXFORD  </t>
  </si>
  <si>
    <t>Внутри 5 мешков ,наполняемость каждого по 5 кг. Это многофункциональный тренажер для силовых и функциональных тренировок. Профессиональный фабричный пошив
Качественные, устойчивые к нагрузкам материалы (российская ткань военного назначения)
Лучшая эргономика и удобство использования
Лучшее соотношение цена/качество
Предназначение:
Тренировка различных мышц, создание дополнительного отягощения при выполнении упражнений</t>
  </si>
  <si>
    <t>Бадм. волан ,пласт.,белый, туба 12шт.,арт.2114</t>
  </si>
  <si>
    <t>туба 12шт</t>
  </si>
  <si>
    <t>2 ракетки , воланчик и чехол</t>
  </si>
  <si>
    <t xml:space="preserve">Обруч стальной Absolute Champion диаметр 54 см  </t>
  </si>
  <si>
    <t xml:space="preserve">Обруч стальной Absolute Champion диаметр 75 см  </t>
  </si>
  <si>
    <t>Диаметр: 75 см
Цвета: синий, красный, фиолетовый,
золотой</t>
  </si>
  <si>
    <t>Диаметр: 54 см
Цвета: синий, красный, фиолетовый,
золотой</t>
  </si>
  <si>
    <t>Батут Absolute Champion 38'' с держателем                          (97см)</t>
  </si>
  <si>
    <t>Качели дачные 3-х местные</t>
  </si>
  <si>
    <t xml:space="preserve">Масса комплекса: 37 кг
Допустимая величина нагрузки: 200 кг
Длина: 2200 мм
Ширина: 1200 мм
Высота: 1500 мм
Материал каркаса/ткани: сталь/тент
Конструкция: сборная 
Толщина трубы каркаса: 1,5 мм; dтрубы=Ø25, Ø38 
Окраска: порошковая
Сидушка: х/б, синтепон
Гарантия: 12 месяцев
</t>
  </si>
  <si>
    <t>1 короб - картон:  ДхШхВ, мм: 2200х450х150</t>
  </si>
  <si>
    <t>Специально для Вас мы производим более 1 000 спортивных товаров к 40 видам спорта, которые позволят увеличить Вашу прибыль и обеспечивать потребность ваших покупателей на 100%. Мы готовы Вам предложить самым большой в России ассортимент турников, боксерских груш, детских товаров. Нам доверяют крупнейшие сетевые компании России и стран СНГ: Декатлон, Спорт-Мастер, Магнит и др.</t>
  </si>
  <si>
    <r>
      <rPr>
        <b/>
        <sz val="30"/>
        <color indexed="57"/>
        <rFont val="Century Gothic"/>
        <family val="2"/>
        <charset val="204"/>
      </rPr>
      <t>Фабрика спортивных товаров «Абсолютный Чемпион»:</t>
    </r>
    <r>
      <rPr>
        <b/>
        <sz val="30"/>
        <color indexed="8"/>
        <rFont val="Century Gothic"/>
        <family val="2"/>
        <charset val="204"/>
      </rPr>
      <t xml:space="preserve">
1.  Оборачиваемость нашей продукции 14 календарных дней, рентабельность от 40%!
2.  Изготовим продукцию под Вашим логотипом,  с  Вашей фирменной символикой, в любом ценовом сегменте!
3.  Удобная форма оплаты!
4.  Возможен бартер на спортивные товары!
5.  Доставка продукции точно в срок, в удобное для Вас место!
6.  Маркетинговая поддержка: каталоги, подарки, размещение на сайте, стимулируем Ваш отдел продаж!
7.  Консультация наших специалистов!</t>
    </r>
  </si>
  <si>
    <t>«АБСОЛЮТНЫЙ ЧЕМПИОН» - С НАМИ ЛЕГКО И ВЫГОДНО РАБОТАТЬ!</t>
  </si>
  <si>
    <t>ДОСТАВКА ПО РОССИИ И СНГ СОБСТВЕННЫМ АВТОТРАНСПОРТОМ</t>
  </si>
  <si>
    <t>ОСТАВЬ ЗАЯВКУ ПРЯМО СЕЙЧАС!</t>
  </si>
  <si>
    <t>ТЕЛ. 8 800 3333 746 РОССИЯ, 603029, НИЖНИЙ НОВГОРОД, УЛ. ПАМИРСКАЯ, 11Ц</t>
  </si>
  <si>
    <t>E-MAIL: info@absolutechampion.ru</t>
  </si>
  <si>
    <t>http://absolutechampion.ru/</t>
  </si>
  <si>
    <t>Масса комплекса: 26 кг
Допустимая величина нагрузки: 120 кг.
Длина: 1530 мм
Ширина: 1100 мм
Высота: 1500 мм
Материал каркаса/ткани: сталь/тент
Конструкция: сборная 
Толщина трубы каркаса: 1,5 мм; d трубы=Ø25 
Окраска: порошковая
Сидушка: х/б, синтепон
Гарантия: 12 месяцев</t>
  </si>
  <si>
    <t>Дартс ф30см, в блистере, 4 дротика</t>
  </si>
  <si>
    <t>Эспандер для мышц и спины АСЕ-01</t>
  </si>
  <si>
    <t>Сетка для н/т а-100</t>
  </si>
  <si>
    <t>ДСК Скала</t>
  </si>
  <si>
    <t>ДСК 11 "Малыш"                                                     Комплектация: Качели                         Крепление: болтами к стене</t>
  </si>
  <si>
    <t>ДСК 10 "Замок Принцессы"                                                   Комплектация: Трапеция, кольца, брусья навесные, стол</t>
  </si>
  <si>
    <t xml:space="preserve"> </t>
  </si>
  <si>
    <r>
      <t xml:space="preserve">Сумка спортивная Abch жен. малая SS-02 цв.красная, шт    Описание: </t>
    </r>
    <r>
      <rPr>
        <b/>
        <sz val="16"/>
        <color indexed="8"/>
        <rFont val="Century Gothic"/>
        <family val="2"/>
        <charset val="204"/>
      </rPr>
      <t xml:space="preserve">снизу молния, раскладывающееся дно   Габариты, мм ВхШхД: 210+110х170х470   Цвет: Красный ,желтый, т.синий  </t>
    </r>
  </si>
  <si>
    <r>
      <t xml:space="preserve">Сумка-рюкзак для коньков Abch Мод.1                                                    Цвет: </t>
    </r>
    <r>
      <rPr>
        <b/>
        <sz val="16"/>
        <color indexed="8"/>
        <rFont val="Century Gothic"/>
        <family val="2"/>
        <charset val="204"/>
      </rPr>
      <t xml:space="preserve">красный, черный,василек                                   Габариты, мм ВхШхД: 280х220х400                        Материал:  "Оксфорд" нейлон 420Д; 220Д  Отделения/карманы: одно отделение, один наружный карман               </t>
    </r>
  </si>
  <si>
    <t>Мелкий ОПТ  
при покупке до 20 т.руб.</t>
  </si>
  <si>
    <r>
      <t xml:space="preserve">Турник брусья профи "Атлет" </t>
    </r>
    <r>
      <rPr>
        <b/>
        <sz val="18"/>
        <color indexed="8"/>
        <rFont val="Century Gothic"/>
        <family val="2"/>
        <charset val="204"/>
      </rPr>
      <t>(профиль 30*30)
(крепеж к стене)Цвета: черный, белый
цвет ручек: черный, желтый</t>
    </r>
  </si>
  <si>
    <t>под заказ от 50шт.</t>
  </si>
  <si>
    <t>под заказ от 10шт</t>
  </si>
  <si>
    <r>
      <t xml:space="preserve">Турник брусья "Прогресс" </t>
    </r>
    <r>
      <rPr>
        <b/>
        <sz val="18"/>
        <color indexed="8"/>
        <rFont val="Century Gothic"/>
        <family val="2"/>
        <charset val="204"/>
      </rPr>
      <t xml:space="preserve">
(крепеж к стене)Цвета: черный, белый
цвет ручек: черный, желтый</t>
    </r>
  </si>
  <si>
    <t>Ширина: 980 мм
Глубина: 800 мм - брусья, 450 мм - турник
Окраска: порошковая
Металл: сталь
Конструкция: сборная
Допустимая нагрузка: 250кг
Расстояние между подлокотниками: 550мм
Гарантия: 2 года</t>
  </si>
  <si>
    <t>Санки надувные "Стандарт" Диаметр 110 см.
Материал: низ ПВХ, верх оксфорд</t>
  </si>
  <si>
    <t>Санки надувные "Стандарт" Диаметр 80 см.
Материал: низ ПВХ, верх оксфорд</t>
  </si>
  <si>
    <t>Санки надувные "Профи"         Диаметр 80 см.
Материал: низ ПВХ, верх ПВХ</t>
  </si>
  <si>
    <t>Турник настенный</t>
  </si>
  <si>
    <t>Ширина: 980 мм
Глубина: 500 мм
Высота: 300 мм
Окраска: порошковая
Металл: сталь
Конструкция: сборная
Допустимая нагрузка: 150 кг
Гарантия: 2 года</t>
  </si>
  <si>
    <t>Габариты в положении турник: вылет от стены- 395 мм., длина ручки турника - 980 мм. Габариты в положении брусья: вылет брусьев от стены - 755 мм., расстояние между брусьев - 510мм.
Окраска: порошковая
Металл: сталь
Конструкция: сборная
Допустимая нагрузка:150 кг
Гарантия: 2 года</t>
  </si>
  <si>
    <t>Габариты в положении турник: вылет от стены- 440 мм., длина ручки турника - 980 мм. Габариты в положении брусья: вылет брусьев от стены - 740 мм., расстояние между брусьев - 500мм.
Окраска: порошковая
Металл: сталь
Конструкция: сборная
Допустимая нагрузка:200 кг
Гарантия: 2 года</t>
  </si>
  <si>
    <t>Ширина: 980мм
Глубина: 530мм
Высота: 750мм
Окраска: порошковая
Металл: сталь
Конструкция: сборная
Допустимая нагрузка:200кг
Гарантия: 2 года</t>
  </si>
  <si>
    <t>Ширина: 980мм
Глубина: 600мм
Высота: 800мм
Допустимая нагрузка: до 250кг
Гарантия: 2 года</t>
  </si>
  <si>
    <t>Ширина: 980мм
Глубина: 500мм
Высота: 430мм
Окраска: порошковая
Металл: сталь
Конструкция: сборная
Допустимая нагрузка: 150кг
Гарантия: 2 года</t>
  </si>
  <si>
    <t>Ширина: 980мм
Глубина: 665мм
Высота: 430мм
Окраска: порошковая
Металл: сталь
Конструкция: сборная
Допустимая нагрузка: до 150кг
Гарантия: 2 года</t>
  </si>
  <si>
    <t>Длина: 400мм
Ширина: 980 мм
Высота от потолка: 350мм
Окраска: порошковая
Металл: сталь
Конструкция: сборная
Допустимая нагрузка: до 100 кг
Гарантия: 2 года</t>
  </si>
  <si>
    <t>Ширина: 980мм
Глубина: 500мм
Высота: 430мм
Допустимая нагрузка: до 150кг
Гарантия: 2 года</t>
  </si>
  <si>
    <t>Ширина: 500мм
Глубина: 750мм
Высота: 450мм
Окраска: порошковая
Металл: сталь
Конструкция: сборная
Допустимая нагрузка: 120кг
Расстояние между подлокотниками: 470мм
Гарантия: 2 года</t>
  </si>
  <si>
    <t>Лопата "Зима №3"</t>
  </si>
  <si>
    <t>Лопата "Зима №6"</t>
  </si>
  <si>
    <t>Лопата "Зима №7 Скрепер"</t>
  </si>
  <si>
    <t>Лопата "Зима №8"</t>
  </si>
  <si>
    <t>Лопата "Зима -Авто"</t>
  </si>
  <si>
    <t>Лопата "Рысь"</t>
  </si>
  <si>
    <t>Лопата "Медведь"</t>
  </si>
  <si>
    <t>Черенок деревянный</t>
  </si>
  <si>
    <t>дерево: 1С
v-образная ручка
Диаметр: 32 мм
L-1 000 мм</t>
  </si>
  <si>
    <t>дерево: 1С
v-образная ручка
Диаметр: 30 мм
L-1 200 мм</t>
  </si>
  <si>
    <t>дерево: 1С
v-образная ручка
Диаметр: 36 мм
L-1 000 мм</t>
  </si>
  <si>
    <t>Мешок боксерский детский 4кг ПВХ</t>
  </si>
  <si>
    <t xml:space="preserve">Мешок боксерский детский 6 кг ПВХ       </t>
  </si>
  <si>
    <t>Мешок боксерский детский 10кг ПВХ</t>
  </si>
  <si>
    <t>Мешок боксерский детский 12кг ПВХ</t>
  </si>
  <si>
    <t>Длина мин.: 670мм
Длина макс. 750мм
Окраска: порошковая
Метал: сталь
Конструкция: сборная
Допустимая нагрузка:80кг 
Гарантия: 2 года</t>
  </si>
  <si>
    <t>Длина мин.: 690мм
Длина макс. 860мм
Окраска: порошковая
Метал: сталь
Конструкция: сборная
Допустимая нагрузка:80кг 
Гарантия: 2 года</t>
  </si>
  <si>
    <t>Материал-сталь
Вес изделия - 7 кг
Тип окраски - порошковая
Ручки - резиновое покрытие
Максимальная нагрузка - 150 кг. Габариты упаковки - 1060*270*70мм
Габариты изделия - 975*540*410мм</t>
  </si>
  <si>
    <t>цвет ручек и самого изделия может быть любым</t>
  </si>
  <si>
    <t>Специальное предложение</t>
  </si>
  <si>
    <t xml:space="preserve">Материал-сталь
Вес изделия - 8,5 кг
Тип окраски - порошковая
Ручки - резиновое покрытие
Макс. нагрузка - 150кг.                              Габариты упаковки - 950*620*40мм
Габариты изделия:                  В положении турник:  
ширине перекладины - 975 мм
вылет от стены - 460 мм
Вположении брусья:
вылет от стены - 760мм.
оасстояние между подлокотников - 500 мм
</t>
  </si>
  <si>
    <t xml:space="preserve">Материал-сталь
Вес изделия - 11 кг
Тип окраски - порошковая
Ручки - резиновое покрытие
Макс. нагрузка - 150кг.                              Габариты упаковки - 1060*620*60мм
Габариты изделия:                  В положении турник:  
ширине перекладины - 975 мм
вылет от стены - 600 мм
Вположении брусья:
вылет от стены - 820 мм.
оасстояние между подлокотников - 500 мм
</t>
  </si>
  <si>
    <t>цвета в ассортименте</t>
  </si>
  <si>
    <t>Черенок алюминиевый</t>
  </si>
  <si>
    <t>Диаметр тулейки 35 мм    размер ковша 450х400 с ал. планкой</t>
  </si>
  <si>
    <t xml:space="preserve">
Диаметр тулейки 30 мм размер ковша 360х460 с ал.планкой</t>
  </si>
  <si>
    <t xml:space="preserve">
Диаметр тулейки 32 мм                 размер ковша 600х300 с ал.планкой </t>
  </si>
  <si>
    <t xml:space="preserve">
Диаметр тулейки 35 мм          размер ковша 500х400 с ал.планкой</t>
  </si>
  <si>
    <t xml:space="preserve">
Деревянный черенок, V-образная ручка, размер ковша 350х350 с ал.планкой, общая длина 96 см.</t>
  </si>
  <si>
    <t xml:space="preserve">Материал: пластик, алюминий
Комплектация: ковш с алюминиевой планкой, алюминиевый крашеный черенок, V-образная ручка "Элита", доп. ручка.
Размер ковша: 410 х 460 мм 
Диаметр тулейки: 32 </t>
  </si>
  <si>
    <t xml:space="preserve">Материал: пластик, алюминий
Комплектация: ковш с алюминиевой планкой, алюминиевый крашеный черенок, V-образная ручка "Элита", доп. ручка.
Размер ковша: 550 х 380 мм 
Диаметр тулейки: 32 
</t>
  </si>
  <si>
    <t>Материал: Алюминий.
v-образная ручка
Диаметр: 30 мм
L-1 000 мм</t>
  </si>
  <si>
    <t>Материал: Алюминий.
v-образная ручка
Диаметр: 32 мм
L-1 000 мм</t>
  </si>
  <si>
    <t>Материал: Алюминий.
v-образная ручка
Диаметр: 36 мм
L-1 000 мм</t>
  </si>
  <si>
    <t>Чехол для одной пар лыж 205 см</t>
  </si>
  <si>
    <t>Петли Береша</t>
  </si>
  <si>
    <t>Универсальный тренажер для занятий спортом.
Материал: Оксфорд
Длинна в развернутом состоянии :120 см
Ширина: 15 см</t>
  </si>
  <si>
    <t>Материал: сталь
Вес в упаковке: 5,9 кг.
Тип окраски: порошковое покрытие
Габариты упаковки: Д/Ш/В 98*27*35 см.
Габариты изделия: Д/Ш/В 55*25*35 см.</t>
  </si>
  <si>
    <t>Материал: сталь
Вес в упаковке: 10,5 кг.
Тип окраски: порошковое покрытие
Габариты упаковки: Д/Ш/В 98*60*6 см.
Габариты изделия: Д/Ш/В 70*45*75 см.</t>
  </si>
  <si>
    <t>Материал: сталь
Вес в упаковке: 31 кг.
Тип окраски: порошковое покрытие
Ручки: резиновые
Габариты упаковки: Д/Ш/В 116*40*18 см.
Габариты изделия: Д/Ш/В 115*100*230 см.</t>
  </si>
  <si>
    <t xml:space="preserve">Брусья для отжиманий Хайлетсы </t>
  </si>
  <si>
    <t>Упоры (Брусья) для отжиманий Паралетсы</t>
  </si>
  <si>
    <t xml:space="preserve">Турник напольный NEW </t>
  </si>
  <si>
    <t>цвет: белый, черный, остальные под заказ</t>
  </si>
  <si>
    <t>ДСК "Акробат - 1"  
(имеет массыжные ступени)</t>
  </si>
  <si>
    <t>ДСК "Акробат - 2"
(имеет массыжные ступени)</t>
  </si>
  <si>
    <t xml:space="preserve">Высота комплекса 2 150 мм
Ширина турника 810 мм
Ширина ступеньки 400 мм
Расстояние от стены до турника 520 мм
Расстояние от стены до лестницы 160 мм
Материал ступений ПВХ
Упаковка (коробка) 910*350*140
Окраска: порошковая
Цвет: Зелено-желтый
Комплектация: 1. Турник стационарный, 2. Канат Х/Б цветной, 3. кольца гимнастические.
</t>
  </si>
  <si>
    <t>Высота комплекса от 2 400 до 3 000 мм
Ширина турника 480 мм
Ширина ступеньки 400 мм
Расстояние от стены до турника 460 мм
Расстояние от стены до лестницы 140 мм
Материал ступений ПВХ
Упаковка (коробка) 910*350*140
Окраска: порошковая
Цвет: Зелено-желтый
Комплектация: 1. Турник переносной, 2. Канат Х/Б цветной, 3. кольца гимнастические.</t>
  </si>
  <si>
    <t>Турник треххватный NEW c эспандером Т1  (крепеж к стене)</t>
  </si>
  <si>
    <t xml:space="preserve">Турник-Брусья "Прогресс" NEW с эспандером Т2
</t>
  </si>
  <si>
    <r>
      <t>Турник-брусья Профи NEW с эспандером Т3</t>
    </r>
    <r>
      <rPr>
        <b/>
        <sz val="18"/>
        <color rgb="FFFF0000"/>
        <rFont val="Century Gothic"/>
        <family val="2"/>
        <charset val="204"/>
      </rPr>
      <t xml:space="preserve">
</t>
    </r>
  </si>
  <si>
    <t>Турник -Брусья "Титан"</t>
  </si>
  <si>
    <t xml:space="preserve">Материал-сталь
Вес изделия в упаковке - 8,5 кг
Тип окраски - порошковая
Ручки - резиновое покрытие
Макс. нагрузка - 200кг.                              Габариты упаковки - 960*680*90мм
Габариты изделия положении турник:  
ширина перекладины - 980 мм
вылет от стены - 440 мм
Вположении брусья:
вылет от стены - 740мм.
Ширина между брусьев- 500мм.
</t>
  </si>
  <si>
    <t>Ширина: 980мм
Глубина: 500мм
Высота: 270мм
Окраска: порошковая
Металл: сталь
Конструкция: сборная
Допустимая нагрузка:120кг 
Гарантия: 2 года</t>
  </si>
  <si>
    <t>Ширина: 980мм
Глубина: 500мм
Высота: 310мм
Окраска: порошковая
Металл: сталь
Конструкция: сборная
Допустимая нагрузка:150кг 
Гарантия: 2 года</t>
  </si>
  <si>
    <t>Ширина: 980мм
Глубина: 550мм
Высота: 430мм
Окраска: порошковая
Металл: сталь
Конструкция: сборная
Допустимая нагрузка: 150кг
Гарантия: 2 года</t>
  </si>
  <si>
    <t>Ширина: 980мм
Глубина: 380мм
Окраска: порошковая
Металл: сталь
Конструкция: сборная
Допустимая нагрузка: 100кг
Гарантия: 2 года</t>
  </si>
  <si>
    <t>простая коробка 660*225*85</t>
  </si>
  <si>
    <t>Ширина: 980мм
Глубина: 560мм
Окраска: порошковая
Метал: сталь
Конструкция: сборная
Допустимая нагрузка: 100кг
Гарантия: 2 года</t>
  </si>
  <si>
    <t>простая коробка 660*250*85</t>
  </si>
  <si>
    <t>Ширина: 1116мм
Глубина: 480мм
Окраска: порошковая
Металл: сталь
Конструкция: сборная
Допустимая нагрузка: 100кг
Гарантия: 2 года</t>
  </si>
  <si>
    <t>Стойка под штангу</t>
  </si>
  <si>
    <t>Цвет постоянно в наличии (черный, белый) остальные цвета под заказ</t>
  </si>
  <si>
    <t>Тип окраски-порошковое покрытие
Опора ручек- резиновое покрытие
Габариты в упаковке (Д/Ш/В)- 920*880*95 мм
Максимальная/минимальная высота -1500/900 мм
Максимальная ширина - 1400 мм
Тип профиля стоек- 40*40, 30/30 мм
Фиксаторы регулировок - "Барашек", оцинкованный палец
Максимальная нагрузка - 200 кг.</t>
  </si>
  <si>
    <t>Фото изделия</t>
  </si>
  <si>
    <r>
      <rPr>
        <b/>
        <sz val="36"/>
        <color indexed="8"/>
        <rFont val="Century Gothic"/>
        <family val="2"/>
        <charset val="204"/>
      </rPr>
      <t xml:space="preserve">КОРЗИНА   </t>
    </r>
    <r>
      <rPr>
        <b/>
        <sz val="28"/>
        <color indexed="8"/>
        <rFont val="Century Gothic"/>
        <family val="2"/>
        <charset val="204"/>
      </rPr>
      <t xml:space="preserve">
Мы автоматически посчитали сумму Вашего заказа</t>
    </r>
  </si>
  <si>
    <r>
      <t xml:space="preserve">Хороший тренажер для детей, не травмирует, способствует улучшению координации и чувства дистанции.
</t>
    </r>
    <r>
      <rPr>
        <b/>
        <sz val="36"/>
        <color rgb="FFFF0000"/>
        <rFont val="Century Gothic"/>
        <family val="2"/>
        <charset val="204"/>
      </rPr>
      <t xml:space="preserve">ХИТ ПРОДАЖ!!!
</t>
    </r>
  </si>
  <si>
    <r>
      <rPr>
        <b/>
        <sz val="18"/>
        <color indexed="8"/>
        <rFont val="Century Gothic"/>
        <family val="2"/>
        <charset val="204"/>
      </rPr>
      <t xml:space="preserve">Недорогие боксерские мешки, подходят для домашних тренировок.
</t>
    </r>
    <r>
      <rPr>
        <b/>
        <sz val="48"/>
        <color indexed="10"/>
        <rFont val="Century Gothic"/>
        <family val="2"/>
        <charset val="204"/>
      </rPr>
      <t>ХИТ ПРОДАЖ!!!</t>
    </r>
    <r>
      <rPr>
        <b/>
        <sz val="18"/>
        <color indexed="10"/>
        <rFont val="Century Gothic"/>
        <family val="2"/>
        <charset val="204"/>
      </rPr>
      <t xml:space="preserve">
</t>
    </r>
  </si>
  <si>
    <r>
      <rPr>
        <b/>
        <sz val="48"/>
        <color indexed="8"/>
        <rFont val="Century Gothic"/>
        <family val="2"/>
        <charset val="204"/>
      </rPr>
      <t xml:space="preserve">
</t>
    </r>
    <r>
      <rPr>
        <b/>
        <sz val="48"/>
        <color indexed="10"/>
        <rFont val="Century Gothic"/>
        <family val="2"/>
        <charset val="204"/>
      </rPr>
      <t xml:space="preserve">НОВИНКА!!!
</t>
    </r>
  </si>
  <si>
    <r>
      <t xml:space="preserve">
</t>
    </r>
    <r>
      <rPr>
        <b/>
        <sz val="48"/>
        <color indexed="10"/>
        <rFont val="Century Gothic"/>
        <family val="2"/>
        <charset val="204"/>
      </rPr>
      <t xml:space="preserve">НОВИНКА!!!
</t>
    </r>
    <r>
      <rPr>
        <b/>
        <sz val="48"/>
        <color indexed="8"/>
        <rFont val="Century Gothic"/>
        <family val="2"/>
        <charset val="204"/>
      </rPr>
      <t xml:space="preserve">
</t>
    </r>
  </si>
  <si>
    <r>
      <rPr>
        <b/>
        <sz val="20"/>
        <rFont val="Century Gothic"/>
        <family val="2"/>
        <charset val="204"/>
      </rPr>
      <t xml:space="preserve">Одни из лучших боксерских мешков. В их разработке принимали участие профессиональные спортсмены, такие как Андрей Сироткин, трехкратный чемпион мира по кикбоксингу, профессиональный боксер. Мешки обладают высокой прочностью.                             </t>
    </r>
    <r>
      <rPr>
        <b/>
        <sz val="48"/>
        <color indexed="10"/>
        <rFont val="Century Gothic"/>
        <family val="2"/>
        <charset val="204"/>
      </rPr>
      <t xml:space="preserve">ХИТ ПРОДАЖ!!!
</t>
    </r>
  </si>
  <si>
    <t xml:space="preserve">     КОРЗИНА                         
Мы автоматически посчитали сумму Вашего заказа</t>
  </si>
  <si>
    <t xml:space="preserve">                 ЦЕНА ПО АКЦИИ</t>
  </si>
  <si>
    <t xml:space="preserve">           ЦЕНА ПО АКЦИИ</t>
  </si>
  <si>
    <t xml:space="preserve">          КОРЗИНА                                   Мы автоматически посчитали сумму Вашего заказа</t>
  </si>
  <si>
    <t xml:space="preserve">              ЦЕНА ПО АКЦИИ</t>
  </si>
  <si>
    <t xml:space="preserve">           Цена за 1 м</t>
  </si>
  <si>
    <t xml:space="preserve">                            ЦЕНА ПО АКЦИИ</t>
  </si>
  <si>
    <t xml:space="preserve">                      ЦЕНА</t>
  </si>
  <si>
    <t xml:space="preserve">                           ЦЕНА</t>
  </si>
  <si>
    <r>
      <rPr>
        <b/>
        <sz val="36"/>
        <color indexed="8"/>
        <rFont val="Century Gothic"/>
        <family val="2"/>
        <charset val="204"/>
      </rPr>
      <t xml:space="preserve">КОРЗИНА </t>
    </r>
    <r>
      <rPr>
        <b/>
        <sz val="26"/>
        <color indexed="8"/>
        <rFont val="Century Gothic"/>
        <family val="2"/>
        <charset val="204"/>
      </rPr>
      <t xml:space="preserve">           Мы автоматически посчитали сумму Вашего заказа</t>
    </r>
  </si>
  <si>
    <t>КОРЗИНА
                              Мы автоматически посчитали сумму Вашего заказа</t>
  </si>
  <si>
    <r>
      <t xml:space="preserve">    </t>
    </r>
    <r>
      <rPr>
        <b/>
        <sz val="36"/>
        <color indexed="8"/>
        <rFont val="Century Gothic"/>
        <family val="2"/>
        <charset val="204"/>
      </rPr>
      <t xml:space="preserve">КОРЗИНА </t>
    </r>
    <r>
      <rPr>
        <b/>
        <sz val="26"/>
        <color indexed="8"/>
        <rFont val="Century Gothic"/>
        <family val="2"/>
        <charset val="204"/>
      </rPr>
      <t xml:space="preserve">                  Мы автоматически посчитали сумму Вашего заказа</t>
    </r>
  </si>
  <si>
    <t xml:space="preserve">                             ЦЕНА</t>
  </si>
  <si>
    <r>
      <rPr>
        <b/>
        <sz val="36"/>
        <color indexed="8"/>
        <rFont val="Century Gothic"/>
        <family val="2"/>
        <charset val="204"/>
      </rPr>
      <t xml:space="preserve">КОРЗИНА </t>
    </r>
    <r>
      <rPr>
        <b/>
        <sz val="26"/>
        <color indexed="8"/>
        <rFont val="Century Gothic"/>
        <family val="2"/>
        <charset val="204"/>
      </rPr>
      <t xml:space="preserve">            Мы автоматически посчитали сумму Вашего заказа</t>
    </r>
  </si>
  <si>
    <r>
      <t xml:space="preserve">    </t>
    </r>
    <r>
      <rPr>
        <b/>
        <sz val="36"/>
        <color indexed="8"/>
        <rFont val="Century Gothic"/>
        <family val="2"/>
        <charset val="204"/>
      </rPr>
      <t xml:space="preserve">КОРЗИНА </t>
    </r>
    <r>
      <rPr>
        <b/>
        <sz val="26"/>
        <color indexed="8"/>
        <rFont val="Century Gothic"/>
        <family val="2"/>
        <charset val="204"/>
      </rPr>
      <t xml:space="preserve">            Мы автоматически посчитали сумму Вашего заказа</t>
    </r>
  </si>
  <si>
    <t xml:space="preserve">Заказ </t>
  </si>
  <si>
    <t xml:space="preserve">                                                        Тренажеры для дома</t>
  </si>
  <si>
    <t xml:space="preserve">                     ЦЕНА ПО АКЦИИ</t>
  </si>
  <si>
    <t xml:space="preserve">                ЦЕНА ПО АКЦИИ</t>
  </si>
  <si>
    <t xml:space="preserve">                                                                                                       Акссесуары                   </t>
  </si>
  <si>
    <t xml:space="preserve">                                                                                              Обручи</t>
  </si>
  <si>
    <t xml:space="preserve">    КОРЗИНА
                             Мы автоматически посчитали сумму Вашего заказа</t>
  </si>
  <si>
    <t>Заказ шт.</t>
  </si>
  <si>
    <t xml:space="preserve">                      ЦЕНА ПО АКЦИИ</t>
  </si>
  <si>
    <t xml:space="preserve">                                ЦЕНА ПО АКЦИИ</t>
  </si>
  <si>
    <t xml:space="preserve">                                                                          Грифы и диски</t>
  </si>
  <si>
    <t xml:space="preserve">  КОРЗИНА           Мы автоматически посчитали сумму Вашего заказа</t>
  </si>
  <si>
    <t xml:space="preserve">                  ЦЕНА</t>
  </si>
  <si>
    <t xml:space="preserve">                                                                      Самокаты, велосипеды, беговелы</t>
  </si>
  <si>
    <t xml:space="preserve">                                                                        Настольные игры</t>
  </si>
  <si>
    <t xml:space="preserve">                                                                              Активные игры</t>
  </si>
  <si>
    <t xml:space="preserve">                                                                  Детские боксерские наборы </t>
  </si>
  <si>
    <t xml:space="preserve">                                                                                                    ОДЕЖДА</t>
  </si>
  <si>
    <t xml:space="preserve">                                                      Детская мебель, манежи, качели</t>
  </si>
  <si>
    <t xml:space="preserve">                                                           Балетки, чешки</t>
  </si>
  <si>
    <t xml:space="preserve">         ЦЕНА ПО АКЦИИ</t>
  </si>
  <si>
    <t xml:space="preserve">            ЦЕНА</t>
  </si>
  <si>
    <t xml:space="preserve">                                                                 Волейбол</t>
  </si>
  <si>
    <t xml:space="preserve">                                                                 Футбол</t>
  </si>
  <si>
    <t xml:space="preserve">                                                                  Баскетбол</t>
  </si>
  <si>
    <t xml:space="preserve">                                                           Гандбол и медицинский</t>
  </si>
  <si>
    <t xml:space="preserve">                                                           Аксессуары игры с мячом</t>
  </si>
  <si>
    <t xml:space="preserve">           ЦЕНА</t>
  </si>
  <si>
    <t>под заказ от 50шт          1 цвета</t>
  </si>
  <si>
    <r>
      <rPr>
        <b/>
        <sz val="36"/>
        <rFont val="Century Gothic"/>
        <family val="2"/>
        <charset val="204"/>
      </rPr>
      <t xml:space="preserve">КОРЗИНА </t>
    </r>
    <r>
      <rPr>
        <b/>
        <sz val="26"/>
        <rFont val="Century Gothic"/>
        <family val="2"/>
        <charset val="204"/>
      </rPr>
      <t xml:space="preserve">                 Мы автоматически посчитали сумму Вашего заказа</t>
    </r>
  </si>
  <si>
    <t xml:space="preserve">     ЦЕНА ПО АКЦИИ</t>
  </si>
  <si>
    <t xml:space="preserve">       ЦЕНА</t>
  </si>
  <si>
    <t xml:space="preserve">                                                                                     КАЧЕЛИ</t>
  </si>
  <si>
    <t xml:space="preserve">                                                                                    УДСК</t>
  </si>
  <si>
    <t xml:space="preserve">                                                                                  Аксессуары для игры в настольный теннис</t>
  </si>
  <si>
    <t>КОРЗИНА             Мы автоматически посчитали сумму Вашего заказа</t>
  </si>
  <si>
    <t xml:space="preserve">ОПТ </t>
  </si>
  <si>
    <r>
      <rPr>
        <b/>
        <sz val="18"/>
        <rFont val="Century Gothic"/>
        <family val="2"/>
        <charset val="204"/>
      </rPr>
      <t>при заказе от 3 шт. цена составти</t>
    </r>
    <r>
      <rPr>
        <b/>
        <sz val="18"/>
        <color rgb="FFFF0000"/>
        <rFont val="Century Gothic"/>
        <family val="2"/>
        <charset val="204"/>
      </rPr>
      <t xml:space="preserve">      3468 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</si>
  <si>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1 607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</si>
  <si>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1 173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</si>
  <si>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1 428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</si>
  <si>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1 683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</si>
  <si>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 1 377 р.</t>
    </r>
  </si>
  <si>
    <r>
      <rPr>
        <b/>
        <sz val="18"/>
        <rFont val="Century Gothic"/>
        <family val="2"/>
        <charset val="204"/>
      </rPr>
      <t>при заказе от 10 шт. цена составти</t>
    </r>
    <r>
      <rPr>
        <b/>
        <sz val="18"/>
        <color rgb="FFFF0000"/>
        <rFont val="Century Gothic"/>
        <family val="2"/>
        <charset val="204"/>
      </rPr>
      <t xml:space="preserve">       1 428 р.</t>
    </r>
  </si>
  <si>
    <r>
      <rPr>
        <b/>
        <sz val="18"/>
        <rFont val="Century Gothic"/>
        <family val="2"/>
        <charset val="204"/>
      </rPr>
      <t>при заказе от 50 шт. цена составти</t>
    </r>
    <r>
      <rPr>
        <b/>
        <sz val="18"/>
        <color rgb="FFFF0000"/>
        <rFont val="Century Gothic"/>
        <family val="2"/>
        <charset val="204"/>
      </rPr>
      <t xml:space="preserve">       1 702 р.</t>
    </r>
  </si>
  <si>
    <r>
      <rPr>
        <b/>
        <sz val="18"/>
        <rFont val="Century Gothic"/>
        <family val="2"/>
        <charset val="204"/>
      </rPr>
      <t>при заказе от 20 шт. цена составти</t>
    </r>
    <r>
      <rPr>
        <b/>
        <sz val="18"/>
        <color rgb="FFFF0000"/>
        <rFont val="Century Gothic"/>
        <family val="2"/>
        <charset val="204"/>
      </rPr>
      <t xml:space="preserve">       1 817 р.</t>
    </r>
  </si>
  <si>
    <r>
      <rPr>
        <b/>
        <sz val="18"/>
        <rFont val="Century Gothic"/>
        <family val="2"/>
        <charset val="204"/>
      </rPr>
      <t>при заказе от 50 шт. цена составти</t>
    </r>
    <r>
      <rPr>
        <b/>
        <sz val="18"/>
        <color rgb="FFFF0000"/>
        <rFont val="Century Gothic"/>
        <family val="2"/>
        <charset val="204"/>
      </rPr>
      <t xml:space="preserve">       1 360 р.</t>
    </r>
  </si>
  <si>
    <t>457 (василек)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</si>
</sst>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&quot;р.&quot;"/>
    <numFmt numFmtId="166" formatCode="#,##0.00&quot;р.&quot;"/>
  </numFmts>
  <fonts count="134">
    <font>
      <sz val="11"/>
      <color theme="1"/>
      <name val="Calibri"/>
      <family val="2"/>
      <charset val="204"/>
      <scheme val="minor"/>
    </font>
    <font>
      <sz val="9"/>
      <name val="宋体"/>
      <charset val="134"/>
    </font>
    <font>
      <b/>
      <sz val="36"/>
      <color indexed="8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b/>
      <sz val="14"/>
      <color indexed="10"/>
      <name val="Century Gothic"/>
      <family val="2"/>
      <charset val="204"/>
    </font>
    <font>
      <b/>
      <sz val="16"/>
      <color indexed="10"/>
      <name val="Century Gothic"/>
      <family val="2"/>
      <charset val="204"/>
    </font>
    <font>
      <sz val="16"/>
      <color indexed="8"/>
      <name val="Century Gothic"/>
      <family val="2"/>
      <charset val="204"/>
    </font>
    <font>
      <b/>
      <sz val="16"/>
      <color indexed="8"/>
      <name val="Century Gothic"/>
      <family val="2"/>
      <charset val="204"/>
    </font>
    <font>
      <sz val="14"/>
      <name val="Century Gothic"/>
      <family val="2"/>
      <charset val="204"/>
    </font>
    <font>
      <sz val="14"/>
      <color indexed="8"/>
      <name val="Century Gothic"/>
      <family val="2"/>
      <charset val="204"/>
    </font>
    <font>
      <b/>
      <sz val="16"/>
      <name val="Century Gothic"/>
      <family val="2"/>
      <charset val="204"/>
    </font>
    <font>
      <sz val="16"/>
      <name val="Century Gothic"/>
      <family val="2"/>
      <charset val="204"/>
    </font>
    <font>
      <b/>
      <sz val="16"/>
      <color indexed="10"/>
      <name val="Century Gothic"/>
      <family val="2"/>
      <charset val="204"/>
    </font>
    <font>
      <b/>
      <sz val="20"/>
      <name val="Century Gothic"/>
      <family val="2"/>
      <charset val="204"/>
    </font>
    <font>
      <b/>
      <sz val="14"/>
      <name val="Century Gothic"/>
      <family val="2"/>
      <charset val="204"/>
    </font>
    <font>
      <sz val="12"/>
      <name val="Century Gothic"/>
      <family val="2"/>
      <charset val="204"/>
    </font>
    <font>
      <b/>
      <sz val="40"/>
      <color indexed="10"/>
      <name val="Century Gothic"/>
      <family val="2"/>
      <charset val="204"/>
    </font>
    <font>
      <b/>
      <sz val="13"/>
      <color indexed="8"/>
      <name val="Century Gothic"/>
      <family val="2"/>
      <charset val="204"/>
    </font>
    <font>
      <b/>
      <sz val="28"/>
      <color indexed="8"/>
      <name val="Century Gothic"/>
      <family val="2"/>
      <charset val="204"/>
    </font>
    <font>
      <b/>
      <sz val="13"/>
      <color indexed="8"/>
      <name val="Times New Roman"/>
      <family val="1"/>
      <charset val="204"/>
    </font>
    <font>
      <b/>
      <sz val="48"/>
      <color indexed="10"/>
      <name val="Century Gothic"/>
      <family val="2"/>
      <charset val="204"/>
    </font>
    <font>
      <sz val="13"/>
      <color indexed="8"/>
      <name val="Times New Roman"/>
      <family val="1"/>
      <charset val="204"/>
    </font>
    <font>
      <b/>
      <sz val="18"/>
      <name val="Century Gothic"/>
      <family val="2"/>
      <charset val="204"/>
    </font>
    <font>
      <sz val="14"/>
      <color indexed="81"/>
      <name val="Tahoma"/>
      <family val="2"/>
      <charset val="204"/>
    </font>
    <font>
      <b/>
      <sz val="26"/>
      <color indexed="8"/>
      <name val="Century Gothic"/>
      <family val="2"/>
      <charset val="204"/>
    </font>
    <font>
      <b/>
      <sz val="72"/>
      <name val="Century Gothic"/>
      <family val="2"/>
      <charset val="204"/>
    </font>
    <font>
      <b/>
      <i/>
      <sz val="72"/>
      <name val="Century Gothic"/>
      <family val="2"/>
      <charset val="204"/>
    </font>
    <font>
      <b/>
      <sz val="36"/>
      <name val="Century Gothic"/>
      <family val="2"/>
      <charset val="204"/>
    </font>
    <font>
      <b/>
      <sz val="22"/>
      <color indexed="10"/>
      <name val="Century Gothic"/>
      <family val="2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4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28"/>
      <name val="Century Gothic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6"/>
      <color indexed="10"/>
      <name val="Century Gothic"/>
      <family val="2"/>
      <charset val="204"/>
    </font>
    <font>
      <b/>
      <i/>
      <sz val="16"/>
      <color indexed="8"/>
      <name val="Century Gothic"/>
      <family val="2"/>
      <charset val="204"/>
    </font>
    <font>
      <b/>
      <sz val="24"/>
      <color indexed="8"/>
      <name val="Century Gothic"/>
      <family val="2"/>
      <charset val="204"/>
    </font>
    <font>
      <b/>
      <sz val="26"/>
      <name val="Century Gothic"/>
      <family val="2"/>
      <charset val="204"/>
    </font>
    <font>
      <b/>
      <sz val="24"/>
      <color indexed="10"/>
      <name val="Century Gothic"/>
      <family val="2"/>
      <charset val="204"/>
    </font>
    <font>
      <b/>
      <sz val="36"/>
      <color indexed="10"/>
      <name val="Century Gothic"/>
      <family val="2"/>
      <charset val="204"/>
    </font>
    <font>
      <b/>
      <i/>
      <sz val="18"/>
      <name val="Century Gothic"/>
      <family val="2"/>
      <charset val="204"/>
    </font>
    <font>
      <b/>
      <sz val="18"/>
      <color indexed="10"/>
      <name val="Century Gothic"/>
      <family val="2"/>
      <charset val="204"/>
    </font>
    <font>
      <sz val="24"/>
      <color indexed="10"/>
      <name val="Century Gothic"/>
      <family val="2"/>
      <charset val="204"/>
    </font>
    <font>
      <sz val="20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8"/>
      <color indexed="8"/>
      <name val="Century Gothic"/>
      <family val="2"/>
      <charset val="204"/>
    </font>
    <font>
      <b/>
      <sz val="20"/>
      <color indexed="10"/>
      <name val="Century Gothic"/>
      <family val="2"/>
      <charset val="204"/>
    </font>
    <font>
      <b/>
      <sz val="18"/>
      <color indexed="81"/>
      <name val="Tahoma"/>
      <family val="2"/>
      <charset val="204"/>
    </font>
    <font>
      <b/>
      <sz val="18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6"/>
      <color rgb="FFFF0000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6"/>
      <color theme="1"/>
      <name val="Century Gothic"/>
      <family val="2"/>
      <charset val="204"/>
    </font>
    <font>
      <b/>
      <sz val="13"/>
      <color theme="1"/>
      <name val="Century Gothic"/>
      <family val="2"/>
      <charset val="204"/>
    </font>
    <font>
      <b/>
      <sz val="13"/>
      <color rgb="FFFF0000"/>
      <name val="Century Gothic"/>
      <family val="2"/>
      <charset val="204"/>
    </font>
    <font>
      <sz val="20"/>
      <color theme="1"/>
      <name val="Century Gothic"/>
      <family val="2"/>
      <charset val="204"/>
    </font>
    <font>
      <b/>
      <sz val="20"/>
      <color rgb="FFFF000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sz val="20"/>
      <color theme="1"/>
      <name val="Century Gothic"/>
      <family val="2"/>
      <charset val="204"/>
    </font>
    <font>
      <b/>
      <sz val="18"/>
      <color rgb="FFFF0000"/>
      <name val="Century Gothic"/>
      <family val="2"/>
      <charset val="204"/>
    </font>
    <font>
      <b/>
      <sz val="12"/>
      <color rgb="FFFF0000"/>
      <name val="Century Gothic"/>
      <family val="2"/>
      <charset val="204"/>
    </font>
    <font>
      <sz val="13"/>
      <color rgb="FFFF0000"/>
      <name val="Century Gothic"/>
      <family val="2"/>
      <charset val="204"/>
    </font>
    <font>
      <sz val="13"/>
      <color theme="1"/>
      <name val="Times New Roman"/>
      <family val="1"/>
      <charset val="204"/>
    </font>
    <font>
      <b/>
      <i/>
      <sz val="18"/>
      <color rgb="FFFF0000"/>
      <name val="Century Gothic"/>
      <family val="2"/>
      <charset val="204"/>
    </font>
    <font>
      <b/>
      <i/>
      <sz val="14"/>
      <color theme="1"/>
      <name val="Century Gothic"/>
      <family val="2"/>
      <charset val="204"/>
    </font>
    <font>
      <sz val="13"/>
      <color rgb="FF34963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entury Gothic"/>
      <family val="2"/>
      <charset val="204"/>
    </font>
    <font>
      <sz val="16"/>
      <color theme="1"/>
      <name val="Times New Roman"/>
      <family val="1"/>
      <charset val="204"/>
    </font>
    <font>
      <sz val="28"/>
      <color theme="1"/>
      <name val="Century Gothic"/>
      <family val="2"/>
      <charset val="204"/>
    </font>
    <font>
      <sz val="16"/>
      <color rgb="FFFF0000"/>
      <name val="Century Gothic"/>
      <family val="2"/>
      <charset val="204"/>
    </font>
    <font>
      <b/>
      <sz val="10"/>
      <color rgb="FFFF0000"/>
      <name val="Century Gothic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16"/>
      <color rgb="FF0070C0"/>
      <name val="Century Gothic"/>
      <family val="2"/>
      <charset val="204"/>
    </font>
    <font>
      <sz val="16"/>
      <color rgb="FF00B050"/>
      <name val="Century Gothic"/>
      <family val="2"/>
      <charset val="204"/>
    </font>
    <font>
      <b/>
      <sz val="20"/>
      <color theme="1"/>
      <name val="Times New Roman"/>
      <family val="1"/>
      <charset val="204"/>
    </font>
    <font>
      <b/>
      <sz val="36"/>
      <color rgb="FFFF0000"/>
      <name val="Century Gothic"/>
      <family val="2"/>
      <charset val="204"/>
    </font>
    <font>
      <b/>
      <sz val="28"/>
      <color rgb="FFFF0000"/>
      <name val="Century Gothic"/>
      <family val="2"/>
      <charset val="204"/>
    </font>
    <font>
      <b/>
      <sz val="22"/>
      <color rgb="FFFF0000"/>
      <name val="Century Gothic"/>
      <family val="2"/>
      <charset val="204"/>
    </font>
    <font>
      <b/>
      <sz val="24"/>
      <color rgb="FFFF0000"/>
      <name val="Century Gothic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36"/>
      <color theme="1"/>
      <name val="Century Gothic"/>
      <family val="2"/>
      <charset val="204"/>
    </font>
    <font>
      <b/>
      <sz val="22"/>
      <color theme="1"/>
      <name val="Century Gothic"/>
      <family val="2"/>
      <charset val="204"/>
    </font>
    <font>
      <b/>
      <sz val="18"/>
      <color theme="1"/>
      <name val="Century Gothic"/>
      <family val="2"/>
      <charset val="204"/>
    </font>
    <font>
      <b/>
      <sz val="20"/>
      <color rgb="FF0070C0"/>
      <name val="Century Gothic"/>
      <family val="2"/>
      <charset val="204"/>
    </font>
    <font>
      <b/>
      <sz val="18"/>
      <color rgb="FF0070C0"/>
      <name val="Century Gothic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mbria"/>
      <family val="1"/>
      <charset val="204"/>
      <scheme val="major"/>
    </font>
    <font>
      <b/>
      <sz val="16"/>
      <color rgb="FF000000"/>
      <name val="Century Gothic"/>
      <family val="2"/>
      <charset val="204"/>
    </font>
    <font>
      <b/>
      <sz val="28"/>
      <color theme="1"/>
      <name val="Century Gothic"/>
      <family val="2"/>
      <charset val="204"/>
    </font>
    <font>
      <b/>
      <sz val="60"/>
      <color rgb="FFB81877"/>
      <name val="Century Gothic"/>
      <family val="2"/>
      <charset val="204"/>
    </font>
    <font>
      <sz val="18"/>
      <color theme="1"/>
      <name val="Century Gothic"/>
      <family val="2"/>
      <charset val="204"/>
    </font>
    <font>
      <b/>
      <sz val="18"/>
      <color rgb="FF000000"/>
      <name val="Century Gothic"/>
      <family val="2"/>
      <charset val="204"/>
    </font>
    <font>
      <b/>
      <sz val="48"/>
      <color rgb="FFFF0000"/>
      <name val="Century Gothic"/>
      <family val="2"/>
      <charset val="204"/>
    </font>
    <font>
      <sz val="36"/>
      <color theme="1"/>
      <name val="Century Gothic"/>
      <family val="2"/>
      <charset val="204"/>
    </font>
    <font>
      <b/>
      <sz val="18"/>
      <color rgb="FF349630"/>
      <name val="Century Gothic"/>
      <family val="2"/>
      <charset val="204"/>
    </font>
    <font>
      <b/>
      <sz val="26"/>
      <color theme="1"/>
      <name val="Century Gothic"/>
      <family val="2"/>
      <charset val="204"/>
    </font>
    <font>
      <sz val="26"/>
      <color theme="1"/>
      <name val="Century Gothic"/>
      <family val="2"/>
      <charset val="204"/>
    </font>
    <font>
      <b/>
      <sz val="24"/>
      <color theme="1"/>
      <name val="Century Gothic"/>
      <family val="2"/>
      <charset val="204"/>
    </font>
    <font>
      <sz val="24"/>
      <color theme="1"/>
      <name val="Century Gothic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trike/>
      <sz val="22"/>
      <color rgb="FFFF0000"/>
      <name val="Century Gothic"/>
      <family val="2"/>
      <charset val="204"/>
    </font>
    <font>
      <b/>
      <i/>
      <sz val="16"/>
      <color theme="1"/>
      <name val="Century Gothic"/>
      <family val="2"/>
      <charset val="204"/>
    </font>
    <font>
      <sz val="20"/>
      <color theme="1"/>
      <name val="Calibri"/>
      <family val="2"/>
      <charset val="204"/>
      <scheme val="minor"/>
    </font>
    <font>
      <sz val="60"/>
      <color rgb="FFB81877"/>
      <name val="Century Gothic"/>
      <family val="2"/>
      <charset val="204"/>
    </font>
    <font>
      <b/>
      <sz val="16"/>
      <color theme="0"/>
      <name val="Century Gothic"/>
      <family val="2"/>
      <charset val="204"/>
    </font>
    <font>
      <b/>
      <sz val="48"/>
      <color rgb="FF000000"/>
      <name val="Century Gothic"/>
      <family val="2"/>
      <charset val="204"/>
    </font>
    <font>
      <b/>
      <sz val="36"/>
      <color rgb="FFC00000"/>
      <name val="Century Gothic"/>
      <family val="2"/>
      <charset val="204"/>
    </font>
    <font>
      <b/>
      <sz val="48"/>
      <color theme="1"/>
      <name val="Century Gothic"/>
      <family val="2"/>
      <charset val="204"/>
    </font>
    <font>
      <b/>
      <sz val="30"/>
      <color theme="1"/>
      <name val="Century Gothic"/>
      <family val="2"/>
      <charset val="204"/>
    </font>
    <font>
      <b/>
      <sz val="30"/>
      <color indexed="57"/>
      <name val="Century Gothic"/>
      <family val="2"/>
      <charset val="204"/>
    </font>
    <font>
      <b/>
      <sz val="30"/>
      <color indexed="8"/>
      <name val="Century Gothic"/>
      <family val="2"/>
      <charset val="204"/>
    </font>
    <font>
      <b/>
      <sz val="36"/>
      <color theme="1"/>
      <name val="Times New Roman"/>
      <family val="1"/>
      <charset val="204"/>
    </font>
    <font>
      <u/>
      <sz val="28"/>
      <color theme="1"/>
      <name val="Century Gothic"/>
      <family val="2"/>
      <charset val="204"/>
    </font>
    <font>
      <b/>
      <sz val="26"/>
      <color rgb="FFFF0000"/>
      <name val="Century Gothic"/>
      <family val="2"/>
      <charset val="204"/>
    </font>
    <font>
      <b/>
      <sz val="12"/>
      <color indexed="8"/>
      <name val="Century Gothic"/>
      <family val="2"/>
      <charset val="204"/>
    </font>
    <font>
      <sz val="22"/>
      <name val="Times New Roman"/>
      <family val="1"/>
      <charset val="204"/>
    </font>
    <font>
      <sz val="11"/>
      <color theme="0" tint="-0.499984740745262"/>
      <name val="Century Gothic"/>
      <family val="2"/>
      <charset val="204"/>
    </font>
    <font>
      <b/>
      <sz val="9"/>
      <color indexed="8"/>
      <name val="Century Gothic"/>
      <family val="2"/>
      <charset val="204"/>
    </font>
    <font>
      <b/>
      <sz val="28"/>
      <color rgb="FF349630"/>
      <name val="Century Gothic"/>
      <family val="2"/>
      <charset val="204"/>
    </font>
    <font>
      <b/>
      <sz val="48"/>
      <color indexed="8"/>
      <name val="Century Gothic"/>
      <family val="2"/>
      <charset val="204"/>
    </font>
    <font>
      <b/>
      <sz val="18"/>
      <color theme="8" tint="-0.249977111117893"/>
      <name val="Century Gothic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theme="3" tint="0.39997558519241921"/>
      <name val="Century Gothic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CFF01"/>
        <bgColor rgb="FF000000"/>
      </patternFill>
    </fill>
    <fill>
      <patternFill patternType="solid">
        <fgColor rgb="FFFFFF00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49630"/>
      </left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 style="thin">
        <color rgb="FF349630"/>
      </bottom>
      <diagonal/>
    </border>
    <border>
      <left/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 style="thin">
        <color rgb="FF349630"/>
      </right>
      <top style="thin">
        <color rgb="FF349630"/>
      </top>
      <bottom/>
      <diagonal/>
    </border>
    <border>
      <left style="thin">
        <color rgb="FF349630"/>
      </left>
      <right style="thin">
        <color rgb="FF349630"/>
      </right>
      <top/>
      <bottom style="thin">
        <color rgb="FF349630"/>
      </bottom>
      <diagonal/>
    </border>
    <border>
      <left style="thin">
        <color rgb="FF349630"/>
      </left>
      <right style="thin">
        <color rgb="FF349630"/>
      </right>
      <top/>
      <bottom/>
      <diagonal/>
    </border>
    <border>
      <left style="thin">
        <color rgb="FF349630"/>
      </left>
      <right/>
      <top/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 style="thin">
        <color rgb="FF349630"/>
      </right>
      <top/>
      <bottom style="thin">
        <color rgb="FF349630"/>
      </bottom>
      <diagonal/>
    </border>
    <border>
      <left style="thin">
        <color rgb="FF679E2A"/>
      </left>
      <right style="thin">
        <color rgb="FF679E2A"/>
      </right>
      <top style="thin">
        <color rgb="FF679E2A"/>
      </top>
      <bottom style="thin">
        <color rgb="FF679E2A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349630"/>
      </left>
      <right/>
      <top style="thin">
        <color indexed="64"/>
      </top>
      <bottom style="thin">
        <color rgb="FF349630"/>
      </bottom>
      <diagonal/>
    </border>
    <border>
      <left/>
      <right/>
      <top/>
      <bottom style="thin">
        <color rgb="FF349630"/>
      </bottom>
      <diagonal/>
    </border>
    <border>
      <left style="thin">
        <color rgb="FF098200"/>
      </left>
      <right style="thin">
        <color rgb="FF098200"/>
      </right>
      <top style="thin">
        <color rgb="FF098200"/>
      </top>
      <bottom style="thin">
        <color rgb="FF098200"/>
      </bottom>
      <diagonal/>
    </border>
    <border>
      <left/>
      <right style="thin">
        <color rgb="FF349630"/>
      </right>
      <top style="thin">
        <color rgb="FF349630"/>
      </top>
      <bottom/>
      <diagonal/>
    </border>
    <border>
      <left style="thin">
        <color rgb="FF92D050"/>
      </left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92D050"/>
      </left>
      <right style="thin">
        <color rgb="FF349630"/>
      </right>
      <top style="thin">
        <color rgb="FF92D050"/>
      </top>
      <bottom style="thin">
        <color rgb="FF349630"/>
      </bottom>
      <diagonal/>
    </border>
    <border>
      <left style="thin">
        <color rgb="FF92D050"/>
      </left>
      <right style="thin">
        <color rgb="FF349630"/>
      </right>
      <top style="thin">
        <color rgb="FF349630"/>
      </top>
      <bottom/>
      <diagonal/>
    </border>
    <border>
      <left/>
      <right/>
      <top style="thin">
        <color rgb="FF349630"/>
      </top>
      <bottom style="thin">
        <color rgb="FF349630"/>
      </bottom>
      <diagonal/>
    </border>
    <border>
      <left/>
      <right style="thin">
        <color rgb="FF349630"/>
      </right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49630"/>
      </left>
      <right/>
      <top/>
      <bottom/>
      <diagonal/>
    </border>
    <border>
      <left style="thin">
        <color rgb="FF349630"/>
      </left>
      <right style="thin">
        <color theme="6" tint="-0.249977111117893"/>
      </right>
      <top style="thin">
        <color rgb="FF349630"/>
      </top>
      <bottom/>
      <diagonal/>
    </border>
    <border>
      <left/>
      <right/>
      <top style="thin">
        <color rgb="FF349630"/>
      </top>
      <bottom/>
      <diagonal/>
    </border>
    <border>
      <left style="thin">
        <color rgb="FF349630"/>
      </left>
      <right style="thin">
        <color rgb="FF34963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349630"/>
      </bottom>
      <diagonal/>
    </border>
    <border>
      <left/>
      <right style="thin">
        <color rgb="FF009900"/>
      </right>
      <top/>
      <bottom/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indexed="64"/>
      </left>
      <right/>
      <top style="thin">
        <color indexed="64"/>
      </top>
      <bottom style="thin">
        <color rgb="FF349630"/>
      </bottom>
      <diagonal/>
    </border>
    <border>
      <left/>
      <right/>
      <top style="thin">
        <color indexed="64"/>
      </top>
      <bottom style="thin">
        <color rgb="FF349630"/>
      </bottom>
      <diagonal/>
    </border>
    <border>
      <left/>
      <right style="thin">
        <color indexed="64"/>
      </right>
      <top style="thin">
        <color indexed="64"/>
      </top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 style="thin">
        <color indexed="64"/>
      </bottom>
      <diagonal/>
    </border>
    <border>
      <left style="thin">
        <color rgb="FF349630"/>
      </left>
      <right/>
      <top/>
      <bottom style="thin">
        <color indexed="64"/>
      </bottom>
      <diagonal/>
    </border>
    <border>
      <left/>
      <right style="thin">
        <color rgb="FF349630"/>
      </right>
      <top/>
      <bottom style="thin">
        <color indexed="64"/>
      </bottom>
      <diagonal/>
    </border>
    <border>
      <left style="thin">
        <color rgb="FF349630"/>
      </left>
      <right style="thin">
        <color rgb="FF349630"/>
      </right>
      <top/>
      <bottom style="thin">
        <color indexed="64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349630"/>
      </right>
      <top style="thin">
        <color rgb="FF349630"/>
      </top>
      <bottom/>
      <diagonal/>
    </border>
    <border>
      <left style="thin">
        <color rgb="FF008000"/>
      </left>
      <right style="thin">
        <color rgb="FF349630"/>
      </right>
      <top/>
      <bottom style="thin">
        <color rgb="FF34963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64B093"/>
      </left>
      <right style="thin">
        <color theme="6"/>
      </right>
      <top style="thin">
        <color rgb="FF64B093"/>
      </top>
      <bottom style="thin">
        <color theme="6"/>
      </bottom>
      <diagonal/>
    </border>
    <border>
      <left style="thin">
        <color rgb="FF098200"/>
      </left>
      <right style="thin">
        <color rgb="FF098200"/>
      </right>
      <top style="thin">
        <color rgb="FF0982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64B093"/>
      </left>
      <right style="thin">
        <color rgb="FF64B093"/>
      </right>
      <top style="thin">
        <color rgb="FF64B093"/>
      </top>
      <bottom style="thin">
        <color rgb="FF64B093"/>
      </bottom>
      <diagonal/>
    </border>
    <border>
      <left style="thin">
        <color rgb="FF64B093"/>
      </left>
      <right style="thin">
        <color rgb="FF64B093"/>
      </right>
      <top style="thin">
        <color rgb="FF64B093"/>
      </top>
      <bottom style="thin">
        <color rgb="FF349630"/>
      </bottom>
      <diagonal/>
    </border>
    <border>
      <left style="thin">
        <color rgb="FF64B093"/>
      </left>
      <right style="thin">
        <color rgb="FF64B093"/>
      </right>
      <top style="thin">
        <color rgb="FF349630"/>
      </top>
      <bottom style="thin">
        <color rgb="FF349630"/>
      </bottom>
      <diagonal/>
    </border>
    <border>
      <left style="thin">
        <color rgb="FF64B093"/>
      </left>
      <right style="thin">
        <color rgb="FF64B093"/>
      </right>
      <top style="thin">
        <color rgb="FF349630"/>
      </top>
      <bottom style="thin">
        <color rgb="FF64B093"/>
      </bottom>
      <diagonal/>
    </border>
    <border>
      <left style="thin">
        <color rgb="FF349630"/>
      </left>
      <right style="thin">
        <color rgb="FF349630"/>
      </right>
      <top style="thin">
        <color rgb="FF64B093"/>
      </top>
      <bottom/>
      <diagonal/>
    </border>
    <border>
      <left style="thin">
        <color rgb="FF64B093"/>
      </left>
      <right/>
      <top/>
      <bottom/>
      <diagonal/>
    </border>
    <border>
      <left/>
      <right style="thin">
        <color rgb="FF64B093"/>
      </right>
      <top/>
      <bottom/>
      <diagonal/>
    </border>
    <border>
      <left style="thin">
        <color rgb="FF64B093"/>
      </left>
      <right/>
      <top/>
      <bottom style="thin">
        <color rgb="FF349630"/>
      </bottom>
      <diagonal/>
    </border>
    <border>
      <left style="thin">
        <color rgb="FF349630"/>
      </left>
      <right style="thin">
        <color rgb="FF64B093"/>
      </right>
      <top style="thin">
        <color rgb="FF349630"/>
      </top>
      <bottom style="thin">
        <color rgb="FF349630"/>
      </bottom>
      <diagonal/>
    </border>
    <border>
      <left style="thin">
        <color rgb="FF64B093"/>
      </left>
      <right/>
      <top style="thin">
        <color rgb="FF349630"/>
      </top>
      <bottom style="thin">
        <color rgb="FF349630"/>
      </bottom>
      <diagonal/>
    </border>
    <border>
      <left style="thin">
        <color rgb="FF64B093"/>
      </left>
      <right/>
      <top style="thin">
        <color rgb="FF349630"/>
      </top>
      <bottom style="thin">
        <color rgb="FF64B093"/>
      </bottom>
      <diagonal/>
    </border>
    <border>
      <left style="thin">
        <color rgb="FF349630"/>
      </left>
      <right style="thin">
        <color rgb="FF349630"/>
      </right>
      <top style="thin">
        <color rgb="FF349630"/>
      </top>
      <bottom style="thin">
        <color rgb="FF64B093"/>
      </bottom>
      <diagonal/>
    </border>
    <border>
      <left style="thin">
        <color rgb="FF349630"/>
      </left>
      <right style="thin">
        <color rgb="FF349630"/>
      </right>
      <top/>
      <bottom style="thin">
        <color rgb="FF64B093"/>
      </bottom>
      <diagonal/>
    </border>
    <border>
      <left style="thin">
        <color rgb="FF349630"/>
      </left>
      <right/>
      <top style="thin">
        <color rgb="FF349630"/>
      </top>
      <bottom style="thin">
        <color rgb="FF64B093"/>
      </bottom>
      <diagonal/>
    </border>
    <border>
      <left style="thin">
        <color rgb="FF349630"/>
      </left>
      <right style="thin">
        <color rgb="FF64B093"/>
      </right>
      <top style="thin">
        <color rgb="FF349630"/>
      </top>
      <bottom style="thin">
        <color rgb="FF64B093"/>
      </bottom>
      <diagonal/>
    </border>
    <border>
      <left style="thin">
        <color rgb="FF64B093"/>
      </left>
      <right/>
      <top style="thin">
        <color rgb="FF349630"/>
      </top>
      <bottom/>
      <diagonal/>
    </border>
    <border>
      <left style="thin">
        <color rgb="FF64B093"/>
      </left>
      <right style="thin">
        <color rgb="FF64B093"/>
      </right>
      <top style="thin">
        <color rgb="FF349630"/>
      </top>
      <bottom/>
      <diagonal/>
    </border>
    <border>
      <left style="thin">
        <color rgb="FF349630"/>
      </left>
      <right style="thin">
        <color rgb="FF64B093"/>
      </right>
      <top style="thin">
        <color rgb="FF349630"/>
      </top>
      <bottom/>
      <diagonal/>
    </border>
    <border>
      <left style="thin">
        <color rgb="FF64B093"/>
      </left>
      <right/>
      <top style="thin">
        <color rgb="FF64B093"/>
      </top>
      <bottom/>
      <diagonal/>
    </border>
    <border>
      <left/>
      <right/>
      <top style="thin">
        <color rgb="FF64B093"/>
      </top>
      <bottom/>
      <diagonal/>
    </border>
    <border>
      <left/>
      <right style="thin">
        <color rgb="FF64B093"/>
      </right>
      <top style="thin">
        <color rgb="FF64B093"/>
      </top>
      <bottom/>
      <diagonal/>
    </border>
    <border>
      <left style="thin">
        <color rgb="FF349630"/>
      </left>
      <right/>
      <top/>
      <bottom style="thin">
        <color rgb="FF64B093"/>
      </bottom>
      <diagonal/>
    </border>
    <border>
      <left style="thin">
        <color rgb="FF64B093"/>
      </left>
      <right/>
      <top style="thin">
        <color rgb="FF64B093"/>
      </top>
      <bottom style="thin">
        <color rgb="FF64B093"/>
      </bottom>
      <diagonal/>
    </border>
    <border>
      <left style="thin">
        <color rgb="FF64B093"/>
      </left>
      <right style="thin">
        <color rgb="FF64B093"/>
      </right>
      <top/>
      <bottom style="thin">
        <color rgb="FF349630"/>
      </bottom>
      <diagonal/>
    </border>
    <border>
      <left style="thin">
        <color rgb="FF349630"/>
      </left>
      <right/>
      <top style="thin">
        <color rgb="FF64B093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rgb="FF64B093"/>
      </left>
      <right style="thin">
        <color rgb="FF64B093"/>
      </right>
      <top style="thin">
        <color rgb="FF64B093"/>
      </top>
      <bottom/>
      <diagonal/>
    </border>
    <border>
      <left/>
      <right/>
      <top style="thin">
        <color rgb="FF64B093"/>
      </top>
      <bottom style="thin">
        <color rgb="FF64B093"/>
      </bottom>
      <diagonal/>
    </border>
    <border>
      <left/>
      <right style="thin">
        <color rgb="FF64B093"/>
      </right>
      <top style="thin">
        <color rgb="FF64B093"/>
      </top>
      <bottom style="thin">
        <color rgb="FF64B093"/>
      </bottom>
      <diagonal/>
    </border>
    <border>
      <left style="thin">
        <color rgb="FF64B093"/>
      </left>
      <right style="thin">
        <color rgb="FF64B093"/>
      </right>
      <top/>
      <bottom style="thin">
        <color rgb="FF64B093"/>
      </bottom>
      <diagonal/>
    </border>
    <border>
      <left style="thin">
        <color rgb="FF098200"/>
      </left>
      <right/>
      <top style="thin">
        <color rgb="FF098200"/>
      </top>
      <bottom style="thin">
        <color rgb="FF098200"/>
      </bottom>
      <diagonal/>
    </border>
    <border>
      <left/>
      <right/>
      <top style="thin">
        <color rgb="FF098200"/>
      </top>
      <bottom style="thin">
        <color rgb="FF09820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64B093"/>
      </left>
      <right style="thin">
        <color theme="6" tint="-0.499984740745262"/>
      </right>
      <top style="thin">
        <color rgb="FF349630"/>
      </top>
      <bottom style="thin">
        <color rgb="FF349630"/>
      </bottom>
      <diagonal/>
    </border>
    <border>
      <left style="thin">
        <color rgb="FF64B093"/>
      </left>
      <right style="thin">
        <color theme="6" tint="-0.249977111117893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 style="thin">
        <color rgb="FF349630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rgb="FF349630"/>
      </left>
      <right style="thin">
        <color rgb="FF349630"/>
      </right>
      <top style="thin">
        <color rgb="FF349630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rgb="FF349630"/>
      </left>
      <right style="thin">
        <color rgb="FF349630"/>
      </right>
      <top style="thin">
        <color theme="6" tint="-0.249977111117893"/>
      </top>
      <bottom style="thin">
        <color rgb="FF349630"/>
      </bottom>
      <diagonal/>
    </border>
    <border>
      <left style="thin">
        <color theme="6" tint="-0.249977111117893"/>
      </left>
      <right style="thin">
        <color rgb="FF349630"/>
      </right>
      <top style="thin">
        <color rgb="FF349630"/>
      </top>
      <bottom style="thin">
        <color rgb="FF349630"/>
      </bottom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 style="thin">
        <color rgb="FF349630"/>
      </right>
      <top style="thin">
        <color theme="6" tint="-0.249977111117893"/>
      </top>
      <bottom style="thin">
        <color rgb="FF349630"/>
      </bottom>
      <diagonal/>
    </border>
    <border>
      <left style="thin">
        <color theme="6" tint="-0.249977111117893"/>
      </left>
      <right style="thin">
        <color rgb="FF349630"/>
      </right>
      <top/>
      <bottom style="thin">
        <color rgb="FF349630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rgb="FF349630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349630"/>
      </top>
      <bottom style="thin">
        <color rgb="FF349630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349630"/>
      </top>
      <bottom style="thin">
        <color theme="6" tint="-0.249977111117893"/>
      </bottom>
      <diagonal/>
    </border>
    <border>
      <left style="thin">
        <color rgb="FF349630"/>
      </left>
      <right style="thin">
        <color theme="6" tint="-0.249977111117893"/>
      </right>
      <top style="thin">
        <color rgb="FF349630"/>
      </top>
      <bottom style="thin">
        <color rgb="FF349630"/>
      </bottom>
      <diagonal/>
    </border>
    <border>
      <left style="thin">
        <color theme="6" tint="-0.249977111117893"/>
      </left>
      <right style="thin">
        <color rgb="FF349630"/>
      </right>
      <top style="thin">
        <color rgb="FF349630"/>
      </top>
      <bottom style="thin">
        <color rgb="FF64B093"/>
      </bottom>
      <diagonal/>
    </border>
    <border>
      <left style="thin">
        <color theme="6" tint="-0.249977111117893"/>
      </left>
      <right style="thin">
        <color rgb="FF349630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rgb="FF349630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34963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64B093"/>
      </left>
      <right/>
      <top style="thin">
        <color rgb="FF64B093"/>
      </top>
      <bottom style="thin">
        <color rgb="FF349630"/>
      </bottom>
      <diagonal/>
    </border>
    <border>
      <left style="thin">
        <color theme="6" tint="-0.249977111117893"/>
      </left>
      <right style="thin">
        <color indexed="64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rgb="FF349630"/>
      </right>
      <top style="medium">
        <color indexed="64"/>
      </top>
      <bottom/>
      <diagonal/>
    </border>
    <border>
      <left style="thin">
        <color theme="6" tint="-0.249977111117893"/>
      </left>
      <right style="medium">
        <color indexed="64"/>
      </right>
      <top style="medium">
        <color indexed="64"/>
      </top>
      <bottom style="thin">
        <color rgb="FF349630"/>
      </bottom>
      <diagonal/>
    </border>
    <border>
      <left style="thin">
        <color rgb="FF349630"/>
      </left>
      <right/>
      <top style="medium">
        <color indexed="64"/>
      </top>
      <bottom style="thin">
        <color rgb="FF349630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rgb="FF349630"/>
      </left>
      <right style="thin">
        <color rgb="FF349630"/>
      </right>
      <top style="thin">
        <color theme="6" tint="-0.249977111117893"/>
      </top>
      <bottom style="medium">
        <color theme="1"/>
      </bottom>
      <diagonal/>
    </border>
    <border>
      <left/>
      <right style="thin">
        <color theme="6" tint="-0.249977111117893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6" tint="-0.249977111117893"/>
      </left>
      <right/>
      <top/>
      <bottom style="medium">
        <color theme="1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medium">
        <color theme="1"/>
      </bottom>
      <diagonal/>
    </border>
    <border>
      <left style="thin">
        <color theme="6" tint="-0.249977111117893"/>
      </left>
      <right style="thin">
        <color rgb="FF349630"/>
      </right>
      <top/>
      <bottom style="medium">
        <color theme="1"/>
      </bottom>
      <diagonal/>
    </border>
    <border>
      <left style="thin">
        <color rgb="FF349630"/>
      </left>
      <right/>
      <top style="thin">
        <color rgb="FF349630"/>
      </top>
      <bottom style="medium">
        <color theme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1"/>
      </bottom>
      <diagonal/>
    </border>
    <border>
      <left/>
      <right style="thin">
        <color rgb="FF349630"/>
      </right>
      <top style="thin">
        <color theme="6" tint="-0.249977111117893"/>
      </top>
      <bottom style="medium">
        <color theme="1"/>
      </bottom>
      <diagonal/>
    </border>
    <border>
      <left style="thin">
        <color rgb="FF349630"/>
      </left>
      <right/>
      <top style="thin">
        <color theme="6" tint="-0.249977111117893"/>
      </top>
      <bottom style="medium">
        <color theme="1"/>
      </bottom>
      <diagonal/>
    </border>
    <border>
      <left style="thin">
        <color theme="6" tint="-0.249977111117893"/>
      </left>
      <right style="medium">
        <color indexed="64"/>
      </right>
      <top style="thin">
        <color rgb="FF349630"/>
      </top>
      <bottom style="medium">
        <color theme="1"/>
      </bottom>
      <diagonal/>
    </border>
    <border>
      <left/>
      <right/>
      <top style="thin">
        <color theme="6" tint="-0.249977111117893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98200"/>
      </left>
      <right style="thin">
        <color rgb="FF098200"/>
      </right>
      <top/>
      <bottom style="thin">
        <color rgb="FF098200"/>
      </bottom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rgb="FF349630"/>
      </left>
      <right/>
      <top style="thin">
        <color rgb="FF349630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rgb="FF349630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49630"/>
      </left>
      <right style="thin">
        <color rgb="FF349630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49630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49630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 style="thin">
        <color theme="6" tint="-0.249977111117893"/>
      </right>
      <top style="thin">
        <color rgb="FF34963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6" tint="-0.249977111117893"/>
      </left>
      <right style="thin">
        <color rgb="FF349630"/>
      </right>
      <top style="thin">
        <color rgb="FF349630"/>
      </top>
      <bottom style="thin">
        <color indexed="64"/>
      </bottom>
      <diagonal/>
    </border>
    <border>
      <left style="thin">
        <color rgb="FF64B093"/>
      </left>
      <right style="thin">
        <color rgb="FF349630"/>
      </right>
      <top style="thin">
        <color rgb="FF349630"/>
      </top>
      <bottom style="thin">
        <color theme="6" tint="-0.249977111117893"/>
      </bottom>
      <diagonal/>
    </border>
    <border>
      <left/>
      <right style="thin">
        <color theme="6"/>
      </right>
      <top style="thin">
        <color theme="6"/>
      </top>
      <bottom style="thin">
        <color rgb="FF64B093"/>
      </bottom>
      <diagonal/>
    </border>
    <border>
      <left/>
      <right style="thin">
        <color theme="6"/>
      </right>
      <top style="thin">
        <color rgb="FF64B093"/>
      </top>
      <bottom style="thin">
        <color theme="6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rgb="FF34963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349630"/>
      </right>
      <top/>
      <bottom style="thin">
        <color rgb="FF00B050"/>
      </bottom>
      <diagonal/>
    </border>
    <border>
      <left style="thin">
        <color rgb="FF349630"/>
      </left>
      <right style="thin">
        <color rgb="FF00B050"/>
      </right>
      <top/>
      <bottom style="thin">
        <color rgb="FF00B050"/>
      </bottom>
      <diagonal/>
    </border>
    <border>
      <left/>
      <right style="thin">
        <color rgb="FF349630"/>
      </right>
      <top/>
      <bottom style="thin">
        <color rgb="FF00B050"/>
      </bottom>
      <diagonal/>
    </border>
    <border>
      <left style="thin">
        <color rgb="FF92D050"/>
      </left>
      <right style="thin">
        <color rgb="FF349630"/>
      </right>
      <top/>
      <bottom style="thin">
        <color rgb="FF34963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4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51" fillId="0" borderId="0" applyFont="0" applyFill="0" applyBorder="0" applyAlignment="0" applyProtection="0"/>
    <xf numFmtId="0" fontId="1" fillId="0" borderId="0">
      <alignment vertical="center"/>
    </xf>
  </cellStyleXfs>
  <cellXfs count="1486">
    <xf numFmtId="0" fontId="0" fillId="0" borderId="0" xfId="0"/>
    <xf numFmtId="0" fontId="54" fillId="3" borderId="0" xfId="0" applyFont="1" applyFill="1" applyBorder="1"/>
    <xf numFmtId="0" fontId="54" fillId="3" borderId="0" xfId="0" applyFont="1" applyFill="1" applyBorder="1" applyAlignment="1">
      <alignment vertical="center" wrapText="1"/>
    </xf>
    <xf numFmtId="0" fontId="55" fillId="4" borderId="0" xfId="0" applyFont="1" applyFill="1"/>
    <xf numFmtId="0" fontId="54" fillId="5" borderId="0" xfId="0" applyFont="1" applyFill="1" applyBorder="1" applyAlignment="1">
      <alignment vertical="center" wrapText="1"/>
    </xf>
    <xf numFmtId="0" fontId="54" fillId="3" borderId="0" xfId="0" applyFont="1" applyFill="1" applyBorder="1" applyAlignment="1">
      <alignment wrapText="1"/>
    </xf>
    <xf numFmtId="0" fontId="56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left" vertical="center" wrapText="1"/>
    </xf>
    <xf numFmtId="0" fontId="54" fillId="4" borderId="0" xfId="0" applyFont="1" applyFill="1"/>
    <xf numFmtId="0" fontId="55" fillId="4" borderId="0" xfId="0" applyFont="1" applyFill="1" applyBorder="1"/>
    <xf numFmtId="0" fontId="55" fillId="5" borderId="0" xfId="0" applyFont="1" applyFill="1" applyBorder="1"/>
    <xf numFmtId="0" fontId="54" fillId="5" borderId="15" xfId="0" applyFont="1" applyFill="1" applyBorder="1"/>
    <xf numFmtId="0" fontId="60" fillId="5" borderId="15" xfId="0" applyFont="1" applyFill="1" applyBorder="1" applyAlignment="1">
      <alignment horizontal="left" vertical="center" wrapText="1"/>
    </xf>
    <xf numFmtId="0" fontId="65" fillId="5" borderId="15" xfId="0" applyFont="1" applyFill="1" applyBorder="1" applyAlignment="1">
      <alignment horizontal="center" vertical="center" wrapText="1"/>
    </xf>
    <xf numFmtId="0" fontId="54" fillId="5" borderId="0" xfId="0" applyFont="1" applyFill="1" applyBorder="1"/>
    <xf numFmtId="0" fontId="70" fillId="6" borderId="0" xfId="0" applyFont="1" applyFill="1"/>
    <xf numFmtId="0" fontId="22" fillId="6" borderId="0" xfId="0" applyFont="1" applyFill="1"/>
    <xf numFmtId="0" fontId="22" fillId="6" borderId="0" xfId="0" applyFont="1" applyFill="1" applyAlignment="1">
      <alignment vertical="center" wrapText="1"/>
    </xf>
    <xf numFmtId="0" fontId="70" fillId="6" borderId="0" xfId="0" applyFont="1" applyFill="1" applyAlignment="1">
      <alignment vertical="center" wrapText="1"/>
    </xf>
    <xf numFmtId="0" fontId="55" fillId="5" borderId="15" xfId="0" applyFont="1" applyFill="1" applyBorder="1" applyAlignment="1">
      <alignment horizontal="center"/>
    </xf>
    <xf numFmtId="0" fontId="6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left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63" fillId="5" borderId="15" xfId="0" applyFont="1" applyFill="1" applyBorder="1" applyAlignment="1">
      <alignment horizontal="center" vertical="center" wrapText="1"/>
    </xf>
    <xf numFmtId="0" fontId="55" fillId="3" borderId="0" xfId="0" applyFont="1" applyFill="1" applyBorder="1"/>
    <xf numFmtId="0" fontId="58" fillId="3" borderId="0" xfId="0" applyFont="1" applyFill="1" applyBorder="1"/>
    <xf numFmtId="0" fontId="55" fillId="3" borderId="0" xfId="0" applyFont="1" applyFill="1"/>
    <xf numFmtId="0" fontId="15" fillId="5" borderId="15" xfId="0" applyFont="1" applyFill="1" applyBorder="1" applyAlignment="1">
      <alignment wrapText="1"/>
    </xf>
    <xf numFmtId="0" fontId="55" fillId="4" borderId="0" xfId="0" applyFont="1" applyFill="1" applyAlignment="1">
      <alignment horizontal="center" vertical="center"/>
    </xf>
    <xf numFmtId="0" fontId="17" fillId="5" borderId="15" xfId="0" applyFont="1" applyFill="1" applyBorder="1" applyAlignment="1">
      <alignment vertical="center" wrapText="1"/>
    </xf>
    <xf numFmtId="0" fontId="54" fillId="3" borderId="0" xfId="0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64" fillId="5" borderId="0" xfId="0" applyFont="1" applyFill="1" applyBorder="1" applyAlignment="1">
      <alignment horizontal="center" vertical="center" wrapText="1"/>
    </xf>
    <xf numFmtId="0" fontId="54" fillId="5" borderId="15" xfId="0" applyFont="1" applyFill="1" applyBorder="1" applyAlignment="1">
      <alignment horizontal="left" vertical="center" wrapText="1"/>
    </xf>
    <xf numFmtId="1" fontId="62" fillId="5" borderId="15" xfId="0" applyNumberFormat="1" applyFont="1" applyFill="1" applyBorder="1" applyAlignment="1">
      <alignment horizontal="center" vertical="center" wrapText="1"/>
    </xf>
    <xf numFmtId="0" fontId="71" fillId="5" borderId="15" xfId="0" applyFont="1" applyFill="1" applyBorder="1" applyAlignment="1">
      <alignment horizontal="center"/>
    </xf>
    <xf numFmtId="0" fontId="72" fillId="5" borderId="15" xfId="0" applyFont="1" applyFill="1" applyBorder="1" applyAlignment="1">
      <alignment horizontal="center" vertical="center" wrapText="1"/>
    </xf>
    <xf numFmtId="0" fontId="70" fillId="3" borderId="0" xfId="0" applyFont="1" applyFill="1"/>
    <xf numFmtId="0" fontId="73" fillId="3" borderId="0" xfId="0" applyFont="1" applyFill="1"/>
    <xf numFmtId="0" fontId="74" fillId="3" borderId="0" xfId="0" applyFont="1" applyFill="1" applyAlignment="1">
      <alignment vertical="center" wrapText="1"/>
    </xf>
    <xf numFmtId="0" fontId="70" fillId="3" borderId="0" xfId="0" applyFont="1" applyFill="1" applyAlignment="1">
      <alignment vertical="center" wrapText="1"/>
    </xf>
    <xf numFmtId="0" fontId="57" fillId="5" borderId="15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/>
    </xf>
    <xf numFmtId="1" fontId="66" fillId="5" borderId="1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vertical="center" wrapText="1"/>
    </xf>
    <xf numFmtId="0" fontId="56" fillId="5" borderId="19" xfId="0" applyFont="1" applyFill="1" applyBorder="1" applyAlignment="1">
      <alignment horizontal="center" vertical="center" wrapText="1"/>
    </xf>
    <xf numFmtId="0" fontId="54" fillId="5" borderId="18" xfId="0" applyFont="1" applyFill="1" applyBorder="1" applyAlignment="1">
      <alignment horizontal="center" vertical="center" wrapText="1"/>
    </xf>
    <xf numFmtId="49" fontId="60" fillId="3" borderId="0" xfId="0" applyNumberFormat="1" applyFont="1" applyFill="1" applyBorder="1"/>
    <xf numFmtId="0" fontId="70" fillId="6" borderId="1" xfId="0" applyFont="1" applyFill="1" applyBorder="1"/>
    <xf numFmtId="0" fontId="15" fillId="5" borderId="19" xfId="0" applyFont="1" applyFill="1" applyBorder="1" applyAlignment="1">
      <alignment horizontal="center" vertical="center" wrapText="1"/>
    </xf>
    <xf numFmtId="0" fontId="70" fillId="6" borderId="0" xfId="0" applyFont="1" applyFill="1" applyBorder="1"/>
    <xf numFmtId="0" fontId="57" fillId="5" borderId="15" xfId="0" applyFont="1" applyFill="1" applyBorder="1" applyAlignment="1">
      <alignment horizont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0" fontId="76" fillId="3" borderId="0" xfId="0" applyFont="1" applyFill="1"/>
    <xf numFmtId="1" fontId="59" fillId="5" borderId="15" xfId="0" applyNumberFormat="1" applyFont="1" applyFill="1" applyBorder="1" applyAlignment="1">
      <alignment horizont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horizontal="left" vertical="center" wrapText="1"/>
    </xf>
    <xf numFmtId="0" fontId="63" fillId="5" borderId="15" xfId="0" applyFont="1" applyFill="1" applyBorder="1" applyAlignment="1">
      <alignment horizontal="center" wrapText="1"/>
    </xf>
    <xf numFmtId="0" fontId="65" fillId="5" borderId="15" xfId="0" applyFont="1" applyFill="1" applyBorder="1" applyAlignment="1">
      <alignment horizontal="left" vertical="center" wrapText="1"/>
    </xf>
    <xf numFmtId="0" fontId="57" fillId="5" borderId="15" xfId="0" applyFont="1" applyFill="1" applyBorder="1" applyAlignment="1">
      <alignment horizontal="center" wrapText="1"/>
    </xf>
    <xf numFmtId="0" fontId="57" fillId="5" borderId="15" xfId="0" applyFont="1" applyFill="1" applyBorder="1" applyAlignment="1">
      <alignment horizontal="center"/>
    </xf>
    <xf numFmtId="1" fontId="66" fillId="5" borderId="15" xfId="0" applyNumberFormat="1" applyFont="1" applyFill="1" applyBorder="1" applyAlignment="1">
      <alignment horizontal="center" vertical="center"/>
    </xf>
    <xf numFmtId="0" fontId="58" fillId="5" borderId="15" xfId="0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65" fillId="5" borderId="19" xfId="0" applyFont="1" applyFill="1" applyBorder="1" applyAlignment="1">
      <alignment horizontal="left" vertical="center" wrapText="1"/>
    </xf>
    <xf numFmtId="0" fontId="58" fillId="5" borderId="19" xfId="0" applyFont="1" applyFill="1" applyBorder="1" applyAlignment="1">
      <alignment horizontal="left" vertical="center" wrapText="1"/>
    </xf>
    <xf numFmtId="0" fontId="77" fillId="3" borderId="0" xfId="0" applyFont="1" applyFill="1" applyBorder="1"/>
    <xf numFmtId="0" fontId="77" fillId="3" borderId="0" xfId="0" applyFont="1" applyFill="1" applyBorder="1" applyAlignment="1">
      <alignment wrapText="1"/>
    </xf>
    <xf numFmtId="0" fontId="58" fillId="5" borderId="18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center"/>
    </xf>
    <xf numFmtId="0" fontId="78" fillId="5" borderId="15" xfId="0" applyFont="1" applyFill="1" applyBorder="1"/>
    <xf numFmtId="0" fontId="11" fillId="5" borderId="15" xfId="0" applyFont="1" applyFill="1" applyBorder="1" applyAlignment="1">
      <alignment horizontal="center" vertical="center" wrapText="1"/>
    </xf>
    <xf numFmtId="0" fontId="57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78" fillId="5" borderId="19" xfId="0" applyFont="1" applyFill="1" applyBorder="1"/>
    <xf numFmtId="0" fontId="63" fillId="5" borderId="18" xfId="0" applyFont="1" applyFill="1" applyBorder="1" applyAlignment="1">
      <alignment horizontal="center" vertical="center" wrapText="1"/>
    </xf>
    <xf numFmtId="3" fontId="68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wrapText="1"/>
    </xf>
    <xf numFmtId="0" fontId="58" fillId="5" borderId="15" xfId="0" applyFont="1" applyFill="1" applyBorder="1" applyAlignment="1">
      <alignment horizontal="left"/>
    </xf>
    <xf numFmtId="0" fontId="59" fillId="5" borderId="15" xfId="0" applyFont="1" applyFill="1" applyBorder="1" applyAlignment="1">
      <alignment horizontal="center" vertical="center"/>
    </xf>
    <xf numFmtId="0" fontId="58" fillId="5" borderId="15" xfId="0" applyFont="1" applyFill="1" applyBorder="1" applyAlignment="1">
      <alignment horizontal="left" vertical="center"/>
    </xf>
    <xf numFmtId="0" fontId="58" fillId="5" borderId="18" xfId="0" applyFont="1" applyFill="1" applyBorder="1" applyAlignment="1">
      <alignment vertical="center" wrapText="1"/>
    </xf>
    <xf numFmtId="0" fontId="54" fillId="6" borderId="0" xfId="0" applyFont="1" applyFill="1"/>
    <xf numFmtId="0" fontId="59" fillId="5" borderId="15" xfId="0" applyFont="1" applyFill="1" applyBorder="1" applyAlignment="1">
      <alignment horizontal="center"/>
    </xf>
    <xf numFmtId="0" fontId="59" fillId="5" borderId="15" xfId="0" applyFont="1" applyFill="1" applyBorder="1" applyAlignment="1">
      <alignment horizontal="center"/>
    </xf>
    <xf numFmtId="0" fontId="54" fillId="6" borderId="0" xfId="0" applyFont="1" applyFill="1" applyAlignment="1">
      <alignment vertical="center" wrapText="1"/>
    </xf>
    <xf numFmtId="0" fontId="54" fillId="6" borderId="1" xfId="0" applyFont="1" applyFill="1" applyBorder="1"/>
    <xf numFmtId="0" fontId="59" fillId="5" borderId="19" xfId="0" applyFont="1" applyFill="1" applyBorder="1" applyAlignment="1">
      <alignment horizontal="center"/>
    </xf>
    <xf numFmtId="0" fontId="70" fillId="6" borderId="2" xfId="0" applyFont="1" applyFill="1" applyBorder="1"/>
    <xf numFmtId="0" fontId="54" fillId="6" borderId="0" xfId="0" applyFont="1" applyFill="1" applyBorder="1"/>
    <xf numFmtId="0" fontId="55" fillId="0" borderId="1" xfId="0" applyNumberFormat="1" applyFont="1" applyFill="1" applyBorder="1" applyAlignment="1" applyProtection="1"/>
    <xf numFmtId="0" fontId="55" fillId="0" borderId="1" xfId="0" applyFont="1" applyBorder="1"/>
    <xf numFmtId="0" fontId="59" fillId="5" borderId="0" xfId="0" applyFont="1" applyFill="1" applyBorder="1"/>
    <xf numFmtId="0" fontId="57" fillId="5" borderId="15" xfId="0" applyFont="1" applyFill="1" applyBorder="1" applyAlignment="1"/>
    <xf numFmtId="0" fontId="59" fillId="6" borderId="0" xfId="0" applyFont="1" applyFill="1" applyAlignment="1">
      <alignment vertical="center" wrapText="1"/>
    </xf>
    <xf numFmtId="0" fontId="59" fillId="6" borderId="0" xfId="0" applyFont="1" applyFill="1"/>
    <xf numFmtId="0" fontId="81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vertical="center" wrapText="1"/>
    </xf>
    <xf numFmtId="0" fontId="59" fillId="5" borderId="15" xfId="0" applyFont="1" applyFill="1" applyBorder="1"/>
    <xf numFmtId="0" fontId="17" fillId="5" borderId="19" xfId="0" applyFont="1" applyFill="1" applyBorder="1" applyAlignment="1">
      <alignment horizontal="center" vertical="center" wrapText="1"/>
    </xf>
    <xf numFmtId="0" fontId="63" fillId="5" borderId="18" xfId="0" applyFont="1" applyFill="1" applyBorder="1" applyAlignment="1">
      <alignment horizontal="center" wrapText="1"/>
    </xf>
    <xf numFmtId="0" fontId="57" fillId="5" borderId="19" xfId="0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left" vertical="center"/>
    </xf>
    <xf numFmtId="0" fontId="58" fillId="5" borderId="15" xfId="0" applyFont="1" applyFill="1" applyBorder="1" applyAlignment="1"/>
    <xf numFmtId="0" fontId="76" fillId="6" borderId="0" xfId="0" applyFont="1" applyFill="1" applyAlignment="1">
      <alignment vertical="center" wrapText="1"/>
    </xf>
    <xf numFmtId="0" fontId="76" fillId="6" borderId="0" xfId="0" applyFont="1" applyFill="1"/>
    <xf numFmtId="0" fontId="58" fillId="5" borderId="18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/>
    </xf>
    <xf numFmtId="1" fontId="13" fillId="5" borderId="15" xfId="0" applyNumberFormat="1" applyFont="1" applyFill="1" applyBorder="1" applyAlignment="1">
      <alignment vertical="center" wrapText="1"/>
    </xf>
    <xf numFmtId="0" fontId="59" fillId="3" borderId="0" xfId="0" applyFont="1" applyFill="1" applyBorder="1"/>
    <xf numFmtId="0" fontId="82" fillId="5" borderId="15" xfId="0" applyFont="1" applyFill="1" applyBorder="1" applyAlignment="1">
      <alignment horizontal="center" vertical="center" wrapText="1"/>
    </xf>
    <xf numFmtId="0" fontId="65" fillId="5" borderId="21" xfId="0" applyFont="1" applyFill="1" applyBorder="1" applyAlignment="1">
      <alignment horizontal="left" vertical="center" wrapText="1"/>
    </xf>
    <xf numFmtId="0" fontId="65" fillId="5" borderId="16" xfId="0" applyNumberFormat="1" applyFont="1" applyFill="1" applyBorder="1" applyAlignment="1">
      <alignment horizontal="left" vertical="center" wrapText="1"/>
    </xf>
    <xf numFmtId="0" fontId="65" fillId="5" borderId="16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4" fillId="5" borderId="22" xfId="0" applyFont="1" applyFill="1" applyBorder="1" applyAlignment="1">
      <alignment horizontal="left" vertical="center" wrapText="1"/>
    </xf>
    <xf numFmtId="0" fontId="64" fillId="3" borderId="0" xfId="0" applyFont="1" applyFill="1" applyBorder="1"/>
    <xf numFmtId="0" fontId="58" fillId="5" borderId="15" xfId="0" applyFont="1" applyFill="1" applyBorder="1" applyAlignment="1">
      <alignment horizontal="center" vertical="center"/>
    </xf>
    <xf numFmtId="0" fontId="58" fillId="5" borderId="15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wrapText="1"/>
    </xf>
    <xf numFmtId="0" fontId="58" fillId="5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81" fillId="5" borderId="15" xfId="0" applyFont="1" applyFill="1" applyBorder="1" applyAlignment="1">
      <alignment horizontal="center" vertical="center" wrapText="1"/>
    </xf>
    <xf numFmtId="1" fontId="66" fillId="5" borderId="19" xfId="0" applyNumberFormat="1" applyFont="1" applyFill="1" applyBorder="1" applyAlignment="1">
      <alignment horizontal="center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1" fontId="58" fillId="5" borderId="15" xfId="0" applyNumberFormat="1" applyFont="1" applyFill="1" applyBorder="1" applyAlignment="1">
      <alignment horizontal="center" vertical="center" wrapText="1"/>
    </xf>
    <xf numFmtId="1" fontId="59" fillId="5" borderId="18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1" fontId="58" fillId="5" borderId="18" xfId="0" applyNumberFormat="1" applyFont="1" applyFill="1" applyBorder="1" applyAlignment="1">
      <alignment horizontal="center" vertical="center" wrapText="1"/>
    </xf>
    <xf numFmtId="0" fontId="83" fillId="6" borderId="0" xfId="0" applyFont="1" applyFill="1" applyAlignment="1">
      <alignment horizontal="center" vertical="center" wrapText="1"/>
    </xf>
    <xf numFmtId="0" fontId="83" fillId="6" borderId="0" xfId="0" applyFont="1" applyFill="1" applyAlignment="1">
      <alignment horizontal="center" vertical="center"/>
    </xf>
    <xf numFmtId="0" fontId="84" fillId="5" borderId="19" xfId="0" applyFont="1" applyFill="1" applyBorder="1" applyAlignment="1">
      <alignment horizontal="center"/>
    </xf>
    <xf numFmtId="0" fontId="85" fillId="5" borderId="15" xfId="0" applyFont="1" applyFill="1" applyBorder="1" applyAlignment="1">
      <alignment horizontal="center"/>
    </xf>
    <xf numFmtId="0" fontId="63" fillId="5" borderId="15" xfId="0" applyFont="1" applyFill="1" applyBorder="1" applyAlignment="1">
      <alignment horizontal="center"/>
    </xf>
    <xf numFmtId="0" fontId="86" fillId="5" borderId="15" xfId="0" applyFont="1" applyFill="1" applyBorder="1" applyAlignment="1">
      <alignment horizontal="center"/>
    </xf>
    <xf numFmtId="0" fontId="63" fillId="5" borderId="21" xfId="0" applyFont="1" applyFill="1" applyBorder="1" applyAlignment="1">
      <alignment horizontal="center"/>
    </xf>
    <xf numFmtId="0" fontId="63" fillId="5" borderId="16" xfId="0" applyFont="1" applyFill="1" applyBorder="1" applyAlignment="1">
      <alignment horizontal="center"/>
    </xf>
    <xf numFmtId="0" fontId="55" fillId="3" borderId="0" xfId="0" applyFont="1" applyFill="1" applyBorder="1" applyAlignment="1">
      <alignment horizontal="center" vertical="center"/>
    </xf>
    <xf numFmtId="0" fontId="63" fillId="5" borderId="19" xfId="0" applyFont="1" applyFill="1" applyBorder="1" applyAlignment="1">
      <alignment horizontal="center" wrapText="1"/>
    </xf>
    <xf numFmtId="0" fontId="63" fillId="5" borderId="19" xfId="0" applyFont="1" applyFill="1" applyBorder="1" applyAlignment="1">
      <alignment horizontal="center"/>
    </xf>
    <xf numFmtId="0" fontId="87" fillId="5" borderId="17" xfId="0" applyFont="1" applyFill="1" applyBorder="1" applyAlignment="1">
      <alignment horizontal="center" vertical="center" wrapText="1"/>
    </xf>
    <xf numFmtId="0" fontId="62" fillId="5" borderId="15" xfId="0" applyFont="1" applyFill="1" applyBorder="1" applyAlignment="1">
      <alignment horizontal="center"/>
    </xf>
    <xf numFmtId="1" fontId="59" fillId="5" borderId="19" xfId="0" applyNumberFormat="1" applyFont="1" applyFill="1" applyBorder="1" applyAlignment="1">
      <alignment horizontal="center" wrapText="1"/>
    </xf>
    <xf numFmtId="3" fontId="68" fillId="5" borderId="19" xfId="0" applyNumberFormat="1" applyFont="1" applyFill="1" applyBorder="1" applyAlignment="1">
      <alignment horizontal="center" vertical="center" wrapText="1"/>
    </xf>
    <xf numFmtId="1" fontId="58" fillId="5" borderId="15" xfId="0" applyNumberFormat="1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center" vertical="center" wrapText="1"/>
    </xf>
    <xf numFmtId="0" fontId="58" fillId="5" borderId="23" xfId="0" applyFont="1" applyFill="1" applyBorder="1" applyAlignment="1">
      <alignment horizontal="center" vertical="center" wrapText="1"/>
    </xf>
    <xf numFmtId="0" fontId="58" fillId="5" borderId="24" xfId="0" applyFont="1" applyFill="1" applyBorder="1" applyAlignment="1">
      <alignment horizontal="center" vertical="center" wrapText="1"/>
    </xf>
    <xf numFmtId="0" fontId="87" fillId="5" borderId="19" xfId="0" applyFont="1" applyFill="1" applyBorder="1" applyAlignment="1">
      <alignment horizontal="center" wrapText="1"/>
    </xf>
    <xf numFmtId="0" fontId="58" fillId="5" borderId="19" xfId="0" applyFont="1" applyFill="1" applyBorder="1" applyAlignment="1">
      <alignment horizontal="center" wrapText="1"/>
    </xf>
    <xf numFmtId="0" fontId="17" fillId="5" borderId="25" xfId="0" applyFont="1" applyFill="1" applyBorder="1" applyAlignment="1">
      <alignment horizontal="center" vertical="center" wrapText="1"/>
    </xf>
    <xf numFmtId="0" fontId="74" fillId="5" borderId="26" xfId="0" applyFont="1" applyFill="1" applyBorder="1" applyAlignment="1">
      <alignment vertical="center" wrapText="1"/>
    </xf>
    <xf numFmtId="0" fontId="89" fillId="5" borderId="26" xfId="0" applyFont="1" applyFill="1" applyBorder="1" applyAlignment="1">
      <alignment horizontal="center"/>
    </xf>
    <xf numFmtId="0" fontId="29" fillId="5" borderId="26" xfId="0" applyFont="1" applyFill="1" applyBorder="1" applyAlignment="1">
      <alignment horizontal="center" vertic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63" fillId="5" borderId="18" xfId="0" applyFont="1" applyFill="1" applyBorder="1" applyAlignment="1">
      <alignment horizontal="center"/>
    </xf>
    <xf numFmtId="0" fontId="63" fillId="5" borderId="19" xfId="0" applyFont="1" applyFill="1" applyBorder="1" applyAlignment="1">
      <alignment horizontal="center"/>
    </xf>
    <xf numFmtId="1" fontId="66" fillId="5" borderId="15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left" vertical="center" wrapText="1"/>
    </xf>
    <xf numFmtId="1" fontId="66" fillId="5" borderId="20" xfId="0" applyNumberFormat="1" applyFont="1" applyFill="1" applyBorder="1" applyAlignment="1">
      <alignment horizontal="center" vertical="center" wrapText="1"/>
    </xf>
    <xf numFmtId="1" fontId="66" fillId="5" borderId="19" xfId="0" applyNumberFormat="1" applyFont="1" applyFill="1" applyBorder="1" applyAlignment="1">
      <alignment horizontal="center" vertical="center" wrapText="1"/>
    </xf>
    <xf numFmtId="0" fontId="63" fillId="5" borderId="20" xfId="0" applyFont="1" applyFill="1" applyBorder="1" applyAlignment="1">
      <alignment horizontal="center"/>
    </xf>
    <xf numFmtId="0" fontId="7" fillId="5" borderId="28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1" fontId="63" fillId="0" borderId="15" xfId="0" applyNumberFormat="1" applyFont="1" applyFill="1" applyBorder="1" applyAlignment="1" applyProtection="1">
      <alignment horizontal="center" vertical="center" wrapText="1"/>
    </xf>
    <xf numFmtId="1" fontId="54" fillId="5" borderId="0" xfId="0" applyNumberFormat="1" applyFont="1" applyFill="1" applyBorder="1" applyAlignment="1">
      <alignment vertical="center" wrapText="1"/>
    </xf>
    <xf numFmtId="1" fontId="54" fillId="3" borderId="0" xfId="0" applyNumberFormat="1" applyFont="1" applyFill="1" applyBorder="1" applyAlignment="1">
      <alignment vertic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42" fillId="5" borderId="15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63" fillId="5" borderId="18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left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vertic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0" fontId="59" fillId="5" borderId="27" xfId="0" applyFont="1" applyFill="1" applyBorder="1" applyAlignment="1">
      <alignment horizontal="center" wrapText="1"/>
    </xf>
    <xf numFmtId="0" fontId="58" fillId="5" borderId="19" xfId="0" applyFont="1" applyFill="1" applyBorder="1" applyAlignment="1">
      <alignment horizontal="left" vertical="center" wrapText="1"/>
    </xf>
    <xf numFmtId="0" fontId="84" fillId="5" borderId="19" xfId="0" applyFont="1" applyFill="1" applyBorder="1" applyAlignment="1">
      <alignment horizontal="center"/>
    </xf>
    <xf numFmtId="0" fontId="58" fillId="5" borderId="15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54" fillId="6" borderId="0" xfId="0" applyFont="1" applyFill="1"/>
    <xf numFmtId="0" fontId="7" fillId="5" borderId="15" xfId="0" applyFont="1" applyFill="1" applyBorder="1" applyAlignment="1">
      <alignment vertical="center" wrapText="1"/>
    </xf>
    <xf numFmtId="0" fontId="57" fillId="5" borderId="15" xfId="0" applyFont="1" applyFill="1" applyBorder="1" applyAlignment="1">
      <alignment horizontal="center" wrapText="1"/>
    </xf>
    <xf numFmtId="0" fontId="58" fillId="5" borderId="15" xfId="0" applyFont="1" applyFill="1" applyBorder="1" applyAlignment="1">
      <alignment horizontal="center" vertical="center" wrapText="1"/>
    </xf>
    <xf numFmtId="0" fontId="59" fillId="5" borderId="27" xfId="0" applyFont="1" applyFill="1" applyBorder="1" applyAlignment="1">
      <alignment horizont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54" fillId="5" borderId="3" xfId="0" applyFont="1" applyFill="1" applyBorder="1"/>
    <xf numFmtId="1" fontId="54" fillId="5" borderId="0" xfId="0" applyNumberFormat="1" applyFont="1" applyFill="1" applyBorder="1"/>
    <xf numFmtId="0" fontId="64" fillId="5" borderId="0" xfId="0" applyFont="1" applyFill="1" applyBorder="1"/>
    <xf numFmtId="0" fontId="70" fillId="6" borderId="0" xfId="0" applyFont="1" applyFill="1"/>
    <xf numFmtId="0" fontId="31" fillId="5" borderId="0" xfId="0" applyFont="1" applyFill="1" applyBorder="1" applyAlignment="1">
      <alignment horizontal="center" vertical="center"/>
    </xf>
    <xf numFmtId="0" fontId="70" fillId="6" borderId="0" xfId="0" applyFont="1" applyFill="1"/>
    <xf numFmtId="0" fontId="54" fillId="3" borderId="0" xfId="0" applyFont="1" applyFill="1" applyBorder="1"/>
    <xf numFmtId="0" fontId="65" fillId="5" borderId="16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wrapText="1"/>
    </xf>
    <xf numFmtId="0" fontId="63" fillId="5" borderId="18" xfId="0" applyFont="1" applyFill="1" applyBorder="1" applyAlignment="1">
      <alignment horizontal="center"/>
    </xf>
    <xf numFmtId="0" fontId="63" fillId="5" borderId="15" xfId="0" applyFont="1" applyFill="1" applyBorder="1" applyAlignment="1">
      <alignment horizontal="center"/>
    </xf>
    <xf numFmtId="0" fontId="57" fillId="5" borderId="15" xfId="0" applyFont="1" applyFill="1" applyBorder="1" applyAlignment="1">
      <alignment horizontal="center"/>
    </xf>
    <xf numFmtId="0" fontId="58" fillId="5" borderId="18" xfId="0" applyFont="1" applyFill="1" applyBorder="1" applyAlignment="1">
      <alignment horizontal="left" vertical="center" wrapText="1"/>
    </xf>
    <xf numFmtId="0" fontId="60" fillId="5" borderId="18" xfId="0" applyFont="1" applyFill="1" applyBorder="1" applyAlignment="1">
      <alignment horizontal="left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1" fontId="66" fillId="5" borderId="18" xfId="0" applyNumberFormat="1" applyFont="1" applyFill="1" applyBorder="1" applyAlignment="1">
      <alignment horizontal="center" vertical="center"/>
    </xf>
    <xf numFmtId="0" fontId="58" fillId="5" borderId="18" xfId="0" applyFont="1" applyFill="1" applyBorder="1" applyAlignment="1">
      <alignment horizontal="left" vertical="center" wrapText="1"/>
    </xf>
    <xf numFmtId="0" fontId="70" fillId="6" borderId="0" xfId="0" applyFont="1" applyFill="1"/>
    <xf numFmtId="0" fontId="57" fillId="5" borderId="15" xfId="0" applyFont="1" applyFill="1" applyBorder="1" applyAlignment="1">
      <alignment horizontal="center"/>
    </xf>
    <xf numFmtId="0" fontId="54" fillId="3" borderId="0" xfId="0" applyFont="1" applyFill="1" applyBorder="1"/>
    <xf numFmtId="0" fontId="31" fillId="5" borderId="0" xfId="0" applyFont="1" applyFill="1" applyBorder="1" applyAlignment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 vertical="center" wrapText="1"/>
    </xf>
    <xf numFmtId="0" fontId="83" fillId="6" borderId="0" xfId="0" applyFont="1" applyFill="1" applyBorder="1" applyAlignment="1">
      <alignment horizontal="center" vertical="center"/>
    </xf>
    <xf numFmtId="0" fontId="53" fillId="0" borderId="0" xfId="0" applyFont="1" applyBorder="1"/>
    <xf numFmtId="0" fontId="53" fillId="0" borderId="0" xfId="0" applyNumberFormat="1" applyFont="1" applyFill="1" applyBorder="1" applyAlignment="1" applyProtection="1">
      <alignment wrapText="1"/>
    </xf>
    <xf numFmtId="0" fontId="59" fillId="5" borderId="15" xfId="0" applyFont="1" applyFill="1" applyBorder="1" applyAlignment="1">
      <alignment horizontal="center"/>
    </xf>
    <xf numFmtId="1" fontId="66" fillId="5" borderId="15" xfId="0" applyNumberFormat="1" applyFont="1" applyFill="1" applyBorder="1" applyAlignment="1">
      <alignment horizontal="center" vertical="center" wrapText="1"/>
    </xf>
    <xf numFmtId="1" fontId="66" fillId="5" borderId="20" xfId="0" applyNumberFormat="1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1" fontId="66" fillId="5" borderId="15" xfId="0" applyNumberFormat="1" applyFont="1" applyFill="1" applyBorder="1" applyAlignment="1">
      <alignment horizontal="center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0" fontId="63" fillId="0" borderId="15" xfId="0" applyNumberFormat="1" applyFont="1" applyFill="1" applyBorder="1" applyAlignment="1" applyProtection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1" fontId="13" fillId="5" borderId="18" xfId="0" applyNumberFormat="1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57" fillId="5" borderId="15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47" fillId="5" borderId="18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wrapText="1"/>
    </xf>
    <xf numFmtId="0" fontId="59" fillId="5" borderId="15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/>
    <xf numFmtId="0" fontId="6" fillId="5" borderId="18" xfId="0" applyFont="1" applyFill="1" applyBorder="1" applyAlignment="1">
      <alignment horizontal="left" vertical="center" wrapText="1"/>
    </xf>
    <xf numFmtId="0" fontId="59" fillId="5" borderId="18" xfId="0" applyFont="1" applyFill="1" applyBorder="1" applyAlignment="1">
      <alignment horizontal="center"/>
    </xf>
    <xf numFmtId="0" fontId="57" fillId="5" borderId="20" xfId="0" applyFont="1" applyFill="1" applyBorder="1" applyAlignment="1">
      <alignment horizont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0" fontId="57" fillId="5" borderId="19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57" fillId="5" borderId="20" xfId="0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63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69" fillId="3" borderId="0" xfId="0" applyFont="1" applyFill="1" applyBorder="1"/>
    <xf numFmtId="0" fontId="7" fillId="5" borderId="15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left" vertic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left" vertical="center" wrapText="1"/>
    </xf>
    <xf numFmtId="0" fontId="63" fillId="5" borderId="17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1" fontId="13" fillId="5" borderId="15" xfId="0" applyNumberFormat="1" applyFont="1" applyFill="1" applyBorder="1" applyAlignment="1">
      <alignment horizontal="center" vertical="center" wrapText="1"/>
    </xf>
    <xf numFmtId="1" fontId="58" fillId="5" borderId="18" xfId="0" applyNumberFormat="1" applyFont="1" applyFill="1" applyBorder="1" applyAlignment="1">
      <alignment horizontal="center" vertical="center" wrapText="1"/>
    </xf>
    <xf numFmtId="1" fontId="58" fillId="5" borderId="19" xfId="0" applyNumberFormat="1" applyFont="1" applyFill="1" applyBorder="1" applyAlignment="1">
      <alignment horizontal="center" vertical="center" wrapText="1"/>
    </xf>
    <xf numFmtId="1" fontId="13" fillId="5" borderId="20" xfId="0" applyNumberFormat="1" applyFont="1" applyFill="1" applyBorder="1" applyAlignment="1">
      <alignment horizontal="center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1" fontId="10" fillId="5" borderId="18" xfId="0" applyNumberFormat="1" applyFont="1" applyFill="1" applyBorder="1" applyAlignment="1">
      <alignment horizontal="center" vertical="center" wrapText="1"/>
    </xf>
    <xf numFmtId="0" fontId="58" fillId="5" borderId="27" xfId="0" applyFont="1" applyFill="1" applyBorder="1" applyAlignment="1">
      <alignment horizontal="center" vertical="center" wrapText="1"/>
    </xf>
    <xf numFmtId="1" fontId="63" fillId="5" borderId="17" xfId="0" applyNumberFormat="1" applyFont="1" applyFill="1" applyBorder="1" applyAlignment="1">
      <alignment horizontal="center" vertical="center" wrapText="1"/>
    </xf>
    <xf numFmtId="0" fontId="94" fillId="5" borderId="15" xfId="0" applyFont="1" applyFill="1" applyBorder="1" applyAlignment="1">
      <alignment horizontal="center" vertical="center" wrapText="1"/>
    </xf>
    <xf numFmtId="0" fontId="94" fillId="5" borderId="15" xfId="0" applyFont="1" applyFill="1" applyBorder="1" applyAlignment="1">
      <alignment horizontal="center" vertical="center"/>
    </xf>
    <xf numFmtId="0" fontId="94" fillId="5" borderId="21" xfId="0" applyFont="1" applyFill="1" applyBorder="1" applyAlignment="1">
      <alignment horizontal="center" vertical="center"/>
    </xf>
    <xf numFmtId="0" fontId="94" fillId="5" borderId="16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horizontal="center" vertical="center"/>
    </xf>
    <xf numFmtId="0" fontId="94" fillId="5" borderId="36" xfId="0" applyFont="1" applyFill="1" applyBorder="1" applyAlignment="1">
      <alignment horizontal="center" vertical="center"/>
    </xf>
    <xf numFmtId="0" fontId="63" fillId="7" borderId="15" xfId="0" applyFont="1" applyFill="1" applyBorder="1" applyAlignment="1">
      <alignment horizontal="center" vertical="center"/>
    </xf>
    <xf numFmtId="1" fontId="63" fillId="5" borderId="15" xfId="0" applyNumberFormat="1" applyFont="1" applyFill="1" applyBorder="1" applyAlignment="1">
      <alignment horizontal="center" vertical="center" wrapText="1"/>
    </xf>
    <xf numFmtId="0" fontId="94" fillId="5" borderId="19" xfId="0" applyFont="1" applyFill="1" applyBorder="1" applyAlignment="1">
      <alignment horizontal="center" vertical="center"/>
    </xf>
    <xf numFmtId="0" fontId="94" fillId="5" borderId="18" xfId="0" applyFont="1" applyFill="1" applyBorder="1" applyAlignment="1">
      <alignment horizontal="center" vertical="center"/>
    </xf>
    <xf numFmtId="0" fontId="63" fillId="7" borderId="15" xfId="0" applyFont="1" applyFill="1" applyBorder="1" applyAlignment="1">
      <alignment horizontal="center" vertical="center" wrapText="1"/>
    </xf>
    <xf numFmtId="0" fontId="94" fillId="5" borderId="35" xfId="0" applyFont="1" applyFill="1" applyBorder="1" applyAlignment="1">
      <alignment horizontal="center" vertical="center"/>
    </xf>
    <xf numFmtId="1" fontId="66" fillId="5" borderId="37" xfId="0" applyNumberFormat="1" applyFont="1" applyFill="1" applyBorder="1" applyAlignment="1">
      <alignment vertical="center" wrapText="1"/>
    </xf>
    <xf numFmtId="1" fontId="66" fillId="5" borderId="39" xfId="0" applyNumberFormat="1" applyFont="1" applyFill="1" applyBorder="1" applyAlignment="1">
      <alignment horizontal="center" vertical="center" wrapText="1"/>
    </xf>
    <xf numFmtId="0" fontId="94" fillId="5" borderId="40" xfId="0" applyFont="1" applyFill="1" applyBorder="1" applyAlignment="1">
      <alignment horizontal="center" vertical="center"/>
    </xf>
    <xf numFmtId="165" fontId="63" fillId="5" borderId="19" xfId="0" applyNumberFormat="1" applyFont="1" applyFill="1" applyBorder="1" applyAlignment="1">
      <alignment horizontal="center" vertical="center"/>
    </xf>
    <xf numFmtId="165" fontId="63" fillId="5" borderId="15" xfId="0" applyNumberFormat="1" applyFont="1" applyFill="1" applyBorder="1" applyAlignment="1">
      <alignment horizontal="center" vertical="center"/>
    </xf>
    <xf numFmtId="165" fontId="63" fillId="5" borderId="18" xfId="0" applyNumberFormat="1" applyFont="1" applyFill="1" applyBorder="1" applyAlignment="1">
      <alignment horizontal="center" vertical="center"/>
    </xf>
    <xf numFmtId="0" fontId="63" fillId="0" borderId="35" xfId="0" applyFont="1" applyFill="1" applyBorder="1" applyAlignment="1">
      <alignment horizontal="center" vertical="center" wrapText="1"/>
    </xf>
    <xf numFmtId="0" fontId="63" fillId="0" borderId="35" xfId="0" applyFont="1" applyFill="1" applyBorder="1"/>
    <xf numFmtId="0" fontId="95" fillId="5" borderId="18" xfId="0" applyFont="1" applyFill="1" applyBorder="1" applyAlignment="1">
      <alignment horizontal="center" vertical="center"/>
    </xf>
    <xf numFmtId="1" fontId="94" fillId="5" borderId="15" xfId="0" applyNumberFormat="1" applyFont="1" applyFill="1" applyBorder="1" applyAlignment="1">
      <alignment horizontal="center" vertical="center"/>
    </xf>
    <xf numFmtId="0" fontId="94" fillId="5" borderId="20" xfId="0" applyFont="1" applyFill="1" applyBorder="1" applyAlignment="1">
      <alignment horizontal="center" vertical="center"/>
    </xf>
    <xf numFmtId="0" fontId="67" fillId="5" borderId="15" xfId="0" applyFont="1" applyFill="1" applyBorder="1" applyAlignment="1">
      <alignment horizontal="center" vertical="center" wrapText="1"/>
    </xf>
    <xf numFmtId="0" fontId="96" fillId="5" borderId="15" xfId="0" applyFont="1" applyFill="1" applyBorder="1" applyAlignment="1"/>
    <xf numFmtId="0" fontId="62" fillId="5" borderId="15" xfId="0" applyFont="1" applyFill="1" applyBorder="1" applyAlignment="1">
      <alignment horizontal="center" vertical="center" wrapText="1"/>
    </xf>
    <xf numFmtId="0" fontId="62" fillId="5" borderId="18" xfId="0" applyFont="1" applyFill="1" applyBorder="1" applyAlignment="1">
      <alignment horizontal="center" vertical="center" wrapText="1"/>
    </xf>
    <xf numFmtId="1" fontId="62" fillId="5" borderId="18" xfId="0" applyNumberFormat="1" applyFont="1" applyFill="1" applyBorder="1" applyAlignment="1">
      <alignment horizontal="center" vertical="center" wrapText="1"/>
    </xf>
    <xf numFmtId="2" fontId="63" fillId="5" borderId="17" xfId="0" applyNumberFormat="1" applyFont="1" applyFill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0" fontId="93" fillId="5" borderId="15" xfId="0" applyFont="1" applyFill="1" applyBorder="1" applyAlignment="1">
      <alignment horizontal="left" vertical="center" wrapText="1"/>
    </xf>
    <xf numFmtId="0" fontId="47" fillId="5" borderId="15" xfId="0" applyFont="1" applyFill="1" applyBorder="1" applyAlignment="1">
      <alignment horizontal="left" vertical="center" wrapText="1"/>
    </xf>
    <xf numFmtId="0" fontId="93" fillId="5" borderId="15" xfId="0" applyFont="1" applyFill="1" applyBorder="1" applyAlignment="1">
      <alignment vertical="center" wrapText="1"/>
    </xf>
    <xf numFmtId="0" fontId="67" fillId="5" borderId="18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horizontal="center" vertical="center" wrapText="1"/>
    </xf>
    <xf numFmtId="0" fontId="98" fillId="0" borderId="16" xfId="0" applyFont="1" applyBorder="1" applyAlignment="1">
      <alignment horizontal="center" vertical="center" wrapText="1"/>
    </xf>
    <xf numFmtId="0" fontId="54" fillId="3" borderId="0" xfId="0" applyFont="1" applyFill="1" applyBorder="1"/>
    <xf numFmtId="0" fontId="54" fillId="5" borderId="15" xfId="0" applyFont="1" applyFill="1" applyBorder="1" applyAlignment="1">
      <alignment horizontal="center" vertical="center" wrapText="1"/>
    </xf>
    <xf numFmtId="0" fontId="54" fillId="4" borderId="0" xfId="0" applyFont="1" applyFill="1"/>
    <xf numFmtId="0" fontId="57" fillId="5" borderId="15" xfId="0" applyFont="1" applyFill="1" applyBorder="1" applyAlignment="1">
      <alignment horizontal="center"/>
    </xf>
    <xf numFmtId="0" fontId="63" fillId="0" borderId="19" xfId="0" applyNumberFormat="1" applyFont="1" applyFill="1" applyBorder="1" applyAlignment="1" applyProtection="1">
      <alignment horizontal="center" vertical="center" wrapText="1"/>
    </xf>
    <xf numFmtId="1" fontId="66" fillId="5" borderId="19" xfId="0" applyNumberFormat="1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57" fillId="5" borderId="15" xfId="0" applyFont="1" applyFill="1" applyBorder="1" applyAlignment="1">
      <alignment horizontal="center" wrapText="1"/>
    </xf>
    <xf numFmtId="0" fontId="94" fillId="5" borderId="25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94" fillId="5" borderId="20" xfId="0" applyFont="1" applyFill="1" applyBorder="1" applyAlignment="1">
      <alignment horizontal="center" vertical="center" wrapText="1"/>
    </xf>
    <xf numFmtId="0" fontId="94" fillId="5" borderId="5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left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58" fillId="5" borderId="18" xfId="0" applyFont="1" applyFill="1" applyBorder="1" applyAlignment="1">
      <alignment vertical="center" wrapText="1"/>
    </xf>
    <xf numFmtId="0" fontId="63" fillId="5" borderId="15" xfId="0" applyNumberFormat="1" applyFont="1" applyFill="1" applyBorder="1" applyAlignment="1">
      <alignment horizontal="center" vertical="center" wrapText="1"/>
    </xf>
    <xf numFmtId="0" fontId="94" fillId="5" borderId="15" xfId="0" applyFont="1" applyFill="1" applyBorder="1" applyAlignment="1">
      <alignment horizontal="center" vertical="center"/>
    </xf>
    <xf numFmtId="0" fontId="94" fillId="5" borderId="18" xfId="0" applyFont="1" applyFill="1" applyBorder="1" applyAlignment="1">
      <alignment horizontal="center" vertical="center"/>
    </xf>
    <xf numFmtId="0" fontId="54" fillId="3" borderId="0" xfId="0" applyFont="1" applyFill="1" applyBorder="1" applyAlignment="1"/>
    <xf numFmtId="0" fontId="91" fillId="5" borderId="0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/>
    <xf numFmtId="0" fontId="77" fillId="6" borderId="0" xfId="0" applyFont="1" applyFill="1"/>
    <xf numFmtId="0" fontId="59" fillId="5" borderId="15" xfId="0" applyFont="1" applyFill="1" applyBorder="1" applyAlignment="1">
      <alignment horizontal="center"/>
    </xf>
    <xf numFmtId="0" fontId="63" fillId="5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57" fillId="5" borderId="18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165" fontId="63" fillId="5" borderId="15" xfId="0" applyNumberFormat="1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left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70" fillId="6" borderId="0" xfId="0" applyFont="1" applyFill="1" applyBorder="1" applyAlignment="1">
      <alignment horizontal="center" vertical="center" wrapText="1"/>
    </xf>
    <xf numFmtId="0" fontId="70" fillId="6" borderId="2" xfId="0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1" fontId="61" fillId="5" borderId="15" xfId="0" applyNumberFormat="1" applyFont="1" applyFill="1" applyBorder="1" applyAlignment="1">
      <alignment horizontal="center" vertical="center"/>
    </xf>
    <xf numFmtId="1" fontId="63" fillId="0" borderId="20" xfId="0" applyNumberFormat="1" applyFont="1" applyFill="1" applyBorder="1" applyAlignment="1" applyProtection="1">
      <alignment horizontal="center" vertical="center" wrapText="1"/>
    </xf>
    <xf numFmtId="1" fontId="75" fillId="0" borderId="30" xfId="0" applyNumberFormat="1" applyFont="1" applyBorder="1"/>
    <xf numFmtId="1" fontId="33" fillId="5" borderId="30" xfId="0" applyNumberFormat="1" applyFont="1" applyFill="1" applyBorder="1"/>
    <xf numFmtId="1" fontId="63" fillId="5" borderId="30" xfId="0" applyNumberFormat="1" applyFont="1" applyFill="1" applyBorder="1" applyAlignment="1">
      <alignment horizontal="center" vertical="center" wrapText="1"/>
    </xf>
    <xf numFmtId="1" fontId="68" fillId="5" borderId="15" xfId="0" applyNumberFormat="1" applyFont="1" applyFill="1" applyBorder="1" applyAlignment="1">
      <alignment horizontal="center" vertical="center" wrapText="1"/>
    </xf>
    <xf numFmtId="1" fontId="63" fillId="0" borderId="19" xfId="0" applyNumberFormat="1" applyFont="1" applyFill="1" applyBorder="1" applyAlignment="1" applyProtection="1">
      <alignment horizontal="center" vertical="center" wrapText="1"/>
    </xf>
    <xf numFmtId="1" fontId="63" fillId="0" borderId="23" xfId="0" applyNumberFormat="1" applyFont="1" applyFill="1" applyBorder="1" applyAlignment="1" applyProtection="1">
      <alignment horizontal="center" vertical="center" wrapText="1"/>
    </xf>
    <xf numFmtId="1" fontId="63" fillId="0" borderId="39" xfId="0" applyNumberFormat="1" applyFont="1" applyFill="1" applyBorder="1" applyAlignment="1" applyProtection="1">
      <alignment horizontal="center" vertical="center" wrapText="1"/>
    </xf>
    <xf numFmtId="1" fontId="63" fillId="5" borderId="19" xfId="0" applyNumberFormat="1" applyFont="1" applyFill="1" applyBorder="1" applyAlignment="1">
      <alignment horizontal="center" vertical="center"/>
    </xf>
    <xf numFmtId="1" fontId="63" fillId="5" borderId="15" xfId="0" applyNumberFormat="1" applyFont="1" applyFill="1" applyBorder="1" applyAlignment="1">
      <alignment horizontal="center" vertical="center"/>
    </xf>
    <xf numFmtId="3" fontId="63" fillId="5" borderId="19" xfId="0" applyNumberFormat="1" applyFont="1" applyFill="1" applyBorder="1" applyAlignment="1">
      <alignment horizontal="center" vertical="center" wrapText="1"/>
    </xf>
    <xf numFmtId="3" fontId="63" fillId="5" borderId="15" xfId="0" applyNumberFormat="1" applyFont="1" applyFill="1" applyBorder="1" applyAlignment="1">
      <alignment horizontal="center" vertical="center"/>
    </xf>
    <xf numFmtId="3" fontId="63" fillId="5" borderId="19" xfId="0" applyNumberFormat="1" applyFont="1" applyFill="1" applyBorder="1" applyAlignment="1">
      <alignment horizontal="center" vertical="center"/>
    </xf>
    <xf numFmtId="1" fontId="63" fillId="0" borderId="32" xfId="0" applyNumberFormat="1" applyFont="1" applyFill="1" applyBorder="1" applyAlignment="1" applyProtection="1">
      <alignment horizontal="center" vertical="center" wrapText="1"/>
    </xf>
    <xf numFmtId="1" fontId="63" fillId="0" borderId="31" xfId="0" applyNumberFormat="1" applyFont="1" applyFill="1" applyBorder="1" applyAlignment="1" applyProtection="1">
      <alignment horizontal="center" vertical="center" wrapText="1"/>
    </xf>
    <xf numFmtId="1" fontId="63" fillId="0" borderId="33" xfId="0" applyNumberFormat="1" applyFont="1" applyFill="1" applyBorder="1" applyAlignment="1" applyProtection="1">
      <alignment horizontal="center" vertical="center" wrapText="1"/>
    </xf>
    <xf numFmtId="1" fontId="63" fillId="0" borderId="18" xfId="0" applyNumberFormat="1" applyFont="1" applyFill="1" applyBorder="1" applyAlignment="1" applyProtection="1">
      <alignment horizontal="center" vertical="center" wrapText="1"/>
    </xf>
    <xf numFmtId="1" fontId="94" fillId="5" borderId="19" xfId="0" applyNumberFormat="1" applyFont="1" applyFill="1" applyBorder="1" applyAlignment="1">
      <alignment horizontal="center" vertical="center"/>
    </xf>
    <xf numFmtId="1" fontId="63" fillId="5" borderId="32" xfId="0" applyNumberFormat="1" applyFont="1" applyFill="1" applyBorder="1" applyAlignment="1">
      <alignment horizontal="center" vertical="center" wrapText="1"/>
    </xf>
    <xf numFmtId="1" fontId="63" fillId="5" borderId="34" xfId="0" applyNumberFormat="1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/>
    </xf>
    <xf numFmtId="0" fontId="67" fillId="5" borderId="18" xfId="0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1" fontId="66" fillId="5" borderId="21" xfId="0" applyNumberFormat="1" applyFont="1" applyFill="1" applyBorder="1" applyAlignment="1">
      <alignment horizontal="center" vertical="center" wrapText="1"/>
    </xf>
    <xf numFmtId="1" fontId="66" fillId="5" borderId="16" xfId="0" applyNumberFormat="1" applyFont="1" applyFill="1" applyBorder="1" applyAlignment="1">
      <alignment horizontal="center" vertical="center"/>
    </xf>
    <xf numFmtId="0" fontId="54" fillId="11" borderId="0" xfId="0" applyFont="1" applyFill="1" applyBorder="1"/>
    <xf numFmtId="0" fontId="70" fillId="11" borderId="0" xfId="0" applyFont="1" applyFill="1"/>
    <xf numFmtId="0" fontId="55" fillId="11" borderId="0" xfId="0" applyFont="1" applyFill="1"/>
    <xf numFmtId="0" fontId="58" fillId="0" borderId="39" xfId="0" applyFont="1" applyFill="1" applyBorder="1" applyAlignment="1">
      <alignment horizontal="center" vertical="center" wrapText="1"/>
    </xf>
    <xf numFmtId="1" fontId="66" fillId="0" borderId="39" xfId="0" applyNumberFormat="1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11" borderId="0" xfId="0" applyFont="1" applyFill="1" applyBorder="1"/>
    <xf numFmtId="0" fontId="54" fillId="11" borderId="0" xfId="0" applyFont="1" applyFill="1"/>
    <xf numFmtId="1" fontId="63" fillId="0" borderId="19" xfId="0" applyNumberFormat="1" applyFont="1" applyFill="1" applyBorder="1" applyAlignment="1" applyProtection="1">
      <alignment horizontal="center" vertical="center" wrapText="1"/>
    </xf>
    <xf numFmtId="0" fontId="93" fillId="0" borderId="15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/>
    </xf>
    <xf numFmtId="0" fontId="93" fillId="0" borderId="15" xfId="0" applyFont="1" applyFill="1" applyBorder="1" applyAlignment="1">
      <alignment horizontal="left" vertical="center" wrapText="1"/>
    </xf>
    <xf numFmtId="0" fontId="63" fillId="0" borderId="15" xfId="0" applyFont="1" applyFill="1" applyBorder="1" applyAlignment="1">
      <alignment horizontal="center"/>
    </xf>
    <xf numFmtId="0" fontId="82" fillId="0" borderId="15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1" fontId="66" fillId="0" borderId="19" xfId="0" applyNumberFormat="1" applyFont="1" applyFill="1" applyBorder="1" applyAlignment="1">
      <alignment horizontal="center" vertical="center" wrapText="1"/>
    </xf>
    <xf numFmtId="0" fontId="94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59" fillId="0" borderId="15" xfId="0" applyFont="1" applyFill="1" applyBorder="1" applyAlignment="1">
      <alignment horizontal="center" vertical="center" wrapText="1"/>
    </xf>
    <xf numFmtId="0" fontId="59" fillId="0" borderId="18" xfId="0" applyFont="1" applyFill="1" applyBorder="1" applyAlignment="1">
      <alignment horizontal="center"/>
    </xf>
    <xf numFmtId="0" fontId="65" fillId="0" borderId="41" xfId="0" applyFont="1" applyFill="1" applyBorder="1" applyAlignment="1">
      <alignment horizontal="center" vertical="center" wrapText="1"/>
    </xf>
    <xf numFmtId="1" fontId="61" fillId="0" borderId="15" xfId="0" applyNumberFormat="1" applyFont="1" applyFill="1" applyBorder="1" applyAlignment="1">
      <alignment horizontal="center" vertical="center"/>
    </xf>
    <xf numFmtId="0" fontId="58" fillId="0" borderId="15" xfId="0" applyFont="1" applyFill="1" applyBorder="1" applyAlignment="1">
      <alignment horizontal="left" vertical="center" wrapText="1"/>
    </xf>
    <xf numFmtId="0" fontId="59" fillId="0" borderId="15" xfId="0" applyFont="1" applyFill="1" applyBorder="1" applyAlignment="1">
      <alignment horizontal="center"/>
    </xf>
    <xf numFmtId="0" fontId="59" fillId="0" borderId="19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left" vertical="center" wrapText="1"/>
    </xf>
    <xf numFmtId="1" fontId="66" fillId="0" borderId="18" xfId="0" applyNumberFormat="1" applyFont="1" applyFill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center"/>
    </xf>
    <xf numFmtId="1" fontId="75" fillId="0" borderId="30" xfId="0" applyNumberFormat="1" applyFont="1" applyFill="1" applyBorder="1"/>
    <xf numFmtId="0" fontId="58" fillId="0" borderId="15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4" fillId="0" borderId="19" xfId="0" applyFont="1" applyFill="1" applyBorder="1" applyAlignment="1">
      <alignment horizontal="center" vertical="center"/>
    </xf>
    <xf numFmtId="0" fontId="59" fillId="0" borderId="1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68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57" fillId="5" borderId="20" xfId="0" applyFont="1" applyFill="1" applyBorder="1" applyAlignment="1">
      <alignment horizontal="center" vertical="top" wrapText="1"/>
    </xf>
    <xf numFmtId="1" fontId="13" fillId="0" borderId="15" xfId="0" applyNumberFormat="1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165" fontId="63" fillId="0" borderId="15" xfId="0" applyNumberFormat="1" applyFont="1" applyFill="1" applyBorder="1" applyAlignment="1">
      <alignment horizontal="center" vertical="center"/>
    </xf>
    <xf numFmtId="3" fontId="63" fillId="0" borderId="15" xfId="0" applyNumberFormat="1" applyFont="1" applyFill="1" applyBorder="1" applyAlignment="1">
      <alignment horizontal="center" vertical="center"/>
    </xf>
    <xf numFmtId="0" fontId="59" fillId="0" borderId="20" xfId="0" applyFont="1" applyFill="1" applyBorder="1" applyAlignment="1"/>
    <xf numFmtId="0" fontId="57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59" fillId="0" borderId="20" xfId="0" applyFont="1" applyFill="1" applyBorder="1" applyAlignment="1">
      <alignment horizontal="center" vertical="center" wrapText="1"/>
    </xf>
    <xf numFmtId="0" fontId="0" fillId="0" borderId="0" xfId="0" applyFill="1"/>
    <xf numFmtId="1" fontId="13" fillId="0" borderId="20" xfId="0" applyNumberFormat="1" applyFont="1" applyFill="1" applyBorder="1" applyAlignment="1">
      <alignment horizontal="center" vertical="center" wrapText="1"/>
    </xf>
    <xf numFmtId="0" fontId="94" fillId="0" borderId="20" xfId="0" applyFont="1" applyFill="1" applyBorder="1" applyAlignment="1">
      <alignment horizontal="center" vertical="center"/>
    </xf>
    <xf numFmtId="0" fontId="63" fillId="0" borderId="20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1" fontId="63" fillId="5" borderId="21" xfId="0" applyNumberFormat="1" applyFont="1" applyFill="1" applyBorder="1" applyAlignment="1">
      <alignment vertical="center"/>
    </xf>
    <xf numFmtId="1" fontId="63" fillId="5" borderId="16" xfId="0" applyNumberFormat="1" applyFont="1" applyFill="1" applyBorder="1" applyAlignment="1">
      <alignment vertical="center"/>
    </xf>
    <xf numFmtId="1" fontId="63" fillId="0" borderId="20" xfId="0" applyNumberFormat="1" applyFont="1" applyFill="1" applyBorder="1" applyAlignment="1" applyProtection="1">
      <alignment horizontal="center" vertical="center" wrapText="1"/>
    </xf>
    <xf numFmtId="1" fontId="54" fillId="5" borderId="0" xfId="0" applyNumberFormat="1" applyFont="1" applyFill="1" applyBorder="1" applyAlignment="1">
      <alignment horizontal="center" vertical="center" wrapText="1"/>
    </xf>
    <xf numFmtId="1" fontId="54" fillId="5" borderId="0" xfId="0" applyNumberFormat="1" applyFont="1" applyFill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center"/>
    </xf>
    <xf numFmtId="1" fontId="54" fillId="3" borderId="0" xfId="0" applyNumberFormat="1" applyFont="1" applyFill="1" applyBorder="1" applyAlignment="1">
      <alignment horizontal="center" vertical="center" wrapText="1"/>
    </xf>
    <xf numFmtId="1" fontId="54" fillId="3" borderId="0" xfId="0" applyNumberFormat="1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4" fillId="3" borderId="4" xfId="0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1" fontId="63" fillId="5" borderId="15" xfId="0" applyNumberFormat="1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wrapText="1"/>
    </xf>
    <xf numFmtId="0" fontId="124" fillId="5" borderId="1" xfId="0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1" fontId="63" fillId="5" borderId="25" xfId="0" applyNumberFormat="1" applyFont="1" applyFill="1" applyBorder="1" applyAlignment="1">
      <alignment horizontal="center" vertical="center" wrapText="1"/>
    </xf>
    <xf numFmtId="0" fontId="47" fillId="5" borderId="15" xfId="0" applyFont="1" applyFill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125" fillId="5" borderId="18" xfId="0" applyFont="1" applyFill="1" applyBorder="1" applyAlignment="1">
      <alignment horizontal="left" vertical="center" wrapText="1"/>
    </xf>
    <xf numFmtId="0" fontId="47" fillId="5" borderId="18" xfId="0" applyFont="1" applyFill="1" applyBorder="1" applyAlignment="1">
      <alignment horizontal="left" vertical="center" wrapText="1"/>
    </xf>
    <xf numFmtId="0" fontId="93" fillId="5" borderId="18" xfId="0" applyFont="1" applyFill="1" applyBorder="1" applyAlignment="1">
      <alignment horizontal="left" vertical="center" wrapText="1"/>
    </xf>
    <xf numFmtId="1" fontId="63" fillId="5" borderId="19" xfId="0" applyNumberFormat="1" applyFont="1" applyFill="1" applyBorder="1" applyAlignment="1">
      <alignment horizontal="center" vertical="center" wrapText="1"/>
    </xf>
    <xf numFmtId="0" fontId="94" fillId="5" borderId="19" xfId="0" applyFont="1" applyFill="1" applyBorder="1" applyAlignment="1">
      <alignment horizontal="center" vertical="center"/>
    </xf>
    <xf numFmtId="0" fontId="126" fillId="5" borderId="1" xfId="0" applyFont="1" applyFill="1" applyBorder="1" applyAlignment="1">
      <alignment horizontal="left" vertical="center" wrapText="1"/>
    </xf>
    <xf numFmtId="0" fontId="127" fillId="3" borderId="0" xfId="0" applyFont="1" applyFill="1" applyBorder="1"/>
    <xf numFmtId="0" fontId="127" fillId="3" borderId="0" xfId="0" applyFont="1" applyFill="1"/>
    <xf numFmtId="0" fontId="127" fillId="0" borderId="0" xfId="0" applyFont="1" applyFill="1"/>
    <xf numFmtId="0" fontId="127" fillId="11" borderId="0" xfId="0" applyFont="1" applyFill="1" applyBorder="1"/>
    <xf numFmtId="0" fontId="127" fillId="11" borderId="0" xfId="0" applyFont="1" applyFill="1"/>
    <xf numFmtId="0" fontId="127" fillId="4" borderId="0" xfId="0" applyFont="1" applyFill="1" applyBorder="1"/>
    <xf numFmtId="0" fontId="127" fillId="4" borderId="0" xfId="0" applyFont="1" applyFill="1"/>
    <xf numFmtId="1" fontId="66" fillId="5" borderId="39" xfId="0" applyNumberFormat="1" applyFont="1" applyFill="1" applyBorder="1" applyAlignment="1">
      <alignment horizontal="center" vertical="center"/>
    </xf>
    <xf numFmtId="0" fontId="58" fillId="0" borderId="62" xfId="0" applyFont="1" applyFill="1" applyBorder="1" applyAlignment="1">
      <alignment horizontal="center" vertical="center" wrapText="1"/>
    </xf>
    <xf numFmtId="0" fontId="99" fillId="0" borderId="62" xfId="0" applyFont="1" applyFill="1" applyBorder="1" applyAlignment="1">
      <alignment horizontal="center" vertical="center" wrapText="1"/>
    </xf>
    <xf numFmtId="1" fontId="66" fillId="0" borderId="62" xfId="0" applyNumberFormat="1" applyFont="1" applyFill="1" applyBorder="1" applyAlignment="1">
      <alignment horizontal="center" vertical="center" wrapText="1"/>
    </xf>
    <xf numFmtId="0" fontId="108" fillId="0" borderId="39" xfId="0" applyFont="1" applyFill="1" applyBorder="1" applyAlignment="1">
      <alignment horizontal="center" vertical="center"/>
    </xf>
    <xf numFmtId="0" fontId="55" fillId="0" borderId="39" xfId="0" applyFont="1" applyFill="1" applyBorder="1"/>
    <xf numFmtId="0" fontId="58" fillId="5" borderId="15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left" vertical="center" wrapText="1"/>
    </xf>
    <xf numFmtId="0" fontId="67" fillId="0" borderId="60" xfId="0" applyNumberFormat="1" applyFont="1" applyFill="1" applyBorder="1" applyAlignment="1" applyProtection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67" fillId="0" borderId="63" xfId="0" applyFont="1" applyFill="1" applyBorder="1" applyAlignment="1">
      <alignment horizontal="center" vertical="center" wrapText="1"/>
    </xf>
    <xf numFmtId="0" fontId="67" fillId="0" borderId="63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47" fillId="5" borderId="15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128" fillId="5" borderId="18" xfId="0" applyFont="1" applyFill="1" applyBorder="1" applyAlignment="1">
      <alignment horizontal="left" vertical="center" wrapText="1"/>
    </xf>
    <xf numFmtId="0" fontId="95" fillId="5" borderId="15" xfId="0" applyFont="1" applyFill="1" applyBorder="1" applyAlignment="1">
      <alignment horizontal="center" vertical="center" wrapText="1"/>
    </xf>
    <xf numFmtId="0" fontId="47" fillId="5" borderId="15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left" vertical="center" wrapText="1"/>
    </xf>
    <xf numFmtId="3" fontId="95" fillId="5" borderId="15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47" fillId="5" borderId="15" xfId="0" applyFont="1" applyFill="1" applyBorder="1" applyAlignment="1">
      <alignment horizontal="center" vertical="center" wrapText="1"/>
    </xf>
    <xf numFmtId="0" fontId="93" fillId="5" borderId="15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 wrapText="1"/>
    </xf>
    <xf numFmtId="1" fontId="66" fillId="5" borderId="15" xfId="0" applyNumberFormat="1" applyFont="1" applyFill="1" applyBorder="1" applyAlignment="1">
      <alignment horizontal="center" vertical="center" wrapText="1"/>
    </xf>
    <xf numFmtId="1" fontId="63" fillId="5" borderId="17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0" fontId="94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left" vertical="center" wrapText="1"/>
    </xf>
    <xf numFmtId="0" fontId="101" fillId="5" borderId="20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99" fillId="8" borderId="40" xfId="0" applyFont="1" applyFill="1" applyBorder="1" applyAlignment="1">
      <alignment vertical="center" wrapText="1"/>
    </xf>
    <xf numFmtId="0" fontId="99" fillId="8" borderId="0" xfId="0" applyFont="1" applyFill="1" applyBorder="1" applyAlignment="1">
      <alignment vertical="center" wrapText="1"/>
    </xf>
    <xf numFmtId="0" fontId="77" fillId="8" borderId="0" xfId="0" applyFont="1" applyFill="1" applyBorder="1" applyAlignment="1">
      <alignment vertical="center"/>
    </xf>
    <xf numFmtId="0" fontId="6" fillId="5" borderId="65" xfId="0" applyFont="1" applyFill="1" applyBorder="1" applyAlignment="1">
      <alignment vertical="center" wrapText="1"/>
    </xf>
    <xf numFmtId="0" fontId="6" fillId="5" borderId="66" xfId="0" applyFont="1" applyFill="1" applyBorder="1" applyAlignment="1">
      <alignment vertical="center" wrapText="1"/>
    </xf>
    <xf numFmtId="0" fontId="6" fillId="5" borderId="67" xfId="0" applyFont="1" applyFill="1" applyBorder="1" applyAlignment="1">
      <alignment vertical="center" wrapText="1"/>
    </xf>
    <xf numFmtId="0" fontId="47" fillId="5" borderId="68" xfId="0" applyFont="1" applyFill="1" applyBorder="1" applyAlignment="1">
      <alignment vertical="center" wrapText="1"/>
    </xf>
    <xf numFmtId="1" fontId="63" fillId="0" borderId="72" xfId="0" applyNumberFormat="1" applyFont="1" applyFill="1" applyBorder="1" applyAlignment="1" applyProtection="1">
      <alignment horizontal="center" vertical="center" wrapText="1"/>
    </xf>
    <xf numFmtId="0" fontId="7" fillId="5" borderId="73" xfId="0" applyFont="1" applyFill="1" applyBorder="1" applyAlignment="1">
      <alignment horizontal="left" vertical="center" wrapText="1"/>
    </xf>
    <xf numFmtId="1" fontId="61" fillId="5" borderId="72" xfId="0" applyNumberFormat="1" applyFont="1" applyFill="1" applyBorder="1" applyAlignment="1">
      <alignment horizontal="center" vertical="center"/>
    </xf>
    <xf numFmtId="1" fontId="69" fillId="5" borderId="72" xfId="0" applyNumberFormat="1" applyFont="1" applyFill="1" applyBorder="1" applyAlignment="1">
      <alignment horizontal="center" vertical="center"/>
    </xf>
    <xf numFmtId="166" fontId="61" fillId="5" borderId="72" xfId="0" applyNumberFormat="1" applyFont="1" applyFill="1" applyBorder="1" applyAlignment="1">
      <alignment horizontal="center" vertical="center"/>
    </xf>
    <xf numFmtId="3" fontId="61" fillId="5" borderId="72" xfId="0" applyNumberFormat="1" applyFont="1" applyFill="1" applyBorder="1" applyAlignment="1">
      <alignment horizontal="center" vertical="center"/>
    </xf>
    <xf numFmtId="0" fontId="59" fillId="5" borderId="71" xfId="0" applyFont="1" applyFill="1" applyBorder="1" applyAlignment="1">
      <alignment vertical="center" wrapText="1"/>
    </xf>
    <xf numFmtId="0" fontId="59" fillId="5" borderId="73" xfId="0" applyFont="1" applyFill="1" applyBorder="1" applyAlignment="1">
      <alignment vertical="center" wrapText="1"/>
    </xf>
    <xf numFmtId="3" fontId="61" fillId="0" borderId="72" xfId="0" applyNumberFormat="1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vertical="center" wrapText="1"/>
    </xf>
    <xf numFmtId="0" fontId="7" fillId="5" borderId="73" xfId="0" applyFont="1" applyFill="1" applyBorder="1" applyAlignment="1">
      <alignment vertical="center" wrapText="1"/>
    </xf>
    <xf numFmtId="0" fontId="7" fillId="5" borderId="74" xfId="0" applyFont="1" applyFill="1" applyBorder="1" applyAlignment="1">
      <alignment vertical="center" wrapText="1"/>
    </xf>
    <xf numFmtId="1" fontId="66" fillId="5" borderId="76" xfId="0" applyNumberFormat="1" applyFont="1" applyFill="1" applyBorder="1" applyAlignment="1">
      <alignment horizontal="center" vertical="center" wrapText="1"/>
    </xf>
    <xf numFmtId="0" fontId="94" fillId="5" borderId="77" xfId="0" applyFont="1" applyFill="1" applyBorder="1" applyAlignment="1">
      <alignment horizontal="center" vertical="center"/>
    </xf>
    <xf numFmtId="3" fontId="61" fillId="5" borderId="78" xfId="0" applyNumberFormat="1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vertical="center" wrapText="1"/>
    </xf>
    <xf numFmtId="0" fontId="58" fillId="5" borderId="73" xfId="0" applyFont="1" applyFill="1" applyBorder="1" applyAlignment="1">
      <alignment vertical="center" wrapText="1"/>
    </xf>
    <xf numFmtId="0" fontId="10" fillId="5" borderId="73" xfId="0" applyFont="1" applyFill="1" applyBorder="1" applyAlignment="1">
      <alignment vertical="center" wrapText="1"/>
    </xf>
    <xf numFmtId="0" fontId="59" fillId="5" borderId="79" xfId="0" applyFont="1" applyFill="1" applyBorder="1" applyAlignment="1">
      <alignment vertical="center" wrapText="1"/>
    </xf>
    <xf numFmtId="0" fontId="7" fillId="5" borderId="66" xfId="0" applyFont="1" applyFill="1" applyBorder="1" applyAlignment="1">
      <alignment vertical="center" wrapText="1"/>
    </xf>
    <xf numFmtId="0" fontId="6" fillId="5" borderId="66" xfId="0" applyFont="1" applyFill="1" applyBorder="1" applyAlignment="1">
      <alignment horizontal="left" vertical="center" wrapText="1"/>
    </xf>
    <xf numFmtId="0" fontId="58" fillId="5" borderId="66" xfId="0" applyFont="1" applyFill="1" applyBorder="1" applyAlignment="1">
      <alignment vertical="center" wrapText="1"/>
    </xf>
    <xf numFmtId="0" fontId="59" fillId="5" borderId="66" xfId="0" applyFont="1" applyFill="1" applyBorder="1" applyAlignment="1">
      <alignment vertical="center" wrapText="1"/>
    </xf>
    <xf numFmtId="0" fontId="10" fillId="5" borderId="66" xfId="0" applyFont="1" applyFill="1" applyBorder="1" applyAlignment="1">
      <alignment vertical="center" wrapText="1"/>
    </xf>
    <xf numFmtId="0" fontId="59" fillId="5" borderId="67" xfId="0" applyFont="1" applyFill="1" applyBorder="1" applyAlignment="1">
      <alignment vertical="center" wrapText="1"/>
    </xf>
    <xf numFmtId="0" fontId="59" fillId="5" borderId="80" xfId="0" applyFont="1" applyFill="1" applyBorder="1" applyAlignment="1">
      <alignment vertical="center" wrapText="1"/>
    </xf>
    <xf numFmtId="3" fontId="61" fillId="5" borderId="81" xfId="0" applyNumberFormat="1" applyFont="1" applyFill="1" applyBorder="1" applyAlignment="1">
      <alignment horizontal="center" vertical="center"/>
    </xf>
    <xf numFmtId="0" fontId="82" fillId="5" borderId="19" xfId="0" applyFont="1" applyFill="1" applyBorder="1" applyAlignment="1">
      <alignment horizontal="center" vertical="center" wrapText="1"/>
    </xf>
    <xf numFmtId="0" fontId="58" fillId="5" borderId="76" xfId="0" applyNumberFormat="1" applyFont="1" applyFill="1" applyBorder="1" applyAlignment="1">
      <alignment horizontal="center" wrapText="1"/>
    </xf>
    <xf numFmtId="0" fontId="65" fillId="5" borderId="76" xfId="0" applyFont="1" applyFill="1" applyBorder="1" applyAlignment="1">
      <alignment horizontal="left" vertical="center" wrapText="1"/>
    </xf>
    <xf numFmtId="0" fontId="94" fillId="5" borderId="85" xfId="0" applyFont="1" applyFill="1" applyBorder="1" applyAlignment="1">
      <alignment horizontal="center" vertical="center"/>
    </xf>
    <xf numFmtId="3" fontId="63" fillId="5" borderId="75" xfId="0" applyNumberFormat="1" applyFont="1" applyFill="1" applyBorder="1" applyAlignment="1">
      <alignment horizontal="center" vertical="center" wrapText="1"/>
    </xf>
    <xf numFmtId="0" fontId="59" fillId="0" borderId="71" xfId="0" applyFont="1" applyFill="1" applyBorder="1" applyAlignment="1">
      <alignment vertical="center" wrapText="1"/>
    </xf>
    <xf numFmtId="0" fontId="59" fillId="5" borderId="86" xfId="0" applyFont="1" applyFill="1" applyBorder="1" applyAlignment="1">
      <alignment vertical="center" wrapText="1"/>
    </xf>
    <xf numFmtId="0" fontId="59" fillId="5" borderId="74" xfId="0" applyFont="1" applyFill="1" applyBorder="1" applyAlignment="1">
      <alignment vertical="center" wrapText="1"/>
    </xf>
    <xf numFmtId="0" fontId="59" fillId="5" borderId="64" xfId="0" applyFont="1" applyFill="1" applyBorder="1" applyAlignment="1">
      <alignment vertical="center" wrapText="1"/>
    </xf>
    <xf numFmtId="0" fontId="59" fillId="5" borderId="87" xfId="0" applyFont="1" applyFill="1" applyBorder="1" applyAlignment="1">
      <alignment vertical="center" wrapText="1"/>
    </xf>
    <xf numFmtId="0" fontId="59" fillId="0" borderId="87" xfId="0" applyFont="1" applyFill="1" applyBorder="1" applyAlignment="1">
      <alignment vertical="center" wrapText="1"/>
    </xf>
    <xf numFmtId="0" fontId="6" fillId="0" borderId="66" xfId="0" applyFont="1" applyFill="1" applyBorder="1" applyAlignment="1">
      <alignment vertical="center" wrapText="1"/>
    </xf>
    <xf numFmtId="0" fontId="99" fillId="8" borderId="69" xfId="0" applyFont="1" applyFill="1" applyBorder="1" applyAlignment="1">
      <alignment vertical="center" wrapText="1"/>
    </xf>
    <xf numFmtId="0" fontId="99" fillId="8" borderId="70" xfId="0" applyFont="1" applyFill="1" applyBorder="1" applyAlignment="1">
      <alignment vertical="center" wrapText="1"/>
    </xf>
    <xf numFmtId="0" fontId="99" fillId="8" borderId="83" xfId="0" applyFont="1" applyFill="1" applyBorder="1" applyAlignment="1">
      <alignment vertical="center" wrapText="1"/>
    </xf>
    <xf numFmtId="0" fontId="99" fillId="8" borderId="88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horizontal="center" wrapText="1"/>
    </xf>
    <xf numFmtId="0" fontId="33" fillId="8" borderId="0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/>
    </xf>
    <xf numFmtId="1" fontId="63" fillId="0" borderId="30" xfId="0" applyNumberFormat="1" applyFont="1" applyFill="1" applyBorder="1" applyAlignment="1" applyProtection="1">
      <alignment horizontal="center" vertical="center" wrapText="1"/>
    </xf>
    <xf numFmtId="1" fontId="63" fillId="5" borderId="17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/>
    <xf numFmtId="0" fontId="33" fillId="8" borderId="0" xfId="0" applyFont="1" applyFill="1" applyBorder="1" applyAlignment="1">
      <alignment vertical="center" wrapText="1"/>
    </xf>
    <xf numFmtId="0" fontId="57" fillId="5" borderId="18" xfId="0" applyFont="1" applyFill="1" applyBorder="1" applyAlignment="1">
      <alignment horizontal="center"/>
    </xf>
    <xf numFmtId="0" fontId="63" fillId="0" borderId="18" xfId="0" applyNumberFormat="1" applyFont="1" applyFill="1" applyBorder="1" applyAlignment="1" applyProtection="1">
      <alignment horizontal="center" vertical="center" wrapText="1"/>
    </xf>
    <xf numFmtId="0" fontId="33" fillId="8" borderId="0" xfId="0" applyFont="1" applyFill="1" applyBorder="1" applyAlignment="1">
      <alignment vertical="center"/>
    </xf>
    <xf numFmtId="0" fontId="99" fillId="8" borderId="69" xfId="0" applyFont="1" applyFill="1" applyBorder="1" applyAlignment="1">
      <alignment horizontal="center" vertical="center"/>
    </xf>
    <xf numFmtId="0" fontId="99" fillId="8" borderId="83" xfId="0" applyFont="1" applyFill="1" applyBorder="1" applyAlignment="1">
      <alignment horizontal="center" vertical="center"/>
    </xf>
    <xf numFmtId="0" fontId="99" fillId="8" borderId="82" xfId="0" applyFont="1" applyFill="1" applyBorder="1" applyAlignment="1">
      <alignment horizontal="center" vertical="center"/>
    </xf>
    <xf numFmtId="0" fontId="99" fillId="8" borderId="84" xfId="0" applyFont="1" applyFill="1" applyBorder="1" applyAlignment="1">
      <alignment horizontal="center" vertical="center"/>
    </xf>
    <xf numFmtId="0" fontId="99" fillId="8" borderId="40" xfId="0" applyFont="1" applyFill="1" applyBorder="1" applyAlignment="1">
      <alignment horizontal="center" vertical="center"/>
    </xf>
    <xf numFmtId="1" fontId="66" fillId="5" borderId="40" xfId="0" applyNumberFormat="1" applyFont="1" applyFill="1" applyBorder="1" applyAlignment="1">
      <alignment horizontal="center" vertical="center" wrapText="1"/>
    </xf>
    <xf numFmtId="0" fontId="94" fillId="5" borderId="17" xfId="0" applyFont="1" applyFill="1" applyBorder="1" applyAlignment="1">
      <alignment horizontal="center" vertical="center"/>
    </xf>
    <xf numFmtId="1" fontId="61" fillId="5" borderId="89" xfId="0" applyNumberFormat="1" applyFont="1" applyFill="1" applyBorder="1" applyAlignment="1">
      <alignment horizontal="center" vertical="center"/>
    </xf>
    <xf numFmtId="1" fontId="63" fillId="0" borderId="90" xfId="0" applyNumberFormat="1" applyFont="1" applyFill="1" applyBorder="1" applyAlignment="1" applyProtection="1">
      <alignment horizontal="center" vertical="center" wrapText="1"/>
    </xf>
    <xf numFmtId="0" fontId="10" fillId="5" borderId="19" xfId="0" applyFont="1" applyFill="1" applyBorder="1" applyAlignment="1">
      <alignment horizontal="center" wrapText="1"/>
    </xf>
    <xf numFmtId="0" fontId="99" fillId="8" borderId="0" xfId="0" applyFont="1" applyFill="1" applyBorder="1" applyAlignment="1">
      <alignment horizontal="center" vertical="center" wrapText="1"/>
    </xf>
    <xf numFmtId="0" fontId="103" fillId="5" borderId="0" xfId="0" applyFont="1" applyFill="1" applyBorder="1" applyAlignment="1">
      <alignment horizontal="center" vertical="center"/>
    </xf>
    <xf numFmtId="0" fontId="58" fillId="5" borderId="20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93" fillId="5" borderId="86" xfId="0" applyFont="1" applyFill="1" applyBorder="1" applyAlignment="1">
      <alignment vertical="center"/>
    </xf>
    <xf numFmtId="0" fontId="93" fillId="5" borderId="91" xfId="0" applyFont="1" applyFill="1" applyBorder="1" applyAlignment="1">
      <alignment vertical="center"/>
    </xf>
    <xf numFmtId="0" fontId="93" fillId="5" borderId="91" xfId="0" applyFont="1" applyFill="1" applyBorder="1" applyAlignment="1">
      <alignment horizontal="center" vertical="center"/>
    </xf>
    <xf numFmtId="0" fontId="93" fillId="5" borderId="92" xfId="0" applyFont="1" applyFill="1" applyBorder="1" applyAlignment="1">
      <alignment vertical="center"/>
    </xf>
    <xf numFmtId="0" fontId="129" fillId="5" borderId="15" xfId="0" applyFont="1" applyFill="1" applyBorder="1" applyAlignment="1">
      <alignment horizontal="center" vertical="center"/>
    </xf>
    <xf numFmtId="49" fontId="93" fillId="5" borderId="17" xfId="0" applyNumberFormat="1" applyFont="1" applyFill="1" applyBorder="1" applyAlignment="1">
      <alignment vertical="center"/>
    </xf>
    <xf numFmtId="49" fontId="93" fillId="5" borderId="73" xfId="0" applyNumberFormat="1" applyFont="1" applyFill="1" applyBorder="1" applyAlignment="1">
      <alignment horizontal="left" vertical="center"/>
    </xf>
    <xf numFmtId="0" fontId="47" fillId="5" borderId="82" xfId="0" applyFont="1" applyFill="1" applyBorder="1" applyAlignment="1">
      <alignment vertical="center" wrapText="1"/>
    </xf>
    <xf numFmtId="0" fontId="47" fillId="5" borderId="69" xfId="0" applyFont="1" applyFill="1" applyBorder="1" applyAlignment="1">
      <alignment vertical="center" wrapText="1"/>
    </xf>
    <xf numFmtId="0" fontId="47" fillId="5" borderId="90" xfId="0" applyFont="1" applyFill="1" applyBorder="1" applyAlignment="1">
      <alignment vertical="center"/>
    </xf>
    <xf numFmtId="0" fontId="47" fillId="5" borderId="93" xfId="0" applyFont="1" applyFill="1" applyBorder="1" applyAlignment="1">
      <alignment horizontal="center" vertical="top"/>
    </xf>
    <xf numFmtId="0" fontId="47" fillId="5" borderId="93" xfId="0" applyFont="1" applyFill="1" applyBorder="1" applyAlignment="1">
      <alignment vertical="top"/>
    </xf>
    <xf numFmtId="0" fontId="10" fillId="5" borderId="20" xfId="0" applyFont="1" applyFill="1" applyBorder="1" applyAlignment="1">
      <alignment wrapText="1"/>
    </xf>
    <xf numFmtId="0" fontId="10" fillId="5" borderId="19" xfId="0" applyFont="1" applyFill="1" applyBorder="1" applyAlignment="1">
      <alignment wrapText="1"/>
    </xf>
    <xf numFmtId="0" fontId="10" fillId="5" borderId="18" xfId="0" applyFont="1" applyFill="1" applyBorder="1" applyAlignment="1">
      <alignment wrapText="1"/>
    </xf>
    <xf numFmtId="0" fontId="33" fillId="8" borderId="0" xfId="0" applyFont="1" applyFill="1" applyBorder="1" applyAlignment="1">
      <alignment horizontal="center" vertical="center"/>
    </xf>
    <xf numFmtId="1" fontId="63" fillId="0" borderId="60" xfId="0" applyNumberFormat="1" applyFont="1" applyFill="1" applyBorder="1" applyAlignment="1" applyProtection="1">
      <alignment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20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63" fillId="5" borderId="20" xfId="0" applyFont="1" applyFill="1" applyBorder="1" applyAlignment="1">
      <alignment horizontal="center"/>
    </xf>
    <xf numFmtId="0" fontId="58" fillId="5" borderId="15" xfId="0" applyFont="1" applyFill="1" applyBorder="1" applyAlignment="1">
      <alignment horizontal="left" vertical="center" wrapText="1"/>
    </xf>
    <xf numFmtId="0" fontId="31" fillId="5" borderId="0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left" vertical="center" wrapText="1"/>
    </xf>
    <xf numFmtId="0" fontId="58" fillId="0" borderId="15" xfId="0" applyFont="1" applyFill="1" applyBorder="1" applyAlignment="1">
      <alignment horizontal="left" vertical="center" wrapText="1"/>
    </xf>
    <xf numFmtId="0" fontId="58" fillId="5" borderId="17" xfId="0" applyFont="1" applyFill="1" applyBorder="1" applyAlignment="1">
      <alignment horizontal="center" vertical="center" wrapText="1"/>
    </xf>
    <xf numFmtId="0" fontId="67" fillId="5" borderId="2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67" fillId="5" borderId="3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wrapText="1"/>
    </xf>
    <xf numFmtId="1" fontId="13" fillId="5" borderId="17" xfId="0" applyNumberFormat="1" applyFont="1" applyFill="1" applyBorder="1" applyAlignment="1">
      <alignment vertical="center" wrapText="1"/>
    </xf>
    <xf numFmtId="0" fontId="14" fillId="5" borderId="96" xfId="0" applyFont="1" applyFill="1" applyBorder="1" applyAlignment="1">
      <alignment horizontal="left" vertical="center" wrapText="1"/>
    </xf>
    <xf numFmtId="0" fontId="7" fillId="5" borderId="97" xfId="0" applyFont="1" applyFill="1" applyBorder="1" applyAlignment="1">
      <alignment vertical="center" wrapText="1"/>
    </xf>
    <xf numFmtId="0" fontId="65" fillId="5" borderId="35" xfId="0" applyFont="1" applyFill="1" applyBorder="1" applyAlignment="1">
      <alignment horizontal="left" vertical="center" wrapText="1"/>
    </xf>
    <xf numFmtId="0" fontId="14" fillId="5" borderId="40" xfId="0" applyFont="1" applyFill="1" applyBorder="1" applyAlignment="1">
      <alignment horizontal="left" vertical="center" wrapText="1"/>
    </xf>
    <xf numFmtId="0" fontId="58" fillId="5" borderId="98" xfId="0" applyFont="1" applyFill="1" applyBorder="1" applyAlignment="1">
      <alignment vertical="center" wrapText="1"/>
    </xf>
    <xf numFmtId="0" fontId="65" fillId="5" borderId="100" xfId="0" applyFont="1" applyFill="1" applyBorder="1" applyAlignment="1">
      <alignment horizontal="left" vertical="center" wrapText="1"/>
    </xf>
    <xf numFmtId="0" fontId="10" fillId="5" borderId="99" xfId="0" applyFont="1" applyFill="1" applyBorder="1" applyAlignment="1">
      <alignment horizontal="center" wrapText="1"/>
    </xf>
    <xf numFmtId="0" fontId="10" fillId="5" borderId="102" xfId="0" applyFont="1" applyFill="1" applyBorder="1" applyAlignment="1">
      <alignment wrapText="1"/>
    </xf>
    <xf numFmtId="0" fontId="58" fillId="5" borderId="0" xfId="0" applyFont="1" applyFill="1" applyBorder="1" applyAlignment="1">
      <alignment wrapText="1"/>
    </xf>
    <xf numFmtId="0" fontId="65" fillId="5" borderId="42" xfId="0" applyFont="1" applyFill="1" applyBorder="1" applyAlignment="1">
      <alignment horizontal="left" vertical="center" wrapText="1"/>
    </xf>
    <xf numFmtId="0" fontId="14" fillId="5" borderId="38" xfId="0" applyFont="1" applyFill="1" applyBorder="1" applyAlignment="1">
      <alignment horizontal="left" vertical="center" wrapText="1"/>
    </xf>
    <xf numFmtId="0" fontId="0" fillId="0" borderId="89" xfId="0" applyBorder="1" applyAlignment="1"/>
    <xf numFmtId="0" fontId="0" fillId="0" borderId="102" xfId="0" applyBorder="1" applyAlignment="1"/>
    <xf numFmtId="0" fontId="14" fillId="5" borderId="104" xfId="0" applyFont="1" applyFill="1" applyBorder="1" applyAlignment="1">
      <alignment horizontal="left" vertical="center" wrapText="1"/>
    </xf>
    <xf numFmtId="0" fontId="10" fillId="5" borderId="98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58" fillId="5" borderId="106" xfId="0" applyFont="1" applyFill="1" applyBorder="1" applyAlignment="1">
      <alignment wrapText="1"/>
    </xf>
    <xf numFmtId="0" fontId="10" fillId="5" borderId="89" xfId="0" applyFont="1" applyFill="1" applyBorder="1" applyAlignment="1">
      <alignment wrapText="1"/>
    </xf>
    <xf numFmtId="0" fontId="58" fillId="5" borderId="71" xfId="0" applyFont="1" applyFill="1" applyBorder="1" applyAlignment="1">
      <alignment vertical="center" wrapText="1"/>
    </xf>
    <xf numFmtId="0" fontId="59" fillId="5" borderId="37" xfId="0" applyFont="1" applyFill="1" applyBorder="1" applyAlignment="1">
      <alignment vertical="center" wrapText="1"/>
    </xf>
    <xf numFmtId="0" fontId="58" fillId="5" borderId="79" xfId="0" applyFont="1" applyFill="1" applyBorder="1" applyAlignment="1">
      <alignment vertical="center" wrapText="1"/>
    </xf>
    <xf numFmtId="0" fontId="14" fillId="5" borderId="107" xfId="0" applyFont="1" applyFill="1" applyBorder="1" applyAlignment="1">
      <alignment horizontal="left" vertical="center" wrapText="1"/>
    </xf>
    <xf numFmtId="0" fontId="58" fillId="5" borderId="39" xfId="0" applyFont="1" applyFill="1" applyBorder="1" applyAlignment="1">
      <alignment wrapText="1"/>
    </xf>
    <xf numFmtId="0" fontId="10" fillId="5" borderId="62" xfId="0" applyFont="1" applyFill="1" applyBorder="1" applyAlignment="1">
      <alignment horizontal="center" wrapText="1"/>
    </xf>
    <xf numFmtId="0" fontId="10" fillId="5" borderId="100" xfId="0" applyFont="1" applyFill="1" applyBorder="1" applyAlignment="1">
      <alignment wrapText="1"/>
    </xf>
    <xf numFmtId="0" fontId="65" fillId="5" borderId="108" xfId="0" applyFont="1" applyFill="1" applyBorder="1" applyAlignment="1">
      <alignment horizontal="left" vertical="center" wrapText="1"/>
    </xf>
    <xf numFmtId="0" fontId="10" fillId="5" borderId="102" xfId="0" applyFont="1" applyFill="1" applyBorder="1" applyAlignment="1">
      <alignment horizontal="center" wrapText="1"/>
    </xf>
    <xf numFmtId="0" fontId="93" fillId="5" borderId="102" xfId="0" applyFont="1" applyFill="1" applyBorder="1" applyAlignment="1">
      <alignment horizontal="center" wrapText="1"/>
    </xf>
    <xf numFmtId="0" fontId="57" fillId="5" borderId="0" xfId="0" applyFont="1" applyFill="1" applyBorder="1" applyAlignment="1">
      <alignment wrapText="1"/>
    </xf>
    <xf numFmtId="0" fontId="57" fillId="5" borderId="100" xfId="0" applyFont="1" applyFill="1" applyBorder="1" applyAlignment="1">
      <alignment wrapText="1"/>
    </xf>
    <xf numFmtId="0" fontId="59" fillId="5" borderId="98" xfId="0" applyFont="1" applyFill="1" applyBorder="1" applyAlignment="1">
      <alignment vertical="center" wrapText="1"/>
    </xf>
    <xf numFmtId="0" fontId="57" fillId="5" borderId="102" xfId="0" applyFont="1" applyFill="1" applyBorder="1" applyAlignment="1">
      <alignment wrapText="1"/>
    </xf>
    <xf numFmtId="0" fontId="7" fillId="5" borderId="98" xfId="0" applyFont="1" applyFill="1" applyBorder="1" applyAlignment="1">
      <alignment vertical="center" wrapText="1"/>
    </xf>
    <xf numFmtId="0" fontId="118" fillId="5" borderId="102" xfId="0" applyFont="1" applyFill="1" applyBorder="1" applyAlignment="1">
      <alignment horizontal="center" wrapText="1"/>
    </xf>
    <xf numFmtId="0" fontId="118" fillId="5" borderId="62" xfId="0" applyFont="1" applyFill="1" applyBorder="1" applyAlignment="1">
      <alignment horizontal="center" wrapText="1"/>
    </xf>
    <xf numFmtId="0" fontId="57" fillId="5" borderId="89" xfId="0" applyFont="1" applyFill="1" applyBorder="1" applyAlignment="1">
      <alignment wrapText="1"/>
    </xf>
    <xf numFmtId="0" fontId="57" fillId="5" borderId="62" xfId="0" applyFont="1" applyFill="1" applyBorder="1" applyAlignment="1">
      <alignment wrapText="1"/>
    </xf>
    <xf numFmtId="0" fontId="13" fillId="5" borderId="102" xfId="0" applyFont="1" applyFill="1" applyBorder="1" applyAlignment="1">
      <alignment wrapText="1"/>
    </xf>
    <xf numFmtId="0" fontId="65" fillId="5" borderId="104" xfId="0" applyFont="1" applyFill="1" applyBorder="1" applyAlignment="1">
      <alignment horizontal="left" vertical="center" wrapText="1"/>
    </xf>
    <xf numFmtId="0" fontId="13" fillId="5" borderId="100" xfId="0" applyFont="1" applyFill="1" applyBorder="1" applyAlignment="1">
      <alignment horizontal="center" wrapText="1"/>
    </xf>
    <xf numFmtId="0" fontId="27" fillId="5" borderId="89" xfId="0" applyFont="1" applyFill="1" applyBorder="1" applyAlignment="1">
      <alignment wrapText="1"/>
    </xf>
    <xf numFmtId="0" fontId="10" fillId="5" borderId="62" xfId="0" applyFont="1" applyFill="1" applyBorder="1" applyAlignment="1">
      <alignment wrapText="1"/>
    </xf>
    <xf numFmtId="0" fontId="10" fillId="5" borderId="100" xfId="0" applyFont="1" applyFill="1" applyBorder="1" applyAlignment="1">
      <alignment horizontal="center" wrapText="1"/>
    </xf>
    <xf numFmtId="0" fontId="22" fillId="5" borderId="89" xfId="0" applyFont="1" applyFill="1" applyBorder="1" applyAlignment="1">
      <alignment wrapText="1"/>
    </xf>
    <xf numFmtId="0" fontId="22" fillId="5" borderId="100" xfId="0" applyFont="1" applyFill="1" applyBorder="1" applyAlignment="1">
      <alignment wrapText="1"/>
    </xf>
    <xf numFmtId="0" fontId="22" fillId="5" borderId="100" xfId="0" applyFont="1" applyFill="1" applyBorder="1" applyAlignment="1">
      <alignment horizontal="center" wrapText="1"/>
    </xf>
    <xf numFmtId="0" fontId="22" fillId="5" borderId="62" xfId="0" applyFont="1" applyFill="1" applyBorder="1" applyAlignment="1">
      <alignment horizontal="center" wrapText="1"/>
    </xf>
    <xf numFmtId="0" fontId="65" fillId="5" borderId="113" xfId="0" applyFont="1" applyFill="1" applyBorder="1" applyAlignment="1">
      <alignment horizontal="left" vertical="center" wrapText="1"/>
    </xf>
    <xf numFmtId="0" fontId="99" fillId="8" borderId="39" xfId="0" applyFont="1" applyFill="1" applyBorder="1" applyAlignment="1">
      <alignment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100" xfId="0" applyFont="1" applyFill="1" applyBorder="1" applyAlignment="1">
      <alignment vertical="center" wrapText="1"/>
    </xf>
    <xf numFmtId="0" fontId="10" fillId="5" borderId="102" xfId="0" applyFont="1" applyFill="1" applyBorder="1" applyAlignment="1">
      <alignment vertical="center" wrapText="1"/>
    </xf>
    <xf numFmtId="0" fontId="10" fillId="5" borderId="101" xfId="0" applyFont="1" applyFill="1" applyBorder="1" applyAlignment="1">
      <alignment horizontal="left" vertical="center" wrapText="1"/>
    </xf>
    <xf numFmtId="0" fontId="59" fillId="5" borderId="101" xfId="0" applyFont="1" applyFill="1" applyBorder="1"/>
    <xf numFmtId="0" fontId="59" fillId="5" borderId="11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59" fillId="5" borderId="114" xfId="0" applyFont="1" applyFill="1" applyBorder="1" applyAlignment="1"/>
    <xf numFmtId="0" fontId="59" fillId="5" borderId="115" xfId="0" applyFont="1" applyFill="1" applyBorder="1" applyAlignment="1"/>
    <xf numFmtId="0" fontId="59" fillId="5" borderId="108" xfId="0" applyFont="1" applyFill="1" applyBorder="1" applyAlignment="1"/>
    <xf numFmtId="0" fontId="10" fillId="5" borderId="16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58" fillId="5" borderId="100" xfId="0" applyFont="1" applyFill="1" applyBorder="1" applyAlignment="1">
      <alignment horizontal="center" wrapText="1"/>
    </xf>
    <xf numFmtId="0" fontId="65" fillId="5" borderId="116" xfId="0" applyFont="1" applyFill="1" applyBorder="1" applyAlignment="1">
      <alignment horizontal="left" vertical="center" wrapText="1"/>
    </xf>
    <xf numFmtId="0" fontId="65" fillId="5" borderId="110" xfId="0" applyFont="1" applyFill="1" applyBorder="1" applyAlignment="1">
      <alignment horizontal="left" vertical="center" wrapText="1"/>
    </xf>
    <xf numFmtId="0" fontId="58" fillId="5" borderId="102" xfId="0" applyFont="1" applyFill="1" applyBorder="1" applyAlignment="1">
      <alignment wrapText="1"/>
    </xf>
    <xf numFmtId="0" fontId="64" fillId="5" borderId="35" xfId="0" applyFont="1" applyFill="1" applyBorder="1" applyAlignment="1">
      <alignment horizontal="center"/>
    </xf>
    <xf numFmtId="0" fontId="57" fillId="5" borderId="39" xfId="0" applyFont="1" applyFill="1" applyBorder="1" applyAlignment="1">
      <alignment horizontal="center"/>
    </xf>
    <xf numFmtId="0" fontId="103" fillId="5" borderId="0" xfId="0" applyFont="1" applyFill="1" applyBorder="1" applyAlignment="1">
      <alignment vertical="center"/>
    </xf>
    <xf numFmtId="0" fontId="99" fillId="8" borderId="42" xfId="0" applyFont="1" applyFill="1" applyBorder="1" applyAlignment="1">
      <alignment vertical="center" wrapText="1"/>
    </xf>
    <xf numFmtId="0" fontId="99" fillId="8" borderId="42" xfId="0" applyFont="1" applyFill="1" applyBorder="1" applyAlignment="1">
      <alignment vertical="center"/>
    </xf>
    <xf numFmtId="0" fontId="7" fillId="5" borderId="20" xfId="0" applyFont="1" applyFill="1" applyBorder="1" applyAlignment="1">
      <alignment horizontal="center" vertical="center" wrapText="1"/>
    </xf>
    <xf numFmtId="0" fontId="18" fillId="8" borderId="42" xfId="0" applyFont="1" applyFill="1" applyBorder="1" applyAlignment="1">
      <alignment horizontal="center" vertical="center"/>
    </xf>
    <xf numFmtId="1" fontId="102" fillId="9" borderId="118" xfId="0" applyNumberFormat="1" applyFont="1" applyFill="1" applyBorder="1" applyAlignment="1">
      <alignment horizontal="center" vertical="center"/>
    </xf>
    <xf numFmtId="0" fontId="54" fillId="5" borderId="89" xfId="0" applyFont="1" applyFill="1" applyBorder="1" applyAlignment="1">
      <alignment horizontal="center" vertical="center" wrapText="1"/>
    </xf>
    <xf numFmtId="1" fontId="102" fillId="9" borderId="38" xfId="0" applyNumberFormat="1" applyFont="1" applyFill="1" applyBorder="1" applyAlignment="1">
      <alignment horizontal="center" vertical="center"/>
    </xf>
    <xf numFmtId="1" fontId="102" fillId="9" borderId="0" xfId="0" applyNumberFormat="1" applyFont="1" applyFill="1" applyBorder="1" applyAlignment="1">
      <alignment horizontal="center" vertical="center"/>
    </xf>
    <xf numFmtId="1" fontId="54" fillId="5" borderId="39" xfId="0" applyNumberFormat="1" applyFont="1" applyFill="1" applyBorder="1" applyAlignment="1">
      <alignment horizontal="center" vertical="center" wrapText="1"/>
    </xf>
    <xf numFmtId="1" fontId="54" fillId="5" borderId="39" xfId="0" applyNumberFormat="1" applyFont="1" applyFill="1" applyBorder="1" applyAlignment="1">
      <alignment horizontal="center"/>
    </xf>
    <xf numFmtId="1" fontId="54" fillId="5" borderId="37" xfId="0" applyNumberFormat="1" applyFont="1" applyFill="1" applyBorder="1" applyAlignment="1">
      <alignment horizontal="center"/>
    </xf>
    <xf numFmtId="1" fontId="54" fillId="5" borderId="38" xfId="0" applyNumberFormat="1" applyFont="1" applyFill="1" applyBorder="1" applyAlignment="1">
      <alignment horizontal="center"/>
    </xf>
    <xf numFmtId="0" fontId="54" fillId="5" borderId="39" xfId="0" applyFont="1" applyFill="1" applyBorder="1" applyAlignment="1">
      <alignment horizontal="center" vertical="center" wrapText="1"/>
    </xf>
    <xf numFmtId="0" fontId="54" fillId="5" borderId="119" xfId="0" applyFont="1" applyFill="1" applyBorder="1" applyAlignment="1">
      <alignment horizontal="center"/>
    </xf>
    <xf numFmtId="0" fontId="54" fillId="5" borderId="38" xfId="0" applyFont="1" applyFill="1" applyBorder="1" applyAlignment="1">
      <alignment horizontal="center"/>
    </xf>
    <xf numFmtId="0" fontId="102" fillId="9" borderId="120" xfId="0" applyFont="1" applyFill="1" applyBorder="1" applyAlignment="1">
      <alignment horizontal="center" vertical="center"/>
    </xf>
    <xf numFmtId="0" fontId="67" fillId="0" borderId="0" xfId="0" applyNumberFormat="1" applyFont="1" applyFill="1" applyBorder="1" applyAlignment="1" applyProtection="1">
      <alignment horizontal="center" vertical="center" wrapText="1"/>
    </xf>
    <xf numFmtId="0" fontId="102" fillId="9" borderId="106" xfId="0" applyFont="1" applyFill="1" applyBorder="1" applyAlignment="1">
      <alignment horizontal="center" vertical="center"/>
    </xf>
    <xf numFmtId="0" fontId="67" fillId="0" borderId="37" xfId="0" applyFont="1" applyBorder="1" applyAlignment="1">
      <alignment horizontal="center" vertical="center" wrapText="1"/>
    </xf>
    <xf numFmtId="1" fontId="47" fillId="5" borderId="39" xfId="0" applyNumberFormat="1" applyFont="1" applyFill="1" applyBorder="1" applyAlignment="1">
      <alignment horizontal="center" vertical="center" wrapText="1"/>
    </xf>
    <xf numFmtId="1" fontId="67" fillId="5" borderId="42" xfId="0" applyNumberFormat="1" applyFont="1" applyFill="1" applyBorder="1" applyAlignment="1">
      <alignment horizontal="center" vertical="center" wrapText="1"/>
    </xf>
    <xf numFmtId="1" fontId="67" fillId="5" borderId="39" xfId="0" applyNumberFormat="1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47" fillId="5" borderId="0" xfId="0" applyFont="1" applyFill="1" applyBorder="1" applyAlignment="1">
      <alignment horizontal="center" wrapText="1"/>
    </xf>
    <xf numFmtId="0" fontId="47" fillId="5" borderId="105" xfId="0" applyFont="1" applyFill="1" applyBorder="1" applyAlignment="1">
      <alignment wrapText="1"/>
    </xf>
    <xf numFmtId="0" fontId="47" fillId="5" borderId="0" xfId="0" applyFont="1" applyFill="1" applyBorder="1" applyAlignment="1">
      <alignment horizontal="center"/>
    </xf>
    <xf numFmtId="0" fontId="47" fillId="5" borderId="102" xfId="0" applyFont="1" applyFill="1" applyBorder="1" applyAlignment="1">
      <alignment horizontal="center" wrapText="1"/>
    </xf>
    <xf numFmtId="0" fontId="47" fillId="5" borderId="121" xfId="0" applyFont="1" applyFill="1" applyBorder="1" applyAlignment="1">
      <alignment horizontal="center" wrapText="1"/>
    </xf>
    <xf numFmtId="0" fontId="47" fillId="5" borderId="19" xfId="0" applyFont="1" applyFill="1" applyBorder="1" applyAlignment="1">
      <alignment horizontal="center" vertical="center" wrapText="1"/>
    </xf>
    <xf numFmtId="0" fontId="58" fillId="5" borderId="20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1" fontId="63" fillId="5" borderId="17" xfId="0" applyNumberFormat="1" applyFont="1" applyFill="1" applyBorder="1" applyAlignment="1">
      <alignment horizontal="center" vertical="center" wrapText="1"/>
    </xf>
    <xf numFmtId="0" fontId="85" fillId="5" borderId="19" xfId="0" applyFont="1" applyFill="1" applyBorder="1" applyAlignment="1">
      <alignment horizontal="center"/>
    </xf>
    <xf numFmtId="0" fontId="58" fillId="5" borderId="19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59" fillId="5" borderId="15" xfId="0" applyFont="1" applyFill="1" applyBorder="1" applyAlignment="1">
      <alignment horizontal="left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58" fillId="5" borderId="17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left" vertical="center" wrapText="1"/>
    </xf>
    <xf numFmtId="1" fontId="63" fillId="0" borderId="17" xfId="0" applyNumberFormat="1" applyFont="1" applyFill="1" applyBorder="1" applyAlignment="1" applyProtection="1">
      <alignment horizontal="center" vertical="center" wrapText="1"/>
    </xf>
    <xf numFmtId="0" fontId="63" fillId="5" borderId="19" xfId="0" applyFont="1" applyFill="1" applyBorder="1" applyAlignment="1">
      <alignment horizontal="center" wrapText="1"/>
    </xf>
    <xf numFmtId="0" fontId="58" fillId="0" borderId="15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67" fillId="5" borderId="19" xfId="0" applyFont="1" applyFill="1" applyBorder="1" applyAlignment="1">
      <alignment horizontal="center" vertical="center" wrapText="1"/>
    </xf>
    <xf numFmtId="0" fontId="90" fillId="5" borderId="22" xfId="0" applyFont="1" applyFill="1" applyBorder="1" applyAlignment="1"/>
    <xf numFmtId="0" fontId="90" fillId="5" borderId="21" xfId="0" applyFont="1" applyFill="1" applyBorder="1" applyAlignment="1"/>
    <xf numFmtId="1" fontId="63" fillId="5" borderId="17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/>
    </xf>
    <xf numFmtId="0" fontId="59" fillId="0" borderId="18" xfId="0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/>
    </xf>
    <xf numFmtId="1" fontId="63" fillId="0" borderId="50" xfId="0" applyNumberFormat="1" applyFont="1" applyFill="1" applyBorder="1" applyAlignment="1" applyProtection="1">
      <alignment horizontal="center" vertical="center" wrapText="1"/>
    </xf>
    <xf numFmtId="1" fontId="63" fillId="0" borderId="18" xfId="0" applyNumberFormat="1" applyFont="1" applyFill="1" applyBorder="1" applyAlignment="1" applyProtection="1">
      <alignment horizontal="center" vertical="center" wrapText="1"/>
    </xf>
    <xf numFmtId="1" fontId="63" fillId="0" borderId="20" xfId="0" applyNumberFormat="1" applyFont="1" applyFill="1" applyBorder="1" applyAlignment="1" applyProtection="1">
      <alignment horizontal="center" vertical="center" wrapText="1"/>
    </xf>
    <xf numFmtId="1" fontId="63" fillId="0" borderId="19" xfId="0" applyNumberFormat="1" applyFont="1" applyFill="1" applyBorder="1" applyAlignment="1" applyProtection="1">
      <alignment horizontal="center" vertical="center" wrapText="1"/>
    </xf>
    <xf numFmtId="1" fontId="87" fillId="5" borderId="25" xfId="0" applyNumberFormat="1" applyFont="1" applyFill="1" applyBorder="1" applyAlignment="1">
      <alignment horizontal="center" vertical="center"/>
    </xf>
    <xf numFmtId="1" fontId="63" fillId="5" borderId="19" xfId="0" applyNumberFormat="1" applyFont="1" applyFill="1" applyBorder="1" applyAlignment="1">
      <alignment horizontal="center" vertical="center" wrapText="1"/>
    </xf>
    <xf numFmtId="1" fontId="63" fillId="5" borderId="15" xfId="0" applyNumberFormat="1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vertical="center" wrapText="1"/>
    </xf>
    <xf numFmtId="0" fontId="59" fillId="5" borderId="15" xfId="0" applyFont="1" applyFill="1" applyBorder="1" applyAlignment="1"/>
    <xf numFmtId="3" fontId="86" fillId="5" borderId="16" xfId="0" applyNumberFormat="1" applyFont="1" applyFill="1" applyBorder="1" applyAlignment="1">
      <alignment horizontal="center" vertical="center" wrapText="1"/>
    </xf>
    <xf numFmtId="1" fontId="86" fillId="5" borderId="16" xfId="0" applyNumberFormat="1" applyFont="1" applyFill="1" applyBorder="1" applyAlignment="1">
      <alignment horizontal="center" vertical="center" wrapText="1"/>
    </xf>
    <xf numFmtId="1" fontId="111" fillId="5" borderId="22" xfId="0" applyNumberFormat="1" applyFont="1" applyFill="1" applyBorder="1" applyAlignment="1">
      <alignment horizontal="center" vertical="center" wrapText="1"/>
    </xf>
    <xf numFmtId="0" fontId="47" fillId="5" borderId="53" xfId="0" applyFont="1" applyFill="1" applyBorder="1" applyAlignment="1">
      <alignment horizontal="center" vertical="center" wrapText="1"/>
    </xf>
    <xf numFmtId="0" fontId="67" fillId="5" borderId="31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>
      <alignment wrapText="1"/>
    </xf>
    <xf numFmtId="1" fontId="13" fillId="5" borderId="20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left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1" fontId="66" fillId="5" borderId="20" xfId="0" applyNumberFormat="1" applyFont="1" applyFill="1" applyBorder="1" applyAlignment="1">
      <alignment horizontal="center" vertical="center" wrapText="1"/>
    </xf>
    <xf numFmtId="0" fontId="94" fillId="5" borderId="18" xfId="0" applyFont="1" applyFill="1" applyBorder="1" applyAlignment="1">
      <alignment horizontal="center" vertical="center"/>
    </xf>
    <xf numFmtId="0" fontId="94" fillId="5" borderId="19" xfId="0" applyFont="1" applyFill="1" applyBorder="1" applyAlignment="1">
      <alignment horizontal="center" vertical="center"/>
    </xf>
    <xf numFmtId="0" fontId="93" fillId="5" borderId="0" xfId="0" applyFont="1" applyFill="1" applyBorder="1" applyAlignment="1">
      <alignment horizontal="center" vertical="center"/>
    </xf>
    <xf numFmtId="0" fontId="67" fillId="5" borderId="38" xfId="0" applyFont="1" applyFill="1" applyBorder="1" applyAlignment="1">
      <alignment horizontal="left" vertical="center"/>
    </xf>
    <xf numFmtId="0" fontId="93" fillId="5" borderId="123" xfId="0" applyFont="1" applyFill="1" applyBorder="1" applyAlignment="1">
      <alignment vertical="center"/>
    </xf>
    <xf numFmtId="0" fontId="93" fillId="5" borderId="124" xfId="0" applyFont="1" applyFill="1" applyBorder="1" applyAlignment="1">
      <alignment horizontal="left" vertical="center"/>
    </xf>
    <xf numFmtId="0" fontId="67" fillId="5" borderId="125" xfId="0" applyFont="1" applyFill="1" applyBorder="1" applyAlignment="1">
      <alignment horizontal="center" vertical="center" wrapText="1"/>
    </xf>
    <xf numFmtId="0" fontId="47" fillId="5" borderId="126" xfId="0" applyFont="1" applyFill="1" applyBorder="1" applyAlignment="1">
      <alignment wrapText="1"/>
    </xf>
    <xf numFmtId="0" fontId="93" fillId="5" borderId="127" xfId="0" applyFont="1" applyFill="1" applyBorder="1" applyAlignment="1">
      <alignment horizontal="center" wrapText="1"/>
    </xf>
    <xf numFmtId="0" fontId="47" fillId="5" borderId="128" xfId="0" applyFont="1" applyFill="1" applyBorder="1" applyAlignment="1">
      <alignment horizontal="center" wrapText="1"/>
    </xf>
    <xf numFmtId="0" fontId="47" fillId="5" borderId="129" xfId="0" applyFont="1" applyFill="1" applyBorder="1" applyAlignment="1">
      <alignment horizontal="center"/>
    </xf>
    <xf numFmtId="0" fontId="47" fillId="5" borderId="130" xfId="0" applyFont="1" applyFill="1" applyBorder="1" applyAlignment="1">
      <alignment horizontal="center" wrapText="1"/>
    </xf>
    <xf numFmtId="0" fontId="67" fillId="5" borderId="131" xfId="0" applyFont="1" applyFill="1" applyBorder="1" applyAlignment="1">
      <alignment horizontal="center" vertical="center" wrapText="1"/>
    </xf>
    <xf numFmtId="0" fontId="67" fillId="5" borderId="132" xfId="0" applyFont="1" applyFill="1" applyBorder="1" applyAlignment="1">
      <alignment horizontal="center" vertical="center" wrapText="1"/>
    </xf>
    <xf numFmtId="0" fontId="47" fillId="5" borderId="133" xfId="0" applyFont="1" applyFill="1" applyBorder="1" applyAlignment="1">
      <alignment horizontal="center" vertical="center" wrapText="1"/>
    </xf>
    <xf numFmtId="0" fontId="47" fillId="5" borderId="125" xfId="0" applyFont="1" applyFill="1" applyBorder="1" applyAlignment="1">
      <alignment horizontal="center" vertical="center" wrapText="1"/>
    </xf>
    <xf numFmtId="0" fontId="67" fillId="5" borderId="134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wrapText="1"/>
    </xf>
    <xf numFmtId="0" fontId="11" fillId="5" borderId="20" xfId="0" applyFont="1" applyFill="1" applyBorder="1" applyAlignment="1">
      <alignment wrapText="1"/>
    </xf>
    <xf numFmtId="0" fontId="11" fillId="5" borderId="36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vertical="center" wrapText="1"/>
    </xf>
    <xf numFmtId="0" fontId="59" fillId="5" borderId="100" xfId="0" applyFont="1" applyFill="1" applyBorder="1" applyAlignment="1"/>
    <xf numFmtId="0" fontId="7" fillId="5" borderId="112" xfId="0" applyFont="1" applyFill="1" applyBorder="1" applyAlignment="1">
      <alignment horizontal="center" vertical="center" wrapText="1"/>
    </xf>
    <xf numFmtId="0" fontId="10" fillId="5" borderId="104" xfId="0" applyFont="1" applyFill="1" applyBorder="1" applyAlignment="1">
      <alignment horizontal="center" vertical="center" wrapText="1"/>
    </xf>
    <xf numFmtId="0" fontId="59" fillId="5" borderId="102" xfId="0" applyFont="1" applyFill="1" applyBorder="1" applyAlignment="1"/>
    <xf numFmtId="0" fontId="59" fillId="5" borderId="89" xfId="0" applyFont="1" applyFill="1" applyBorder="1" applyAlignment="1">
      <alignment wrapText="1"/>
    </xf>
    <xf numFmtId="0" fontId="59" fillId="5" borderId="62" xfId="0" applyFont="1" applyFill="1" applyBorder="1" applyAlignment="1">
      <alignment horizontal="center" wrapText="1"/>
    </xf>
    <xf numFmtId="0" fontId="58" fillId="5" borderId="20" xfId="0" applyFont="1" applyFill="1" applyBorder="1" applyAlignment="1">
      <alignment vertical="center" wrapText="1"/>
    </xf>
    <xf numFmtId="0" fontId="58" fillId="5" borderId="19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63" fillId="5" borderId="20" xfId="0" applyFont="1" applyFill="1" applyBorder="1" applyAlignment="1"/>
    <xf numFmtId="0" fontId="63" fillId="5" borderId="19" xfId="0" applyFont="1" applyFill="1" applyBorder="1" applyAlignment="1"/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63" fillId="5" borderId="18" xfId="0" applyFont="1" applyFill="1" applyBorder="1" applyAlignment="1"/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1" fontId="58" fillId="5" borderId="39" xfId="0" applyNumberFormat="1" applyFont="1" applyFill="1" applyBorder="1" applyAlignment="1">
      <alignment horizontal="center" vertical="center" wrapText="1"/>
    </xf>
    <xf numFmtId="0" fontId="93" fillId="5" borderId="94" xfId="0" applyFont="1" applyFill="1" applyBorder="1" applyAlignment="1">
      <alignment horizontal="center" vertical="center"/>
    </xf>
    <xf numFmtId="0" fontId="93" fillId="5" borderId="95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0" fontId="47" fillId="5" borderId="136" xfId="0" applyFont="1" applyFill="1" applyBorder="1" applyAlignment="1">
      <alignment horizontal="center" wrapText="1"/>
    </xf>
    <xf numFmtId="0" fontId="47" fillId="5" borderId="89" xfId="0" applyFont="1" applyFill="1" applyBorder="1" applyAlignment="1">
      <alignment horizontal="center" wrapText="1"/>
    </xf>
    <xf numFmtId="0" fontId="47" fillId="5" borderId="105" xfId="0" applyFont="1" applyFill="1" applyBorder="1" applyAlignment="1">
      <alignment horizontal="center" wrapText="1"/>
    </xf>
    <xf numFmtId="0" fontId="47" fillId="5" borderId="100" xfId="0" applyFont="1" applyFill="1" applyBorder="1" applyAlignment="1">
      <alignment horizontal="center"/>
    </xf>
    <xf numFmtId="0" fontId="47" fillId="5" borderId="89" xfId="0" applyFont="1" applyFill="1" applyBorder="1" applyAlignment="1">
      <alignment horizontal="center"/>
    </xf>
    <xf numFmtId="0" fontId="93" fillId="5" borderId="35" xfId="0" applyFont="1" applyFill="1" applyBorder="1" applyAlignment="1">
      <alignment vertical="center"/>
    </xf>
    <xf numFmtId="0" fontId="93" fillId="5" borderId="35" xfId="0" applyFont="1" applyFill="1" applyBorder="1" applyAlignment="1">
      <alignment horizontal="center" vertical="center"/>
    </xf>
    <xf numFmtId="0" fontId="93" fillId="5" borderId="37" xfId="0" applyFont="1" applyFill="1" applyBorder="1" applyAlignment="1">
      <alignment horizontal="center" vertical="center"/>
    </xf>
    <xf numFmtId="0" fontId="93" fillId="5" borderId="120" xfId="0" applyFont="1" applyFill="1" applyBorder="1" applyAlignment="1">
      <alignment horizontal="center" vertical="center"/>
    </xf>
    <xf numFmtId="0" fontId="93" fillId="5" borderId="38" xfId="0" applyFont="1" applyFill="1" applyBorder="1" applyAlignment="1">
      <alignment horizontal="center" vertical="center"/>
    </xf>
    <xf numFmtId="0" fontId="67" fillId="5" borderId="137" xfId="0" applyFont="1" applyFill="1" applyBorder="1" applyAlignment="1">
      <alignment horizontal="center" vertical="center" wrapText="1"/>
    </xf>
    <xf numFmtId="0" fontId="105" fillId="5" borderId="89" xfId="0" applyFont="1" applyFill="1" applyBorder="1" applyAlignment="1">
      <alignment vertical="center" wrapText="1"/>
    </xf>
    <xf numFmtId="0" fontId="105" fillId="5" borderId="62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left" vertical="center" wrapText="1"/>
    </xf>
    <xf numFmtId="0" fontId="47" fillId="0" borderId="138" xfId="0" applyFont="1" applyFill="1" applyBorder="1" applyAlignment="1">
      <alignment horizontal="center" vertical="center"/>
    </xf>
    <xf numFmtId="0" fontId="84" fillId="5" borderId="89" xfId="0" applyFont="1" applyFill="1" applyBorder="1" applyAlignment="1">
      <alignment wrapText="1"/>
    </xf>
    <xf numFmtId="0" fontId="104" fillId="5" borderId="100" xfId="0" applyFont="1" applyFill="1" applyBorder="1" applyAlignment="1">
      <alignment wrapText="1"/>
    </xf>
    <xf numFmtId="1" fontId="66" fillId="5" borderId="25" xfId="0" applyNumberFormat="1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horizontal="left" vertical="center" wrapText="1"/>
    </xf>
    <xf numFmtId="0" fontId="58" fillId="5" borderId="89" xfId="0" applyFont="1" applyFill="1" applyBorder="1" applyAlignment="1">
      <alignment horizontal="center" wrapText="1"/>
    </xf>
    <xf numFmtId="0" fontId="58" fillId="5" borderId="102" xfId="0" applyFont="1" applyFill="1" applyBorder="1" applyAlignment="1">
      <alignment horizontal="center"/>
    </xf>
    <xf numFmtId="0" fontId="58" fillId="5" borderId="62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horizontal="center" vertical="center" wrapText="1"/>
    </xf>
    <xf numFmtId="0" fontId="84" fillId="5" borderId="100" xfId="0" applyFont="1" applyFill="1" applyBorder="1" applyAlignment="1">
      <alignment horizontal="center" wrapText="1"/>
    </xf>
    <xf numFmtId="0" fontId="59" fillId="5" borderId="19" xfId="0" applyFont="1" applyFill="1" applyBorder="1" applyAlignment="1">
      <alignment horizontal="center" vertical="center"/>
    </xf>
    <xf numFmtId="0" fontId="84" fillId="5" borderId="89" xfId="0" applyFont="1" applyFill="1" applyBorder="1" applyAlignment="1">
      <alignment vertical="center" wrapText="1"/>
    </xf>
    <xf numFmtId="0" fontId="10" fillId="5" borderId="89" xfId="0" applyFont="1" applyFill="1" applyBorder="1" applyAlignment="1">
      <alignment horizontal="center" vertical="center" wrapText="1"/>
    </xf>
    <xf numFmtId="0" fontId="10" fillId="5" borderId="102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 wrapText="1"/>
    </xf>
    <xf numFmtId="1" fontId="66" fillId="5" borderId="29" xfId="0" applyNumberFormat="1" applyFont="1" applyFill="1" applyBorder="1" applyAlignment="1">
      <alignment horizontal="center" vertical="center" wrapText="1"/>
    </xf>
    <xf numFmtId="0" fontId="58" fillId="5" borderId="102" xfId="0" applyFont="1" applyFill="1" applyBorder="1" applyAlignment="1">
      <alignment horizontal="center" wrapText="1"/>
    </xf>
    <xf numFmtId="0" fontId="58" fillId="5" borderId="106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58" fillId="5" borderId="124" xfId="0" applyFont="1" applyFill="1" applyBorder="1" applyAlignment="1">
      <alignment horizontal="center" vertical="center" wrapText="1"/>
    </xf>
    <xf numFmtId="0" fontId="104" fillId="5" borderId="0" xfId="0" applyFont="1" applyFill="1" applyBorder="1" applyAlignment="1">
      <alignment vertical="center" wrapText="1"/>
    </xf>
    <xf numFmtId="0" fontId="84" fillId="5" borderId="139" xfId="0" applyFont="1" applyFill="1" applyBorder="1" applyAlignment="1">
      <alignment horizontal="center" vertical="center" wrapText="1"/>
    </xf>
    <xf numFmtId="1" fontId="63" fillId="5" borderId="20" xfId="0" applyNumberFormat="1" applyFont="1" applyFill="1" applyBorder="1" applyAlignment="1">
      <alignment horizontal="center" vertical="center" wrapText="1"/>
    </xf>
    <xf numFmtId="0" fontId="131" fillId="0" borderId="63" xfId="0" applyFont="1" applyFill="1" applyBorder="1" applyAlignment="1">
      <alignment horizontal="center" vertical="center"/>
    </xf>
    <xf numFmtId="0" fontId="84" fillId="0" borderId="20" xfId="0" applyFont="1" applyFill="1" applyBorder="1" applyAlignment="1"/>
    <xf numFmtId="0" fontId="58" fillId="0" borderId="20" xfId="0" applyFont="1" applyFill="1" applyBorder="1" applyAlignment="1">
      <alignment wrapText="1"/>
    </xf>
    <xf numFmtId="1" fontId="63" fillId="0" borderId="19" xfId="0" applyNumberFormat="1" applyFont="1" applyFill="1" applyBorder="1" applyAlignment="1">
      <alignment horizontal="center" vertical="center" wrapText="1"/>
    </xf>
    <xf numFmtId="0" fontId="59" fillId="0" borderId="18" xfId="0" applyFont="1" applyFill="1" applyBorder="1" applyAlignment="1">
      <alignment horizontal="center" vertical="center" wrapText="1"/>
    </xf>
    <xf numFmtId="0" fontId="59" fillId="5" borderId="102" xfId="0" applyFont="1" applyFill="1" applyBorder="1" applyAlignment="1">
      <alignment horizontal="center" vertical="center" wrapText="1"/>
    </xf>
    <xf numFmtId="0" fontId="59" fillId="5" borderId="106" xfId="0" applyFont="1" applyFill="1" applyBorder="1" applyAlignment="1">
      <alignment horizontal="center" vertical="center" wrapText="1"/>
    </xf>
    <xf numFmtId="0" fontId="59" fillId="5" borderId="100" xfId="0" applyFont="1" applyFill="1" applyBorder="1" applyAlignment="1">
      <alignment horizontal="center" vertical="center" wrapText="1"/>
    </xf>
    <xf numFmtId="0" fontId="59" fillId="5" borderId="124" xfId="0" applyFont="1" applyFill="1" applyBorder="1" applyAlignment="1">
      <alignment horizontal="center" vertical="center" wrapText="1"/>
    </xf>
    <xf numFmtId="0" fontId="6" fillId="5" borderId="106" xfId="0" applyFont="1" applyFill="1" applyBorder="1" applyAlignment="1">
      <alignment horizontal="left" wrapText="1"/>
    </xf>
    <xf numFmtId="0" fontId="59" fillId="5" borderId="100" xfId="0" applyFont="1" applyFill="1" applyBorder="1" applyAlignment="1">
      <alignment horizontal="center" wrapText="1"/>
    </xf>
    <xf numFmtId="0" fontId="84" fillId="5" borderId="106" xfId="0" applyFont="1" applyFill="1" applyBorder="1" applyAlignment="1">
      <alignment wrapText="1"/>
    </xf>
    <xf numFmtId="0" fontId="84" fillId="5" borderId="100" xfId="0" applyFont="1" applyFill="1" applyBorder="1" applyAlignment="1">
      <alignment wrapText="1"/>
    </xf>
    <xf numFmtId="0" fontId="84" fillId="5" borderId="124" xfId="0" applyFont="1" applyFill="1" applyBorder="1" applyAlignment="1">
      <alignment horizontal="center" wrapText="1"/>
    </xf>
    <xf numFmtId="0" fontId="58" fillId="5" borderId="89" xfId="0" applyFont="1" applyFill="1" applyBorder="1" applyAlignment="1">
      <alignment vertical="center" wrapText="1"/>
    </xf>
    <xf numFmtId="0" fontId="58" fillId="5" borderId="102" xfId="0" applyFont="1" applyFill="1" applyBorder="1" applyAlignment="1">
      <alignment vertical="center" wrapText="1"/>
    </xf>
    <xf numFmtId="1" fontId="63" fillId="0" borderId="30" xfId="0" applyNumberFormat="1" applyFont="1" applyFill="1" applyBorder="1" applyAlignment="1" applyProtection="1">
      <alignment vertical="center" wrapText="1"/>
    </xf>
    <xf numFmtId="0" fontId="6" fillId="5" borderId="89" xfId="0" applyFont="1" applyFill="1" applyBorder="1" applyAlignment="1">
      <alignment wrapText="1"/>
    </xf>
    <xf numFmtId="0" fontId="59" fillId="5" borderId="102" xfId="0" applyFont="1" applyFill="1" applyBorder="1" applyAlignment="1">
      <alignment wrapText="1"/>
    </xf>
    <xf numFmtId="0" fontId="59" fillId="5" borderId="62" xfId="0" applyFont="1" applyFill="1" applyBorder="1" applyAlignment="1">
      <alignment wrapText="1"/>
    </xf>
    <xf numFmtId="0" fontId="57" fillId="5" borderId="19" xfId="0" applyFont="1" applyFill="1" applyBorder="1" applyAlignment="1">
      <alignment wrapText="1"/>
    </xf>
    <xf numFmtId="0" fontId="57" fillId="5" borderId="39" xfId="0" applyFont="1" applyFill="1" applyBorder="1" applyAlignment="1">
      <alignment wrapText="1"/>
    </xf>
    <xf numFmtId="0" fontId="59" fillId="5" borderId="21" xfId="0" applyFont="1" applyFill="1" applyBorder="1" applyAlignment="1">
      <alignment horizontal="left" vertical="center" wrapText="1"/>
    </xf>
    <xf numFmtId="0" fontId="58" fillId="5" borderId="17" xfId="0" applyFont="1" applyFill="1" applyBorder="1" applyAlignment="1">
      <alignment horizontal="left" vertical="center" wrapText="1"/>
    </xf>
    <xf numFmtId="1" fontId="57" fillId="5" borderId="19" xfId="0" applyNumberFormat="1" applyFont="1" applyFill="1" applyBorder="1" applyAlignment="1">
      <alignment horizontal="center" vertical="center" wrapText="1"/>
    </xf>
    <xf numFmtId="0" fontId="58" fillId="5" borderId="25" xfId="0" applyFont="1" applyFill="1" applyBorder="1" applyAlignment="1">
      <alignment horizontal="left" vertical="center" wrapText="1"/>
    </xf>
    <xf numFmtId="0" fontId="58" fillId="5" borderId="62" xfId="0" applyFont="1" applyFill="1" applyBorder="1" applyAlignment="1">
      <alignment wrapText="1"/>
    </xf>
    <xf numFmtId="0" fontId="131" fillId="0" borderId="140" xfId="0" applyFont="1" applyFill="1" applyBorder="1" applyAlignment="1">
      <alignment horizontal="center" vertical="center"/>
    </xf>
    <xf numFmtId="1" fontId="63" fillId="0" borderId="141" xfId="0" applyNumberFormat="1" applyFont="1" applyFill="1" applyBorder="1" applyAlignment="1" applyProtection="1">
      <alignment horizontal="center" vertical="center" wrapText="1"/>
    </xf>
    <xf numFmtId="1" fontId="63" fillId="0" borderId="39" xfId="0" applyNumberFormat="1" applyFont="1" applyFill="1" applyBorder="1" applyAlignment="1" applyProtection="1">
      <alignment vertical="center" wrapText="1"/>
    </xf>
    <xf numFmtId="0" fontId="58" fillId="5" borderId="16" xfId="0" applyFont="1" applyFill="1" applyBorder="1" applyAlignment="1">
      <alignment horizontal="left" vertical="center" wrapText="1"/>
    </xf>
    <xf numFmtId="0" fontId="58" fillId="5" borderId="62" xfId="0" applyFont="1" applyFill="1" applyBorder="1" applyAlignment="1">
      <alignment vertical="center"/>
    </xf>
    <xf numFmtId="0" fontId="58" fillId="5" borderId="22" xfId="0" applyFont="1" applyFill="1" applyBorder="1" applyAlignment="1">
      <alignment horizontal="left" vertical="center" wrapText="1"/>
    </xf>
    <xf numFmtId="0" fontId="58" fillId="5" borderId="31" xfId="0" applyFont="1" applyFill="1" applyBorder="1" applyAlignment="1">
      <alignment horizontal="left" vertical="center" wrapText="1"/>
    </xf>
    <xf numFmtId="0" fontId="58" fillId="5" borderId="89" xfId="0" applyFont="1" applyFill="1" applyBorder="1" applyAlignment="1">
      <alignment vertical="center"/>
    </xf>
    <xf numFmtId="0" fontId="58" fillId="5" borderId="111" xfId="0" applyFont="1" applyFill="1" applyBorder="1" applyAlignment="1">
      <alignment horizontal="left" vertical="center" wrapText="1"/>
    </xf>
    <xf numFmtId="1" fontId="63" fillId="5" borderId="39" xfId="0" applyNumberFormat="1" applyFont="1" applyFill="1" applyBorder="1" applyAlignment="1">
      <alignment vertical="center" wrapText="1"/>
    </xf>
    <xf numFmtId="1" fontId="63" fillId="5" borderId="39" xfId="0" applyNumberFormat="1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 wrapText="1"/>
    </xf>
    <xf numFmtId="0" fontId="58" fillId="5" borderId="39" xfId="0" applyFont="1" applyFill="1" applyBorder="1" applyAlignment="1">
      <alignment horizontal="center" vertical="center"/>
    </xf>
    <xf numFmtId="1" fontId="63" fillId="5" borderId="18" xfId="0" applyNumberFormat="1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 vertical="center" wrapText="1"/>
    </xf>
    <xf numFmtId="0" fontId="57" fillId="0" borderId="89" xfId="0" applyFont="1" applyFill="1" applyBorder="1" applyAlignment="1">
      <alignment vertical="center" wrapText="1"/>
    </xf>
    <xf numFmtId="0" fontId="58" fillId="0" borderId="22" xfId="0" applyFont="1" applyFill="1" applyBorder="1" applyAlignment="1">
      <alignment horizontal="left" vertical="center" wrapText="1"/>
    </xf>
    <xf numFmtId="0" fontId="58" fillId="0" borderId="31" xfId="0" applyFont="1" applyFill="1" applyBorder="1" applyAlignment="1">
      <alignment horizontal="left" vertical="center" wrapText="1"/>
    </xf>
    <xf numFmtId="0" fontId="57" fillId="0" borderId="102" xfId="0" applyFont="1" applyFill="1" applyBorder="1" applyAlignment="1">
      <alignment vertical="center" wrapText="1"/>
    </xf>
    <xf numFmtId="0" fontId="58" fillId="0" borderId="89" xfId="0" applyFont="1" applyFill="1" applyBorder="1" applyAlignment="1"/>
    <xf numFmtId="0" fontId="58" fillId="0" borderId="62" xfId="0" applyFont="1" applyFill="1" applyBorder="1" applyAlignment="1"/>
    <xf numFmtId="0" fontId="85" fillId="5" borderId="106" xfId="0" applyFont="1" applyFill="1" applyBorder="1" applyAlignment="1"/>
    <xf numFmtId="0" fontId="85" fillId="5" borderId="100" xfId="0" applyFont="1" applyFill="1" applyBorder="1" applyAlignment="1"/>
    <xf numFmtId="0" fontId="85" fillId="5" borderId="124" xfId="0" applyFont="1" applyFill="1" applyBorder="1" applyAlignment="1">
      <alignment horizontal="center"/>
    </xf>
    <xf numFmtId="1" fontId="13" fillId="5" borderId="25" xfId="0" applyNumberFormat="1" applyFont="1" applyFill="1" applyBorder="1" applyAlignment="1">
      <alignment horizontal="center" vertical="center" wrapText="1"/>
    </xf>
    <xf numFmtId="0" fontId="58" fillId="5" borderId="89" xfId="0" applyFont="1" applyFill="1" applyBorder="1" applyAlignment="1">
      <alignment wrapText="1"/>
    </xf>
    <xf numFmtId="0" fontId="58" fillId="5" borderId="18" xfId="0" applyFont="1" applyFill="1" applyBorder="1" applyAlignment="1">
      <alignment horizontal="left"/>
    </xf>
    <xf numFmtId="0" fontId="7" fillId="5" borderId="16" xfId="0" applyFont="1" applyFill="1" applyBorder="1" applyAlignment="1">
      <alignment horizontal="left" vertical="center"/>
    </xf>
    <xf numFmtId="0" fontId="85" fillId="5" borderId="18" xfId="0" applyFont="1" applyFill="1" applyBorder="1" applyAlignment="1">
      <alignment horizontal="center"/>
    </xf>
    <xf numFmtId="0" fontId="58" fillId="5" borderId="89" xfId="0" applyFont="1" applyFill="1" applyBorder="1" applyAlignment="1">
      <alignment horizontal="left"/>
    </xf>
    <xf numFmtId="0" fontId="58" fillId="5" borderId="31" xfId="0" applyFont="1" applyFill="1" applyBorder="1" applyAlignment="1">
      <alignment horizontal="left" vertical="center"/>
    </xf>
    <xf numFmtId="0" fontId="58" fillId="5" borderId="106" xfId="0" applyFont="1" applyFill="1" applyBorder="1" applyAlignment="1">
      <alignment vertical="center" wrapText="1"/>
    </xf>
    <xf numFmtId="0" fontId="58" fillId="5" borderId="124" xfId="0" applyFont="1" applyFill="1" applyBorder="1" applyAlignment="1">
      <alignment vertical="center" wrapText="1"/>
    </xf>
    <xf numFmtId="0" fontId="58" fillId="5" borderId="109" xfId="0" applyFont="1" applyFill="1" applyBorder="1" applyAlignment="1">
      <alignment horizontal="left" vertical="center" wrapText="1"/>
    </xf>
    <xf numFmtId="1" fontId="75" fillId="0" borderId="60" xfId="0" applyNumberFormat="1" applyFont="1" applyBorder="1"/>
    <xf numFmtId="1" fontId="75" fillId="0" borderId="141" xfId="0" applyNumberFormat="1" applyFont="1" applyBorder="1"/>
    <xf numFmtId="1" fontId="63" fillId="0" borderId="89" xfId="0" applyNumberFormat="1" applyFont="1" applyFill="1" applyBorder="1" applyAlignment="1" applyProtection="1">
      <alignment vertical="center" wrapText="1"/>
    </xf>
    <xf numFmtId="1" fontId="63" fillId="0" borderId="62" xfId="0" applyNumberFormat="1" applyFont="1" applyFill="1" applyBorder="1" applyAlignment="1" applyProtection="1">
      <alignment vertical="center" wrapText="1"/>
    </xf>
    <xf numFmtId="0" fontId="58" fillId="5" borderId="18" xfId="0" applyFont="1" applyFill="1" applyBorder="1" applyAlignment="1">
      <alignment horizontal="left" vertical="center"/>
    </xf>
    <xf numFmtId="0" fontId="58" fillId="5" borderId="31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58" fillId="5" borderId="20" xfId="0" applyFont="1" applyFill="1" applyBorder="1" applyAlignment="1">
      <alignment horizontal="left"/>
    </xf>
    <xf numFmtId="0" fontId="58" fillId="5" borderId="19" xfId="0" applyFont="1" applyFill="1" applyBorder="1" applyAlignment="1"/>
    <xf numFmtId="0" fontId="58" fillId="5" borderId="142" xfId="0" applyFont="1" applyFill="1" applyBorder="1" applyAlignment="1"/>
    <xf numFmtId="0" fontId="58" fillId="5" borderId="143" xfId="0" applyFont="1" applyFill="1" applyBorder="1" applyAlignment="1"/>
    <xf numFmtId="0" fontId="7" fillId="5" borderId="19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vertical="center" wrapText="1"/>
    </xf>
    <xf numFmtId="0" fontId="58" fillId="5" borderId="142" xfId="0" applyFont="1" applyFill="1" applyBorder="1" applyAlignment="1">
      <alignment wrapText="1"/>
    </xf>
    <xf numFmtId="0" fontId="58" fillId="5" borderId="143" xfId="0" applyFont="1" applyFill="1" applyBorder="1" applyAlignment="1">
      <alignment wrapText="1"/>
    </xf>
    <xf numFmtId="0" fontId="10" fillId="5" borderId="106" xfId="0" applyFont="1" applyFill="1" applyBorder="1" applyAlignment="1">
      <alignment vertical="center" wrapText="1"/>
    </xf>
    <xf numFmtId="0" fontId="10" fillId="5" borderId="124" xfId="0" applyFont="1" applyFill="1" applyBorder="1" applyAlignment="1">
      <alignment vertical="center" wrapText="1"/>
    </xf>
    <xf numFmtId="0" fontId="10" fillId="5" borderId="89" xfId="0" applyFont="1" applyFill="1" applyBorder="1" applyAlignment="1">
      <alignment vertical="center" wrapText="1"/>
    </xf>
    <xf numFmtId="0" fontId="10" fillId="5" borderId="62" xfId="0" applyFont="1" applyFill="1" applyBorder="1" applyAlignment="1">
      <alignment vertical="center" wrapText="1"/>
    </xf>
    <xf numFmtId="0" fontId="58" fillId="5" borderId="124" xfId="0" applyFont="1" applyFill="1" applyBorder="1" applyAlignment="1">
      <alignment wrapText="1"/>
    </xf>
    <xf numFmtId="0" fontId="58" fillId="5" borderId="106" xfId="0" applyFont="1" applyFill="1" applyBorder="1" applyAlignment="1"/>
    <xf numFmtId="1" fontId="66" fillId="5" borderId="17" xfId="0" applyNumberFormat="1" applyFont="1" applyFill="1" applyBorder="1" applyAlignment="1">
      <alignment horizontal="center" vertical="center" wrapText="1"/>
    </xf>
    <xf numFmtId="1" fontId="66" fillId="5" borderId="35" xfId="0" applyNumberFormat="1" applyFont="1" applyFill="1" applyBorder="1" applyAlignment="1">
      <alignment vertical="center" wrapText="1"/>
    </xf>
    <xf numFmtId="0" fontId="63" fillId="5" borderId="19" xfId="0" applyFont="1" applyFill="1" applyBorder="1" applyAlignment="1">
      <alignment wrapText="1"/>
    </xf>
    <xf numFmtId="0" fontId="63" fillId="5" borderId="18" xfId="0" applyFont="1" applyFill="1" applyBorder="1" applyAlignment="1">
      <alignment wrapText="1"/>
    </xf>
    <xf numFmtId="0" fontId="10" fillId="5" borderId="21" xfId="0" applyFont="1" applyFill="1" applyBorder="1" applyAlignment="1">
      <alignment horizontal="left" vertical="center" wrapText="1"/>
    </xf>
    <xf numFmtId="0" fontId="58" fillId="5" borderId="100" xfId="0" applyFont="1" applyFill="1" applyBorder="1" applyAlignment="1"/>
    <xf numFmtId="0" fontId="63" fillId="5" borderId="89" xfId="0" applyFont="1" applyFill="1" applyBorder="1" applyAlignment="1">
      <alignment wrapText="1"/>
    </xf>
    <xf numFmtId="0" fontId="63" fillId="5" borderId="102" xfId="0" applyFont="1" applyFill="1" applyBorder="1" applyAlignment="1">
      <alignment wrapText="1"/>
    </xf>
    <xf numFmtId="0" fontId="63" fillId="5" borderId="62" xfId="0" applyFont="1" applyFill="1" applyBorder="1" applyAlignment="1">
      <alignment wrapText="1"/>
    </xf>
    <xf numFmtId="0" fontId="131" fillId="0" borderId="138" xfId="0" applyFont="1" applyFill="1" applyBorder="1" applyAlignment="1">
      <alignment horizontal="center" vertical="center"/>
    </xf>
    <xf numFmtId="0" fontId="63" fillId="5" borderId="38" xfId="0" applyNumberFormat="1" applyFont="1" applyFill="1" applyBorder="1" applyAlignment="1">
      <alignment horizontal="center" vertical="center" wrapText="1"/>
    </xf>
    <xf numFmtId="0" fontId="63" fillId="5" borderId="39" xfId="0" applyNumberFormat="1" applyFont="1" applyFill="1" applyBorder="1" applyAlignment="1">
      <alignment horizontal="center" vertical="center" wrapText="1"/>
    </xf>
    <xf numFmtId="0" fontId="112" fillId="5" borderId="16" xfId="0" applyFont="1" applyFill="1" applyBorder="1" applyAlignment="1">
      <alignment horizontal="left" vertical="center" wrapText="1"/>
    </xf>
    <xf numFmtId="0" fontId="58" fillId="5" borderId="144" xfId="0" applyFont="1" applyFill="1" applyBorder="1" applyAlignment="1">
      <alignment horizontal="left" vertical="center" wrapText="1"/>
    </xf>
    <xf numFmtId="0" fontId="96" fillId="5" borderId="0" xfId="0" applyFont="1" applyFill="1" applyBorder="1" applyAlignment="1">
      <alignment horizontal="center"/>
    </xf>
    <xf numFmtId="0" fontId="96" fillId="5" borderId="17" xfId="0" applyFont="1" applyFill="1" applyBorder="1" applyAlignment="1"/>
    <xf numFmtId="0" fontId="132" fillId="5" borderId="0" xfId="0" applyFont="1" applyFill="1" applyBorder="1" applyAlignment="1">
      <alignment horizontal="center" vertical="center"/>
    </xf>
    <xf numFmtId="0" fontId="96" fillId="5" borderId="0" xfId="0" applyFont="1" applyFill="1" applyBorder="1" applyAlignment="1">
      <alignment horizontal="center" vertical="center"/>
    </xf>
    <xf numFmtId="0" fontId="93" fillId="5" borderId="15" xfId="0" applyFont="1" applyFill="1" applyBorder="1" applyAlignment="1">
      <alignment vertical="center"/>
    </xf>
    <xf numFmtId="0" fontId="96" fillId="5" borderId="16" xfId="0" applyFont="1" applyFill="1" applyBorder="1" applyAlignment="1"/>
    <xf numFmtId="0" fontId="96" fillId="5" borderId="16" xfId="0" applyFont="1" applyFill="1" applyBorder="1" applyAlignment="1">
      <alignment horizontal="center"/>
    </xf>
    <xf numFmtId="0" fontId="43" fillId="5" borderId="35" xfId="0" applyFont="1" applyFill="1" applyBorder="1" applyAlignment="1">
      <alignment horizontal="center" wrapText="1"/>
    </xf>
    <xf numFmtId="0" fontId="47" fillId="5" borderId="35" xfId="0" applyFont="1" applyFill="1" applyBorder="1" applyAlignment="1">
      <alignment vertical="center"/>
    </xf>
    <xf numFmtId="0" fontId="97" fillId="5" borderId="17" xfId="0" applyFont="1" applyFill="1" applyBorder="1" applyAlignment="1">
      <alignment horizontal="center" vertical="center" wrapText="1"/>
    </xf>
    <xf numFmtId="0" fontId="96" fillId="5" borderId="62" xfId="0" applyFont="1" applyFill="1" applyBorder="1" applyAlignment="1">
      <alignment horizontal="center"/>
    </xf>
    <xf numFmtId="0" fontId="58" fillId="5" borderId="29" xfId="0" applyFont="1" applyFill="1" applyBorder="1" applyAlignment="1">
      <alignment horizontal="center" vertical="center" wrapText="1"/>
    </xf>
    <xf numFmtId="0" fontId="54" fillId="5" borderId="19" xfId="0" applyFont="1" applyFill="1" applyBorder="1" applyAlignment="1">
      <alignment horizontal="left" vertical="center" wrapText="1"/>
    </xf>
    <xf numFmtId="0" fontId="88" fillId="5" borderId="39" xfId="0" applyFont="1" applyFill="1" applyBorder="1"/>
    <xf numFmtId="0" fontId="47" fillId="5" borderId="39" xfId="0" applyFont="1" applyFill="1" applyBorder="1" applyAlignment="1">
      <alignment horizontal="center" vertical="center"/>
    </xf>
    <xf numFmtId="0" fontId="97" fillId="5" borderId="21" xfId="0" applyFont="1" applyFill="1" applyBorder="1" applyAlignment="1">
      <alignment horizontal="center" vertical="center" wrapText="1"/>
    </xf>
    <xf numFmtId="0" fontId="47" fillId="5" borderId="145" xfId="0" applyFont="1" applyFill="1" applyBorder="1" applyAlignment="1">
      <alignment horizontal="center" vertical="center" wrapText="1"/>
    </xf>
    <xf numFmtId="0" fontId="47" fillId="5" borderId="146" xfId="0" applyFont="1" applyFill="1" applyBorder="1" applyAlignment="1">
      <alignment horizontal="center" vertical="center" wrapText="1"/>
    </xf>
    <xf numFmtId="0" fontId="93" fillId="5" borderId="147" xfId="0" applyFont="1" applyFill="1" applyBorder="1" applyAlignment="1">
      <alignment horizontal="center" vertical="center" wrapText="1"/>
    </xf>
    <xf numFmtId="0" fontId="96" fillId="5" borderId="143" xfId="0" applyFont="1" applyFill="1" applyBorder="1" applyAlignment="1">
      <alignment horizontal="center" vertical="center"/>
    </xf>
    <xf numFmtId="0" fontId="64" fillId="5" borderId="89" xfId="0" applyFont="1" applyFill="1" applyBorder="1" applyAlignment="1">
      <alignment horizontal="center" vertical="center" wrapText="1"/>
    </xf>
    <xf numFmtId="0" fontId="93" fillId="5" borderId="39" xfId="0" applyFont="1" applyFill="1" applyBorder="1" applyAlignment="1">
      <alignment horizontal="center" vertical="center"/>
    </xf>
    <xf numFmtId="0" fontId="55" fillId="5" borderId="105" xfId="0" applyFont="1" applyFill="1" applyBorder="1"/>
    <xf numFmtId="0" fontId="67" fillId="5" borderId="25" xfId="0" applyFont="1" applyFill="1" applyBorder="1" applyAlignment="1">
      <alignment horizontal="center" vertical="center" wrapText="1"/>
    </xf>
    <xf numFmtId="0" fontId="67" fillId="5" borderId="62" xfId="0" applyFont="1" applyFill="1" applyBorder="1" applyAlignment="1">
      <alignment horizontal="center" vertical="center" wrapText="1"/>
    </xf>
    <xf numFmtId="1" fontId="62" fillId="5" borderId="16" xfId="0" applyNumberFormat="1" applyFont="1" applyFill="1" applyBorder="1" applyAlignment="1">
      <alignment horizontal="center" vertical="center" wrapText="1"/>
    </xf>
    <xf numFmtId="1" fontId="63" fillId="5" borderId="18" xfId="0" applyNumberFormat="1" applyFont="1" applyFill="1" applyBorder="1" applyAlignment="1">
      <alignment horizontal="center" vertical="center"/>
    </xf>
    <xf numFmtId="1" fontId="63" fillId="0" borderId="25" xfId="0" applyNumberFormat="1" applyFont="1" applyFill="1" applyBorder="1" applyAlignment="1" applyProtection="1">
      <alignment horizontal="center" vertical="center" wrapText="1"/>
    </xf>
    <xf numFmtId="0" fontId="63" fillId="5" borderId="20" xfId="0" applyFont="1" applyFill="1" applyBorder="1" applyAlignment="1">
      <alignment wrapText="1"/>
    </xf>
    <xf numFmtId="0" fontId="63" fillId="5" borderId="53" xfId="0" applyFont="1" applyFill="1" applyBorder="1" applyAlignment="1">
      <alignment wrapText="1"/>
    </xf>
    <xf numFmtId="0" fontId="99" fillId="8" borderId="13" xfId="0" applyFont="1" applyFill="1" applyBorder="1" applyAlignment="1">
      <alignment vertical="center" wrapText="1"/>
    </xf>
    <xf numFmtId="0" fontId="99" fillId="8" borderId="14" xfId="0" applyFont="1" applyFill="1" applyBorder="1" applyAlignment="1">
      <alignment vertical="center" wrapText="1"/>
    </xf>
    <xf numFmtId="0" fontId="60" fillId="5" borderId="89" xfId="0" applyFont="1" applyFill="1" applyBorder="1" applyAlignment="1">
      <alignment horizontal="left" vertical="center" wrapText="1"/>
    </xf>
    <xf numFmtId="0" fontId="58" fillId="5" borderId="106" xfId="0" applyFont="1" applyFill="1" applyBorder="1" applyAlignment="1">
      <alignment horizontal="left" vertical="center" wrapText="1"/>
    </xf>
    <xf numFmtId="0" fontId="63" fillId="5" borderId="89" xfId="0" applyFont="1" applyFill="1" applyBorder="1" applyAlignment="1">
      <alignment horizontal="center" wrapText="1"/>
    </xf>
    <xf numFmtId="1" fontId="66" fillId="5" borderId="89" xfId="0" applyNumberFormat="1" applyFont="1" applyFill="1" applyBorder="1" applyAlignment="1">
      <alignment horizontal="center" vertical="center" wrapText="1"/>
    </xf>
    <xf numFmtId="0" fontId="62" fillId="5" borderId="89" xfId="0" applyFont="1" applyFill="1" applyBorder="1" applyAlignment="1">
      <alignment horizontal="center" vertical="center" wrapText="1"/>
    </xf>
    <xf numFmtId="1" fontId="62" fillId="5" borderId="89" xfId="0" applyNumberFormat="1" applyFont="1" applyFill="1" applyBorder="1" applyAlignment="1">
      <alignment horizontal="center" vertical="center" wrapText="1"/>
    </xf>
    <xf numFmtId="1" fontId="63" fillId="0" borderId="89" xfId="0" applyNumberFormat="1" applyFont="1" applyFill="1" applyBorder="1" applyAlignment="1" applyProtection="1">
      <alignment horizontal="center" vertical="center" wrapText="1"/>
    </xf>
    <xf numFmtId="0" fontId="94" fillId="5" borderId="89" xfId="0" applyFont="1" applyFill="1" applyBorder="1" applyAlignment="1">
      <alignment horizontal="center" vertical="center"/>
    </xf>
    <xf numFmtId="0" fontId="99" fillId="8" borderId="120" xfId="0" applyFont="1" applyFill="1" applyBorder="1" applyAlignment="1">
      <alignment vertical="center" wrapText="1"/>
    </xf>
    <xf numFmtId="0" fontId="99" fillId="8" borderId="38" xfId="0" applyFont="1" applyFill="1" applyBorder="1" applyAlignment="1">
      <alignment vertical="center" wrapText="1"/>
    </xf>
    <xf numFmtId="0" fontId="106" fillId="8" borderId="42" xfId="0" applyFont="1" applyFill="1" applyBorder="1" applyAlignment="1">
      <alignment vertical="center" wrapText="1"/>
    </xf>
    <xf numFmtId="0" fontId="106" fillId="8" borderId="0" xfId="0" applyFont="1" applyFill="1" applyBorder="1" applyAlignment="1">
      <alignment vertical="center" wrapText="1"/>
    </xf>
    <xf numFmtId="0" fontId="24" fillId="8" borderId="42" xfId="0" applyFont="1" applyFill="1" applyBorder="1" applyAlignment="1">
      <alignment vertical="center"/>
    </xf>
    <xf numFmtId="0" fontId="55" fillId="0" borderId="0" xfId="0" applyNumberFormat="1" applyFont="1" applyFill="1" applyBorder="1" applyAlignment="1" applyProtection="1">
      <alignment wrapText="1"/>
    </xf>
    <xf numFmtId="0" fontId="55" fillId="0" borderId="0" xfId="0" applyFont="1" applyBorder="1"/>
    <xf numFmtId="0" fontId="106" fillId="8" borderId="124" xfId="0" applyFont="1" applyFill="1" applyBorder="1" applyAlignment="1">
      <alignment vertical="center" wrapText="1"/>
    </xf>
    <xf numFmtId="0" fontId="106" fillId="8" borderId="143" xfId="0" applyFont="1" applyFill="1" applyBorder="1" applyAlignment="1">
      <alignment vertical="center" wrapText="1"/>
    </xf>
    <xf numFmtId="0" fontId="63" fillId="5" borderId="39" xfId="0" applyFont="1" applyFill="1" applyBorder="1" applyAlignment="1">
      <alignment horizontal="center" vertical="center" wrapText="1"/>
    </xf>
    <xf numFmtId="0" fontId="106" fillId="8" borderId="105" xfId="0" applyFont="1" applyFill="1" applyBorder="1" applyAlignment="1">
      <alignment vertical="center" wrapText="1"/>
    </xf>
    <xf numFmtId="0" fontId="22" fillId="5" borderId="35" xfId="0" applyFont="1" applyFill="1" applyBorder="1" applyAlignment="1">
      <alignment vertical="center" wrapText="1"/>
    </xf>
    <xf numFmtId="0" fontId="22" fillId="5" borderId="17" xfId="0" applyFont="1" applyFill="1" applyBorder="1" applyAlignment="1">
      <alignment vertical="center" wrapText="1"/>
    </xf>
    <xf numFmtId="0" fontId="22" fillId="5" borderId="53" xfId="0" applyFont="1" applyFill="1" applyBorder="1" applyAlignment="1">
      <alignment wrapText="1"/>
    </xf>
    <xf numFmtId="0" fontId="22" fillId="5" borderId="18" xfId="0" applyFont="1" applyFill="1" applyBorder="1" applyAlignment="1">
      <alignment horizontal="center" wrapText="1"/>
    </xf>
    <xf numFmtId="0" fontId="22" fillId="5" borderId="20" xfId="0" applyFont="1" applyFill="1" applyBorder="1" applyAlignment="1">
      <alignment horizontal="center" wrapText="1"/>
    </xf>
    <xf numFmtId="0" fontId="22" fillId="5" borderId="16" xfId="0" applyFont="1" applyFill="1" applyBorder="1" applyAlignment="1">
      <alignment vertical="center"/>
    </xf>
    <xf numFmtId="0" fontId="67" fillId="5" borderId="18" xfId="0" applyFont="1" applyFill="1" applyBorder="1" applyAlignment="1">
      <alignment horizontal="center" wrapText="1"/>
    </xf>
    <xf numFmtId="0" fontId="67" fillId="5" borderId="20" xfId="0" applyFont="1" applyFill="1" applyBorder="1" applyAlignment="1">
      <alignment horizontal="center" wrapText="1"/>
    </xf>
    <xf numFmtId="0" fontId="67" fillId="5" borderId="143" xfId="0" applyFont="1" applyFill="1" applyBorder="1" applyAlignment="1">
      <alignment horizontal="center" vertical="center" wrapText="1"/>
    </xf>
    <xf numFmtId="0" fontId="22" fillId="5" borderId="149" xfId="0" applyFont="1" applyFill="1" applyBorder="1" applyAlignment="1">
      <alignment vertical="center" wrapText="1"/>
    </xf>
    <xf numFmtId="0" fontId="22" fillId="5" borderId="150" xfId="0" applyFont="1" applyFill="1" applyBorder="1" applyAlignment="1">
      <alignment vertical="center" wrapText="1"/>
    </xf>
    <xf numFmtId="0" fontId="24" fillId="5" borderId="61" xfId="0" applyFont="1" applyFill="1" applyBorder="1" applyAlignment="1">
      <alignment wrapText="1"/>
    </xf>
    <xf numFmtId="0" fontId="126" fillId="5" borderId="14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left" vertical="center" wrapText="1"/>
    </xf>
    <xf numFmtId="0" fontId="126" fillId="5" borderId="2" xfId="0" applyFont="1" applyFill="1" applyBorder="1" applyAlignment="1">
      <alignment horizontal="left" vertical="center" wrapText="1"/>
    </xf>
    <xf numFmtId="0" fontId="126" fillId="5" borderId="38" xfId="0" applyFont="1" applyFill="1" applyBorder="1" applyAlignment="1">
      <alignment horizontal="left" vertical="center" wrapText="1"/>
    </xf>
    <xf numFmtId="0" fontId="24" fillId="5" borderId="89" xfId="0" applyFont="1" applyFill="1" applyBorder="1" applyAlignment="1">
      <alignment wrapText="1"/>
    </xf>
    <xf numFmtId="0" fontId="24" fillId="5" borderId="102" xfId="0" applyFont="1" applyFill="1" applyBorder="1" applyAlignment="1">
      <alignment wrapText="1"/>
    </xf>
    <xf numFmtId="0" fontId="124" fillId="5" borderId="9" xfId="0" applyFont="1" applyFill="1" applyBorder="1" applyAlignment="1">
      <alignment vertical="center" wrapText="1"/>
    </xf>
    <xf numFmtId="0" fontId="124" fillId="5" borderId="151" xfId="0" applyFont="1" applyFill="1" applyBorder="1" applyAlignment="1">
      <alignment vertical="center" wrapText="1"/>
    </xf>
    <xf numFmtId="0" fontId="124" fillId="5" borderId="6" xfId="0" applyFont="1" applyFill="1" applyBorder="1" applyAlignment="1">
      <alignment vertical="center" wrapText="1"/>
    </xf>
    <xf numFmtId="0" fontId="124" fillId="5" borderId="4" xfId="0" applyFont="1" applyFill="1" applyBorder="1" applyAlignment="1">
      <alignment vertical="center" wrapText="1"/>
    </xf>
    <xf numFmtId="0" fontId="124" fillId="5" borderId="61" xfId="0" applyFont="1" applyFill="1" applyBorder="1" applyAlignment="1">
      <alignment vertical="center" wrapText="1"/>
    </xf>
    <xf numFmtId="0" fontId="124" fillId="5" borderId="2" xfId="0" applyFont="1" applyFill="1" applyBorder="1" applyAlignment="1">
      <alignment vertical="center" wrapText="1"/>
    </xf>
    <xf numFmtId="0" fontId="24" fillId="5" borderId="62" xfId="0" applyFont="1" applyFill="1" applyBorder="1" applyAlignment="1">
      <alignment horizontal="center" wrapText="1"/>
    </xf>
    <xf numFmtId="0" fontId="24" fillId="8" borderId="0" xfId="0" applyFont="1" applyFill="1" applyBorder="1" applyAlignment="1">
      <alignment vertical="center"/>
    </xf>
    <xf numFmtId="0" fontId="54" fillId="3" borderId="61" xfId="0" applyFont="1" applyFill="1" applyBorder="1" applyAlignment="1">
      <alignment horizontal="center" vertical="center" wrapText="1"/>
    </xf>
    <xf numFmtId="1" fontId="63" fillId="0" borderId="145" xfId="0" applyNumberFormat="1" applyFont="1" applyFill="1" applyBorder="1" applyAlignment="1" applyProtection="1">
      <alignment horizontal="center" vertical="center" wrapText="1"/>
    </xf>
    <xf numFmtId="0" fontId="77" fillId="8" borderId="136" xfId="0" applyFont="1" applyFill="1" applyBorder="1" applyAlignment="1">
      <alignment vertical="center"/>
    </xf>
    <xf numFmtId="0" fontId="63" fillId="7" borderId="104" xfId="0" applyFont="1" applyFill="1" applyBorder="1" applyAlignment="1">
      <alignment horizontal="center" vertical="center" wrapText="1"/>
    </xf>
    <xf numFmtId="1" fontId="79" fillId="7" borderId="152" xfId="0" applyNumberFormat="1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vertical="center"/>
    </xf>
    <xf numFmtId="0" fontId="63" fillId="5" borderId="101" xfId="0" applyFont="1" applyFill="1" applyBorder="1" applyAlignment="1">
      <alignment horizontal="center"/>
    </xf>
    <xf numFmtId="0" fontId="7" fillId="5" borderId="101" xfId="0" applyFont="1" applyFill="1" applyBorder="1" applyAlignment="1">
      <alignment vertical="center" wrapText="1"/>
    </xf>
    <xf numFmtId="0" fontId="6" fillId="5" borderId="153" xfId="0" applyFont="1" applyFill="1" applyBorder="1" applyAlignment="1">
      <alignment vertical="center" wrapText="1"/>
    </xf>
    <xf numFmtId="0" fontId="33" fillId="8" borderId="136" xfId="0" applyFont="1" applyFill="1" applyBorder="1" applyAlignment="1">
      <alignment vertical="center" wrapText="1"/>
    </xf>
    <xf numFmtId="0" fontId="33" fillId="8" borderId="136" xfId="0" applyFont="1" applyFill="1" applyBorder="1" applyAlignment="1">
      <alignment vertical="center"/>
    </xf>
    <xf numFmtId="0" fontId="63" fillId="0" borderId="17" xfId="0" applyNumberFormat="1" applyFont="1" applyFill="1" applyBorder="1" applyAlignment="1" applyProtection="1">
      <alignment horizontal="center" vertical="center" wrapText="1"/>
    </xf>
    <xf numFmtId="0" fontId="63" fillId="0" borderId="146" xfId="0" applyNumberFormat="1" applyFont="1" applyFill="1" applyBorder="1" applyAlignment="1" applyProtection="1">
      <alignment horizontal="center" vertical="center" wrapText="1"/>
    </xf>
    <xf numFmtId="0" fontId="10" fillId="5" borderId="145" xfId="0" applyFont="1" applyFill="1" applyBorder="1" applyAlignment="1">
      <alignment horizontal="center" vertical="center" wrapText="1"/>
    </xf>
    <xf numFmtId="0" fontId="10" fillId="5" borderId="147" xfId="0" applyFont="1" applyFill="1" applyBorder="1" applyAlignment="1">
      <alignment horizontal="left" vertical="center" wrapText="1"/>
    </xf>
    <xf numFmtId="0" fontId="58" fillId="5" borderId="145" xfId="0" applyFont="1" applyFill="1" applyBorder="1" applyAlignment="1">
      <alignment horizontal="left" vertical="center" wrapText="1"/>
    </xf>
    <xf numFmtId="1" fontId="66" fillId="5" borderId="146" xfId="0" applyNumberFormat="1" applyFont="1" applyFill="1" applyBorder="1" applyAlignment="1">
      <alignment horizontal="center" vertical="center" wrapText="1"/>
    </xf>
    <xf numFmtId="0" fontId="86" fillId="5" borderId="17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47" fillId="5" borderId="89" xfId="0" applyFont="1" applyFill="1" applyBorder="1" applyAlignment="1">
      <alignment horizontal="center" vertical="center" wrapText="1"/>
    </xf>
    <xf numFmtId="0" fontId="22" fillId="5" borderId="89" xfId="0" applyFont="1" applyFill="1" applyBorder="1" applyAlignment="1">
      <alignment horizontal="center" wrapText="1"/>
    </xf>
    <xf numFmtId="0" fontId="88" fillId="5" borderId="62" xfId="0" applyFont="1" applyFill="1" applyBorder="1"/>
    <xf numFmtId="0" fontId="22" fillId="5" borderId="0" xfId="0" applyFont="1" applyFill="1" applyBorder="1" applyAlignment="1">
      <alignment horizontal="center" vertical="top" wrapText="1"/>
    </xf>
    <xf numFmtId="0" fontId="22" fillId="5" borderId="62" xfId="0" applyFont="1" applyFill="1" applyBorder="1" applyAlignment="1">
      <alignment horizontal="center" vertical="top" wrapText="1"/>
    </xf>
    <xf numFmtId="0" fontId="47" fillId="5" borderId="62" xfId="0" applyFont="1" applyFill="1" applyBorder="1" applyAlignment="1">
      <alignment horizontal="center" vertical="top" wrapText="1"/>
    </xf>
    <xf numFmtId="0" fontId="22" fillId="5" borderId="42" xfId="0" applyFont="1" applyFill="1" applyBorder="1" applyAlignment="1">
      <alignment horizontal="center" wrapText="1"/>
    </xf>
    <xf numFmtId="0" fontId="22" fillId="5" borderId="89" xfId="0" applyFont="1" applyFill="1" applyBorder="1" applyAlignment="1">
      <alignment vertical="center" wrapText="1"/>
    </xf>
    <xf numFmtId="0" fontId="22" fillId="5" borderId="35" xfId="0" applyFont="1" applyFill="1" applyBorder="1" applyAlignment="1">
      <alignment vertical="center"/>
    </xf>
    <xf numFmtId="1" fontId="63" fillId="5" borderId="31" xfId="0" applyNumberFormat="1" applyFont="1" applyFill="1" applyBorder="1" applyAlignment="1">
      <alignment horizontal="center" vertical="center" wrapText="1"/>
    </xf>
    <xf numFmtId="0" fontId="67" fillId="5" borderId="105" xfId="0" applyFont="1" applyFill="1" applyBorder="1" applyAlignment="1">
      <alignment horizontal="center" vertical="center" wrapText="1"/>
    </xf>
    <xf numFmtId="0" fontId="94" fillId="5" borderId="154" xfId="0" applyFont="1" applyFill="1" applyBorder="1" applyAlignment="1">
      <alignment horizontal="center" vertical="center" wrapText="1"/>
    </xf>
    <xf numFmtId="0" fontId="94" fillId="5" borderId="155" xfId="0" applyFont="1" applyFill="1" applyBorder="1" applyAlignment="1">
      <alignment horizontal="center" vertical="center" wrapText="1"/>
    </xf>
    <xf numFmtId="1" fontId="63" fillId="5" borderId="62" xfId="0" applyNumberFormat="1" applyFont="1" applyFill="1" applyBorder="1" applyAlignment="1">
      <alignment horizontal="center" vertical="center"/>
    </xf>
    <xf numFmtId="1" fontId="63" fillId="5" borderId="114" xfId="0" applyNumberFormat="1" applyFont="1" applyFill="1" applyBorder="1" applyAlignment="1">
      <alignment horizontal="center" vertical="center"/>
    </xf>
    <xf numFmtId="0" fontId="11" fillId="5" borderId="89" xfId="0" applyFont="1" applyFill="1" applyBorder="1" applyAlignment="1">
      <alignment vertical="center" wrapText="1"/>
    </xf>
    <xf numFmtId="0" fontId="11" fillId="5" borderId="62" xfId="0" applyFont="1" applyFill="1" applyBorder="1" applyAlignment="1">
      <alignment vertical="center" wrapText="1"/>
    </xf>
    <xf numFmtId="0" fontId="90" fillId="5" borderId="18" xfId="0" applyFont="1" applyFill="1" applyBorder="1" applyAlignment="1"/>
    <xf numFmtId="0" fontId="90" fillId="5" borderId="19" xfId="0" applyFont="1" applyFill="1" applyBorder="1" applyAlignment="1"/>
    <xf numFmtId="1" fontId="63" fillId="5" borderId="89" xfId="0" applyNumberFormat="1" applyFont="1" applyFill="1" applyBorder="1" applyAlignment="1">
      <alignment horizontal="center" vertical="center"/>
    </xf>
    <xf numFmtId="1" fontId="63" fillId="5" borderId="143" xfId="0" applyNumberFormat="1" applyFont="1" applyFill="1" applyBorder="1" applyAlignment="1">
      <alignment horizontal="center" vertical="center"/>
    </xf>
    <xf numFmtId="0" fontId="99" fillId="8" borderId="10" xfId="0" applyFont="1" applyFill="1" applyBorder="1" applyAlignment="1">
      <alignment vertical="center" wrapText="1"/>
    </xf>
    <xf numFmtId="0" fontId="99" fillId="8" borderId="11" xfId="0" applyFont="1" applyFill="1" applyBorder="1" applyAlignment="1">
      <alignment vertical="center" wrapText="1"/>
    </xf>
    <xf numFmtId="0" fontId="99" fillId="8" borderId="151" xfId="0" applyFont="1" applyFill="1" applyBorder="1" applyAlignment="1">
      <alignment vertical="center"/>
    </xf>
    <xf numFmtId="0" fontId="47" fillId="5" borderId="89" xfId="0" applyFont="1" applyFill="1" applyBorder="1" applyAlignment="1">
      <alignment horizontal="center" vertical="center"/>
    </xf>
    <xf numFmtId="0" fontId="47" fillId="5" borderId="62" xfId="0" applyFont="1" applyFill="1" applyBorder="1" applyAlignment="1">
      <alignment horizontal="center" vertical="top"/>
    </xf>
    <xf numFmtId="0" fontId="66" fillId="0" borderId="143" xfId="0" applyFont="1" applyFill="1" applyBorder="1" applyAlignment="1">
      <alignment horizontal="center" vertical="center" wrapText="1"/>
    </xf>
    <xf numFmtId="0" fontId="66" fillId="0" borderId="39" xfId="0" applyFont="1" applyFill="1" applyBorder="1" applyAlignment="1">
      <alignment horizontal="center" vertical="center" wrapText="1"/>
    </xf>
    <xf numFmtId="0" fontId="63" fillId="0" borderId="39" xfId="0" applyNumberFormat="1" applyFont="1" applyFill="1" applyBorder="1" applyAlignment="1" applyProtection="1">
      <alignment horizontal="center" vertical="center" wrapText="1"/>
    </xf>
    <xf numFmtId="0" fontId="92" fillId="5" borderId="21" xfId="0" applyFont="1" applyFill="1" applyBorder="1" applyAlignment="1">
      <alignment horizontal="left" vertical="center" wrapText="1"/>
    </xf>
    <xf numFmtId="0" fontId="92" fillId="5" borderId="16" xfId="0" applyFont="1" applyFill="1" applyBorder="1" applyAlignment="1">
      <alignment horizontal="left" vertical="center" wrapText="1"/>
    </xf>
    <xf numFmtId="0" fontId="99" fillId="0" borderId="102" xfId="0" applyFont="1" applyFill="1" applyBorder="1" applyAlignment="1">
      <alignment horizontal="center" vertical="center" wrapText="1"/>
    </xf>
    <xf numFmtId="0" fontId="59" fillId="5" borderId="21" xfId="0" applyFont="1" applyFill="1" applyBorder="1" applyAlignment="1">
      <alignment horizontal="center" vertical="center" wrapText="1"/>
    </xf>
    <xf numFmtId="0" fontId="58" fillId="0" borderId="102" xfId="0" applyFont="1" applyFill="1" applyBorder="1" applyAlignment="1">
      <alignment horizontal="center" vertical="center" wrapText="1"/>
    </xf>
    <xf numFmtId="0" fontId="92" fillId="5" borderId="156" xfId="0" applyFont="1" applyFill="1" applyBorder="1" applyAlignment="1">
      <alignment horizontal="left" vertical="center" wrapText="1"/>
    </xf>
    <xf numFmtId="0" fontId="11" fillId="5" borderId="105" xfId="0" applyFont="1" applyFill="1" applyBorder="1" applyAlignment="1">
      <alignment wrapText="1"/>
    </xf>
    <xf numFmtId="0" fontId="92" fillId="5" borderId="39" xfId="0" applyFont="1" applyFill="1" applyBorder="1" applyAlignment="1">
      <alignment horizontal="left" vertical="center" wrapText="1"/>
    </xf>
    <xf numFmtId="0" fontId="92" fillId="5" borderId="111" xfId="0" applyFont="1" applyFill="1" applyBorder="1" applyAlignment="1">
      <alignment horizontal="left" vertical="center" wrapText="1"/>
    </xf>
    <xf numFmtId="0" fontId="11" fillId="5" borderId="89" xfId="0" applyFont="1" applyFill="1" applyBorder="1" applyAlignment="1">
      <alignment wrapText="1"/>
    </xf>
    <xf numFmtId="0" fontId="11" fillId="5" borderId="102" xfId="0" applyFont="1" applyFill="1" applyBorder="1" applyAlignment="1">
      <alignment wrapText="1"/>
    </xf>
    <xf numFmtId="0" fontId="11" fillId="5" borderId="62" xfId="0" applyFont="1" applyFill="1" applyBorder="1" applyAlignment="1">
      <alignment wrapText="1"/>
    </xf>
    <xf numFmtId="0" fontId="92" fillId="5" borderId="110" xfId="0" applyFont="1" applyFill="1" applyBorder="1" applyAlignment="1">
      <alignment horizontal="left" vertical="center" wrapText="1"/>
    </xf>
    <xf numFmtId="0" fontId="58" fillId="5" borderId="31" xfId="0" applyFont="1" applyFill="1" applyBorder="1" applyAlignment="1">
      <alignment vertical="center" wrapText="1"/>
    </xf>
    <xf numFmtId="0" fontId="58" fillId="5" borderId="36" xfId="0" applyFont="1" applyFill="1" applyBorder="1" applyAlignment="1">
      <alignment vertical="center" wrapText="1"/>
    </xf>
    <xf numFmtId="0" fontId="58" fillId="5" borderId="114" xfId="0" applyFont="1" applyFill="1" applyBorder="1" applyAlignment="1">
      <alignment vertical="center" wrapText="1"/>
    </xf>
    <xf numFmtId="0" fontId="99" fillId="8" borderId="7" xfId="0" applyFont="1" applyFill="1" applyBorder="1" applyAlignment="1">
      <alignment vertical="center" wrapText="1"/>
    </xf>
    <xf numFmtId="0" fontId="99" fillId="8" borderId="8" xfId="0" applyFont="1" applyFill="1" applyBorder="1" applyAlignment="1">
      <alignment vertical="center" wrapText="1"/>
    </xf>
    <xf numFmtId="0" fontId="99" fillId="8" borderId="0" xfId="0" applyFont="1" applyFill="1" applyBorder="1" applyAlignment="1">
      <alignment vertical="center"/>
    </xf>
    <xf numFmtId="0" fontId="92" fillId="5" borderId="22" xfId="0" applyFont="1" applyFill="1" applyBorder="1" applyAlignment="1">
      <alignment horizontal="left" vertical="center" wrapText="1"/>
    </xf>
    <xf numFmtId="0" fontId="59" fillId="5" borderId="145" xfId="0" applyFont="1" applyFill="1" applyBorder="1" applyAlignment="1">
      <alignment horizontal="center" vertical="center" wrapText="1"/>
    </xf>
    <xf numFmtId="0" fontId="66" fillId="5" borderId="146" xfId="0" applyFont="1" applyFill="1" applyBorder="1" applyAlignment="1">
      <alignment horizontal="center" vertical="center" wrapText="1"/>
    </xf>
    <xf numFmtId="0" fontId="11" fillId="5" borderId="146" xfId="0" applyFont="1" applyFill="1" applyBorder="1" applyAlignment="1">
      <alignment horizontal="left" wrapText="1"/>
    </xf>
    <xf numFmtId="0" fontId="93" fillId="5" borderId="146" xfId="0" applyFont="1" applyFill="1" applyBorder="1" applyAlignment="1">
      <alignment horizontal="center" vertical="center" wrapText="1"/>
    </xf>
    <xf numFmtId="0" fontId="99" fillId="8" borderId="37" xfId="0" applyFont="1" applyFill="1" applyBorder="1" applyAlignment="1">
      <alignment vertical="center"/>
    </xf>
    <xf numFmtId="0" fontId="11" fillId="5" borderId="102" xfId="0" applyFont="1" applyFill="1" applyBorder="1" applyAlignment="1"/>
    <xf numFmtId="0" fontId="11" fillId="0" borderId="19" xfId="0" applyFont="1" applyFill="1" applyBorder="1" applyAlignment="1">
      <alignment wrapText="1"/>
    </xf>
    <xf numFmtId="0" fontId="11" fillId="0" borderId="15" xfId="0" applyFont="1" applyFill="1" applyBorder="1" applyAlignment="1"/>
    <xf numFmtId="0" fontId="11" fillId="0" borderId="19" xfId="0" applyFont="1" applyFill="1" applyBorder="1" applyAlignment="1">
      <alignment vertical="top" wrapText="1"/>
    </xf>
    <xf numFmtId="1" fontId="63" fillId="5" borderId="39" xfId="0" applyNumberFormat="1" applyFont="1" applyFill="1" applyBorder="1" applyAlignment="1">
      <alignment vertical="center"/>
    </xf>
    <xf numFmtId="0" fontId="99" fillId="8" borderId="12" xfId="0" applyFont="1" applyFill="1" applyBorder="1" applyAlignment="1">
      <alignment vertical="center"/>
    </xf>
    <xf numFmtId="1" fontId="68" fillId="5" borderId="101" xfId="0" applyNumberFormat="1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wrapText="1"/>
    </xf>
    <xf numFmtId="0" fontId="8" fillId="0" borderId="102" xfId="0" applyFont="1" applyFill="1" applyBorder="1" applyAlignment="1">
      <alignment wrapText="1"/>
    </xf>
    <xf numFmtId="1" fontId="66" fillId="0" borderId="25" xfId="0" applyNumberFormat="1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vertical="center" wrapText="1"/>
    </xf>
    <xf numFmtId="0" fontId="10" fillId="0" borderId="142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vertical="center" wrapText="1"/>
    </xf>
    <xf numFmtId="0" fontId="8" fillId="0" borderId="100" xfId="0" applyFont="1" applyFill="1" applyBorder="1" applyAlignment="1">
      <alignment wrapText="1"/>
    </xf>
    <xf numFmtId="0" fontId="11" fillId="0" borderId="89" xfId="0" applyFont="1" applyFill="1" applyBorder="1" applyAlignment="1">
      <alignment wrapText="1"/>
    </xf>
    <xf numFmtId="0" fontId="11" fillId="0" borderId="102" xfId="0" applyFont="1" applyFill="1" applyBorder="1" applyAlignment="1">
      <alignment wrapText="1"/>
    </xf>
    <xf numFmtId="0" fontId="58" fillId="5" borderId="24" xfId="0" applyFont="1" applyFill="1" applyBorder="1" applyAlignment="1">
      <alignment vertical="center" wrapText="1"/>
    </xf>
    <xf numFmtId="0" fontId="59" fillId="5" borderId="89" xfId="0" applyFont="1" applyFill="1" applyBorder="1" applyAlignment="1">
      <alignment vertical="center" wrapText="1"/>
    </xf>
    <xf numFmtId="0" fontId="59" fillId="5" borderId="102" xfId="0" applyFont="1" applyFill="1" applyBorder="1" applyAlignment="1">
      <alignment vertical="center" wrapText="1"/>
    </xf>
    <xf numFmtId="0" fontId="59" fillId="5" borderId="62" xfId="0" applyFont="1" applyFill="1" applyBorder="1" applyAlignment="1">
      <alignment vertical="center" wrapText="1"/>
    </xf>
    <xf numFmtId="0" fontId="10" fillId="5" borderId="46" xfId="0" applyFont="1" applyFill="1" applyBorder="1" applyAlignment="1">
      <alignment vertical="center" wrapText="1"/>
    </xf>
    <xf numFmtId="0" fontId="59" fillId="5" borderId="106" xfId="0" applyFont="1" applyFill="1" applyBorder="1" applyAlignment="1">
      <alignment vertical="center" wrapText="1"/>
    </xf>
    <xf numFmtId="0" fontId="59" fillId="5" borderId="100" xfId="0" applyFont="1" applyFill="1" applyBorder="1" applyAlignment="1">
      <alignment vertical="center" wrapText="1"/>
    </xf>
    <xf numFmtId="0" fontId="10" fillId="5" borderId="89" xfId="0" applyFont="1" applyFill="1" applyBorder="1" applyAlignment="1">
      <alignment horizontal="center" wrapText="1"/>
    </xf>
    <xf numFmtId="0" fontId="10" fillId="5" borderId="45" xfId="0" applyFont="1" applyFill="1" applyBorder="1" applyAlignment="1">
      <alignment vertical="center" wrapText="1"/>
    </xf>
    <xf numFmtId="0" fontId="10" fillId="5" borderId="45" xfId="0" applyFont="1" applyFill="1" applyBorder="1" applyAlignment="1">
      <alignment horizontal="center" wrapText="1"/>
    </xf>
    <xf numFmtId="0" fontId="58" fillId="5" borderId="142" xfId="0" applyFont="1" applyFill="1" applyBorder="1" applyAlignment="1">
      <alignment horizontal="center" vertical="center" wrapText="1"/>
    </xf>
    <xf numFmtId="0" fontId="133" fillId="0" borderId="39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7" fillId="5" borderId="106" xfId="0" applyFont="1" applyFill="1" applyBorder="1" applyAlignment="1">
      <alignment vertical="center" wrapText="1"/>
    </xf>
    <xf numFmtId="0" fontId="7" fillId="5" borderId="100" xfId="0" applyFont="1" applyFill="1" applyBorder="1" applyAlignment="1">
      <alignment vertical="center" wrapText="1"/>
    </xf>
    <xf numFmtId="0" fontId="7" fillId="5" borderId="102" xfId="0" applyFont="1" applyFill="1" applyBorder="1" applyAlignment="1">
      <alignment vertical="center"/>
    </xf>
    <xf numFmtId="0" fontId="10" fillId="5" borderId="36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7" fillId="5" borderId="100" xfId="0" applyFont="1" applyFill="1" applyBorder="1" applyAlignment="1">
      <alignment horizontal="center" vertical="center" wrapText="1"/>
    </xf>
    <xf numFmtId="0" fontId="7" fillId="5" borderId="89" xfId="0" applyFont="1" applyFill="1" applyBorder="1" applyAlignment="1">
      <alignment horizontal="center" vertical="center" wrapText="1"/>
    </xf>
    <xf numFmtId="0" fontId="7" fillId="5" borderId="89" xfId="0" applyFont="1" applyFill="1" applyBorder="1" applyAlignment="1">
      <alignment horizontal="center" vertical="center"/>
    </xf>
    <xf numFmtId="0" fontId="7" fillId="5" borderId="102" xfId="0" applyFont="1" applyFill="1" applyBorder="1" applyAlignment="1">
      <alignment horizontal="center" vertical="center"/>
    </xf>
    <xf numFmtId="0" fontId="10" fillId="5" borderId="145" xfId="0" applyFont="1" applyFill="1" applyBorder="1" applyAlignment="1">
      <alignment vertical="center"/>
    </xf>
    <xf numFmtId="0" fontId="60" fillId="5" borderId="25" xfId="0" applyFont="1" applyFill="1" applyBorder="1" applyAlignment="1">
      <alignment horizontal="center" vertical="center"/>
    </xf>
    <xf numFmtId="0" fontId="60" fillId="5" borderId="21" xfId="0" applyFont="1" applyFill="1" applyBorder="1" applyAlignment="1">
      <alignment horizontal="center" vertical="center"/>
    </xf>
    <xf numFmtId="0" fontId="63" fillId="5" borderId="22" xfId="0" applyFont="1" applyFill="1" applyBorder="1" applyAlignment="1">
      <alignment horizontal="center" vertical="center" wrapText="1"/>
    </xf>
    <xf numFmtId="0" fontId="63" fillId="5" borderId="89" xfId="0" applyFont="1" applyFill="1" applyBorder="1" applyAlignment="1">
      <alignment horizontal="center" vertical="center" wrapText="1"/>
    </xf>
    <xf numFmtId="0" fontId="7" fillId="5" borderId="102" xfId="0" applyFont="1" applyFill="1" applyBorder="1" applyAlignment="1">
      <alignment horizontal="center" vertical="center" wrapText="1"/>
    </xf>
    <xf numFmtId="0" fontId="63" fillId="5" borderId="102" xfId="0" applyFont="1" applyFill="1" applyBorder="1" applyAlignment="1">
      <alignment horizontal="center" vertical="center" wrapText="1"/>
    </xf>
    <xf numFmtId="0" fontId="0" fillId="0" borderId="157" xfId="0" applyFill="1" applyBorder="1"/>
    <xf numFmtId="0" fontId="47" fillId="5" borderId="158" xfId="0" applyFont="1" applyFill="1" applyBorder="1" applyAlignment="1">
      <alignment horizontal="center" vertical="center" wrapText="1"/>
    </xf>
    <xf numFmtId="0" fontId="3" fillId="5" borderId="159" xfId="0" applyFont="1" applyFill="1" applyBorder="1" applyAlignment="1">
      <alignment horizontal="left" vertical="center" wrapText="1"/>
    </xf>
    <xf numFmtId="0" fontId="3" fillId="5" borderId="160" xfId="0" applyFont="1" applyFill="1" applyBorder="1" applyAlignment="1">
      <alignment horizontal="left" vertical="center" wrapText="1"/>
    </xf>
    <xf numFmtId="0" fontId="67" fillId="0" borderId="19" xfId="0" applyFont="1" applyBorder="1" applyAlignment="1">
      <alignment horizontal="center" vertical="center" wrapText="1"/>
    </xf>
    <xf numFmtId="0" fontId="0" fillId="8" borderId="120" xfId="0" applyFill="1" applyBorder="1" applyAlignment="1"/>
    <xf numFmtId="0" fontId="66" fillId="8" borderId="120" xfId="0" applyFont="1" applyFill="1" applyBorder="1" applyAlignment="1">
      <alignment horizontal="center" vertical="center" wrapText="1"/>
    </xf>
    <xf numFmtId="0" fontId="66" fillId="8" borderId="38" xfId="0" applyFont="1" applyFill="1" applyBorder="1" applyAlignment="1">
      <alignment horizontal="center" vertical="center" wrapText="1"/>
    </xf>
    <xf numFmtId="0" fontId="57" fillId="5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center" vertical="center" wrapText="1"/>
    </xf>
    <xf numFmtId="0" fontId="57" fillId="5" borderId="18" xfId="0" applyFont="1" applyFill="1" applyBorder="1" applyAlignment="1">
      <alignment wrapText="1"/>
    </xf>
    <xf numFmtId="0" fontId="57" fillId="0" borderId="89" xfId="0" applyFont="1" applyFill="1" applyBorder="1" applyAlignment="1">
      <alignment wrapText="1"/>
    </xf>
    <xf numFmtId="0" fontId="57" fillId="0" borderId="102" xfId="0" applyFont="1" applyFill="1" applyBorder="1" applyAlignment="1">
      <alignment wrapText="1"/>
    </xf>
    <xf numFmtId="0" fontId="58" fillId="5" borderId="20" xfId="0" applyFont="1" applyFill="1" applyBorder="1" applyAlignment="1">
      <alignment wrapText="1"/>
    </xf>
    <xf numFmtId="0" fontId="7" fillId="5" borderId="15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left" vertical="center"/>
    </xf>
    <xf numFmtId="0" fontId="86" fillId="5" borderId="18" xfId="0" applyFont="1" applyFill="1" applyBorder="1" applyAlignment="1">
      <alignment horizontal="center" wrapText="1"/>
    </xf>
    <xf numFmtId="0" fontId="86" fillId="0" borderId="89" xfId="0" applyFont="1" applyFill="1" applyBorder="1" applyAlignment="1">
      <alignment wrapText="1"/>
    </xf>
    <xf numFmtId="0" fontId="86" fillId="0" borderId="102" xfId="0" applyFont="1" applyFill="1" applyBorder="1" applyAlignment="1">
      <alignment wrapText="1"/>
    </xf>
    <xf numFmtId="0" fontId="7" fillId="2" borderId="16" xfId="0" applyNumberFormat="1" applyFont="1" applyFill="1" applyBorder="1" applyAlignment="1">
      <alignment horizontal="left" vertical="center" wrapText="1"/>
    </xf>
    <xf numFmtId="0" fontId="0" fillId="0" borderId="19" xfId="0" applyBorder="1"/>
    <xf numFmtId="0" fontId="86" fillId="5" borderId="89" xfId="0" applyFont="1" applyFill="1" applyBorder="1" applyAlignment="1">
      <alignment wrapText="1"/>
    </xf>
    <xf numFmtId="0" fontId="86" fillId="5" borderId="102" xfId="0" applyFont="1" applyFill="1" applyBorder="1" applyAlignment="1">
      <alignment wrapText="1"/>
    </xf>
    <xf numFmtId="0" fontId="86" fillId="5" borderId="62" xfId="0" applyFont="1" applyFill="1" applyBorder="1" applyAlignment="1">
      <alignment wrapText="1"/>
    </xf>
    <xf numFmtId="0" fontId="7" fillId="0" borderId="16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center" wrapText="1"/>
    </xf>
    <xf numFmtId="0" fontId="59" fillId="0" borderId="17" xfId="0" applyFont="1" applyFill="1" applyBorder="1" applyAlignment="1">
      <alignment horizontal="center" wrapText="1"/>
    </xf>
    <xf numFmtId="0" fontId="87" fillId="5" borderId="20" xfId="0" applyFont="1" applyFill="1" applyBorder="1" applyAlignment="1">
      <alignment horizontal="center" wrapText="1"/>
    </xf>
    <xf numFmtId="0" fontId="108" fillId="0" borderId="89" xfId="0" applyFont="1" applyFill="1" applyBorder="1" applyAlignment="1">
      <alignment wrapText="1"/>
    </xf>
    <xf numFmtId="0" fontId="109" fillId="0" borderId="102" xfId="0" applyFont="1" applyFill="1" applyBorder="1" applyAlignment="1">
      <alignment wrapText="1"/>
    </xf>
    <xf numFmtId="0" fontId="108" fillId="0" borderId="102" xfId="0" applyFont="1" applyFill="1" applyBorder="1" applyAlignment="1">
      <alignment horizontal="center" wrapText="1"/>
    </xf>
    <xf numFmtId="0" fontId="59" fillId="0" borderId="89" xfId="0" applyFont="1" applyFill="1" applyBorder="1" applyAlignment="1">
      <alignment wrapText="1"/>
    </xf>
    <xf numFmtId="0" fontId="59" fillId="0" borderId="62" xfId="0" applyFont="1" applyFill="1" applyBorder="1" applyAlignment="1">
      <alignment wrapText="1"/>
    </xf>
    <xf numFmtId="0" fontId="6" fillId="0" borderId="16" xfId="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center"/>
    </xf>
    <xf numFmtId="0" fontId="59" fillId="0" borderId="89" xfId="0" applyFont="1" applyFill="1" applyBorder="1" applyAlignment="1"/>
    <xf numFmtId="0" fontId="59" fillId="0" borderId="62" xfId="0" applyFont="1" applyFill="1" applyBorder="1" applyAlignment="1"/>
    <xf numFmtId="0" fontId="59" fillId="0" borderId="18" xfId="0" applyFont="1" applyFill="1" applyBorder="1" applyAlignment="1"/>
    <xf numFmtId="0" fontId="6" fillId="5" borderId="16" xfId="0" applyFont="1" applyFill="1" applyBorder="1" applyAlignment="1">
      <alignment horizontal="left" vertical="center" wrapText="1"/>
    </xf>
    <xf numFmtId="0" fontId="59" fillId="5" borderId="17" xfId="0" applyFont="1" applyFill="1" applyBorder="1" applyAlignment="1">
      <alignment horizontal="center"/>
    </xf>
    <xf numFmtId="0" fontId="59" fillId="5" borderId="89" xfId="0" applyFont="1" applyFill="1" applyBorder="1" applyAlignment="1"/>
    <xf numFmtId="0" fontId="6" fillId="5" borderId="112" xfId="0" applyFont="1" applyFill="1" applyBorder="1" applyAlignment="1">
      <alignment horizontal="left" vertical="center" wrapText="1"/>
    </xf>
    <xf numFmtId="0" fontId="59" fillId="5" borderId="62" xfId="0" applyFont="1" applyFill="1" applyBorder="1" applyAlignment="1">
      <alignment horizontal="center"/>
    </xf>
    <xf numFmtId="0" fontId="59" fillId="5" borderId="104" xfId="0" applyFont="1" applyFill="1" applyBorder="1" applyAlignment="1">
      <alignment horizontal="center"/>
    </xf>
    <xf numFmtId="0" fontId="59" fillId="5" borderId="89" xfId="0" applyFont="1" applyFill="1" applyBorder="1" applyAlignment="1">
      <alignment vertical="center"/>
    </xf>
    <xf numFmtId="0" fontId="59" fillId="5" borderId="102" xfId="0" applyFont="1" applyFill="1" applyBorder="1" applyAlignment="1">
      <alignment vertical="center"/>
    </xf>
    <xf numFmtId="0" fontId="59" fillId="0" borderId="102" xfId="0" applyFont="1" applyFill="1" applyBorder="1" applyAlignment="1"/>
    <xf numFmtId="0" fontId="59" fillId="0" borderId="18" xfId="0" applyFont="1" applyFill="1" applyBorder="1" applyAlignment="1">
      <alignment vertical="center"/>
    </xf>
    <xf numFmtId="0" fontId="59" fillId="5" borderId="31" xfId="0" applyFont="1" applyFill="1" applyBorder="1" applyAlignment="1">
      <alignment horizontal="center"/>
    </xf>
    <xf numFmtId="0" fontId="59" fillId="0" borderId="20" xfId="0" applyFont="1" applyFill="1" applyBorder="1" applyAlignment="1">
      <alignment vertical="center"/>
    </xf>
    <xf numFmtId="165" fontId="67" fillId="0" borderId="17" xfId="0" applyNumberFormat="1" applyFont="1" applyFill="1" applyBorder="1" applyAlignment="1">
      <alignment horizontal="center" vertical="center" wrapText="1"/>
    </xf>
    <xf numFmtId="0" fontId="106" fillId="8" borderId="106" xfId="0" applyFont="1" applyFill="1" applyBorder="1" applyAlignment="1">
      <alignment vertical="center"/>
    </xf>
    <xf numFmtId="0" fontId="106" fillId="8" borderId="136" xfId="0" applyFont="1" applyFill="1" applyBorder="1" applyAlignment="1">
      <alignment vertical="center" wrapText="1"/>
    </xf>
    <xf numFmtId="0" fontId="107" fillId="8" borderId="136" xfId="0" applyFont="1" applyFill="1" applyBorder="1" applyAlignment="1">
      <alignment vertical="center"/>
    </xf>
    <xf numFmtId="0" fontId="107" fillId="8" borderId="142" xfId="0" applyFont="1" applyFill="1" applyBorder="1" applyAlignment="1">
      <alignment vertical="center"/>
    </xf>
    <xf numFmtId="0" fontId="107" fillId="8" borderId="124" xfId="0" applyFont="1" applyFill="1" applyBorder="1" applyAlignment="1">
      <alignment vertical="center"/>
    </xf>
    <xf numFmtId="0" fontId="107" fillId="8" borderId="139" xfId="0" applyFont="1" applyFill="1" applyBorder="1" applyAlignment="1">
      <alignment vertical="center"/>
    </xf>
    <xf numFmtId="0" fontId="107" fillId="8" borderId="143" xfId="0" applyFont="1" applyFill="1" applyBorder="1" applyAlignment="1">
      <alignment vertical="center"/>
    </xf>
    <xf numFmtId="0" fontId="10" fillId="5" borderId="35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06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vertical="center"/>
    </xf>
    <xf numFmtId="0" fontId="110" fillId="5" borderId="35" xfId="0" applyNumberFormat="1" applyFont="1" applyFill="1" applyBorder="1" applyAlignment="1" applyProtection="1">
      <alignment horizontal="center" vertical="center"/>
    </xf>
    <xf numFmtId="0" fontId="10" fillId="5" borderId="149" xfId="0" applyFont="1" applyFill="1" applyBorder="1" applyAlignment="1">
      <alignment vertical="center" wrapText="1"/>
    </xf>
    <xf numFmtId="0" fontId="57" fillId="5" borderId="89" xfId="0" applyFont="1" applyFill="1" applyBorder="1" applyAlignment="1">
      <alignment horizontal="center" wrapText="1"/>
    </xf>
    <xf numFmtId="0" fontId="10" fillId="5" borderId="42" xfId="0" applyFont="1" applyFill="1" applyBorder="1" applyAlignment="1">
      <alignment vertical="center" wrapText="1"/>
    </xf>
    <xf numFmtId="0" fontId="80" fillId="5" borderId="18" xfId="0" applyNumberFormat="1" applyFont="1" applyFill="1" applyBorder="1" applyAlignment="1" applyProtection="1">
      <alignment horizontal="center" vertical="center"/>
    </xf>
    <xf numFmtId="0" fontId="57" fillId="5" borderId="102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vertical="center" wrapText="1"/>
    </xf>
    <xf numFmtId="1" fontId="63" fillId="0" borderId="161" xfId="0" applyNumberFormat="1" applyFont="1" applyFill="1" applyBorder="1" applyAlignment="1" applyProtection="1">
      <alignment horizontal="center" vertical="center" wrapText="1"/>
    </xf>
    <xf numFmtId="0" fontId="95" fillId="5" borderId="20" xfId="0" applyFont="1" applyFill="1" applyBorder="1" applyAlignment="1">
      <alignment horizontal="center" vertical="center"/>
    </xf>
    <xf numFmtId="0" fontId="59" fillId="5" borderId="19" xfId="0" applyFont="1" applyFill="1" applyBorder="1" applyAlignment="1"/>
    <xf numFmtId="1" fontId="63" fillId="5" borderId="89" xfId="0" applyNumberFormat="1" applyFont="1" applyFill="1" applyBorder="1" applyAlignment="1">
      <alignment vertical="center" wrapText="1"/>
    </xf>
    <xf numFmtId="0" fontId="63" fillId="0" borderId="36" xfId="0" applyNumberFormat="1" applyFont="1" applyFill="1" applyBorder="1" applyAlignment="1" applyProtection="1">
      <alignment horizontal="center" vertical="center" wrapText="1"/>
    </xf>
    <xf numFmtId="0" fontId="63" fillId="0" borderId="21" xfId="0" applyFont="1" applyFill="1" applyBorder="1" applyAlignment="1">
      <alignment horizontal="center"/>
    </xf>
    <xf numFmtId="1" fontId="63" fillId="0" borderId="39" xfId="0" applyNumberFormat="1" applyFont="1" applyFill="1" applyBorder="1" applyAlignment="1">
      <alignment vertical="center" wrapText="1"/>
    </xf>
    <xf numFmtId="1" fontId="63" fillId="0" borderId="89" xfId="0" applyNumberFormat="1" applyFont="1" applyFill="1" applyBorder="1" applyAlignment="1">
      <alignment vertical="center" wrapText="1"/>
    </xf>
    <xf numFmtId="1" fontId="13" fillId="5" borderId="17" xfId="0" applyNumberFormat="1" applyFont="1" applyFill="1" applyBorder="1" applyAlignment="1">
      <alignment horizontal="center" vertical="center" wrapText="1"/>
    </xf>
    <xf numFmtId="0" fontId="99" fillId="8" borderId="48" xfId="0" applyFont="1" applyFill="1" applyBorder="1" applyAlignment="1">
      <alignment vertical="center" wrapText="1"/>
    </xf>
    <xf numFmtId="0" fontId="99" fillId="8" borderId="49" xfId="0" applyFont="1" applyFill="1" applyBorder="1" applyAlignment="1">
      <alignment vertical="center" wrapText="1"/>
    </xf>
    <xf numFmtId="0" fontId="99" fillId="8" borderId="47" xfId="0" applyFont="1" applyFill="1" applyBorder="1" applyAlignment="1">
      <alignment vertical="center"/>
    </xf>
    <xf numFmtId="1" fontId="55" fillId="0" borderId="17" xfId="0" applyNumberFormat="1" applyFont="1" applyBorder="1"/>
    <xf numFmtId="0" fontId="24" fillId="8" borderId="106" xfId="0" applyFont="1" applyFill="1" applyBorder="1" applyAlignment="1">
      <alignment vertical="center"/>
    </xf>
    <xf numFmtId="0" fontId="106" fillId="8" borderId="142" xfId="0" applyFont="1" applyFill="1" applyBorder="1" applyAlignment="1">
      <alignment vertical="center" wrapText="1"/>
    </xf>
    <xf numFmtId="0" fontId="106" fillId="8" borderId="139" xfId="0" applyFont="1" applyFill="1" applyBorder="1" applyAlignment="1">
      <alignment vertical="center" wrapText="1"/>
    </xf>
    <xf numFmtId="0" fontId="80" fillId="5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wrapText="1"/>
    </xf>
    <xf numFmtId="0" fontId="7" fillId="5" borderId="40" xfId="0" applyFont="1" applyFill="1" applyBorder="1" applyAlignment="1">
      <alignment horizontal="center" wrapText="1"/>
    </xf>
    <xf numFmtId="0" fontId="57" fillId="5" borderId="31" xfId="0" applyFont="1" applyFill="1" applyBorder="1" applyAlignment="1">
      <alignment horizontal="center" vertical="center" wrapText="1"/>
    </xf>
    <xf numFmtId="0" fontId="7" fillId="5" borderId="89" xfId="0" applyFont="1" applyFill="1" applyBorder="1" applyAlignment="1">
      <alignment horizontal="center" wrapText="1"/>
    </xf>
    <xf numFmtId="0" fontId="7" fillId="5" borderId="89" xfId="0" applyFont="1" applyFill="1" applyBorder="1" applyAlignment="1">
      <alignment horizontal="center"/>
    </xf>
    <xf numFmtId="0" fontId="58" fillId="5" borderId="35" xfId="0" applyFont="1" applyFill="1" applyBorder="1" applyAlignment="1">
      <alignment vertical="center"/>
    </xf>
    <xf numFmtId="0" fontId="58" fillId="5" borderId="37" xfId="0" applyFont="1" applyFill="1" applyBorder="1" applyAlignment="1">
      <alignment vertical="center"/>
    </xf>
    <xf numFmtId="0" fontId="58" fillId="5" borderId="120" xfId="0" applyFont="1" applyFill="1" applyBorder="1" applyAlignment="1">
      <alignment vertical="center"/>
    </xf>
    <xf numFmtId="0" fontId="60" fillId="5" borderId="38" xfId="0" applyFont="1" applyFill="1" applyBorder="1" applyAlignment="1">
      <alignment vertical="center"/>
    </xf>
    <xf numFmtId="0" fontId="7" fillId="5" borderId="102" xfId="0" applyFont="1" applyFill="1" applyBorder="1" applyAlignment="1">
      <alignment horizontal="center" wrapText="1"/>
    </xf>
    <xf numFmtId="0" fontId="7" fillId="5" borderId="102" xfId="0" applyFont="1" applyFill="1" applyBorder="1" applyAlignment="1">
      <alignment horizontal="center"/>
    </xf>
    <xf numFmtId="0" fontId="33" fillId="8" borderId="37" xfId="0" applyFont="1" applyFill="1" applyBorder="1" applyAlignment="1">
      <alignment vertical="center"/>
    </xf>
    <xf numFmtId="0" fontId="33" fillId="8" borderId="120" xfId="0" applyFont="1" applyFill="1" applyBorder="1" applyAlignment="1">
      <alignment vertical="center" wrapText="1"/>
    </xf>
    <xf numFmtId="0" fontId="33" fillId="8" borderId="38" xfId="0" applyFont="1" applyFill="1" applyBorder="1" applyAlignment="1">
      <alignment vertical="center" wrapText="1"/>
    </xf>
    <xf numFmtId="1" fontId="87" fillId="5" borderId="21" xfId="0" applyNumberFormat="1" applyFont="1" applyFill="1" applyBorder="1" applyAlignment="1">
      <alignment vertical="center" wrapText="1"/>
    </xf>
    <xf numFmtId="1" fontId="87" fillId="5" borderId="39" xfId="0" applyNumberFormat="1" applyFont="1" applyFill="1" applyBorder="1" applyAlignment="1">
      <alignment vertical="center" wrapText="1"/>
    </xf>
    <xf numFmtId="1" fontId="87" fillId="5" borderId="40" xfId="0" applyNumberFormat="1" applyFont="1" applyFill="1" applyBorder="1" applyAlignment="1">
      <alignment vertical="center" wrapText="1"/>
    </xf>
    <xf numFmtId="165" fontId="61" fillId="5" borderId="25" xfId="0" applyNumberFormat="1" applyFont="1" applyFill="1" applyBorder="1" applyAlignment="1">
      <alignment horizontal="center" vertical="center"/>
    </xf>
    <xf numFmtId="165" fontId="61" fillId="5" borderId="39" xfId="0" applyNumberFormat="1" applyFont="1" applyFill="1" applyBorder="1" applyAlignment="1">
      <alignment horizontal="center" vertical="center"/>
    </xf>
    <xf numFmtId="165" fontId="61" fillId="5" borderId="36" xfId="0" applyNumberFormat="1" applyFont="1" applyFill="1" applyBorder="1" applyAlignment="1">
      <alignment horizontal="center" vertical="center"/>
    </xf>
    <xf numFmtId="0" fontId="59" fillId="5" borderId="40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0" fillId="0" borderId="39" xfId="0" applyBorder="1"/>
    <xf numFmtId="1" fontId="87" fillId="5" borderId="39" xfId="0" applyNumberFormat="1" applyFont="1" applyFill="1" applyBorder="1" applyAlignment="1">
      <alignment horizontal="center" vertical="center"/>
    </xf>
    <xf numFmtId="1" fontId="13" fillId="5" borderId="31" xfId="0" applyNumberFormat="1" applyFont="1" applyFill="1" applyBorder="1" applyAlignment="1">
      <alignment horizontal="center" vertical="center" wrapText="1"/>
    </xf>
    <xf numFmtId="0" fontId="93" fillId="5" borderId="16" xfId="0" applyFont="1" applyFill="1" applyBorder="1" applyAlignment="1">
      <alignment vertical="center"/>
    </xf>
    <xf numFmtId="0" fontId="57" fillId="5" borderId="39" xfId="0" applyFont="1" applyFill="1" applyBorder="1" applyAlignment="1">
      <alignment horizontal="center" vertical="center" wrapText="1"/>
    </xf>
    <xf numFmtId="0" fontId="58" fillId="5" borderId="136" xfId="0" applyFont="1" applyFill="1" applyBorder="1" applyAlignment="1">
      <alignment vertical="center"/>
    </xf>
    <xf numFmtId="0" fontId="93" fillId="5" borderId="37" xfId="0" applyFont="1" applyFill="1" applyBorder="1" applyAlignment="1">
      <alignment vertical="center"/>
    </xf>
    <xf numFmtId="0" fontId="93" fillId="5" borderId="120" xfId="0" applyFont="1" applyFill="1" applyBorder="1" applyAlignment="1">
      <alignment vertical="center"/>
    </xf>
    <xf numFmtId="0" fontId="93" fillId="5" borderId="38" xfId="0" applyFont="1" applyFill="1" applyBorder="1" applyAlignment="1">
      <alignment vertical="center"/>
    </xf>
    <xf numFmtId="0" fontId="11" fillId="5" borderId="19" xfId="0" applyFont="1" applyFill="1" applyBorder="1" applyAlignment="1">
      <alignment horizontal="center" vertical="center" wrapText="1"/>
    </xf>
    <xf numFmtId="0" fontId="47" fillId="5" borderId="106" xfId="0" applyFont="1" applyFill="1" applyBorder="1" applyAlignment="1">
      <alignment horizontal="center" wrapText="1"/>
    </xf>
    <xf numFmtId="0" fontId="47" fillId="5" borderId="124" xfId="0" applyFont="1" applyFill="1" applyBorder="1" applyAlignment="1">
      <alignment horizontal="center" wrapText="1"/>
    </xf>
    <xf numFmtId="0" fontId="6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47" fillId="5" borderId="62" xfId="0" applyFont="1" applyFill="1" applyBorder="1" applyAlignment="1">
      <alignment horizontal="center"/>
    </xf>
    <xf numFmtId="0" fontId="47" fillId="5" borderId="40" xfId="0" applyFont="1" applyFill="1" applyBorder="1" applyAlignment="1">
      <alignment horizontal="center" vertical="center" wrapText="1"/>
    </xf>
    <xf numFmtId="165" fontId="61" fillId="5" borderId="31" xfId="0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89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59" fillId="5" borderId="18" xfId="0" applyFont="1" applyFill="1" applyBorder="1"/>
    <xf numFmtId="0" fontId="39" fillId="8" borderId="136" xfId="0" applyFont="1" applyFill="1" applyBorder="1" applyAlignment="1">
      <alignment vertical="center" wrapText="1"/>
    </xf>
    <xf numFmtId="0" fontId="33" fillId="8" borderId="142" xfId="0" applyFont="1" applyFill="1" applyBorder="1" applyAlignment="1">
      <alignment vertical="center" wrapText="1"/>
    </xf>
    <xf numFmtId="0" fontId="39" fillId="8" borderId="124" xfId="0" applyFont="1" applyFill="1" applyBorder="1" applyAlignment="1">
      <alignment vertical="center" wrapText="1"/>
    </xf>
    <xf numFmtId="0" fontId="39" fillId="8" borderId="139" xfId="0" applyFont="1" applyFill="1" applyBorder="1" applyAlignment="1">
      <alignment vertical="center" wrapText="1"/>
    </xf>
    <xf numFmtId="0" fontId="33" fillId="8" borderId="143" xfId="0" applyFont="1" applyFill="1" applyBorder="1" applyAlignment="1">
      <alignment vertical="center" wrapText="1"/>
    </xf>
    <xf numFmtId="0" fontId="39" fillId="8" borderId="106" xfId="0" applyFont="1" applyFill="1" applyBorder="1" applyAlignment="1">
      <alignment vertical="center"/>
    </xf>
    <xf numFmtId="0" fontId="93" fillId="5" borderId="136" xfId="0" applyFont="1" applyFill="1" applyBorder="1" applyAlignment="1">
      <alignment horizontal="center" vertical="center"/>
    </xf>
    <xf numFmtId="0" fontId="57" fillId="5" borderId="37" xfId="0" applyFont="1" applyFill="1" applyBorder="1" applyAlignment="1">
      <alignment horizontal="center" vertical="center" wrapText="1"/>
    </xf>
    <xf numFmtId="0" fontId="94" fillId="5" borderId="25" xfId="0" applyFont="1" applyFill="1" applyBorder="1" applyAlignment="1">
      <alignment horizontal="center" vertical="center"/>
    </xf>
    <xf numFmtId="0" fontId="43" fillId="5" borderId="89" xfId="0" applyFont="1" applyFill="1" applyBorder="1" applyAlignment="1">
      <alignment horizontal="center" wrapText="1"/>
    </xf>
    <xf numFmtId="0" fontId="43" fillId="5" borderId="62" xfId="0" applyFont="1" applyFill="1" applyBorder="1" applyAlignment="1">
      <alignment horizontal="center" wrapText="1"/>
    </xf>
    <xf numFmtId="0" fontId="47" fillId="5" borderId="18" xfId="0" applyFont="1" applyFill="1" applyBorder="1" applyAlignment="1">
      <alignment horizontal="center" wrapText="1"/>
    </xf>
    <xf numFmtId="0" fontId="47" fillId="5" borderId="53" xfId="0" applyFont="1" applyFill="1" applyBorder="1" applyAlignment="1">
      <alignment horizontal="center" wrapText="1"/>
    </xf>
    <xf numFmtId="0" fontId="47" fillId="5" borderId="31" xfId="0" applyFont="1" applyFill="1" applyBorder="1" applyAlignment="1">
      <alignment horizontal="center" wrapText="1"/>
    </xf>
    <xf numFmtId="0" fontId="47" fillId="5" borderId="52" xfId="0" applyFont="1" applyFill="1" applyBorder="1" applyAlignment="1">
      <alignment horizontal="center" wrapText="1"/>
    </xf>
    <xf numFmtId="0" fontId="43" fillId="5" borderId="51" xfId="0" applyFont="1" applyFill="1" applyBorder="1" applyAlignment="1">
      <alignment horizontal="center" wrapText="1"/>
    </xf>
    <xf numFmtId="0" fontId="43" fillId="5" borderId="42" xfId="0" applyFont="1" applyFill="1" applyBorder="1" applyAlignment="1">
      <alignment horizontal="center" wrapText="1"/>
    </xf>
    <xf numFmtId="0" fontId="67" fillId="5" borderId="40" xfId="0" applyFont="1" applyFill="1" applyBorder="1" applyAlignment="1">
      <alignment horizontal="center" vertical="center" wrapText="1"/>
    </xf>
    <xf numFmtId="0" fontId="67" fillId="5" borderId="38" xfId="0" applyFont="1" applyFill="1" applyBorder="1" applyAlignment="1">
      <alignment vertical="center" wrapText="1"/>
    </xf>
    <xf numFmtId="0" fontId="33" fillId="8" borderId="13" xfId="0" applyFont="1" applyFill="1" applyBorder="1" applyAlignment="1">
      <alignment vertical="center" wrapText="1"/>
    </xf>
    <xf numFmtId="0" fontId="33" fillId="8" borderId="14" xfId="0" applyFont="1" applyFill="1" applyBorder="1" applyAlignment="1">
      <alignment vertical="center" wrapText="1"/>
    </xf>
    <xf numFmtId="0" fontId="33" fillId="8" borderId="12" xfId="0" applyFont="1" applyFill="1" applyBorder="1" applyAlignment="1">
      <alignment vertical="center"/>
    </xf>
    <xf numFmtId="1" fontId="63" fillId="5" borderId="38" xfId="0" applyNumberFormat="1" applyFont="1" applyFill="1" applyBorder="1" applyAlignment="1">
      <alignment vertical="center"/>
    </xf>
    <xf numFmtId="0" fontId="78" fillId="5" borderId="18" xfId="0" applyFont="1" applyFill="1" applyBorder="1"/>
    <xf numFmtId="1" fontId="63" fillId="5" borderId="22" xfId="0" applyNumberFormat="1" applyFont="1" applyFill="1" applyBorder="1" applyAlignment="1">
      <alignment vertical="center"/>
    </xf>
    <xf numFmtId="0" fontId="27" fillId="8" borderId="106" xfId="0" applyFont="1" applyFill="1" applyBorder="1" applyAlignment="1">
      <alignment vertical="center"/>
    </xf>
    <xf numFmtId="0" fontId="39" fillId="8" borderId="142" xfId="0" applyFont="1" applyFill="1" applyBorder="1" applyAlignment="1">
      <alignment vertical="center" wrapText="1"/>
    </xf>
    <xf numFmtId="0" fontId="39" fillId="8" borderId="143" xfId="0" applyFont="1" applyFill="1" applyBorder="1" applyAlignment="1">
      <alignment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0" fontId="67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47" fillId="5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8" fillId="5" borderId="16" xfId="0" applyFont="1" applyFill="1" applyBorder="1" applyAlignment="1">
      <alignment horizontal="center" vertical="center" wrapText="1"/>
    </xf>
    <xf numFmtId="0" fontId="3" fillId="5" borderId="144" xfId="0" applyFont="1" applyFill="1" applyBorder="1" applyAlignment="1">
      <alignment horizontal="center" vertical="center" wrapText="1"/>
    </xf>
    <xf numFmtId="0" fontId="67" fillId="0" borderId="17" xfId="0" applyFont="1" applyBorder="1" applyAlignment="1">
      <alignment horizontal="center" vertical="center" wrapText="1"/>
    </xf>
    <xf numFmtId="49" fontId="67" fillId="5" borderId="18" xfId="0" applyNumberFormat="1" applyFont="1" applyFill="1" applyBorder="1" applyAlignment="1" applyProtection="1">
      <alignment horizontal="center" vertical="center" wrapText="1"/>
    </xf>
    <xf numFmtId="1" fontId="66" fillId="0" borderId="39" xfId="0" applyNumberFormat="1" applyFont="1" applyFill="1" applyBorder="1" applyAlignment="1">
      <alignment horizontal="center" vertical="center"/>
    </xf>
    <xf numFmtId="1" fontId="63" fillId="0" borderId="39" xfId="0" applyNumberFormat="1" applyFont="1" applyFill="1" applyBorder="1" applyAlignment="1">
      <alignment horizontal="center" vertical="center"/>
    </xf>
    <xf numFmtId="1" fontId="66" fillId="0" borderId="72" xfId="0" applyNumberFormat="1" applyFont="1" applyFill="1" applyBorder="1" applyAlignment="1" applyProtection="1">
      <alignment horizontal="center" vertical="center" wrapText="1"/>
    </xf>
    <xf numFmtId="3" fontId="66" fillId="5" borderId="19" xfId="0" applyNumberFormat="1" applyFont="1" applyFill="1" applyBorder="1" applyAlignment="1">
      <alignment horizontal="center" vertical="center" wrapText="1"/>
    </xf>
    <xf numFmtId="1" fontId="67" fillId="0" borderId="63" xfId="0" applyNumberFormat="1" applyFont="1" applyFill="1" applyBorder="1" applyAlignment="1">
      <alignment horizontal="center" vertical="center"/>
    </xf>
    <xf numFmtId="1" fontId="93" fillId="0" borderId="63" xfId="0" applyNumberFormat="1" applyFont="1" applyFill="1" applyBorder="1" applyAlignment="1">
      <alignment horizontal="center" vertical="center"/>
    </xf>
    <xf numFmtId="1" fontId="67" fillId="0" borderId="140" xfId="0" applyNumberFormat="1" applyFont="1" applyFill="1" applyBorder="1" applyAlignment="1">
      <alignment horizontal="center" vertical="center"/>
    </xf>
    <xf numFmtId="1" fontId="93" fillId="0" borderId="138" xfId="0" applyNumberFormat="1" applyFont="1" applyFill="1" applyBorder="1" applyAlignment="1">
      <alignment horizontal="center" vertical="center"/>
    </xf>
    <xf numFmtId="1" fontId="93" fillId="0" borderId="162" xfId="0" applyNumberFormat="1" applyFont="1" applyFill="1" applyBorder="1" applyAlignment="1">
      <alignment horizontal="center" vertical="center"/>
    </xf>
    <xf numFmtId="1" fontId="93" fillId="0" borderId="37" xfId="0" applyNumberFormat="1" applyFont="1" applyFill="1" applyBorder="1" applyAlignment="1">
      <alignment horizontal="center" vertical="center"/>
    </xf>
    <xf numFmtId="1" fontId="93" fillId="0" borderId="120" xfId="0" applyNumberFormat="1" applyFont="1" applyFill="1" applyBorder="1" applyAlignment="1">
      <alignment horizontal="center" vertical="center"/>
    </xf>
    <xf numFmtId="1" fontId="93" fillId="0" borderId="38" xfId="0" applyNumberFormat="1" applyFont="1" applyFill="1" applyBorder="1" applyAlignment="1">
      <alignment horizontal="center" vertical="center"/>
    </xf>
    <xf numFmtId="1" fontId="67" fillId="0" borderId="63" xfId="0" applyNumberFormat="1" applyFont="1" applyFill="1" applyBorder="1" applyAlignment="1">
      <alignment horizontal="center" vertical="center" wrapText="1"/>
    </xf>
    <xf numFmtId="1" fontId="66" fillId="5" borderId="31" xfId="0" applyNumberFormat="1" applyFont="1" applyFill="1" applyBorder="1" applyAlignment="1">
      <alignment horizontal="center" vertical="center" wrapText="1"/>
    </xf>
    <xf numFmtId="0" fontId="66" fillId="0" borderId="38" xfId="0" applyFont="1" applyFill="1" applyBorder="1" applyAlignment="1">
      <alignment horizontal="center" vertical="center"/>
    </xf>
    <xf numFmtId="1" fontId="66" fillId="0" borderId="38" xfId="0" applyNumberFormat="1" applyFont="1" applyFill="1" applyBorder="1" applyAlignment="1">
      <alignment horizontal="center" vertical="center"/>
    </xf>
    <xf numFmtId="1" fontId="63" fillId="0" borderId="38" xfId="0" applyNumberFormat="1" applyFont="1" applyFill="1" applyBorder="1" applyAlignment="1">
      <alignment horizontal="center" vertical="center"/>
    </xf>
    <xf numFmtId="1" fontId="66" fillId="0" borderId="19" xfId="0" applyNumberFormat="1" applyFont="1" applyFill="1" applyBorder="1" applyAlignment="1" applyProtection="1">
      <alignment horizontal="center" vertical="center" wrapText="1"/>
    </xf>
    <xf numFmtId="1" fontId="66" fillId="0" borderId="161" xfId="0" applyNumberFormat="1" applyFont="1" applyFill="1" applyBorder="1" applyAlignment="1" applyProtection="1">
      <alignment horizontal="center" vertical="center" wrapText="1"/>
    </xf>
    <xf numFmtId="165" fontId="61" fillId="5" borderId="17" xfId="0" applyNumberFormat="1" applyFont="1" applyFill="1" applyBorder="1" applyAlignment="1">
      <alignment horizontal="center" vertical="center"/>
    </xf>
    <xf numFmtId="1" fontId="66" fillId="0" borderId="20" xfId="0" applyNumberFormat="1" applyFont="1" applyFill="1" applyBorder="1" applyAlignment="1" applyProtection="1">
      <alignment horizontal="center" vertical="center" wrapText="1"/>
    </xf>
    <xf numFmtId="1" fontId="108" fillId="5" borderId="25" xfId="0" applyNumberFormat="1" applyFont="1" applyFill="1" applyBorder="1" applyAlignment="1">
      <alignment horizontal="center" vertical="center"/>
    </xf>
    <xf numFmtId="0" fontId="99" fillId="8" borderId="0" xfId="0" applyFont="1" applyFill="1" applyBorder="1" applyAlignment="1">
      <alignment horizontal="center" vertical="center"/>
    </xf>
    <xf numFmtId="0" fontId="123" fillId="8" borderId="0" xfId="1" applyFont="1" applyFill="1" applyBorder="1" applyAlignment="1" applyProtection="1">
      <alignment horizontal="center" vertical="center"/>
    </xf>
    <xf numFmtId="0" fontId="119" fillId="5" borderId="0" xfId="0" applyFont="1" applyFill="1" applyBorder="1" applyAlignment="1">
      <alignment horizontal="left" vertical="center" wrapText="1"/>
    </xf>
    <xf numFmtId="0" fontId="122" fillId="5" borderId="0" xfId="0" applyFont="1" applyFill="1" applyBorder="1" applyAlignment="1">
      <alignment horizontal="left" vertical="center" wrapText="1"/>
    </xf>
    <xf numFmtId="0" fontId="84" fillId="5" borderId="0" xfId="0" applyFont="1" applyFill="1" applyBorder="1" applyAlignment="1">
      <alignment horizontal="center" vertical="center" wrapText="1"/>
    </xf>
    <xf numFmtId="0" fontId="122" fillId="5" borderId="0" xfId="0" applyFont="1" applyFill="1" applyBorder="1" applyAlignment="1">
      <alignment horizontal="center" vertical="center" wrapText="1"/>
    </xf>
    <xf numFmtId="0" fontId="100" fillId="5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/>
    </xf>
    <xf numFmtId="0" fontId="91" fillId="5" borderId="0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/>
    </xf>
    <xf numFmtId="0" fontId="119" fillId="5" borderId="0" xfId="0" applyFont="1" applyFill="1" applyBorder="1" applyAlignment="1">
      <alignment horizontal="center" wrapText="1"/>
    </xf>
    <xf numFmtId="0" fontId="91" fillId="5" borderId="0" xfId="0" applyFont="1" applyFill="1" applyBorder="1" applyAlignment="1">
      <alignment horizontal="center" wrapText="1"/>
    </xf>
    <xf numFmtId="0" fontId="47" fillId="5" borderId="15" xfId="0" applyFont="1" applyFill="1" applyBorder="1" applyAlignment="1">
      <alignment horizontal="center" vertical="center" wrapText="1"/>
    </xf>
    <xf numFmtId="0" fontId="93" fillId="5" borderId="15" xfId="0" applyFont="1" applyFill="1" applyBorder="1" applyAlignment="1">
      <alignment horizontal="center" vertical="center" wrapText="1"/>
    </xf>
    <xf numFmtId="0" fontId="43" fillId="5" borderId="15" xfId="0" applyFont="1" applyFill="1" applyBorder="1" applyAlignment="1">
      <alignment horizontal="center" vertical="center" wrapText="1"/>
    </xf>
    <xf numFmtId="0" fontId="47" fillId="5" borderId="15" xfId="0" applyFont="1" applyFill="1" applyBorder="1" applyAlignment="1">
      <alignment horizontal="center" vertical="center"/>
    </xf>
    <xf numFmtId="0" fontId="47" fillId="5" borderId="22" xfId="0" applyFont="1" applyFill="1" applyBorder="1" applyAlignment="1">
      <alignment horizontal="center" vertical="center" wrapText="1"/>
    </xf>
    <xf numFmtId="0" fontId="47" fillId="5" borderId="19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43" fillId="5" borderId="109" xfId="0" applyFont="1" applyFill="1" applyBorder="1" applyAlignment="1">
      <alignment horizontal="center" vertical="center" wrapText="1"/>
    </xf>
    <xf numFmtId="0" fontId="43" fillId="5" borderId="111" xfId="0" applyFont="1" applyFill="1" applyBorder="1" applyAlignment="1">
      <alignment horizontal="center" vertical="center" wrapText="1"/>
    </xf>
    <xf numFmtId="0" fontId="103" fillId="5" borderId="0" xfId="0" applyFont="1" applyFill="1" applyBorder="1" applyAlignment="1">
      <alignment horizontal="center" vertical="center"/>
    </xf>
    <xf numFmtId="0" fontId="103" fillId="5" borderId="117" xfId="0" applyFont="1" applyFill="1" applyBorder="1" applyAlignment="1">
      <alignment horizontal="center" vertical="center"/>
    </xf>
    <xf numFmtId="0" fontId="67" fillId="5" borderId="122" xfId="0" applyFont="1" applyFill="1" applyBorder="1" applyAlignment="1">
      <alignment horizontal="center" vertical="center" wrapText="1"/>
    </xf>
    <xf numFmtId="0" fontId="67" fillId="5" borderId="135" xfId="0" applyFont="1" applyFill="1" applyBorder="1" applyAlignment="1">
      <alignment horizontal="center" vertical="center" wrapText="1"/>
    </xf>
    <xf numFmtId="0" fontId="58" fillId="5" borderId="35" xfId="0" applyFont="1" applyFill="1" applyBorder="1" applyAlignment="1">
      <alignment horizontal="left" vertical="center" wrapText="1"/>
    </xf>
    <xf numFmtId="0" fontId="31" fillId="5" borderId="0" xfId="0" applyFont="1" applyFill="1" applyBorder="1" applyAlignment="1">
      <alignment horizontal="center" vertical="center"/>
    </xf>
    <xf numFmtId="0" fontId="100" fillId="5" borderId="5" xfId="0" applyFont="1" applyFill="1" applyBorder="1" applyAlignment="1">
      <alignment horizontal="center" vertical="center" wrapText="1"/>
    </xf>
    <xf numFmtId="0" fontId="100" fillId="5" borderId="0" xfId="0" applyFont="1" applyFill="1" applyBorder="1" applyAlignment="1">
      <alignment horizontal="center" vertical="center"/>
    </xf>
    <xf numFmtId="0" fontId="100" fillId="5" borderId="105" xfId="0" applyFont="1" applyFill="1" applyBorder="1" applyAlignment="1">
      <alignment horizontal="center" vertical="center"/>
    </xf>
    <xf numFmtId="0" fontId="67" fillId="5" borderId="18" xfId="0" applyFont="1" applyFill="1" applyBorder="1" applyAlignment="1">
      <alignment horizontal="center" vertical="center" wrapText="1"/>
    </xf>
    <xf numFmtId="0" fontId="67" fillId="5" borderId="19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100" fillId="5" borderId="44" xfId="0" applyFont="1" applyFill="1" applyBorder="1" applyAlignment="1">
      <alignment horizontal="center" vertical="center" wrapText="1"/>
    </xf>
    <xf numFmtId="0" fontId="100" fillId="5" borderId="29" xfId="0" applyFont="1" applyFill="1" applyBorder="1" applyAlignment="1">
      <alignment horizontal="center" vertical="center" wrapText="1"/>
    </xf>
    <xf numFmtId="0" fontId="10" fillId="5" borderId="148" xfId="0" applyFont="1" applyFill="1" applyBorder="1" applyAlignment="1">
      <alignment horizontal="center" vertical="center"/>
    </xf>
    <xf numFmtId="0" fontId="10" fillId="5" borderId="120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100" fillId="5" borderId="120" xfId="0" applyFont="1" applyFill="1" applyBorder="1" applyAlignment="1">
      <alignment horizontal="center" vertical="center" wrapText="1"/>
    </xf>
    <xf numFmtId="0" fontId="100" fillId="5" borderId="14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wrapText="1"/>
    </xf>
    <xf numFmtId="0" fontId="6" fillId="5" borderId="20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100" fillId="5" borderId="5" xfId="0" applyFont="1" applyFill="1" applyBorder="1" applyAlignment="1">
      <alignment horizontal="center" wrapText="1"/>
    </xf>
    <xf numFmtId="0" fontId="100" fillId="5" borderId="0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58" fillId="5" borderId="17" xfId="0" applyFont="1" applyFill="1" applyBorder="1" applyAlignment="1">
      <alignment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/>
    <xf numFmtId="0" fontId="26" fillId="5" borderId="0" xfId="0" applyFont="1" applyFill="1" applyBorder="1" applyAlignment="1">
      <alignment horizontal="center" vertical="top"/>
    </xf>
    <xf numFmtId="0" fontId="10" fillId="5" borderId="15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wrapText="1"/>
    </xf>
    <xf numFmtId="1" fontId="66" fillId="5" borderId="15" xfId="0" applyNumberFormat="1" applyFont="1" applyFill="1" applyBorder="1" applyAlignment="1">
      <alignment horizontal="center" vertical="center" wrapText="1"/>
    </xf>
    <xf numFmtId="1" fontId="59" fillId="5" borderId="15" xfId="0" applyNumberFormat="1" applyFont="1" applyFill="1" applyBorder="1" applyAlignment="1">
      <alignment wrapText="1"/>
    </xf>
    <xf numFmtId="1" fontId="58" fillId="5" borderId="15" xfId="0" applyNumberFormat="1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0" fontId="116" fillId="10" borderId="12" xfId="0" applyFont="1" applyFill="1" applyBorder="1" applyAlignment="1">
      <alignment horizontal="center" vertical="center" wrapText="1"/>
    </xf>
    <xf numFmtId="0" fontId="116" fillId="10" borderId="13" xfId="0" applyFont="1" applyFill="1" applyBorder="1" applyAlignment="1">
      <alignment horizontal="center" vertical="center" wrapText="1"/>
    </xf>
    <xf numFmtId="0" fontId="116" fillId="10" borderId="14" xfId="0" applyFont="1" applyFill="1" applyBorder="1" applyAlignment="1">
      <alignment horizontal="center" vertical="center" wrapText="1"/>
    </xf>
    <xf numFmtId="0" fontId="108" fillId="8" borderId="0" xfId="0" applyFont="1" applyFill="1" applyBorder="1" applyAlignment="1">
      <alignment horizontal="center" vertical="center" wrapText="1"/>
    </xf>
    <xf numFmtId="0" fontId="58" fillId="8" borderId="0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20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wrapText="1"/>
    </xf>
    <xf numFmtId="0" fontId="59" fillId="5" borderId="20" xfId="0" applyFont="1" applyFill="1" applyBorder="1" applyAlignment="1">
      <alignment wrapText="1"/>
    </xf>
    <xf numFmtId="0" fontId="59" fillId="5" borderId="19" xfId="0" applyFont="1" applyFill="1" applyBorder="1" applyAlignment="1">
      <alignment wrapText="1"/>
    </xf>
    <xf numFmtId="1" fontId="10" fillId="5" borderId="18" xfId="0" applyNumberFormat="1" applyFont="1" applyFill="1" applyBorder="1" applyAlignment="1">
      <alignment horizontal="center" vertical="center" wrapText="1"/>
    </xf>
    <xf numFmtId="1" fontId="10" fillId="5" borderId="20" xfId="0" applyNumberFormat="1" applyFont="1" applyFill="1" applyBorder="1" applyAlignment="1">
      <alignment horizontal="center" vertical="center" wrapText="1"/>
    </xf>
    <xf numFmtId="1" fontId="58" fillId="5" borderId="18" xfId="0" applyNumberFormat="1" applyFont="1" applyFill="1" applyBorder="1" applyAlignment="1">
      <alignment horizontal="center" vertical="center" wrapText="1"/>
    </xf>
    <xf numFmtId="1" fontId="58" fillId="5" borderId="20" xfId="0" applyNumberFormat="1" applyFont="1" applyFill="1" applyBorder="1" applyAlignment="1">
      <alignment horizontal="center" vertical="center" wrapText="1"/>
    </xf>
    <xf numFmtId="1" fontId="59" fillId="5" borderId="18" xfId="0" applyNumberFormat="1" applyFont="1" applyFill="1" applyBorder="1" applyAlignment="1">
      <alignment horizontal="center" wrapText="1"/>
    </xf>
    <xf numFmtId="1" fontId="59" fillId="5" borderId="20" xfId="0" applyNumberFormat="1" applyFont="1" applyFill="1" applyBorder="1" applyAlignment="1">
      <alignment horizontal="center" wrapText="1"/>
    </xf>
    <xf numFmtId="1" fontId="13" fillId="5" borderId="18" xfId="0" applyNumberFormat="1" applyFont="1" applyFill="1" applyBorder="1" applyAlignment="1">
      <alignment horizontal="center" vertical="center" wrapText="1"/>
    </xf>
    <xf numFmtId="1" fontId="13" fillId="5" borderId="20" xfId="0" applyNumberFormat="1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center" wrapText="1"/>
    </xf>
    <xf numFmtId="1" fontId="10" fillId="5" borderId="15" xfId="0" applyNumberFormat="1" applyFont="1" applyFill="1" applyBorder="1" applyAlignment="1">
      <alignment horizontal="left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1" fontId="66" fillId="5" borderId="18" xfId="0" applyNumberFormat="1" applyFont="1" applyFill="1" applyBorder="1" applyAlignment="1">
      <alignment horizontal="center" vertical="center" wrapText="1"/>
    </xf>
    <xf numFmtId="1" fontId="66" fillId="5" borderId="20" xfId="0" applyNumberFormat="1" applyFont="1" applyFill="1" applyBorder="1" applyAlignment="1">
      <alignment horizontal="center" vertical="center" wrapText="1"/>
    </xf>
    <xf numFmtId="0" fontId="116" fillId="10" borderId="58" xfId="0" applyFont="1" applyFill="1" applyBorder="1" applyAlignment="1">
      <alignment horizontal="center" vertical="center" wrapText="1"/>
    </xf>
    <xf numFmtId="0" fontId="94" fillId="5" borderId="18" xfId="0" applyFont="1" applyFill="1" applyBorder="1" applyAlignment="1">
      <alignment horizontal="center" vertical="center"/>
    </xf>
    <xf numFmtId="0" fontId="94" fillId="5" borderId="19" xfId="0" applyFont="1" applyFill="1" applyBorder="1" applyAlignment="1">
      <alignment horizontal="center" vertical="center"/>
    </xf>
    <xf numFmtId="0" fontId="117" fillId="5" borderId="18" xfId="0" applyFont="1" applyFill="1" applyBorder="1" applyAlignment="1">
      <alignment horizontal="center" wrapText="1"/>
    </xf>
    <xf numFmtId="0" fontId="117" fillId="5" borderId="20" xfId="0" applyFont="1" applyFill="1" applyBorder="1" applyAlignment="1">
      <alignment horizontal="center" wrapText="1"/>
    </xf>
    <xf numFmtId="1" fontId="59" fillId="5" borderId="15" xfId="0" applyNumberFormat="1" applyFont="1" applyFill="1" applyBorder="1" applyAlignment="1">
      <alignment horizontal="center" wrapText="1"/>
    </xf>
    <xf numFmtId="1" fontId="58" fillId="5" borderId="19" xfId="0" applyNumberFormat="1" applyFont="1" applyFill="1" applyBorder="1" applyAlignment="1">
      <alignment horizontal="center" vertical="center" wrapText="1"/>
    </xf>
    <xf numFmtId="0" fontId="67" fillId="5" borderId="20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/>
    </xf>
    <xf numFmtId="0" fontId="105" fillId="5" borderId="15" xfId="0" applyFont="1" applyFill="1" applyBorder="1" applyAlignment="1">
      <alignment horizontal="center" vertical="center" wrapText="1"/>
    </xf>
    <xf numFmtId="0" fontId="105" fillId="5" borderId="18" xfId="0" applyFont="1" applyFill="1" applyBorder="1" applyAlignment="1">
      <alignment horizontal="center" vertical="center" wrapText="1"/>
    </xf>
    <xf numFmtId="1" fontId="84" fillId="5" borderId="15" xfId="0" applyNumberFormat="1" applyFont="1" applyFill="1" applyBorder="1" applyAlignment="1">
      <alignment horizontal="center" wrapText="1"/>
    </xf>
    <xf numFmtId="0" fontId="91" fillId="8" borderId="0" xfId="0" applyFont="1" applyFill="1" applyBorder="1" applyAlignment="1">
      <alignment horizontal="center" vertical="center" wrapText="1"/>
    </xf>
    <xf numFmtId="1" fontId="66" fillId="5" borderId="15" xfId="0" applyNumberFormat="1" applyFont="1" applyFill="1" applyBorder="1" applyAlignment="1">
      <alignment horizontal="center" vertical="center"/>
    </xf>
    <xf numFmtId="0" fontId="113" fillId="0" borderId="15" xfId="0" applyFont="1" applyBorder="1" applyAlignment="1">
      <alignment horizontal="center" vertical="center"/>
    </xf>
    <xf numFmtId="0" fontId="58" fillId="5" borderId="27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 wrapText="1"/>
    </xf>
    <xf numFmtId="0" fontId="59" fillId="5" borderId="27" xfId="0" applyFont="1" applyFill="1" applyBorder="1" applyAlignment="1">
      <alignment horizontal="center" wrapText="1"/>
    </xf>
    <xf numFmtId="0" fontId="59" fillId="5" borderId="55" xfId="0" applyFont="1" applyFill="1" applyBorder="1" applyAlignment="1">
      <alignment horizontal="center" wrapText="1"/>
    </xf>
    <xf numFmtId="0" fontId="59" fillId="5" borderId="54" xfId="0" applyFont="1" applyFill="1" applyBorder="1" applyAlignment="1">
      <alignment horizontal="center" wrapText="1"/>
    </xf>
    <xf numFmtId="0" fontId="58" fillId="5" borderId="55" xfId="0" applyFont="1" applyFill="1" applyBorder="1" applyAlignment="1">
      <alignment horizontal="center" vertical="center" wrapText="1"/>
    </xf>
    <xf numFmtId="1" fontId="66" fillId="5" borderId="27" xfId="0" applyNumberFormat="1" applyFont="1" applyFill="1" applyBorder="1" applyAlignment="1">
      <alignment horizontal="center" vertical="center" wrapText="1"/>
    </xf>
    <xf numFmtId="1" fontId="66" fillId="5" borderId="54" xfId="0" applyNumberFormat="1" applyFont="1" applyFill="1" applyBorder="1" applyAlignment="1">
      <alignment horizontal="center" vertical="center" wrapText="1"/>
    </xf>
    <xf numFmtId="1" fontId="66" fillId="5" borderId="55" xfId="0" applyNumberFormat="1" applyFont="1" applyFill="1" applyBorder="1" applyAlignment="1">
      <alignment horizontal="center" vertical="center" wrapText="1"/>
    </xf>
    <xf numFmtId="0" fontId="118" fillId="8" borderId="12" xfId="0" applyFont="1" applyFill="1" applyBorder="1" applyAlignment="1">
      <alignment horizontal="center" vertical="center" wrapText="1"/>
    </xf>
    <xf numFmtId="0" fontId="118" fillId="8" borderId="13" xfId="0" applyFont="1" applyFill="1" applyBorder="1" applyAlignment="1">
      <alignment horizontal="center" vertical="center" wrapText="1"/>
    </xf>
    <xf numFmtId="0" fontId="118" fillId="8" borderId="14" xfId="0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horizontal="left" vertical="center" wrapText="1"/>
    </xf>
    <xf numFmtId="0" fontId="115" fillId="5" borderId="15" xfId="0" applyFont="1" applyFill="1" applyBorder="1" applyAlignment="1">
      <alignment horizontal="left" vertical="center" wrapText="1"/>
    </xf>
    <xf numFmtId="1" fontId="58" fillId="5" borderId="43" xfId="0" applyNumberFormat="1" applyFont="1" applyFill="1" applyBorder="1" applyAlignment="1">
      <alignment horizontal="center" vertical="center" wrapText="1"/>
    </xf>
    <xf numFmtId="0" fontId="94" fillId="5" borderId="56" xfId="0" applyFont="1" applyFill="1" applyBorder="1" applyAlignment="1">
      <alignment horizontal="center" vertical="center"/>
    </xf>
    <xf numFmtId="0" fontId="94" fillId="5" borderId="57" xfId="0" applyFont="1" applyFill="1" applyBorder="1" applyAlignment="1">
      <alignment horizontal="center" vertical="center"/>
    </xf>
    <xf numFmtId="0" fontId="115" fillId="5" borderId="15" xfId="0" applyFont="1" applyFill="1" applyBorder="1" applyAlignment="1">
      <alignment horizontal="center" vertical="center" wrapText="1"/>
    </xf>
  </cellXfs>
  <cellStyles count="4">
    <cellStyle name="Гиперссылка 2" xfId="1"/>
    <cellStyle name="Обычный" xfId="0" builtinId="0"/>
    <cellStyle name="Финансовый 2" xfId="2"/>
    <cellStyle name="常规_Sheet2" xfId="3"/>
  </cellStyles>
  <dxfs count="0"/>
  <tableStyles count="0" defaultTableStyle="TableStyleMedium9" defaultPivotStyle="PivotStyleLight16"/>
  <colors>
    <mruColors>
      <color rgb="FF64B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2.jpeg"/><Relationship Id="rId18" Type="http://schemas.openxmlformats.org/officeDocument/2006/relationships/image" Target="../media/image277.png"/><Relationship Id="rId26" Type="http://schemas.openxmlformats.org/officeDocument/2006/relationships/image" Target="../media/image284.jpeg"/><Relationship Id="rId3" Type="http://schemas.openxmlformats.org/officeDocument/2006/relationships/image" Target="../media/image262.jpeg"/><Relationship Id="rId21" Type="http://schemas.openxmlformats.org/officeDocument/2006/relationships/image" Target="../media/image280.png"/><Relationship Id="rId7" Type="http://schemas.openxmlformats.org/officeDocument/2006/relationships/image" Target="../media/image266.png"/><Relationship Id="rId12" Type="http://schemas.openxmlformats.org/officeDocument/2006/relationships/image" Target="../media/image271.jpeg"/><Relationship Id="rId17" Type="http://schemas.openxmlformats.org/officeDocument/2006/relationships/image" Target="../media/image276.png"/><Relationship Id="rId25" Type="http://schemas.openxmlformats.org/officeDocument/2006/relationships/image" Target="../media/image283.jpeg"/><Relationship Id="rId33" Type="http://schemas.openxmlformats.org/officeDocument/2006/relationships/image" Target="../media/image49.png"/><Relationship Id="rId2" Type="http://schemas.openxmlformats.org/officeDocument/2006/relationships/image" Target="../media/image261.jpeg"/><Relationship Id="rId16" Type="http://schemas.openxmlformats.org/officeDocument/2006/relationships/image" Target="../media/image275.jpeg"/><Relationship Id="rId20" Type="http://schemas.openxmlformats.org/officeDocument/2006/relationships/image" Target="../media/image279.png"/><Relationship Id="rId29" Type="http://schemas.openxmlformats.org/officeDocument/2006/relationships/image" Target="../media/image287.jpeg"/><Relationship Id="rId1" Type="http://schemas.openxmlformats.org/officeDocument/2006/relationships/image" Target="../media/image260.jpeg"/><Relationship Id="rId6" Type="http://schemas.openxmlformats.org/officeDocument/2006/relationships/image" Target="../media/image265.jpeg"/><Relationship Id="rId11" Type="http://schemas.openxmlformats.org/officeDocument/2006/relationships/image" Target="../media/image270.jpeg"/><Relationship Id="rId24" Type="http://schemas.openxmlformats.org/officeDocument/2006/relationships/image" Target="../media/image282.jpeg"/><Relationship Id="rId32" Type="http://schemas.openxmlformats.org/officeDocument/2006/relationships/image" Target="../media/image48.png"/><Relationship Id="rId5" Type="http://schemas.openxmlformats.org/officeDocument/2006/relationships/image" Target="../media/image264.jpeg"/><Relationship Id="rId15" Type="http://schemas.openxmlformats.org/officeDocument/2006/relationships/image" Target="../media/image274.png"/><Relationship Id="rId23" Type="http://schemas.openxmlformats.org/officeDocument/2006/relationships/image" Target="../media/image281.jpeg"/><Relationship Id="rId28" Type="http://schemas.openxmlformats.org/officeDocument/2006/relationships/image" Target="../media/image286.jpeg"/><Relationship Id="rId10" Type="http://schemas.openxmlformats.org/officeDocument/2006/relationships/image" Target="../media/image269.png"/><Relationship Id="rId19" Type="http://schemas.openxmlformats.org/officeDocument/2006/relationships/image" Target="../media/image278.png"/><Relationship Id="rId31" Type="http://schemas.openxmlformats.org/officeDocument/2006/relationships/image" Target="../media/image289.png"/><Relationship Id="rId4" Type="http://schemas.openxmlformats.org/officeDocument/2006/relationships/image" Target="../media/image263.jpeg"/><Relationship Id="rId9" Type="http://schemas.openxmlformats.org/officeDocument/2006/relationships/image" Target="../media/image268.png"/><Relationship Id="rId14" Type="http://schemas.openxmlformats.org/officeDocument/2006/relationships/image" Target="../media/image273.jpeg"/><Relationship Id="rId22" Type="http://schemas.openxmlformats.org/officeDocument/2006/relationships/image" Target="../media/image2.jpeg"/><Relationship Id="rId27" Type="http://schemas.openxmlformats.org/officeDocument/2006/relationships/image" Target="../media/image285.jpeg"/><Relationship Id="rId30" Type="http://schemas.openxmlformats.org/officeDocument/2006/relationships/image" Target="../media/image288.jpeg"/><Relationship Id="rId8" Type="http://schemas.openxmlformats.org/officeDocument/2006/relationships/image" Target="../media/image267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2.png"/><Relationship Id="rId18" Type="http://schemas.openxmlformats.org/officeDocument/2006/relationships/image" Target="../media/image74.png"/><Relationship Id="rId26" Type="http://schemas.openxmlformats.org/officeDocument/2006/relationships/image" Target="../media/image312.png"/><Relationship Id="rId39" Type="http://schemas.openxmlformats.org/officeDocument/2006/relationships/image" Target="../media/image324.jpeg"/><Relationship Id="rId21" Type="http://schemas.openxmlformats.org/officeDocument/2006/relationships/image" Target="../media/image307.png"/><Relationship Id="rId34" Type="http://schemas.openxmlformats.org/officeDocument/2006/relationships/image" Target="../media/image319.jpeg"/><Relationship Id="rId7" Type="http://schemas.openxmlformats.org/officeDocument/2006/relationships/image" Target="../media/image296.jpeg"/><Relationship Id="rId12" Type="http://schemas.openxmlformats.org/officeDocument/2006/relationships/image" Target="../media/image301.png"/><Relationship Id="rId17" Type="http://schemas.openxmlformats.org/officeDocument/2006/relationships/image" Target="../media/image306.png"/><Relationship Id="rId25" Type="http://schemas.openxmlformats.org/officeDocument/2006/relationships/image" Target="../media/image311.png"/><Relationship Id="rId33" Type="http://schemas.openxmlformats.org/officeDocument/2006/relationships/image" Target="../media/image2.jpeg"/><Relationship Id="rId38" Type="http://schemas.openxmlformats.org/officeDocument/2006/relationships/image" Target="../media/image323.jpeg"/><Relationship Id="rId2" Type="http://schemas.openxmlformats.org/officeDocument/2006/relationships/image" Target="../media/image291.jpeg"/><Relationship Id="rId16" Type="http://schemas.openxmlformats.org/officeDocument/2006/relationships/image" Target="../media/image305.png"/><Relationship Id="rId20" Type="http://schemas.openxmlformats.org/officeDocument/2006/relationships/image" Target="../media/image55.png"/><Relationship Id="rId29" Type="http://schemas.openxmlformats.org/officeDocument/2006/relationships/image" Target="../media/image315.png"/><Relationship Id="rId1" Type="http://schemas.openxmlformats.org/officeDocument/2006/relationships/image" Target="../media/image290.jpeg"/><Relationship Id="rId6" Type="http://schemas.openxmlformats.org/officeDocument/2006/relationships/image" Target="../media/image295.jpeg"/><Relationship Id="rId11" Type="http://schemas.openxmlformats.org/officeDocument/2006/relationships/image" Target="../media/image300.jpeg"/><Relationship Id="rId24" Type="http://schemas.openxmlformats.org/officeDocument/2006/relationships/image" Target="../media/image310.png"/><Relationship Id="rId32" Type="http://schemas.openxmlformats.org/officeDocument/2006/relationships/image" Target="../media/image318.png"/><Relationship Id="rId37" Type="http://schemas.openxmlformats.org/officeDocument/2006/relationships/image" Target="../media/image322.jpeg"/><Relationship Id="rId5" Type="http://schemas.openxmlformats.org/officeDocument/2006/relationships/image" Target="../media/image294.jpeg"/><Relationship Id="rId15" Type="http://schemas.openxmlformats.org/officeDocument/2006/relationships/image" Target="../media/image304.jpeg"/><Relationship Id="rId23" Type="http://schemas.openxmlformats.org/officeDocument/2006/relationships/image" Target="../media/image309.png"/><Relationship Id="rId28" Type="http://schemas.openxmlformats.org/officeDocument/2006/relationships/image" Target="../media/image314.png"/><Relationship Id="rId36" Type="http://schemas.openxmlformats.org/officeDocument/2006/relationships/image" Target="../media/image321.jpeg"/><Relationship Id="rId10" Type="http://schemas.openxmlformats.org/officeDocument/2006/relationships/image" Target="../media/image299.jpeg"/><Relationship Id="rId19" Type="http://schemas.openxmlformats.org/officeDocument/2006/relationships/image" Target="../media/image54.png"/><Relationship Id="rId31" Type="http://schemas.openxmlformats.org/officeDocument/2006/relationships/image" Target="../media/image317.jpeg"/><Relationship Id="rId4" Type="http://schemas.openxmlformats.org/officeDocument/2006/relationships/image" Target="../media/image293.jpeg"/><Relationship Id="rId9" Type="http://schemas.openxmlformats.org/officeDocument/2006/relationships/image" Target="../media/image298.jpeg"/><Relationship Id="rId14" Type="http://schemas.openxmlformats.org/officeDocument/2006/relationships/image" Target="../media/image303.jpeg"/><Relationship Id="rId22" Type="http://schemas.openxmlformats.org/officeDocument/2006/relationships/image" Target="../media/image308.png"/><Relationship Id="rId27" Type="http://schemas.openxmlformats.org/officeDocument/2006/relationships/image" Target="../media/image313.png"/><Relationship Id="rId30" Type="http://schemas.openxmlformats.org/officeDocument/2006/relationships/image" Target="../media/image316.jpeg"/><Relationship Id="rId35" Type="http://schemas.openxmlformats.org/officeDocument/2006/relationships/image" Target="../media/image320.png"/><Relationship Id="rId8" Type="http://schemas.openxmlformats.org/officeDocument/2006/relationships/image" Target="../media/image297.jpeg"/><Relationship Id="rId3" Type="http://schemas.openxmlformats.org/officeDocument/2006/relationships/image" Target="../media/image292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1.jpeg"/><Relationship Id="rId3" Type="http://schemas.openxmlformats.org/officeDocument/2006/relationships/image" Target="../media/image327.png"/><Relationship Id="rId7" Type="http://schemas.openxmlformats.org/officeDocument/2006/relationships/image" Target="../media/image330.jpeg"/><Relationship Id="rId2" Type="http://schemas.openxmlformats.org/officeDocument/2006/relationships/image" Target="../media/image326.jpeg"/><Relationship Id="rId1" Type="http://schemas.openxmlformats.org/officeDocument/2006/relationships/image" Target="../media/image325.png"/><Relationship Id="rId6" Type="http://schemas.openxmlformats.org/officeDocument/2006/relationships/image" Target="../media/image329.jpeg"/><Relationship Id="rId5" Type="http://schemas.openxmlformats.org/officeDocument/2006/relationships/image" Target="../media/image328.jpeg"/><Relationship Id="rId4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image" Target="../media/image334.jpeg"/><Relationship Id="rId7" Type="http://schemas.openxmlformats.org/officeDocument/2006/relationships/image" Target="../media/image338.png"/><Relationship Id="rId2" Type="http://schemas.openxmlformats.org/officeDocument/2006/relationships/image" Target="../media/image333.jpeg"/><Relationship Id="rId1" Type="http://schemas.openxmlformats.org/officeDocument/2006/relationships/image" Target="../media/image332.jpeg"/><Relationship Id="rId6" Type="http://schemas.openxmlformats.org/officeDocument/2006/relationships/image" Target="../media/image337.jpeg"/><Relationship Id="rId5" Type="http://schemas.openxmlformats.org/officeDocument/2006/relationships/image" Target="../media/image336.jpeg"/><Relationship Id="rId4" Type="http://schemas.openxmlformats.org/officeDocument/2006/relationships/image" Target="../media/image335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1.jpeg"/><Relationship Id="rId13" Type="http://schemas.openxmlformats.org/officeDocument/2006/relationships/image" Target="../media/image346.png"/><Relationship Id="rId18" Type="http://schemas.openxmlformats.org/officeDocument/2006/relationships/image" Target="../media/image350.png"/><Relationship Id="rId3" Type="http://schemas.openxmlformats.org/officeDocument/2006/relationships/image" Target="../media/image172.jpeg"/><Relationship Id="rId21" Type="http://schemas.openxmlformats.org/officeDocument/2006/relationships/image" Target="../media/image352.png"/><Relationship Id="rId7" Type="http://schemas.openxmlformats.org/officeDocument/2006/relationships/image" Target="../media/image340.png"/><Relationship Id="rId12" Type="http://schemas.openxmlformats.org/officeDocument/2006/relationships/image" Target="../media/image345.png"/><Relationship Id="rId17" Type="http://schemas.openxmlformats.org/officeDocument/2006/relationships/image" Target="../media/image349.png"/><Relationship Id="rId2" Type="http://schemas.openxmlformats.org/officeDocument/2006/relationships/image" Target="../media/image339.png"/><Relationship Id="rId16" Type="http://schemas.openxmlformats.org/officeDocument/2006/relationships/image" Target="../media/image348.png"/><Relationship Id="rId20" Type="http://schemas.openxmlformats.org/officeDocument/2006/relationships/image" Target="../media/image351.png"/><Relationship Id="rId1" Type="http://schemas.openxmlformats.org/officeDocument/2006/relationships/image" Target="../media/image174.jpeg"/><Relationship Id="rId6" Type="http://schemas.openxmlformats.org/officeDocument/2006/relationships/image" Target="../media/image176.png"/><Relationship Id="rId11" Type="http://schemas.openxmlformats.org/officeDocument/2006/relationships/image" Target="../media/image344.png"/><Relationship Id="rId24" Type="http://schemas.openxmlformats.org/officeDocument/2006/relationships/image" Target="../media/image355.jpeg"/><Relationship Id="rId5" Type="http://schemas.openxmlformats.org/officeDocument/2006/relationships/image" Target="../media/image175.png"/><Relationship Id="rId15" Type="http://schemas.openxmlformats.org/officeDocument/2006/relationships/image" Target="../media/image2.jpeg"/><Relationship Id="rId23" Type="http://schemas.openxmlformats.org/officeDocument/2006/relationships/image" Target="../media/image354.jpeg"/><Relationship Id="rId10" Type="http://schemas.openxmlformats.org/officeDocument/2006/relationships/image" Target="../media/image343.png"/><Relationship Id="rId19" Type="http://schemas.openxmlformats.org/officeDocument/2006/relationships/image" Target="../media/image324.jpeg"/><Relationship Id="rId4" Type="http://schemas.openxmlformats.org/officeDocument/2006/relationships/image" Target="../media/image173.png"/><Relationship Id="rId9" Type="http://schemas.openxmlformats.org/officeDocument/2006/relationships/image" Target="../media/image342.png"/><Relationship Id="rId14" Type="http://schemas.openxmlformats.org/officeDocument/2006/relationships/image" Target="../media/image347.png"/><Relationship Id="rId22" Type="http://schemas.openxmlformats.org/officeDocument/2006/relationships/image" Target="../media/image353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4.png"/><Relationship Id="rId18" Type="http://schemas.openxmlformats.org/officeDocument/2006/relationships/image" Target="../media/image369.jpeg"/><Relationship Id="rId26" Type="http://schemas.openxmlformats.org/officeDocument/2006/relationships/image" Target="../media/image377.jpeg"/><Relationship Id="rId21" Type="http://schemas.openxmlformats.org/officeDocument/2006/relationships/image" Target="../media/image372.jpeg"/><Relationship Id="rId34" Type="http://schemas.openxmlformats.org/officeDocument/2006/relationships/image" Target="../media/image385.jpeg"/><Relationship Id="rId7" Type="http://schemas.openxmlformats.org/officeDocument/2006/relationships/image" Target="../media/image362.png"/><Relationship Id="rId12" Type="http://schemas.openxmlformats.org/officeDocument/2006/relationships/image" Target="../media/image363.jpeg"/><Relationship Id="rId17" Type="http://schemas.openxmlformats.org/officeDocument/2006/relationships/image" Target="../media/image368.png"/><Relationship Id="rId25" Type="http://schemas.openxmlformats.org/officeDocument/2006/relationships/image" Target="../media/image376.jpeg"/><Relationship Id="rId33" Type="http://schemas.openxmlformats.org/officeDocument/2006/relationships/image" Target="../media/image384.jpeg"/><Relationship Id="rId2" Type="http://schemas.openxmlformats.org/officeDocument/2006/relationships/image" Target="../media/image357.jpeg"/><Relationship Id="rId16" Type="http://schemas.openxmlformats.org/officeDocument/2006/relationships/image" Target="../media/image367.png"/><Relationship Id="rId20" Type="http://schemas.openxmlformats.org/officeDocument/2006/relationships/image" Target="../media/image371.png"/><Relationship Id="rId29" Type="http://schemas.openxmlformats.org/officeDocument/2006/relationships/image" Target="../media/image380.jpeg"/><Relationship Id="rId1" Type="http://schemas.openxmlformats.org/officeDocument/2006/relationships/image" Target="../media/image356.jpeg"/><Relationship Id="rId6" Type="http://schemas.openxmlformats.org/officeDocument/2006/relationships/image" Target="../media/image361.png"/><Relationship Id="rId11" Type="http://schemas.openxmlformats.org/officeDocument/2006/relationships/image" Target="../media/image306.png"/><Relationship Id="rId24" Type="http://schemas.openxmlformats.org/officeDocument/2006/relationships/image" Target="../media/image375.jpeg"/><Relationship Id="rId32" Type="http://schemas.openxmlformats.org/officeDocument/2006/relationships/image" Target="../media/image383.jpeg"/><Relationship Id="rId37" Type="http://schemas.openxmlformats.org/officeDocument/2006/relationships/image" Target="../media/image2.jpeg"/><Relationship Id="rId5" Type="http://schemas.openxmlformats.org/officeDocument/2006/relationships/image" Target="../media/image360.png"/><Relationship Id="rId15" Type="http://schemas.openxmlformats.org/officeDocument/2006/relationships/image" Target="../media/image366.png"/><Relationship Id="rId23" Type="http://schemas.openxmlformats.org/officeDocument/2006/relationships/image" Target="../media/image374.jpeg"/><Relationship Id="rId28" Type="http://schemas.openxmlformats.org/officeDocument/2006/relationships/image" Target="../media/image379.jpeg"/><Relationship Id="rId36" Type="http://schemas.openxmlformats.org/officeDocument/2006/relationships/image" Target="../media/image387.jpeg"/><Relationship Id="rId10" Type="http://schemas.openxmlformats.org/officeDocument/2006/relationships/image" Target="../media/image305.png"/><Relationship Id="rId19" Type="http://schemas.openxmlformats.org/officeDocument/2006/relationships/image" Target="../media/image370.png"/><Relationship Id="rId31" Type="http://schemas.openxmlformats.org/officeDocument/2006/relationships/image" Target="../media/image382.jpeg"/><Relationship Id="rId4" Type="http://schemas.openxmlformats.org/officeDocument/2006/relationships/image" Target="../media/image359.jpeg"/><Relationship Id="rId9" Type="http://schemas.openxmlformats.org/officeDocument/2006/relationships/image" Target="../media/image304.jpeg"/><Relationship Id="rId14" Type="http://schemas.openxmlformats.org/officeDocument/2006/relationships/image" Target="../media/image365.jpeg"/><Relationship Id="rId22" Type="http://schemas.openxmlformats.org/officeDocument/2006/relationships/image" Target="../media/image373.jpeg"/><Relationship Id="rId27" Type="http://schemas.openxmlformats.org/officeDocument/2006/relationships/image" Target="../media/image378.jpeg"/><Relationship Id="rId30" Type="http://schemas.openxmlformats.org/officeDocument/2006/relationships/image" Target="../media/image381.jpeg"/><Relationship Id="rId35" Type="http://schemas.openxmlformats.org/officeDocument/2006/relationships/image" Target="../media/image386.jpeg"/><Relationship Id="rId8" Type="http://schemas.openxmlformats.org/officeDocument/2006/relationships/image" Target="../media/image303.jpeg"/><Relationship Id="rId3" Type="http://schemas.openxmlformats.org/officeDocument/2006/relationships/image" Target="../media/image358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jpeg"/><Relationship Id="rId26" Type="http://schemas.openxmlformats.org/officeDocument/2006/relationships/image" Target="../media/image28.png"/><Relationship Id="rId39" Type="http://schemas.openxmlformats.org/officeDocument/2006/relationships/image" Target="../media/image40.png"/><Relationship Id="rId21" Type="http://schemas.openxmlformats.org/officeDocument/2006/relationships/image" Target="../media/image23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7" Type="http://schemas.openxmlformats.org/officeDocument/2006/relationships/image" Target="../media/image9.png"/><Relationship Id="rId2" Type="http://schemas.openxmlformats.org/officeDocument/2006/relationships/image" Target="../media/image4.jpeg"/><Relationship Id="rId16" Type="http://schemas.openxmlformats.org/officeDocument/2006/relationships/image" Target="../media/image18.png"/><Relationship Id="rId29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7.jpe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2.jpeg"/><Relationship Id="rId44" Type="http://schemas.openxmlformats.org/officeDocument/2006/relationships/image" Target="../media/image45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1.jpe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8" Type="http://schemas.openxmlformats.org/officeDocument/2006/relationships/image" Target="../media/image10.png"/><Relationship Id="rId3" Type="http://schemas.openxmlformats.org/officeDocument/2006/relationships/image" Target="../media/image5.jpe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jpe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2.jpeg"/><Relationship Id="rId41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png"/><Relationship Id="rId18" Type="http://schemas.openxmlformats.org/officeDocument/2006/relationships/image" Target="../media/image67.jpeg"/><Relationship Id="rId26" Type="http://schemas.openxmlformats.org/officeDocument/2006/relationships/image" Target="../media/image75.jpeg"/><Relationship Id="rId39" Type="http://schemas.openxmlformats.org/officeDocument/2006/relationships/image" Target="../media/image88.jpeg"/><Relationship Id="rId21" Type="http://schemas.openxmlformats.org/officeDocument/2006/relationships/image" Target="../media/image70.jpeg"/><Relationship Id="rId34" Type="http://schemas.openxmlformats.org/officeDocument/2006/relationships/image" Target="../media/image83.png"/><Relationship Id="rId42" Type="http://schemas.openxmlformats.org/officeDocument/2006/relationships/image" Target="../media/image2.jpeg"/><Relationship Id="rId7" Type="http://schemas.openxmlformats.org/officeDocument/2006/relationships/image" Target="../media/image56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0" Type="http://schemas.openxmlformats.org/officeDocument/2006/relationships/image" Target="../media/image69.jpeg"/><Relationship Id="rId29" Type="http://schemas.openxmlformats.org/officeDocument/2006/relationships/image" Target="../media/image78.png"/><Relationship Id="rId41" Type="http://schemas.openxmlformats.org/officeDocument/2006/relationships/image" Target="../media/image90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24" Type="http://schemas.openxmlformats.org/officeDocument/2006/relationships/image" Target="../media/image73.jpeg"/><Relationship Id="rId32" Type="http://schemas.openxmlformats.org/officeDocument/2006/relationships/image" Target="../media/image81.png"/><Relationship Id="rId37" Type="http://schemas.openxmlformats.org/officeDocument/2006/relationships/image" Target="../media/image86.png"/><Relationship Id="rId40" Type="http://schemas.openxmlformats.org/officeDocument/2006/relationships/image" Target="../media/image89.png"/><Relationship Id="rId5" Type="http://schemas.openxmlformats.org/officeDocument/2006/relationships/image" Target="../media/image54.png"/><Relationship Id="rId15" Type="http://schemas.openxmlformats.org/officeDocument/2006/relationships/image" Target="../media/image64.pn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png"/><Relationship Id="rId10" Type="http://schemas.openxmlformats.org/officeDocument/2006/relationships/image" Target="../media/image59.png"/><Relationship Id="rId19" Type="http://schemas.openxmlformats.org/officeDocument/2006/relationships/image" Target="../media/image68.jpeg"/><Relationship Id="rId31" Type="http://schemas.openxmlformats.org/officeDocument/2006/relationships/image" Target="../media/image80.png"/><Relationship Id="rId44" Type="http://schemas.openxmlformats.org/officeDocument/2006/relationships/image" Target="../media/image92.jpeg"/><Relationship Id="rId4" Type="http://schemas.openxmlformats.org/officeDocument/2006/relationships/image" Target="../media/image53.png"/><Relationship Id="rId9" Type="http://schemas.openxmlformats.org/officeDocument/2006/relationships/image" Target="../media/image58.png"/><Relationship Id="rId14" Type="http://schemas.openxmlformats.org/officeDocument/2006/relationships/image" Target="../media/image63.pn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png"/><Relationship Id="rId35" Type="http://schemas.openxmlformats.org/officeDocument/2006/relationships/image" Target="../media/image84.jpeg"/><Relationship Id="rId43" Type="http://schemas.openxmlformats.org/officeDocument/2006/relationships/image" Target="../media/image91.jpeg"/><Relationship Id="rId8" Type="http://schemas.openxmlformats.org/officeDocument/2006/relationships/image" Target="../media/image57.png"/><Relationship Id="rId3" Type="http://schemas.openxmlformats.org/officeDocument/2006/relationships/image" Target="../media/image52.png"/><Relationship Id="rId12" Type="http://schemas.openxmlformats.org/officeDocument/2006/relationships/image" Target="../media/image61.png"/><Relationship Id="rId17" Type="http://schemas.openxmlformats.org/officeDocument/2006/relationships/image" Target="../media/image66.png"/><Relationship Id="rId25" Type="http://schemas.openxmlformats.org/officeDocument/2006/relationships/image" Target="../media/image74.png"/><Relationship Id="rId33" Type="http://schemas.openxmlformats.org/officeDocument/2006/relationships/image" Target="../media/image82.png"/><Relationship Id="rId38" Type="http://schemas.openxmlformats.org/officeDocument/2006/relationships/image" Target="../media/image8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5.png"/><Relationship Id="rId18" Type="http://schemas.openxmlformats.org/officeDocument/2006/relationships/image" Target="../media/image110.png"/><Relationship Id="rId26" Type="http://schemas.openxmlformats.org/officeDocument/2006/relationships/image" Target="../media/image118.png"/><Relationship Id="rId3" Type="http://schemas.openxmlformats.org/officeDocument/2006/relationships/image" Target="../media/image95.png"/><Relationship Id="rId21" Type="http://schemas.openxmlformats.org/officeDocument/2006/relationships/image" Target="../media/image113.png"/><Relationship Id="rId34" Type="http://schemas.openxmlformats.org/officeDocument/2006/relationships/image" Target="../media/image125.png"/><Relationship Id="rId7" Type="http://schemas.openxmlformats.org/officeDocument/2006/relationships/image" Target="../media/image99.png"/><Relationship Id="rId12" Type="http://schemas.openxmlformats.org/officeDocument/2006/relationships/image" Target="../media/image104.png"/><Relationship Id="rId17" Type="http://schemas.openxmlformats.org/officeDocument/2006/relationships/image" Target="../media/image109.png"/><Relationship Id="rId25" Type="http://schemas.openxmlformats.org/officeDocument/2006/relationships/image" Target="../media/image117.png"/><Relationship Id="rId33" Type="http://schemas.openxmlformats.org/officeDocument/2006/relationships/image" Target="../media/image124.png"/><Relationship Id="rId2" Type="http://schemas.openxmlformats.org/officeDocument/2006/relationships/image" Target="../media/image94.png"/><Relationship Id="rId16" Type="http://schemas.openxmlformats.org/officeDocument/2006/relationships/image" Target="../media/image108.png"/><Relationship Id="rId20" Type="http://schemas.openxmlformats.org/officeDocument/2006/relationships/image" Target="../media/image112.png"/><Relationship Id="rId29" Type="http://schemas.openxmlformats.org/officeDocument/2006/relationships/image" Target="../media/image121.png"/><Relationship Id="rId1" Type="http://schemas.openxmlformats.org/officeDocument/2006/relationships/image" Target="../media/image93.png"/><Relationship Id="rId6" Type="http://schemas.openxmlformats.org/officeDocument/2006/relationships/image" Target="../media/image98.png"/><Relationship Id="rId11" Type="http://schemas.openxmlformats.org/officeDocument/2006/relationships/image" Target="../media/image103.png"/><Relationship Id="rId24" Type="http://schemas.openxmlformats.org/officeDocument/2006/relationships/image" Target="../media/image116.png"/><Relationship Id="rId32" Type="http://schemas.openxmlformats.org/officeDocument/2006/relationships/image" Target="../media/image123.png"/><Relationship Id="rId5" Type="http://schemas.openxmlformats.org/officeDocument/2006/relationships/image" Target="../media/image97.png"/><Relationship Id="rId15" Type="http://schemas.openxmlformats.org/officeDocument/2006/relationships/image" Target="../media/image107.png"/><Relationship Id="rId23" Type="http://schemas.openxmlformats.org/officeDocument/2006/relationships/image" Target="../media/image115.png"/><Relationship Id="rId28" Type="http://schemas.openxmlformats.org/officeDocument/2006/relationships/image" Target="../media/image120.png"/><Relationship Id="rId10" Type="http://schemas.openxmlformats.org/officeDocument/2006/relationships/image" Target="../media/image102.png"/><Relationship Id="rId19" Type="http://schemas.openxmlformats.org/officeDocument/2006/relationships/image" Target="../media/image111.png"/><Relationship Id="rId31" Type="http://schemas.openxmlformats.org/officeDocument/2006/relationships/image" Target="../media/image2.jpeg"/><Relationship Id="rId4" Type="http://schemas.openxmlformats.org/officeDocument/2006/relationships/image" Target="../media/image96.png"/><Relationship Id="rId9" Type="http://schemas.openxmlformats.org/officeDocument/2006/relationships/image" Target="../media/image101.png"/><Relationship Id="rId14" Type="http://schemas.openxmlformats.org/officeDocument/2006/relationships/image" Target="../media/image106.png"/><Relationship Id="rId22" Type="http://schemas.openxmlformats.org/officeDocument/2006/relationships/image" Target="../media/image114.png"/><Relationship Id="rId27" Type="http://schemas.openxmlformats.org/officeDocument/2006/relationships/image" Target="../media/image119.png"/><Relationship Id="rId30" Type="http://schemas.openxmlformats.org/officeDocument/2006/relationships/image" Target="../media/image122.png"/><Relationship Id="rId35" Type="http://schemas.openxmlformats.org/officeDocument/2006/relationships/image" Target="../media/image126.jpeg"/><Relationship Id="rId8" Type="http://schemas.openxmlformats.org/officeDocument/2006/relationships/image" Target="../media/image100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1.jpe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png"/><Relationship Id="rId21" Type="http://schemas.openxmlformats.org/officeDocument/2006/relationships/image" Target="../media/image149.png"/><Relationship Id="rId34" Type="http://schemas.openxmlformats.org/officeDocument/2006/relationships/image" Target="../media/image162.jpeg"/><Relationship Id="rId42" Type="http://schemas.openxmlformats.org/officeDocument/2006/relationships/image" Target="../media/image170.png"/><Relationship Id="rId47" Type="http://schemas.openxmlformats.org/officeDocument/2006/relationships/image" Target="../media/image175.png"/><Relationship Id="rId50" Type="http://schemas.openxmlformats.org/officeDocument/2006/relationships/image" Target="../media/image178.jpeg"/><Relationship Id="rId55" Type="http://schemas.openxmlformats.org/officeDocument/2006/relationships/image" Target="../media/image183.png"/><Relationship Id="rId63" Type="http://schemas.openxmlformats.org/officeDocument/2006/relationships/image" Target="../media/image190.png"/><Relationship Id="rId7" Type="http://schemas.openxmlformats.org/officeDocument/2006/relationships/image" Target="../media/image135.png"/><Relationship Id="rId2" Type="http://schemas.openxmlformats.org/officeDocument/2006/relationships/image" Target="../media/image130.png"/><Relationship Id="rId16" Type="http://schemas.openxmlformats.org/officeDocument/2006/relationships/image" Target="../media/image144.png"/><Relationship Id="rId29" Type="http://schemas.openxmlformats.org/officeDocument/2006/relationships/image" Target="../media/image157.jpeg"/><Relationship Id="rId11" Type="http://schemas.openxmlformats.org/officeDocument/2006/relationships/image" Target="../media/image139.png"/><Relationship Id="rId24" Type="http://schemas.openxmlformats.org/officeDocument/2006/relationships/image" Target="../media/image152.png"/><Relationship Id="rId32" Type="http://schemas.openxmlformats.org/officeDocument/2006/relationships/image" Target="../media/image160.png"/><Relationship Id="rId37" Type="http://schemas.openxmlformats.org/officeDocument/2006/relationships/image" Target="../media/image165.png"/><Relationship Id="rId40" Type="http://schemas.openxmlformats.org/officeDocument/2006/relationships/image" Target="../media/image168.jpeg"/><Relationship Id="rId45" Type="http://schemas.openxmlformats.org/officeDocument/2006/relationships/image" Target="../media/image173.png"/><Relationship Id="rId53" Type="http://schemas.openxmlformats.org/officeDocument/2006/relationships/image" Target="../media/image181.jpeg"/><Relationship Id="rId58" Type="http://schemas.openxmlformats.org/officeDocument/2006/relationships/image" Target="../media/image2.jpeg"/><Relationship Id="rId5" Type="http://schemas.openxmlformats.org/officeDocument/2006/relationships/image" Target="../media/image133.png"/><Relationship Id="rId61" Type="http://schemas.openxmlformats.org/officeDocument/2006/relationships/image" Target="../media/image188.png"/><Relationship Id="rId19" Type="http://schemas.openxmlformats.org/officeDocument/2006/relationships/image" Target="../media/image147.jpeg"/><Relationship Id="rId14" Type="http://schemas.openxmlformats.org/officeDocument/2006/relationships/image" Target="../media/image142.jpeg"/><Relationship Id="rId22" Type="http://schemas.openxmlformats.org/officeDocument/2006/relationships/image" Target="../media/image150.png"/><Relationship Id="rId27" Type="http://schemas.openxmlformats.org/officeDocument/2006/relationships/image" Target="../media/image155.jpe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Relationship Id="rId43" Type="http://schemas.openxmlformats.org/officeDocument/2006/relationships/image" Target="../media/image171.png"/><Relationship Id="rId48" Type="http://schemas.openxmlformats.org/officeDocument/2006/relationships/image" Target="../media/image176.png"/><Relationship Id="rId56" Type="http://schemas.openxmlformats.org/officeDocument/2006/relationships/image" Target="../media/image184.png"/><Relationship Id="rId8" Type="http://schemas.openxmlformats.org/officeDocument/2006/relationships/image" Target="../media/image136.png"/><Relationship Id="rId51" Type="http://schemas.openxmlformats.org/officeDocument/2006/relationships/image" Target="../media/image179.jpeg"/><Relationship Id="rId3" Type="http://schemas.openxmlformats.org/officeDocument/2006/relationships/image" Target="../media/image131.jpeg"/><Relationship Id="rId12" Type="http://schemas.openxmlformats.org/officeDocument/2006/relationships/image" Target="../media/image140.png"/><Relationship Id="rId17" Type="http://schemas.openxmlformats.org/officeDocument/2006/relationships/image" Target="../media/image145.png"/><Relationship Id="rId25" Type="http://schemas.openxmlformats.org/officeDocument/2006/relationships/image" Target="../media/image153.png"/><Relationship Id="rId33" Type="http://schemas.openxmlformats.org/officeDocument/2006/relationships/image" Target="../media/image161.png"/><Relationship Id="rId38" Type="http://schemas.openxmlformats.org/officeDocument/2006/relationships/image" Target="../media/image166.jpeg"/><Relationship Id="rId46" Type="http://schemas.openxmlformats.org/officeDocument/2006/relationships/image" Target="../media/image174.jpeg"/><Relationship Id="rId59" Type="http://schemas.openxmlformats.org/officeDocument/2006/relationships/image" Target="../media/image186.png"/><Relationship Id="rId20" Type="http://schemas.openxmlformats.org/officeDocument/2006/relationships/image" Target="../media/image148.png"/><Relationship Id="rId41" Type="http://schemas.openxmlformats.org/officeDocument/2006/relationships/image" Target="../media/image169.png"/><Relationship Id="rId54" Type="http://schemas.openxmlformats.org/officeDocument/2006/relationships/image" Target="../media/image182.jpeg"/><Relationship Id="rId62" Type="http://schemas.openxmlformats.org/officeDocument/2006/relationships/image" Target="../media/image189.png"/><Relationship Id="rId1" Type="http://schemas.openxmlformats.org/officeDocument/2006/relationships/image" Target="../media/image129.jpeg"/><Relationship Id="rId6" Type="http://schemas.openxmlformats.org/officeDocument/2006/relationships/image" Target="../media/image134.jpe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jpeg"/><Relationship Id="rId49" Type="http://schemas.openxmlformats.org/officeDocument/2006/relationships/image" Target="../media/image177.jpeg"/><Relationship Id="rId57" Type="http://schemas.openxmlformats.org/officeDocument/2006/relationships/image" Target="../media/image185.png"/><Relationship Id="rId10" Type="http://schemas.openxmlformats.org/officeDocument/2006/relationships/image" Target="../media/image138.jpeg"/><Relationship Id="rId31" Type="http://schemas.openxmlformats.org/officeDocument/2006/relationships/image" Target="../media/image159.png"/><Relationship Id="rId44" Type="http://schemas.openxmlformats.org/officeDocument/2006/relationships/image" Target="../media/image172.jpeg"/><Relationship Id="rId52" Type="http://schemas.openxmlformats.org/officeDocument/2006/relationships/image" Target="../media/image180.jpeg"/><Relationship Id="rId60" Type="http://schemas.openxmlformats.org/officeDocument/2006/relationships/image" Target="../media/image187.png"/><Relationship Id="rId4" Type="http://schemas.openxmlformats.org/officeDocument/2006/relationships/image" Target="../media/image132.png"/><Relationship Id="rId9" Type="http://schemas.openxmlformats.org/officeDocument/2006/relationships/image" Target="../media/image13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8.jpeg"/><Relationship Id="rId13" Type="http://schemas.openxmlformats.org/officeDocument/2006/relationships/image" Target="../media/image203.png"/><Relationship Id="rId18" Type="http://schemas.openxmlformats.org/officeDocument/2006/relationships/image" Target="../media/image208.jpeg"/><Relationship Id="rId26" Type="http://schemas.openxmlformats.org/officeDocument/2006/relationships/image" Target="../media/image216.png"/><Relationship Id="rId3" Type="http://schemas.openxmlformats.org/officeDocument/2006/relationships/image" Target="../media/image193.png"/><Relationship Id="rId21" Type="http://schemas.openxmlformats.org/officeDocument/2006/relationships/image" Target="../media/image211.png"/><Relationship Id="rId7" Type="http://schemas.openxmlformats.org/officeDocument/2006/relationships/image" Target="../media/image197.png"/><Relationship Id="rId12" Type="http://schemas.openxmlformats.org/officeDocument/2006/relationships/image" Target="../media/image202.png"/><Relationship Id="rId17" Type="http://schemas.openxmlformats.org/officeDocument/2006/relationships/image" Target="../media/image207.jpeg"/><Relationship Id="rId25" Type="http://schemas.openxmlformats.org/officeDocument/2006/relationships/image" Target="../media/image215.png"/><Relationship Id="rId2" Type="http://schemas.openxmlformats.org/officeDocument/2006/relationships/image" Target="../media/image192.jpeg"/><Relationship Id="rId16" Type="http://schemas.openxmlformats.org/officeDocument/2006/relationships/image" Target="../media/image206.jpeg"/><Relationship Id="rId20" Type="http://schemas.openxmlformats.org/officeDocument/2006/relationships/image" Target="../media/image210.png"/><Relationship Id="rId29" Type="http://schemas.openxmlformats.org/officeDocument/2006/relationships/image" Target="../media/image218.jpeg"/><Relationship Id="rId1" Type="http://schemas.openxmlformats.org/officeDocument/2006/relationships/image" Target="../media/image191.jpeg"/><Relationship Id="rId6" Type="http://schemas.openxmlformats.org/officeDocument/2006/relationships/image" Target="../media/image196.jpeg"/><Relationship Id="rId11" Type="http://schemas.openxmlformats.org/officeDocument/2006/relationships/image" Target="../media/image201.png"/><Relationship Id="rId24" Type="http://schemas.openxmlformats.org/officeDocument/2006/relationships/image" Target="../media/image214.png"/><Relationship Id="rId32" Type="http://schemas.openxmlformats.org/officeDocument/2006/relationships/image" Target="../media/image221.png"/><Relationship Id="rId5" Type="http://schemas.openxmlformats.org/officeDocument/2006/relationships/image" Target="../media/image195.png"/><Relationship Id="rId15" Type="http://schemas.openxmlformats.org/officeDocument/2006/relationships/image" Target="../media/image205.png"/><Relationship Id="rId23" Type="http://schemas.openxmlformats.org/officeDocument/2006/relationships/image" Target="../media/image213.png"/><Relationship Id="rId28" Type="http://schemas.openxmlformats.org/officeDocument/2006/relationships/image" Target="../media/image2.jpeg"/><Relationship Id="rId10" Type="http://schemas.openxmlformats.org/officeDocument/2006/relationships/image" Target="../media/image200.jpeg"/><Relationship Id="rId19" Type="http://schemas.openxmlformats.org/officeDocument/2006/relationships/image" Target="../media/image209.jpeg"/><Relationship Id="rId31" Type="http://schemas.openxmlformats.org/officeDocument/2006/relationships/image" Target="../media/image220.png"/><Relationship Id="rId4" Type="http://schemas.openxmlformats.org/officeDocument/2006/relationships/image" Target="../media/image194.png"/><Relationship Id="rId9" Type="http://schemas.openxmlformats.org/officeDocument/2006/relationships/image" Target="../media/image199.jpeg"/><Relationship Id="rId14" Type="http://schemas.openxmlformats.org/officeDocument/2006/relationships/image" Target="../media/image204.png"/><Relationship Id="rId22" Type="http://schemas.openxmlformats.org/officeDocument/2006/relationships/image" Target="../media/image212.png"/><Relationship Id="rId27" Type="http://schemas.openxmlformats.org/officeDocument/2006/relationships/image" Target="../media/image217.png"/><Relationship Id="rId30" Type="http://schemas.openxmlformats.org/officeDocument/2006/relationships/image" Target="../media/image21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8.png"/><Relationship Id="rId3" Type="http://schemas.openxmlformats.org/officeDocument/2006/relationships/image" Target="../media/image223.png"/><Relationship Id="rId7" Type="http://schemas.openxmlformats.org/officeDocument/2006/relationships/image" Target="../media/image227.png"/><Relationship Id="rId2" Type="http://schemas.openxmlformats.org/officeDocument/2006/relationships/image" Target="../media/image222.png"/><Relationship Id="rId1" Type="http://schemas.openxmlformats.org/officeDocument/2006/relationships/image" Target="../media/image2.jpeg"/><Relationship Id="rId6" Type="http://schemas.openxmlformats.org/officeDocument/2006/relationships/image" Target="../media/image226.png"/><Relationship Id="rId5" Type="http://schemas.openxmlformats.org/officeDocument/2006/relationships/image" Target="../media/image225.png"/><Relationship Id="rId10" Type="http://schemas.openxmlformats.org/officeDocument/2006/relationships/image" Target="../media/image230.png"/><Relationship Id="rId4" Type="http://schemas.openxmlformats.org/officeDocument/2006/relationships/image" Target="../media/image224.png"/><Relationship Id="rId9" Type="http://schemas.openxmlformats.org/officeDocument/2006/relationships/image" Target="../media/image22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3.png"/><Relationship Id="rId2" Type="http://schemas.openxmlformats.org/officeDocument/2006/relationships/image" Target="../media/image232.png"/><Relationship Id="rId1" Type="http://schemas.openxmlformats.org/officeDocument/2006/relationships/image" Target="../media/image231.png"/><Relationship Id="rId4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7.png"/><Relationship Id="rId13" Type="http://schemas.openxmlformats.org/officeDocument/2006/relationships/image" Target="../media/image242.jpeg"/><Relationship Id="rId18" Type="http://schemas.openxmlformats.org/officeDocument/2006/relationships/image" Target="../media/image247.png"/><Relationship Id="rId26" Type="http://schemas.openxmlformats.org/officeDocument/2006/relationships/image" Target="../media/image254.jpeg"/><Relationship Id="rId3" Type="http://schemas.openxmlformats.org/officeDocument/2006/relationships/image" Target="../media/image125.png"/><Relationship Id="rId21" Type="http://schemas.openxmlformats.org/officeDocument/2006/relationships/image" Target="../media/image250.png"/><Relationship Id="rId7" Type="http://schemas.openxmlformats.org/officeDocument/2006/relationships/image" Target="../media/image236.png"/><Relationship Id="rId12" Type="http://schemas.openxmlformats.org/officeDocument/2006/relationships/image" Target="../media/image241.png"/><Relationship Id="rId17" Type="http://schemas.openxmlformats.org/officeDocument/2006/relationships/image" Target="../media/image246.png"/><Relationship Id="rId25" Type="http://schemas.openxmlformats.org/officeDocument/2006/relationships/image" Target="../media/image253.png"/><Relationship Id="rId2" Type="http://schemas.openxmlformats.org/officeDocument/2006/relationships/image" Target="../media/image124.png"/><Relationship Id="rId16" Type="http://schemas.openxmlformats.org/officeDocument/2006/relationships/image" Target="../media/image245.png"/><Relationship Id="rId20" Type="http://schemas.openxmlformats.org/officeDocument/2006/relationships/image" Target="../media/image249.png"/><Relationship Id="rId29" Type="http://schemas.openxmlformats.org/officeDocument/2006/relationships/image" Target="../media/image257.png"/><Relationship Id="rId1" Type="http://schemas.openxmlformats.org/officeDocument/2006/relationships/image" Target="../media/image123.png"/><Relationship Id="rId6" Type="http://schemas.openxmlformats.org/officeDocument/2006/relationships/image" Target="../media/image235.png"/><Relationship Id="rId11" Type="http://schemas.openxmlformats.org/officeDocument/2006/relationships/image" Target="../media/image240.png"/><Relationship Id="rId24" Type="http://schemas.openxmlformats.org/officeDocument/2006/relationships/image" Target="../media/image252.png"/><Relationship Id="rId5" Type="http://schemas.openxmlformats.org/officeDocument/2006/relationships/image" Target="../media/image234.png"/><Relationship Id="rId15" Type="http://schemas.openxmlformats.org/officeDocument/2006/relationships/image" Target="../media/image244.png"/><Relationship Id="rId23" Type="http://schemas.openxmlformats.org/officeDocument/2006/relationships/image" Target="../media/image2.jpeg"/><Relationship Id="rId28" Type="http://schemas.openxmlformats.org/officeDocument/2006/relationships/image" Target="../media/image256.jpeg"/><Relationship Id="rId10" Type="http://schemas.openxmlformats.org/officeDocument/2006/relationships/image" Target="../media/image239.png"/><Relationship Id="rId19" Type="http://schemas.openxmlformats.org/officeDocument/2006/relationships/image" Target="../media/image248.png"/><Relationship Id="rId31" Type="http://schemas.openxmlformats.org/officeDocument/2006/relationships/image" Target="../media/image259.png"/><Relationship Id="rId4" Type="http://schemas.openxmlformats.org/officeDocument/2006/relationships/image" Target="../media/image126.jpeg"/><Relationship Id="rId9" Type="http://schemas.openxmlformats.org/officeDocument/2006/relationships/image" Target="../media/image238.png"/><Relationship Id="rId14" Type="http://schemas.openxmlformats.org/officeDocument/2006/relationships/image" Target="../media/image243.png"/><Relationship Id="rId22" Type="http://schemas.openxmlformats.org/officeDocument/2006/relationships/image" Target="../media/image251.png"/><Relationship Id="rId27" Type="http://schemas.openxmlformats.org/officeDocument/2006/relationships/image" Target="../media/image255.png"/><Relationship Id="rId30" Type="http://schemas.openxmlformats.org/officeDocument/2006/relationships/image" Target="../media/image258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8.jpeg"/><Relationship Id="rId1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28575</xdr:rowOff>
    </xdr:from>
    <xdr:to>
      <xdr:col>10</xdr:col>
      <xdr:colOff>28575</xdr:colOff>
      <xdr:row>13</xdr:row>
      <xdr:rowOff>0</xdr:rowOff>
    </xdr:to>
    <xdr:pic>
      <xdr:nvPicPr>
        <xdr:cNvPr id="2" name="Рисунок 23" descr="блок Мультилендинг Турники 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47275"/>
          <a:ext cx="19088100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10</xdr:col>
      <xdr:colOff>19050</xdr:colOff>
      <xdr:row>5</xdr:row>
      <xdr:rowOff>0</xdr:rowOff>
    </xdr:to>
    <xdr:pic>
      <xdr:nvPicPr>
        <xdr:cNvPr id="3" name="Рисунок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9078575" cy="2376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71</xdr:row>
      <xdr:rowOff>1095375</xdr:rowOff>
    </xdr:from>
    <xdr:to>
      <xdr:col>2</xdr:col>
      <xdr:colOff>2876550</xdr:colOff>
      <xdr:row>73</xdr:row>
      <xdr:rowOff>85725</xdr:rowOff>
    </xdr:to>
    <xdr:pic>
      <xdr:nvPicPr>
        <xdr:cNvPr id="172278" name="Рисунок 6" descr="Диск50 PL13">
          <a:extLst>
            <a:ext uri="{FF2B5EF4-FFF2-40B4-BE49-F238E27FC236}">
              <a16:creationId xmlns:a16="http://schemas.microsoft.com/office/drawing/2014/main" id="{00000000-0008-0000-0900-0000F6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855" t="4530" r="10487" b="9641"/>
        <a:stretch>
          <a:fillRect/>
        </a:stretch>
      </xdr:blipFill>
      <xdr:spPr bwMode="auto">
        <a:xfrm>
          <a:off x="6086475" y="130492500"/>
          <a:ext cx="23431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75</xdr:row>
      <xdr:rowOff>361950</xdr:rowOff>
    </xdr:from>
    <xdr:to>
      <xdr:col>2</xdr:col>
      <xdr:colOff>2743200</xdr:colOff>
      <xdr:row>76</xdr:row>
      <xdr:rowOff>1095375</xdr:rowOff>
    </xdr:to>
    <xdr:pic>
      <xdr:nvPicPr>
        <xdr:cNvPr id="172279" name="Рисунок 5" descr="Диск25 PL01">
          <a:extLst>
            <a:ext uri="{FF2B5EF4-FFF2-40B4-BE49-F238E27FC236}">
              <a16:creationId xmlns:a16="http://schemas.microsoft.com/office/drawing/2014/main" id="{00000000-0008-0000-0900-0000F7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914" t="5643" r="23502" b="6367"/>
        <a:stretch>
          <a:fillRect/>
        </a:stretch>
      </xdr:blipFill>
      <xdr:spPr bwMode="auto">
        <a:xfrm>
          <a:off x="6048375" y="137169525"/>
          <a:ext cx="22479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77</xdr:row>
      <xdr:rowOff>781050</xdr:rowOff>
    </xdr:from>
    <xdr:to>
      <xdr:col>2</xdr:col>
      <xdr:colOff>2390775</xdr:colOff>
      <xdr:row>78</xdr:row>
      <xdr:rowOff>752476</xdr:rowOff>
    </xdr:to>
    <xdr:pic>
      <xdr:nvPicPr>
        <xdr:cNvPr id="172280" name="Picture 1">
          <a:extLst>
            <a:ext uri="{FF2B5EF4-FFF2-40B4-BE49-F238E27FC236}">
              <a16:creationId xmlns:a16="http://schemas.microsoft.com/office/drawing/2014/main" id="{00000000-0008-0000-0900-0000F8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348" t="13844" r="53058" b="5602"/>
        <a:stretch>
          <a:fillRect/>
        </a:stretch>
      </xdr:blipFill>
      <xdr:spPr bwMode="auto">
        <a:xfrm>
          <a:off x="6391275" y="140522325"/>
          <a:ext cx="1552575" cy="1495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74</xdr:row>
      <xdr:rowOff>219075</xdr:rowOff>
    </xdr:from>
    <xdr:to>
      <xdr:col>2</xdr:col>
      <xdr:colOff>3219450</xdr:colOff>
      <xdr:row>74</xdr:row>
      <xdr:rowOff>2676525</xdr:rowOff>
    </xdr:to>
    <xdr:pic>
      <xdr:nvPicPr>
        <xdr:cNvPr id="172281" name="Picture 2">
          <a:extLst>
            <a:ext uri="{FF2B5EF4-FFF2-40B4-BE49-F238E27FC236}">
              <a16:creationId xmlns:a16="http://schemas.microsoft.com/office/drawing/2014/main" id="{00000000-0008-0000-0900-0000F9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158" r="6992" b="1550"/>
        <a:stretch>
          <a:fillRect/>
        </a:stretch>
      </xdr:blipFill>
      <xdr:spPr bwMode="auto">
        <a:xfrm>
          <a:off x="5743575" y="134188200"/>
          <a:ext cx="3028950" cy="2457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49</xdr:row>
      <xdr:rowOff>76200</xdr:rowOff>
    </xdr:from>
    <xdr:to>
      <xdr:col>2</xdr:col>
      <xdr:colOff>1885950</xdr:colOff>
      <xdr:row>50</xdr:row>
      <xdr:rowOff>1390650</xdr:rowOff>
    </xdr:to>
    <xdr:pic>
      <xdr:nvPicPr>
        <xdr:cNvPr id="172284" name="Рисунок 271" descr="Гриф50.jpg">
          <a:extLst>
            <a:ext uri="{FF2B5EF4-FFF2-40B4-BE49-F238E27FC236}">
              <a16:creationId xmlns:a16="http://schemas.microsoft.com/office/drawing/2014/main" id="{00000000-0008-0000-0900-0000FC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2932" b="37685"/>
        <a:stretch>
          <a:fillRect/>
        </a:stretch>
      </xdr:blipFill>
      <xdr:spPr bwMode="auto">
        <a:xfrm rot="2989860">
          <a:off x="5648325" y="96278700"/>
          <a:ext cx="2838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42</xdr:row>
      <xdr:rowOff>38100</xdr:rowOff>
    </xdr:from>
    <xdr:to>
      <xdr:col>2</xdr:col>
      <xdr:colOff>3076575</xdr:colOff>
      <xdr:row>42</xdr:row>
      <xdr:rowOff>381000</xdr:rowOff>
    </xdr:to>
    <xdr:pic>
      <xdr:nvPicPr>
        <xdr:cNvPr id="172285" name="Рисунок 335" descr="C:\Users\Игорь Борисович\Desktop\для прайса тяж атлетика\Гриф с метал серединой.jpg">
          <a:extLst>
            <a:ext uri="{FF2B5EF4-FFF2-40B4-BE49-F238E27FC236}">
              <a16:creationId xmlns:a16="http://schemas.microsoft.com/office/drawing/2014/main" id="{00000000-0008-0000-0900-0000FD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283" r="2509"/>
        <a:stretch>
          <a:fillRect/>
        </a:stretch>
      </xdr:blipFill>
      <xdr:spPr bwMode="auto">
        <a:xfrm>
          <a:off x="5886450" y="84524850"/>
          <a:ext cx="2743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371475</xdr:rowOff>
    </xdr:from>
    <xdr:to>
      <xdr:col>2</xdr:col>
      <xdr:colOff>3076575</xdr:colOff>
      <xdr:row>24</xdr:row>
      <xdr:rowOff>2590800</xdr:rowOff>
    </xdr:to>
    <xdr:pic>
      <xdr:nvPicPr>
        <xdr:cNvPr id="172286" name="Рисунок 15" descr="гантели Мини.png">
          <a:extLst>
            <a:ext uri="{FF2B5EF4-FFF2-40B4-BE49-F238E27FC236}">
              <a16:creationId xmlns:a16="http://schemas.microsoft.com/office/drawing/2014/main" id="{00000000-0008-0000-0900-0000FE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00700" y="49110900"/>
          <a:ext cx="302895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27</xdr:row>
      <xdr:rowOff>190500</xdr:rowOff>
    </xdr:from>
    <xdr:to>
      <xdr:col>2</xdr:col>
      <xdr:colOff>2162175</xdr:colOff>
      <xdr:row>27</xdr:row>
      <xdr:rowOff>1724025</xdr:rowOff>
    </xdr:to>
    <xdr:pic>
      <xdr:nvPicPr>
        <xdr:cNvPr id="172290" name="Рисунок 23" descr="02_ Гиря красная.png">
          <a:extLst>
            <a:ext uri="{FF2B5EF4-FFF2-40B4-BE49-F238E27FC236}">
              <a16:creationId xmlns:a16="http://schemas.microsoft.com/office/drawing/2014/main" id="{00000000-0008-0000-0900-000002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72250" y="56235600"/>
          <a:ext cx="11430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25</xdr:row>
      <xdr:rowOff>0</xdr:rowOff>
    </xdr:from>
    <xdr:to>
      <xdr:col>2</xdr:col>
      <xdr:colOff>2600325</xdr:colOff>
      <xdr:row>25</xdr:row>
      <xdr:rowOff>1571625</xdr:rowOff>
    </xdr:to>
    <xdr:pic>
      <xdr:nvPicPr>
        <xdr:cNvPr id="172292" name="Рисунок 27" descr="10_ Гантель серая.png">
          <a:extLst>
            <a:ext uri="{FF2B5EF4-FFF2-40B4-BE49-F238E27FC236}">
              <a16:creationId xmlns:a16="http://schemas.microsoft.com/office/drawing/2014/main" id="{00000000-0008-0000-0900-000004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67450" y="51463575"/>
          <a:ext cx="188595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26</xdr:row>
      <xdr:rowOff>542925</xdr:rowOff>
    </xdr:from>
    <xdr:to>
      <xdr:col>2</xdr:col>
      <xdr:colOff>2990850</xdr:colOff>
      <xdr:row>26</xdr:row>
      <xdr:rowOff>1819275</xdr:rowOff>
    </xdr:to>
    <xdr:pic>
      <xdr:nvPicPr>
        <xdr:cNvPr id="172293" name="Рисунок 29" descr="12__ Гантель с креплением черн. сер.png">
          <a:extLst>
            <a:ext uri="{FF2B5EF4-FFF2-40B4-BE49-F238E27FC236}">
              <a16:creationId xmlns:a16="http://schemas.microsoft.com/office/drawing/2014/main" id="{00000000-0008-0000-0900-00000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67325" y="46262925"/>
          <a:ext cx="25622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758472</xdr:colOff>
      <xdr:row>79</xdr:row>
      <xdr:rowOff>328611</xdr:rowOff>
    </xdr:from>
    <xdr:to>
      <xdr:col>9</xdr:col>
      <xdr:colOff>747713</xdr:colOff>
      <xdr:row>79</xdr:row>
      <xdr:rowOff>658156</xdr:rowOff>
    </xdr:to>
    <xdr:sp macro="" textlink="">
      <xdr:nvSpPr>
        <xdr:cNvPr id="40" name="Стрелка вправо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13617222" y="131049711"/>
          <a:ext cx="1856141" cy="32954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571500</xdr:colOff>
      <xdr:row>64</xdr:row>
      <xdr:rowOff>171450</xdr:rowOff>
    </xdr:from>
    <xdr:to>
      <xdr:col>2</xdr:col>
      <xdr:colOff>2971800</xdr:colOff>
      <xdr:row>64</xdr:row>
      <xdr:rowOff>2581275</xdr:rowOff>
    </xdr:to>
    <xdr:pic>
      <xdr:nvPicPr>
        <xdr:cNvPr id="172295" name="Рисунок 334" descr="P:\ОТДЕЛ ПРОДАЖ\Добреднев Игорь\!____Юрий Десигнер\Гриф\1_Диск 0.5.jpg">
          <a:extLst>
            <a:ext uri="{FF2B5EF4-FFF2-40B4-BE49-F238E27FC236}">
              <a16:creationId xmlns:a16="http://schemas.microsoft.com/office/drawing/2014/main" id="{00000000-0008-0000-0900-000007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24575" y="118186200"/>
          <a:ext cx="240030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67</xdr:row>
      <xdr:rowOff>361950</xdr:rowOff>
    </xdr:from>
    <xdr:to>
      <xdr:col>2</xdr:col>
      <xdr:colOff>2619375</xdr:colOff>
      <xdr:row>69</xdr:row>
      <xdr:rowOff>638175</xdr:rowOff>
    </xdr:to>
    <xdr:pic>
      <xdr:nvPicPr>
        <xdr:cNvPr id="172296" name="Рисунок 5" descr="Диск25 PL01">
          <a:extLst>
            <a:ext uri="{FF2B5EF4-FFF2-40B4-BE49-F238E27FC236}">
              <a16:creationId xmlns:a16="http://schemas.microsoft.com/office/drawing/2014/main" id="{00000000-0008-0000-0900-000008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9914" t="5643" r="23502" b="6367"/>
        <a:stretch>
          <a:fillRect/>
        </a:stretch>
      </xdr:blipFill>
      <xdr:spPr bwMode="auto">
        <a:xfrm>
          <a:off x="6238875" y="124996575"/>
          <a:ext cx="193357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65</xdr:row>
      <xdr:rowOff>209550</xdr:rowOff>
    </xdr:from>
    <xdr:to>
      <xdr:col>2</xdr:col>
      <xdr:colOff>2924175</xdr:colOff>
      <xdr:row>65</xdr:row>
      <xdr:rowOff>2400300</xdr:rowOff>
    </xdr:to>
    <xdr:pic>
      <xdr:nvPicPr>
        <xdr:cNvPr id="172297" name="Рисунок 43">
          <a:extLst>
            <a:ext uri="{FF2B5EF4-FFF2-40B4-BE49-F238E27FC236}">
              <a16:creationId xmlns:a16="http://schemas.microsoft.com/office/drawing/2014/main" id="{00000000-0008-0000-0900-000009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13306" r="5435" b="10190"/>
        <a:stretch>
          <a:fillRect/>
        </a:stretch>
      </xdr:blipFill>
      <xdr:spPr bwMode="auto">
        <a:xfrm>
          <a:off x="5686425" y="120938925"/>
          <a:ext cx="27908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44</xdr:row>
      <xdr:rowOff>1466850</xdr:rowOff>
    </xdr:from>
    <xdr:to>
      <xdr:col>2</xdr:col>
      <xdr:colOff>2971800</xdr:colOff>
      <xdr:row>45</xdr:row>
      <xdr:rowOff>142875</xdr:rowOff>
    </xdr:to>
    <xdr:pic>
      <xdr:nvPicPr>
        <xdr:cNvPr id="172298" name="Рисунок 335" descr="C:\Users\Игорь Борисович\Desktop\для прайса тяж атлетика\Гриф с метал серединой.jpg">
          <a:extLst>
            <a:ext uri="{FF2B5EF4-FFF2-40B4-BE49-F238E27FC236}">
              <a16:creationId xmlns:a16="http://schemas.microsoft.com/office/drawing/2014/main" id="{00000000-0008-0000-0900-00000A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283" r="2509"/>
        <a:stretch>
          <a:fillRect/>
        </a:stretch>
      </xdr:blipFill>
      <xdr:spPr bwMode="auto">
        <a:xfrm>
          <a:off x="6067425" y="89001600"/>
          <a:ext cx="2457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596974</xdr:colOff>
      <xdr:row>6</xdr:row>
      <xdr:rowOff>1691241</xdr:rowOff>
    </xdr:from>
    <xdr:to>
      <xdr:col>2</xdr:col>
      <xdr:colOff>2987749</xdr:colOff>
      <xdr:row>6</xdr:row>
      <xdr:rowOff>3343496</xdr:rowOff>
    </xdr:to>
    <xdr:pic>
      <xdr:nvPicPr>
        <xdr:cNvPr id="172300" name="Picture 4" descr="http://petrosport.kz/sites/default/files/styles/img_500x500/public/gantelya_no3.jpg?itok=r3yhKfR3">
          <a:extLst>
            <a:ext uri="{FF2B5EF4-FFF2-40B4-BE49-F238E27FC236}">
              <a16:creationId xmlns:a16="http://schemas.microsoft.com/office/drawing/2014/main" id="{00000000-0008-0000-0900-00000C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56916" y="11969381"/>
          <a:ext cx="2390775" cy="1652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507926</xdr:colOff>
      <xdr:row>7</xdr:row>
      <xdr:rowOff>1684596</xdr:rowOff>
    </xdr:from>
    <xdr:to>
      <xdr:col>2</xdr:col>
      <xdr:colOff>2727251</xdr:colOff>
      <xdr:row>7</xdr:row>
      <xdr:rowOff>2884303</xdr:rowOff>
    </xdr:to>
    <xdr:pic>
      <xdr:nvPicPr>
        <xdr:cNvPr id="172301" name="Рисунок 50" descr="гантеля.png">
          <a:extLst>
            <a:ext uri="{FF2B5EF4-FFF2-40B4-BE49-F238E27FC236}">
              <a16:creationId xmlns:a16="http://schemas.microsoft.com/office/drawing/2014/main" id="{00000000-0008-0000-0900-00000D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67868" y="15241108"/>
          <a:ext cx="2219325" cy="1199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40</xdr:row>
      <xdr:rowOff>1085850</xdr:rowOff>
    </xdr:from>
    <xdr:to>
      <xdr:col>2</xdr:col>
      <xdr:colOff>2743200</xdr:colOff>
      <xdr:row>40</xdr:row>
      <xdr:rowOff>1333500</xdr:rowOff>
    </xdr:to>
    <xdr:pic>
      <xdr:nvPicPr>
        <xdr:cNvPr id="172302" name="Рисунок 330" descr="C:\Users\Игорь Борисович\Desktop\для прайса тяж атлетика\Грифы.jpg">
          <a:extLst>
            <a:ext uri="{FF2B5EF4-FFF2-40B4-BE49-F238E27FC236}">
              <a16:creationId xmlns:a16="http://schemas.microsoft.com/office/drawing/2014/main" id="{00000000-0008-0000-0900-00000E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05525" y="79990950"/>
          <a:ext cx="21907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23</xdr:row>
      <xdr:rowOff>209550</xdr:rowOff>
    </xdr:from>
    <xdr:to>
      <xdr:col>2</xdr:col>
      <xdr:colOff>2476500</xdr:colOff>
      <xdr:row>23</xdr:row>
      <xdr:rowOff>1450458</xdr:rowOff>
    </xdr:to>
    <xdr:pic>
      <xdr:nvPicPr>
        <xdr:cNvPr id="172303" name="Picture 2">
          <a:extLst>
            <a:ext uri="{FF2B5EF4-FFF2-40B4-BE49-F238E27FC236}">
              <a16:creationId xmlns:a16="http://schemas.microsoft.com/office/drawing/2014/main" id="{00000000-0008-0000-0900-00000F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19875" y="35956875"/>
          <a:ext cx="1409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22</xdr:row>
      <xdr:rowOff>152400</xdr:rowOff>
    </xdr:from>
    <xdr:to>
      <xdr:col>2</xdr:col>
      <xdr:colOff>1781175</xdr:colOff>
      <xdr:row>23</xdr:row>
      <xdr:rowOff>581024</xdr:rowOff>
    </xdr:to>
    <xdr:pic>
      <xdr:nvPicPr>
        <xdr:cNvPr id="172304" name="Picture 3">
          <a:extLst>
            <a:ext uri="{FF2B5EF4-FFF2-40B4-BE49-F238E27FC236}">
              <a16:creationId xmlns:a16="http://schemas.microsoft.com/office/drawing/2014/main" id="{00000000-0008-0000-0900-000010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10225" y="34785300"/>
          <a:ext cx="17240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1552575</xdr:colOff>
      <xdr:row>22</xdr:row>
      <xdr:rowOff>571500</xdr:rowOff>
    </xdr:from>
    <xdr:to>
      <xdr:col>2</xdr:col>
      <xdr:colOff>3286125</xdr:colOff>
      <xdr:row>23</xdr:row>
      <xdr:rowOff>685799</xdr:rowOff>
    </xdr:to>
    <xdr:pic>
      <xdr:nvPicPr>
        <xdr:cNvPr id="172305" name="Picture 4">
          <a:extLst>
            <a:ext uri="{FF2B5EF4-FFF2-40B4-BE49-F238E27FC236}">
              <a16:creationId xmlns:a16="http://schemas.microsoft.com/office/drawing/2014/main" id="{00000000-0008-0000-0900-000011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105650" y="35204400"/>
          <a:ext cx="17335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742950</xdr:colOff>
      <xdr:row>37</xdr:row>
      <xdr:rowOff>209550</xdr:rowOff>
    </xdr:from>
    <xdr:to>
      <xdr:col>2</xdr:col>
      <xdr:colOff>2495550</xdr:colOff>
      <xdr:row>38</xdr:row>
      <xdr:rowOff>123825</xdr:rowOff>
    </xdr:to>
    <xdr:pic>
      <xdr:nvPicPr>
        <xdr:cNvPr id="172306" name="Рисунок 38" descr="http://sportoptovik.ru/upload/resize_cache/iblock/dd5/110_110_1/dd5cbfd8680b9423b1c1a303efb1f45b.png">
          <a:extLst>
            <a:ext uri="{FF2B5EF4-FFF2-40B4-BE49-F238E27FC236}">
              <a16:creationId xmlns:a16="http://schemas.microsoft.com/office/drawing/2014/main" id="{00000000-0008-0000-0900-000012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296025" y="73914000"/>
          <a:ext cx="1752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38</xdr:row>
      <xdr:rowOff>0</xdr:rowOff>
    </xdr:from>
    <xdr:to>
      <xdr:col>2</xdr:col>
      <xdr:colOff>2428875</xdr:colOff>
      <xdr:row>38</xdr:row>
      <xdr:rowOff>2124075</xdr:rowOff>
    </xdr:to>
    <xdr:pic>
      <xdr:nvPicPr>
        <xdr:cNvPr id="172307" name="Рисунок 40" descr="http://sportoptovik.ru/upload/resize_cache/iblock/dd5/110_110_1/dd5cbfd8680b9423b1c1a303efb1f45b.png">
          <a:extLst>
            <a:ext uri="{FF2B5EF4-FFF2-40B4-BE49-F238E27FC236}">
              <a16:creationId xmlns:a16="http://schemas.microsoft.com/office/drawing/2014/main" id="{00000000-0008-0000-0900-000013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219825" y="75923775"/>
          <a:ext cx="17621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46</xdr:row>
      <xdr:rowOff>180975</xdr:rowOff>
    </xdr:from>
    <xdr:to>
      <xdr:col>3</xdr:col>
      <xdr:colOff>47624</xdr:colOff>
      <xdr:row>48</xdr:row>
      <xdr:rowOff>1162049</xdr:rowOff>
    </xdr:to>
    <xdr:pic>
      <xdr:nvPicPr>
        <xdr:cNvPr id="172308" name="Рисунок 41" descr="http://sportoptovik.ru/upload/resize_cache/iblock/dfd/110_110_1/dfd7c7d7e64e08ed9ca2cd273484411c.png">
          <a:extLst>
            <a:ext uri="{FF2B5EF4-FFF2-40B4-BE49-F238E27FC236}">
              <a16:creationId xmlns:a16="http://schemas.microsoft.com/office/drawing/2014/main" id="{00000000-0008-0000-0900-000014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572125" y="90763725"/>
          <a:ext cx="334327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0</xdr:row>
      <xdr:rowOff>2990850</xdr:rowOff>
    </xdr:to>
    <xdr:pic>
      <xdr:nvPicPr>
        <xdr:cNvPr id="172309" name="Рисунок 3">
          <a:extLst>
            <a:ext uri="{FF2B5EF4-FFF2-40B4-BE49-F238E27FC236}">
              <a16:creationId xmlns:a16="http://schemas.microsoft.com/office/drawing/2014/main" id="{00000000-0008-0000-0900-00001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b="87215"/>
        <a:stretch>
          <a:fillRect/>
        </a:stretch>
      </xdr:blipFill>
      <xdr:spPr bwMode="auto">
        <a:xfrm>
          <a:off x="0" y="0"/>
          <a:ext cx="18606977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132907</xdr:colOff>
      <xdr:row>0</xdr:row>
      <xdr:rowOff>2873669</xdr:rowOff>
    </xdr:from>
    <xdr:to>
      <xdr:col>12</xdr:col>
      <xdr:colOff>20379</xdr:colOff>
      <xdr:row>1</xdr:row>
      <xdr:rowOff>1417674</xdr:rowOff>
    </xdr:to>
    <xdr:pic>
      <xdr:nvPicPr>
        <xdr:cNvPr id="172310" name="Рисунок 3">
          <a:extLst>
            <a:ext uri="{FF2B5EF4-FFF2-40B4-BE49-F238E27FC236}">
              <a16:creationId xmlns:a16="http://schemas.microsoft.com/office/drawing/2014/main" id="{00000000-0008-0000-0900-000016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55519" b="28006"/>
        <a:stretch>
          <a:fillRect/>
        </a:stretch>
      </xdr:blipFill>
      <xdr:spPr bwMode="auto">
        <a:xfrm>
          <a:off x="132907" y="2873669"/>
          <a:ext cx="18494449" cy="3749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16</xdr:row>
      <xdr:rowOff>552450</xdr:rowOff>
    </xdr:from>
    <xdr:to>
      <xdr:col>2</xdr:col>
      <xdr:colOff>2800350</xdr:colOff>
      <xdr:row>18</xdr:row>
      <xdr:rowOff>180976</xdr:rowOff>
    </xdr:to>
    <xdr:pic>
      <xdr:nvPicPr>
        <xdr:cNvPr id="172311" name="Рисунок 1">
          <a:extLst>
            <a:ext uri="{FF2B5EF4-FFF2-40B4-BE49-F238E27FC236}">
              <a16:creationId xmlns:a16="http://schemas.microsoft.com/office/drawing/2014/main" id="{00000000-0008-0000-0900-000017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448300" y="32385000"/>
          <a:ext cx="2190750" cy="2028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19</xdr:row>
      <xdr:rowOff>257175</xdr:rowOff>
    </xdr:from>
    <xdr:to>
      <xdr:col>2</xdr:col>
      <xdr:colOff>2857500</xdr:colOff>
      <xdr:row>21</xdr:row>
      <xdr:rowOff>466725</xdr:rowOff>
    </xdr:to>
    <xdr:pic>
      <xdr:nvPicPr>
        <xdr:cNvPr id="172312" name="Рисунок 6">
          <a:extLst>
            <a:ext uri="{FF2B5EF4-FFF2-40B4-BE49-F238E27FC236}">
              <a16:creationId xmlns:a16="http://schemas.microsoft.com/office/drawing/2014/main" id="{00000000-0008-0000-0900-000018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505450" y="35252025"/>
          <a:ext cx="21907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28</xdr:row>
      <xdr:rowOff>695325</xdr:rowOff>
    </xdr:from>
    <xdr:to>
      <xdr:col>2</xdr:col>
      <xdr:colOff>3181350</xdr:colOff>
      <xdr:row>32</xdr:row>
      <xdr:rowOff>0</xdr:rowOff>
    </xdr:to>
    <xdr:pic>
      <xdr:nvPicPr>
        <xdr:cNvPr id="172313" name="Рисунок 7">
          <a:extLst>
            <a:ext uri="{FF2B5EF4-FFF2-40B4-BE49-F238E27FC236}">
              <a16:creationId xmlns:a16="http://schemas.microsoft.com/office/drawing/2014/main" id="{00000000-0008-0000-0900-000019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914900" y="51387375"/>
          <a:ext cx="3105150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51</xdr:row>
      <xdr:rowOff>247650</xdr:rowOff>
    </xdr:from>
    <xdr:to>
      <xdr:col>2</xdr:col>
      <xdr:colOff>2762250</xdr:colOff>
      <xdr:row>51</xdr:row>
      <xdr:rowOff>1276350</xdr:rowOff>
    </xdr:to>
    <xdr:pic>
      <xdr:nvPicPr>
        <xdr:cNvPr id="172314" name="Рисунок 1">
          <a:extLst>
            <a:ext uri="{FF2B5EF4-FFF2-40B4-BE49-F238E27FC236}">
              <a16:creationId xmlns:a16="http://schemas.microsoft.com/office/drawing/2014/main" id="{00000000-0008-0000-0900-00001A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38850" y="98450400"/>
          <a:ext cx="22764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8</xdr:row>
      <xdr:rowOff>1514475</xdr:rowOff>
    </xdr:from>
    <xdr:to>
      <xdr:col>2</xdr:col>
      <xdr:colOff>3086099</xdr:colOff>
      <xdr:row>11</xdr:row>
      <xdr:rowOff>104775</xdr:rowOff>
    </xdr:to>
    <xdr:pic>
      <xdr:nvPicPr>
        <xdr:cNvPr id="172315" name="Рисунок 2">
          <a:extLst>
            <a:ext uri="{FF2B5EF4-FFF2-40B4-BE49-F238E27FC236}">
              <a16:creationId xmlns:a16="http://schemas.microsoft.com/office/drawing/2014/main" id="{00000000-0008-0000-0900-00001B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991100" y="22926675"/>
          <a:ext cx="2933699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33</xdr:row>
      <xdr:rowOff>514350</xdr:rowOff>
    </xdr:from>
    <xdr:to>
      <xdr:col>2</xdr:col>
      <xdr:colOff>2943225</xdr:colOff>
      <xdr:row>36</xdr:row>
      <xdr:rowOff>9526</xdr:rowOff>
    </xdr:to>
    <xdr:pic>
      <xdr:nvPicPr>
        <xdr:cNvPr id="172316" name="Рисунок 4">
          <a:extLst>
            <a:ext uri="{FF2B5EF4-FFF2-40B4-BE49-F238E27FC236}">
              <a16:creationId xmlns:a16="http://schemas.microsoft.com/office/drawing/2014/main" id="{00000000-0008-0000-0900-00001C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19800" y="67779900"/>
          <a:ext cx="247650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53</xdr:row>
      <xdr:rowOff>1314450</xdr:rowOff>
    </xdr:from>
    <xdr:to>
      <xdr:col>2</xdr:col>
      <xdr:colOff>3048000</xdr:colOff>
      <xdr:row>55</xdr:row>
      <xdr:rowOff>762000</xdr:rowOff>
    </xdr:to>
    <xdr:pic>
      <xdr:nvPicPr>
        <xdr:cNvPr id="172317" name="Рисунок 5">
          <a:extLst>
            <a:ext uri="{FF2B5EF4-FFF2-40B4-BE49-F238E27FC236}">
              <a16:creationId xmlns:a16="http://schemas.microsoft.com/office/drawing/2014/main" id="{00000000-0008-0000-0900-00001D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867400" y="102565200"/>
          <a:ext cx="273367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59</xdr:row>
      <xdr:rowOff>762000</xdr:rowOff>
    </xdr:from>
    <xdr:to>
      <xdr:col>2</xdr:col>
      <xdr:colOff>2733675</xdr:colOff>
      <xdr:row>61</xdr:row>
      <xdr:rowOff>923924</xdr:rowOff>
    </xdr:to>
    <xdr:pic>
      <xdr:nvPicPr>
        <xdr:cNvPr id="172318" name="Рисунок 6">
          <a:extLst>
            <a:ext uri="{FF2B5EF4-FFF2-40B4-BE49-F238E27FC236}">
              <a16:creationId xmlns:a16="http://schemas.microsoft.com/office/drawing/2014/main" id="{00000000-0008-0000-0900-00001E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619750" y="111156750"/>
          <a:ext cx="26670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38100</xdr:rowOff>
    </xdr:from>
    <xdr:to>
      <xdr:col>2</xdr:col>
      <xdr:colOff>73764</xdr:colOff>
      <xdr:row>5</xdr:row>
      <xdr:rowOff>753139</xdr:rowOff>
    </xdr:to>
    <xdr:pic>
      <xdr:nvPicPr>
        <xdr:cNvPr id="38" name="Рисунок 37" descr="C:\Users\gamidov\Desktop\РАБОЧАЯ\Фото товара\стойка со штангой низ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9791700"/>
          <a:ext cx="1781175" cy="1562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1600200</xdr:colOff>
      <xdr:row>5</xdr:row>
      <xdr:rowOff>38100</xdr:rowOff>
    </xdr:from>
    <xdr:ext cx="73764" cy="715039"/>
    <xdr:pic>
      <xdr:nvPicPr>
        <xdr:cNvPr id="39" name="Рисунок 38" descr="C:\Users\gamidov\Desktop\РАБОЧАЯ\Фото товара\стойка со штангой низ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853" y="10316240"/>
          <a:ext cx="73764" cy="7150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0</xdr:colOff>
      <xdr:row>5</xdr:row>
      <xdr:rowOff>-1</xdr:rowOff>
    </xdr:from>
    <xdr:to>
      <xdr:col>2</xdr:col>
      <xdr:colOff>2901802</xdr:colOff>
      <xdr:row>5</xdr:row>
      <xdr:rowOff>2613836</xdr:rowOff>
    </xdr:to>
    <xdr:pic>
      <xdr:nvPicPr>
        <xdr:cNvPr id="41" name="Рисунок 40" descr="C:\Users\gamidov\Desktop\РАБОЧАЯ\Фото товара\стойка со штангой верх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9942" y="10278139"/>
          <a:ext cx="2901802" cy="2613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3787848</xdr:colOff>
      <xdr:row>5</xdr:row>
      <xdr:rowOff>2237267</xdr:rowOff>
    </xdr:from>
    <xdr:to>
      <xdr:col>2</xdr:col>
      <xdr:colOff>2910883</xdr:colOff>
      <xdr:row>6</xdr:row>
      <xdr:rowOff>332267</xdr:rowOff>
    </xdr:to>
    <xdr:pic>
      <xdr:nvPicPr>
        <xdr:cNvPr id="42" name="Рисунок 41" descr="C:\Users\gamidov\Desktop\РАБОЧАЯ\Фото товара\стойка со штангой низ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801" y="12515407"/>
          <a:ext cx="2933035" cy="1971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51</xdr:row>
      <xdr:rowOff>76200</xdr:rowOff>
    </xdr:from>
    <xdr:to>
      <xdr:col>2</xdr:col>
      <xdr:colOff>2552700</xdr:colOff>
      <xdr:row>51</xdr:row>
      <xdr:rowOff>1381125</xdr:rowOff>
    </xdr:to>
    <xdr:pic>
      <xdr:nvPicPr>
        <xdr:cNvPr id="173385" name="Рисунок 292" descr="8977988.jpg">
          <a:extLst>
            <a:ext uri="{FF2B5EF4-FFF2-40B4-BE49-F238E27FC236}">
              <a16:creationId xmlns:a16="http://schemas.microsoft.com/office/drawing/2014/main" id="{00000000-0008-0000-0A00-000049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91350" y="134673975"/>
          <a:ext cx="1581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14</xdr:row>
      <xdr:rowOff>104775</xdr:rowOff>
    </xdr:from>
    <xdr:to>
      <xdr:col>2</xdr:col>
      <xdr:colOff>2457450</xdr:colOff>
      <xdr:row>14</xdr:row>
      <xdr:rowOff>1209675</xdr:rowOff>
    </xdr:to>
    <xdr:pic>
      <xdr:nvPicPr>
        <xdr:cNvPr id="173386" name="Рисунок 335" descr="C:\Users\Игорь Борисович\Desktop\1341498663_004acgy7.jpeg">
          <a:extLst>
            <a:ext uri="{FF2B5EF4-FFF2-40B4-BE49-F238E27FC236}">
              <a16:creationId xmlns:a16="http://schemas.microsoft.com/office/drawing/2014/main" id="{00000000-0008-0000-0A00-00004A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0" y="48615600"/>
          <a:ext cx="13335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1000125</xdr:colOff>
      <xdr:row>13</xdr:row>
      <xdr:rowOff>228600</xdr:rowOff>
    </xdr:from>
    <xdr:to>
      <xdr:col>2</xdr:col>
      <xdr:colOff>2371725</xdr:colOff>
      <xdr:row>13</xdr:row>
      <xdr:rowOff>1162050</xdr:rowOff>
    </xdr:to>
    <xdr:pic>
      <xdr:nvPicPr>
        <xdr:cNvPr id="173387" name="Рисунок 241" descr="C:\Documents and Settings\Альпинист\Рабочий стол\111.jpg">
          <a:extLst>
            <a:ext uri="{FF2B5EF4-FFF2-40B4-BE49-F238E27FC236}">
              <a16:creationId xmlns:a16="http://schemas.microsoft.com/office/drawing/2014/main" id="{00000000-0008-0000-0A00-00004B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499" t="13620" r="5499" b="19881"/>
        <a:stretch>
          <a:fillRect/>
        </a:stretch>
      </xdr:blipFill>
      <xdr:spPr bwMode="auto">
        <a:xfrm>
          <a:off x="7019925" y="46986825"/>
          <a:ext cx="1371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15</xdr:row>
      <xdr:rowOff>57150</xdr:rowOff>
    </xdr:from>
    <xdr:to>
      <xdr:col>2</xdr:col>
      <xdr:colOff>2476500</xdr:colOff>
      <xdr:row>15</xdr:row>
      <xdr:rowOff>1200150</xdr:rowOff>
    </xdr:to>
    <xdr:pic>
      <xdr:nvPicPr>
        <xdr:cNvPr id="173388" name="Рисунок 240" descr="C:\Documents and Settings\Альпинист\Рабочий стол\222.jpg">
          <a:extLst>
            <a:ext uri="{FF2B5EF4-FFF2-40B4-BE49-F238E27FC236}">
              <a16:creationId xmlns:a16="http://schemas.microsoft.com/office/drawing/2014/main" id="{00000000-0008-0000-0A00-00004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397" t="20845" r="5659" b="16136"/>
        <a:stretch>
          <a:fillRect/>
        </a:stretch>
      </xdr:blipFill>
      <xdr:spPr bwMode="auto">
        <a:xfrm>
          <a:off x="6743700" y="49844325"/>
          <a:ext cx="1752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38</xdr:row>
      <xdr:rowOff>123825</xdr:rowOff>
    </xdr:from>
    <xdr:to>
      <xdr:col>2</xdr:col>
      <xdr:colOff>2343150</xdr:colOff>
      <xdr:row>38</xdr:row>
      <xdr:rowOff>1400175</xdr:rowOff>
    </xdr:to>
    <xdr:pic>
      <xdr:nvPicPr>
        <xdr:cNvPr id="173389" name="Рисунок 338" descr="C:\Documents and Settings\Альпинист\Рабочий стол\Новая папка (2)\Упаковка классик-стандарт бокс2.jpg">
          <a:extLst>
            <a:ext uri="{FF2B5EF4-FFF2-40B4-BE49-F238E27FC236}">
              <a16:creationId xmlns:a16="http://schemas.microsoft.com/office/drawing/2014/main" id="{00000000-0008-0000-0A00-00004D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81825" y="100584000"/>
          <a:ext cx="13811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37</xdr:row>
      <xdr:rowOff>104775</xdr:rowOff>
    </xdr:from>
    <xdr:to>
      <xdr:col>2</xdr:col>
      <xdr:colOff>2505075</xdr:colOff>
      <xdr:row>37</xdr:row>
      <xdr:rowOff>1390650</xdr:rowOff>
    </xdr:to>
    <xdr:pic>
      <xdr:nvPicPr>
        <xdr:cNvPr id="173390" name="Рисунок 345" descr="C:\Documents and Settings\Альпинист\Рабочий стол\Новая папка (2)\Упаковка классик-стандарт бокс3.jpg">
          <a:extLst>
            <a:ext uri="{FF2B5EF4-FFF2-40B4-BE49-F238E27FC236}">
              <a16:creationId xmlns:a16="http://schemas.microsoft.com/office/drawing/2014/main" id="{00000000-0008-0000-0A00-00004E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72300" y="98812350"/>
          <a:ext cx="15525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39</xdr:row>
      <xdr:rowOff>200025</xdr:rowOff>
    </xdr:from>
    <xdr:to>
      <xdr:col>2</xdr:col>
      <xdr:colOff>2590800</xdr:colOff>
      <xdr:row>39</xdr:row>
      <xdr:rowOff>1266825</xdr:rowOff>
    </xdr:to>
    <xdr:pic>
      <xdr:nvPicPr>
        <xdr:cNvPr id="173391" name="Рисунок 346" descr="C:\Documents and Settings\Альпинист\Рабочий стол\Новая папка (2)\Упаковка классик-стандарт бокс4.jpg">
          <a:extLst>
            <a:ext uri="{FF2B5EF4-FFF2-40B4-BE49-F238E27FC236}">
              <a16:creationId xmlns:a16="http://schemas.microsoft.com/office/drawing/2014/main" id="{00000000-0008-0000-0A00-00004F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53225" y="102431850"/>
          <a:ext cx="1857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41</xdr:row>
      <xdr:rowOff>66675</xdr:rowOff>
    </xdr:from>
    <xdr:to>
      <xdr:col>2</xdr:col>
      <xdr:colOff>2609850</xdr:colOff>
      <xdr:row>41</xdr:row>
      <xdr:rowOff>1219200</xdr:rowOff>
    </xdr:to>
    <xdr:pic>
      <xdr:nvPicPr>
        <xdr:cNvPr id="173392" name="Рисунок 349" descr="C:\Documents and Settings\Альпинист\Рабочий стол\Новая папка\Безымянный.jpg">
          <a:extLst>
            <a:ext uri="{FF2B5EF4-FFF2-40B4-BE49-F238E27FC236}">
              <a16:creationId xmlns:a16="http://schemas.microsoft.com/office/drawing/2014/main" id="{00000000-0008-0000-0A00-000050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453" t="1501" r="34302" b="22244"/>
        <a:stretch>
          <a:fillRect/>
        </a:stretch>
      </xdr:blipFill>
      <xdr:spPr bwMode="auto">
        <a:xfrm>
          <a:off x="7143750" y="105375075"/>
          <a:ext cx="1485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1095375</xdr:colOff>
      <xdr:row>40</xdr:row>
      <xdr:rowOff>95250</xdr:rowOff>
    </xdr:from>
    <xdr:to>
      <xdr:col>2</xdr:col>
      <xdr:colOff>2505075</xdr:colOff>
      <xdr:row>40</xdr:row>
      <xdr:rowOff>1219200</xdr:rowOff>
    </xdr:to>
    <xdr:pic>
      <xdr:nvPicPr>
        <xdr:cNvPr id="173393" name="Picture 1">
          <a:extLst>
            <a:ext uri="{FF2B5EF4-FFF2-40B4-BE49-F238E27FC236}">
              <a16:creationId xmlns:a16="http://schemas.microsoft.com/office/drawing/2014/main" id="{00000000-0008-0000-0A00-000051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57542" t="47205" r="1930" b="7333"/>
        <a:stretch>
          <a:fillRect/>
        </a:stretch>
      </xdr:blipFill>
      <xdr:spPr bwMode="auto">
        <a:xfrm>
          <a:off x="7115175" y="104127300"/>
          <a:ext cx="1409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43</xdr:row>
      <xdr:rowOff>66675</xdr:rowOff>
    </xdr:from>
    <xdr:to>
      <xdr:col>2</xdr:col>
      <xdr:colOff>2505075</xdr:colOff>
      <xdr:row>43</xdr:row>
      <xdr:rowOff>1066800</xdr:rowOff>
    </xdr:to>
    <xdr:pic>
      <xdr:nvPicPr>
        <xdr:cNvPr id="173394" name="Рисунок 355" descr="C:\Documents and Settings\Альпинист\Рабочий стол\Новая папка (2)\Backup_of_Упаковка кикбоксинг3.jpg">
          <a:extLst>
            <a:ext uri="{FF2B5EF4-FFF2-40B4-BE49-F238E27FC236}">
              <a16:creationId xmlns:a16="http://schemas.microsoft.com/office/drawing/2014/main" id="{00000000-0008-0000-0A00-000052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273" t="4543"/>
        <a:stretch>
          <a:fillRect/>
        </a:stretch>
      </xdr:blipFill>
      <xdr:spPr bwMode="auto">
        <a:xfrm>
          <a:off x="7162800" y="107927775"/>
          <a:ext cx="136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1238250</xdr:colOff>
      <xdr:row>42</xdr:row>
      <xdr:rowOff>133350</xdr:rowOff>
    </xdr:from>
    <xdr:to>
      <xdr:col>2</xdr:col>
      <xdr:colOff>2495550</xdr:colOff>
      <xdr:row>42</xdr:row>
      <xdr:rowOff>1190625</xdr:rowOff>
    </xdr:to>
    <xdr:pic>
      <xdr:nvPicPr>
        <xdr:cNvPr id="173395" name="Рисунок 356" descr="C:\Documents and Settings\Альпинист\Рабочий стол\Новая папка (2)\Backup_of_Упаковка кикбоксинг2.jpg">
          <a:extLst>
            <a:ext uri="{FF2B5EF4-FFF2-40B4-BE49-F238E27FC236}">
              <a16:creationId xmlns:a16="http://schemas.microsoft.com/office/drawing/2014/main" id="{00000000-0008-0000-0A00-000053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58050" y="106718100"/>
          <a:ext cx="1257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50</xdr:row>
      <xdr:rowOff>0</xdr:rowOff>
    </xdr:from>
    <xdr:to>
      <xdr:col>2</xdr:col>
      <xdr:colOff>2571750</xdr:colOff>
      <xdr:row>50</xdr:row>
      <xdr:rowOff>1285875</xdr:rowOff>
    </xdr:to>
    <xdr:pic>
      <xdr:nvPicPr>
        <xdr:cNvPr id="173397" name="Рисунок 33" descr="парта_синяя.png">
          <a:extLst>
            <a:ext uri="{FF2B5EF4-FFF2-40B4-BE49-F238E27FC236}">
              <a16:creationId xmlns:a16="http://schemas.microsoft.com/office/drawing/2014/main" id="{00000000-0008-0000-0A00-000055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48500" y="131368800"/>
          <a:ext cx="1543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1038225</xdr:colOff>
      <xdr:row>49</xdr:row>
      <xdr:rowOff>66675</xdr:rowOff>
    </xdr:from>
    <xdr:to>
      <xdr:col>2</xdr:col>
      <xdr:colOff>2152650</xdr:colOff>
      <xdr:row>49</xdr:row>
      <xdr:rowOff>1409700</xdr:rowOff>
    </xdr:to>
    <xdr:pic>
      <xdr:nvPicPr>
        <xdr:cNvPr id="173398" name="Рисунок 40" descr="03_-качели-металлические-детские.png">
          <a:extLst>
            <a:ext uri="{FF2B5EF4-FFF2-40B4-BE49-F238E27FC236}">
              <a16:creationId xmlns:a16="http://schemas.microsoft.com/office/drawing/2014/main" id="{00000000-0008-0000-0A00-000056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58025" y="127920750"/>
          <a:ext cx="11144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311729</xdr:colOff>
      <xdr:row>60</xdr:row>
      <xdr:rowOff>396587</xdr:rowOff>
    </xdr:from>
    <xdr:to>
      <xdr:col>9</xdr:col>
      <xdr:colOff>685800</xdr:colOff>
      <xdr:row>60</xdr:row>
      <xdr:rowOff>1009650</xdr:rowOff>
    </xdr:to>
    <xdr:sp macro="" textlink="">
      <xdr:nvSpPr>
        <xdr:cNvPr id="53" name="Стрелка вправо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/>
      </xdr:nvSpPr>
      <xdr:spPr>
        <a:xfrm>
          <a:off x="14923079" y="119573387"/>
          <a:ext cx="1764721" cy="613063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876300</xdr:colOff>
      <xdr:row>45</xdr:row>
      <xdr:rowOff>152400</xdr:rowOff>
    </xdr:from>
    <xdr:to>
      <xdr:col>2</xdr:col>
      <xdr:colOff>2238375</xdr:colOff>
      <xdr:row>45</xdr:row>
      <xdr:rowOff>1905000</xdr:rowOff>
    </xdr:to>
    <xdr:pic>
      <xdr:nvPicPr>
        <xdr:cNvPr id="173402" name="Рисунок 59">
          <a:extLst>
            <a:ext uri="{FF2B5EF4-FFF2-40B4-BE49-F238E27FC236}">
              <a16:creationId xmlns:a16="http://schemas.microsoft.com/office/drawing/2014/main" id="{00000000-0008-0000-0A00-00005A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2238" b="1524"/>
        <a:stretch>
          <a:fillRect/>
        </a:stretch>
      </xdr:blipFill>
      <xdr:spPr bwMode="auto">
        <a:xfrm>
          <a:off x="6896100" y="114576225"/>
          <a:ext cx="13620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46</xdr:row>
      <xdr:rowOff>123825</xdr:rowOff>
    </xdr:from>
    <xdr:to>
      <xdr:col>2</xdr:col>
      <xdr:colOff>2124075</xdr:colOff>
      <xdr:row>46</xdr:row>
      <xdr:rowOff>1600200</xdr:rowOff>
    </xdr:to>
    <xdr:pic>
      <xdr:nvPicPr>
        <xdr:cNvPr id="173403" name="Рисунок 60">
          <a:extLst>
            <a:ext uri="{FF2B5EF4-FFF2-40B4-BE49-F238E27FC236}">
              <a16:creationId xmlns:a16="http://schemas.microsoft.com/office/drawing/2014/main" id="{00000000-0008-0000-0A00-00005B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886575" y="116471700"/>
          <a:ext cx="12573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2076450</xdr:colOff>
      <xdr:row>47</xdr:row>
      <xdr:rowOff>352425</xdr:rowOff>
    </xdr:from>
    <xdr:to>
      <xdr:col>2</xdr:col>
      <xdr:colOff>2990850</xdr:colOff>
      <xdr:row>47</xdr:row>
      <xdr:rowOff>1047750</xdr:rowOff>
    </xdr:to>
    <xdr:pic>
      <xdr:nvPicPr>
        <xdr:cNvPr id="173404" name="Рисунок 61">
          <a:extLst>
            <a:ext uri="{FF2B5EF4-FFF2-40B4-BE49-F238E27FC236}">
              <a16:creationId xmlns:a16="http://schemas.microsoft.com/office/drawing/2014/main" id="{00000000-0008-0000-0A00-00005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96250" y="118338600"/>
          <a:ext cx="914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47</xdr:row>
      <xdr:rowOff>247650</xdr:rowOff>
    </xdr:from>
    <xdr:to>
      <xdr:col>2</xdr:col>
      <xdr:colOff>1390650</xdr:colOff>
      <xdr:row>47</xdr:row>
      <xdr:rowOff>1219200</xdr:rowOff>
    </xdr:to>
    <xdr:pic>
      <xdr:nvPicPr>
        <xdr:cNvPr id="173405" name="Рисунок 72">
          <a:extLst>
            <a:ext uri="{FF2B5EF4-FFF2-40B4-BE49-F238E27FC236}">
              <a16:creationId xmlns:a16="http://schemas.microsoft.com/office/drawing/2014/main" id="{00000000-0008-0000-0A00-00005D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96025" y="118233825"/>
          <a:ext cx="1114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30</xdr:row>
      <xdr:rowOff>914400</xdr:rowOff>
    </xdr:from>
    <xdr:to>
      <xdr:col>2</xdr:col>
      <xdr:colOff>2781300</xdr:colOff>
      <xdr:row>33</xdr:row>
      <xdr:rowOff>85725</xdr:rowOff>
    </xdr:to>
    <xdr:pic>
      <xdr:nvPicPr>
        <xdr:cNvPr id="173407" name="Рисунок 367" descr="30.png">
          <a:extLst>
            <a:ext uri="{FF2B5EF4-FFF2-40B4-BE49-F238E27FC236}">
              <a16:creationId xmlns:a16="http://schemas.microsoft.com/office/drawing/2014/main" id="{00000000-0008-0000-0A00-00005F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400800" y="70656450"/>
          <a:ext cx="2228850" cy="3343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35</xdr:row>
      <xdr:rowOff>457200</xdr:rowOff>
    </xdr:from>
    <xdr:to>
      <xdr:col>2</xdr:col>
      <xdr:colOff>2905125</xdr:colOff>
      <xdr:row>35</xdr:row>
      <xdr:rowOff>1685925</xdr:rowOff>
    </xdr:to>
    <xdr:pic>
      <xdr:nvPicPr>
        <xdr:cNvPr id="173408" name="Рисунок 360" descr="23.png">
          <a:extLst>
            <a:ext uri="{FF2B5EF4-FFF2-40B4-BE49-F238E27FC236}">
              <a16:creationId xmlns:a16="http://schemas.microsoft.com/office/drawing/2014/main" id="{00000000-0008-0000-0A00-000060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819900" y="94535625"/>
          <a:ext cx="21050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36</xdr:row>
      <xdr:rowOff>419100</xdr:rowOff>
    </xdr:from>
    <xdr:to>
      <xdr:col>2</xdr:col>
      <xdr:colOff>2733675</xdr:colOff>
      <xdr:row>36</xdr:row>
      <xdr:rowOff>1647825</xdr:rowOff>
    </xdr:to>
    <xdr:pic>
      <xdr:nvPicPr>
        <xdr:cNvPr id="173409" name="Рисунок 372" descr="1130.png">
          <a:extLst>
            <a:ext uri="{FF2B5EF4-FFF2-40B4-BE49-F238E27FC236}">
              <a16:creationId xmlns:a16="http://schemas.microsoft.com/office/drawing/2014/main" id="{00000000-0008-0000-0A00-000061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91350" y="96812100"/>
          <a:ext cx="17621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12</xdr:row>
      <xdr:rowOff>190500</xdr:rowOff>
    </xdr:from>
    <xdr:to>
      <xdr:col>2</xdr:col>
      <xdr:colOff>2447925</xdr:colOff>
      <xdr:row>12</xdr:row>
      <xdr:rowOff>1371600</xdr:rowOff>
    </xdr:to>
    <xdr:pic>
      <xdr:nvPicPr>
        <xdr:cNvPr id="173411" name="Picture 1">
          <a:extLst>
            <a:ext uri="{FF2B5EF4-FFF2-40B4-BE49-F238E27FC236}">
              <a16:creationId xmlns:a16="http://schemas.microsoft.com/office/drawing/2014/main" id="{00000000-0008-0000-0A00-000063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086600" y="45396150"/>
          <a:ext cx="13811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11</xdr:row>
      <xdr:rowOff>66675</xdr:rowOff>
    </xdr:from>
    <xdr:to>
      <xdr:col>2</xdr:col>
      <xdr:colOff>2400300</xdr:colOff>
      <xdr:row>11</xdr:row>
      <xdr:rowOff>1562100</xdr:rowOff>
    </xdr:to>
    <xdr:pic>
      <xdr:nvPicPr>
        <xdr:cNvPr id="173412" name="Picture 1">
          <a:extLst>
            <a:ext uri="{FF2B5EF4-FFF2-40B4-BE49-F238E27FC236}">
              <a16:creationId xmlns:a16="http://schemas.microsoft.com/office/drawing/2014/main" id="{00000000-0008-0000-0A00-000064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7815" t="49260" r="32893" b="24651"/>
        <a:stretch>
          <a:fillRect/>
        </a:stretch>
      </xdr:blipFill>
      <xdr:spPr bwMode="auto">
        <a:xfrm>
          <a:off x="7162800" y="43576875"/>
          <a:ext cx="12573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26</xdr:row>
      <xdr:rowOff>190500</xdr:rowOff>
    </xdr:from>
    <xdr:to>
      <xdr:col>2</xdr:col>
      <xdr:colOff>2895600</xdr:colOff>
      <xdr:row>26</xdr:row>
      <xdr:rowOff>2295525</xdr:rowOff>
    </xdr:to>
    <xdr:pic>
      <xdr:nvPicPr>
        <xdr:cNvPr id="173413" name="Picture 1">
          <a:extLst>
            <a:ext uri="{FF2B5EF4-FFF2-40B4-BE49-F238E27FC236}">
              <a16:creationId xmlns:a16="http://schemas.microsoft.com/office/drawing/2014/main" id="{00000000-0008-0000-0A00-000065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15125" y="80010000"/>
          <a:ext cx="22002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16</xdr:row>
      <xdr:rowOff>95250</xdr:rowOff>
    </xdr:from>
    <xdr:to>
      <xdr:col>2</xdr:col>
      <xdr:colOff>2828925</xdr:colOff>
      <xdr:row>18</xdr:row>
      <xdr:rowOff>1038225</xdr:rowOff>
    </xdr:to>
    <xdr:pic>
      <xdr:nvPicPr>
        <xdr:cNvPr id="173414" name="Picture 1">
          <a:extLst>
            <a:ext uri="{FF2B5EF4-FFF2-40B4-BE49-F238E27FC236}">
              <a16:creationId xmlns:a16="http://schemas.microsoft.com/office/drawing/2014/main" id="{00000000-0008-0000-0A00-000066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37059" t="14177" r="31906" b="19084"/>
        <a:stretch>
          <a:fillRect/>
        </a:stretch>
      </xdr:blipFill>
      <xdr:spPr bwMode="auto">
        <a:xfrm>
          <a:off x="6600825" y="51206400"/>
          <a:ext cx="22479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5</xdr:row>
      <xdr:rowOff>619125</xdr:rowOff>
    </xdr:from>
    <xdr:to>
      <xdr:col>2</xdr:col>
      <xdr:colOff>3286125</xdr:colOff>
      <xdr:row>5</xdr:row>
      <xdr:rowOff>3286125</xdr:rowOff>
    </xdr:to>
    <xdr:pic>
      <xdr:nvPicPr>
        <xdr:cNvPr id="173416" name="Picture 2">
          <a:extLst>
            <a:ext uri="{FF2B5EF4-FFF2-40B4-BE49-F238E27FC236}">
              <a16:creationId xmlns:a16="http://schemas.microsoft.com/office/drawing/2014/main" id="{00000000-0008-0000-0A00-000068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34100" y="11791950"/>
          <a:ext cx="3171825" cy="2667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6</xdr:row>
      <xdr:rowOff>95250</xdr:rowOff>
    </xdr:from>
    <xdr:to>
      <xdr:col>2</xdr:col>
      <xdr:colOff>3305175</xdr:colOff>
      <xdr:row>6</xdr:row>
      <xdr:rowOff>4552950</xdr:rowOff>
    </xdr:to>
    <xdr:pic>
      <xdr:nvPicPr>
        <xdr:cNvPr id="173417" name="Picture 3">
          <a:extLst>
            <a:ext uri="{FF2B5EF4-FFF2-40B4-BE49-F238E27FC236}">
              <a16:creationId xmlns:a16="http://schemas.microsoft.com/office/drawing/2014/main" id="{00000000-0008-0000-0A00-000069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124575" y="15059025"/>
          <a:ext cx="3200400" cy="445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7</xdr:row>
      <xdr:rowOff>476250</xdr:rowOff>
    </xdr:from>
    <xdr:to>
      <xdr:col>2</xdr:col>
      <xdr:colOff>3362325</xdr:colOff>
      <xdr:row>7</xdr:row>
      <xdr:rowOff>2800350</xdr:rowOff>
    </xdr:to>
    <xdr:pic>
      <xdr:nvPicPr>
        <xdr:cNvPr id="173418" name="Picture 4">
          <a:extLst>
            <a:ext uri="{FF2B5EF4-FFF2-40B4-BE49-F238E27FC236}">
              <a16:creationId xmlns:a16="http://schemas.microsoft.com/office/drawing/2014/main" id="{00000000-0008-0000-0A00-00006A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96000" y="20250150"/>
          <a:ext cx="3286125" cy="2324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</xdr:row>
      <xdr:rowOff>571500</xdr:rowOff>
    </xdr:from>
    <xdr:to>
      <xdr:col>2</xdr:col>
      <xdr:colOff>3381375</xdr:colOff>
      <xdr:row>8</xdr:row>
      <xdr:rowOff>3028950</xdr:rowOff>
    </xdr:to>
    <xdr:pic>
      <xdr:nvPicPr>
        <xdr:cNvPr id="173419" name="Picture 5">
          <a:extLst>
            <a:ext uri="{FF2B5EF4-FFF2-40B4-BE49-F238E27FC236}">
              <a16:creationId xmlns:a16="http://schemas.microsoft.com/office/drawing/2014/main" id="{00000000-0008-0000-0A00-00006B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0" y="23441025"/>
          <a:ext cx="3305175" cy="2457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9</xdr:row>
      <xdr:rowOff>485775</xdr:rowOff>
    </xdr:from>
    <xdr:to>
      <xdr:col>2</xdr:col>
      <xdr:colOff>3352800</xdr:colOff>
      <xdr:row>9</xdr:row>
      <xdr:rowOff>3209925</xdr:rowOff>
    </xdr:to>
    <xdr:pic>
      <xdr:nvPicPr>
        <xdr:cNvPr id="173420" name="Picture 6">
          <a:extLst>
            <a:ext uri="{FF2B5EF4-FFF2-40B4-BE49-F238E27FC236}">
              <a16:creationId xmlns:a16="http://schemas.microsoft.com/office/drawing/2014/main" id="{00000000-0008-0000-0A00-00006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115050" y="26831925"/>
          <a:ext cx="3257550" cy="2724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833438</xdr:colOff>
      <xdr:row>54</xdr:row>
      <xdr:rowOff>738187</xdr:rowOff>
    </xdr:from>
    <xdr:to>
      <xdr:col>2</xdr:col>
      <xdr:colOff>2795588</xdr:colOff>
      <xdr:row>55</xdr:row>
      <xdr:rowOff>152400</xdr:rowOff>
    </xdr:to>
    <xdr:pic>
      <xdr:nvPicPr>
        <xdr:cNvPr id="173422" name="Рисунок 153" descr="Чешки для прайса.jpg">
          <a:extLst>
            <a:ext uri="{FF2B5EF4-FFF2-40B4-BE49-F238E27FC236}">
              <a16:creationId xmlns:a16="http://schemas.microsoft.com/office/drawing/2014/main" id="{00000000-0008-0000-0A00-00006E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5402" t="7098" r="13795" b="5614"/>
        <a:stretch>
          <a:fillRect/>
        </a:stretch>
      </xdr:blipFill>
      <xdr:spPr bwMode="auto">
        <a:xfrm>
          <a:off x="6858001" y="137588625"/>
          <a:ext cx="19621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885825</xdr:colOff>
      <xdr:row>58</xdr:row>
      <xdr:rowOff>133350</xdr:rowOff>
    </xdr:from>
    <xdr:to>
      <xdr:col>2</xdr:col>
      <xdr:colOff>2571750</xdr:colOff>
      <xdr:row>58</xdr:row>
      <xdr:rowOff>1985962</xdr:rowOff>
    </xdr:to>
    <xdr:pic>
      <xdr:nvPicPr>
        <xdr:cNvPr id="173423" name="Рисунок 154" descr="Пуанты для прайса.jpg">
          <a:extLst>
            <a:ext uri="{FF2B5EF4-FFF2-40B4-BE49-F238E27FC236}">
              <a16:creationId xmlns:a16="http://schemas.microsoft.com/office/drawing/2014/main" id="{00000000-0008-0000-0A00-00006F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25500" t="3642" r="19588" b="7323"/>
        <a:stretch>
          <a:fillRect/>
        </a:stretch>
      </xdr:blipFill>
      <xdr:spPr bwMode="auto">
        <a:xfrm>
          <a:off x="6910388" y="144913350"/>
          <a:ext cx="1685925" cy="1852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20</xdr:row>
      <xdr:rowOff>152400</xdr:rowOff>
    </xdr:from>
    <xdr:to>
      <xdr:col>2</xdr:col>
      <xdr:colOff>3095625</xdr:colOff>
      <xdr:row>20</xdr:row>
      <xdr:rowOff>3124200</xdr:rowOff>
    </xdr:to>
    <xdr:pic>
      <xdr:nvPicPr>
        <xdr:cNvPr id="173425" name="Picture 1">
          <a:extLst>
            <a:ext uri="{FF2B5EF4-FFF2-40B4-BE49-F238E27FC236}">
              <a16:creationId xmlns:a16="http://schemas.microsoft.com/office/drawing/2014/main" id="{00000000-0008-0000-0A00-000071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00800" y="63969900"/>
          <a:ext cx="27146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1085850</xdr:colOff>
      <xdr:row>0</xdr:row>
      <xdr:rowOff>3352800</xdr:rowOff>
    </xdr:to>
    <xdr:pic>
      <xdr:nvPicPr>
        <xdr:cNvPr id="173431" name="Рисунок 3">
          <a:extLst>
            <a:ext uri="{FF2B5EF4-FFF2-40B4-BE49-F238E27FC236}">
              <a16:creationId xmlns:a16="http://schemas.microsoft.com/office/drawing/2014/main" id="{00000000-0008-0000-0A00-000077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b="87215"/>
        <a:stretch>
          <a:fillRect/>
        </a:stretch>
      </xdr:blipFill>
      <xdr:spPr bwMode="auto">
        <a:xfrm>
          <a:off x="0" y="0"/>
          <a:ext cx="2028825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3352800</xdr:rowOff>
    </xdr:from>
    <xdr:to>
      <xdr:col>11</xdr:col>
      <xdr:colOff>1028700</xdr:colOff>
      <xdr:row>2</xdr:row>
      <xdr:rowOff>9525</xdr:rowOff>
    </xdr:to>
    <xdr:pic>
      <xdr:nvPicPr>
        <xdr:cNvPr id="173432" name="Рисунок 3">
          <a:extLst>
            <a:ext uri="{FF2B5EF4-FFF2-40B4-BE49-F238E27FC236}">
              <a16:creationId xmlns:a16="http://schemas.microsoft.com/office/drawing/2014/main" id="{00000000-0008-0000-0A00-000078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55519" b="28006"/>
        <a:stretch>
          <a:fillRect/>
        </a:stretch>
      </xdr:blipFill>
      <xdr:spPr bwMode="auto">
        <a:xfrm>
          <a:off x="0" y="3352800"/>
          <a:ext cx="20231100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28</xdr:row>
      <xdr:rowOff>171450</xdr:rowOff>
    </xdr:from>
    <xdr:to>
      <xdr:col>2</xdr:col>
      <xdr:colOff>2905125</xdr:colOff>
      <xdr:row>28</xdr:row>
      <xdr:rowOff>2190750</xdr:rowOff>
    </xdr:to>
    <xdr:pic>
      <xdr:nvPicPr>
        <xdr:cNvPr id="173434" name="Рисунок 6">
          <a:extLst>
            <a:ext uri="{FF2B5EF4-FFF2-40B4-BE49-F238E27FC236}">
              <a16:creationId xmlns:a16="http://schemas.microsoft.com/office/drawing/2014/main" id="{00000000-0008-0000-0A00-00007A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381750" y="82400775"/>
          <a:ext cx="25431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22</xdr:row>
      <xdr:rowOff>123825</xdr:rowOff>
    </xdr:from>
    <xdr:to>
      <xdr:col>2</xdr:col>
      <xdr:colOff>3209925</xdr:colOff>
      <xdr:row>22</xdr:row>
      <xdr:rowOff>2895600</xdr:rowOff>
    </xdr:to>
    <xdr:pic>
      <xdr:nvPicPr>
        <xdr:cNvPr id="173435" name="Рисунок 1">
          <a:extLst>
            <a:ext uri="{FF2B5EF4-FFF2-40B4-BE49-F238E27FC236}">
              <a16:creationId xmlns:a16="http://schemas.microsoft.com/office/drawing/2014/main" id="{00000000-0008-0000-0A00-00007B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53175" y="67113150"/>
          <a:ext cx="287655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23</xdr:row>
      <xdr:rowOff>161925</xdr:rowOff>
    </xdr:from>
    <xdr:to>
      <xdr:col>2</xdr:col>
      <xdr:colOff>3209925</xdr:colOff>
      <xdr:row>23</xdr:row>
      <xdr:rowOff>2876550</xdr:rowOff>
    </xdr:to>
    <xdr:pic>
      <xdr:nvPicPr>
        <xdr:cNvPr id="173436" name="Рисунок 3">
          <a:extLst>
            <a:ext uri="{FF2B5EF4-FFF2-40B4-BE49-F238E27FC236}">
              <a16:creationId xmlns:a16="http://schemas.microsoft.com/office/drawing/2014/main" id="{00000000-0008-0000-0A00-00007C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353175" y="70323075"/>
          <a:ext cx="28765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25</xdr:row>
      <xdr:rowOff>76200</xdr:rowOff>
    </xdr:from>
    <xdr:to>
      <xdr:col>2</xdr:col>
      <xdr:colOff>3305175</xdr:colOff>
      <xdr:row>25</xdr:row>
      <xdr:rowOff>3095625</xdr:rowOff>
    </xdr:to>
    <xdr:pic>
      <xdr:nvPicPr>
        <xdr:cNvPr id="173437" name="Рисунок 5">
          <a:extLst>
            <a:ext uri="{FF2B5EF4-FFF2-40B4-BE49-F238E27FC236}">
              <a16:creationId xmlns:a16="http://schemas.microsoft.com/office/drawing/2014/main" id="{00000000-0008-0000-0A00-00007D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115050" y="76723875"/>
          <a:ext cx="320992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24</xdr:row>
      <xdr:rowOff>133350</xdr:rowOff>
    </xdr:from>
    <xdr:to>
      <xdr:col>2</xdr:col>
      <xdr:colOff>3352800</xdr:colOff>
      <xdr:row>24</xdr:row>
      <xdr:rowOff>3257550</xdr:rowOff>
    </xdr:to>
    <xdr:pic>
      <xdr:nvPicPr>
        <xdr:cNvPr id="173438" name="Рисунок 7">
          <a:extLst>
            <a:ext uri="{FF2B5EF4-FFF2-40B4-BE49-F238E27FC236}">
              <a16:creationId xmlns:a16="http://schemas.microsoft.com/office/drawing/2014/main" id="{00000000-0008-0000-0A00-00007E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115050" y="73466325"/>
          <a:ext cx="325755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27</xdr:row>
      <xdr:rowOff>23812</xdr:rowOff>
    </xdr:from>
    <xdr:to>
      <xdr:col>2</xdr:col>
      <xdr:colOff>3238500</xdr:colOff>
      <xdr:row>27</xdr:row>
      <xdr:rowOff>2333625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3" y="82296000"/>
          <a:ext cx="2762250" cy="2309813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21</xdr:row>
      <xdr:rowOff>0</xdr:rowOff>
    </xdr:from>
    <xdr:to>
      <xdr:col>2</xdr:col>
      <xdr:colOff>2976563</xdr:colOff>
      <xdr:row>21</xdr:row>
      <xdr:rowOff>2971800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86501" y="51768375"/>
          <a:ext cx="27146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18</xdr:row>
      <xdr:rowOff>66675</xdr:rowOff>
    </xdr:from>
    <xdr:to>
      <xdr:col>2</xdr:col>
      <xdr:colOff>3276600</xdr:colOff>
      <xdr:row>19</xdr:row>
      <xdr:rowOff>1724025</xdr:rowOff>
    </xdr:to>
    <xdr:pic>
      <xdr:nvPicPr>
        <xdr:cNvPr id="174146" name="Рисунок 293" descr="7.png">
          <a:extLst>
            <a:ext uri="{FF2B5EF4-FFF2-40B4-BE49-F238E27FC236}">
              <a16:creationId xmlns:a16="http://schemas.microsoft.com/office/drawing/2014/main" id="{00000000-0008-0000-0B00-000042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29270325"/>
          <a:ext cx="319087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809625</xdr:colOff>
      <xdr:row>14</xdr:row>
      <xdr:rowOff>123825</xdr:rowOff>
    </xdr:from>
    <xdr:to>
      <xdr:col>2</xdr:col>
      <xdr:colOff>2457450</xdr:colOff>
      <xdr:row>14</xdr:row>
      <xdr:rowOff>1876425</xdr:rowOff>
    </xdr:to>
    <xdr:pic>
      <xdr:nvPicPr>
        <xdr:cNvPr id="174147" name="Picture 17" descr="Football 008.JPG">
          <a:extLst>
            <a:ext uri="{FF2B5EF4-FFF2-40B4-BE49-F238E27FC236}">
              <a16:creationId xmlns:a16="http://schemas.microsoft.com/office/drawing/2014/main" id="{00000000-0008-0000-0B00-000043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1850" y="22850475"/>
          <a:ext cx="16478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895350</xdr:colOff>
      <xdr:row>15</xdr:row>
      <xdr:rowOff>171450</xdr:rowOff>
    </xdr:from>
    <xdr:to>
      <xdr:col>2</xdr:col>
      <xdr:colOff>2581275</xdr:colOff>
      <xdr:row>15</xdr:row>
      <xdr:rowOff>1771650</xdr:rowOff>
    </xdr:to>
    <xdr:pic>
      <xdr:nvPicPr>
        <xdr:cNvPr id="174148" name="Picture 17" descr="Football 008.JPG">
          <a:extLst>
            <a:ext uri="{FF2B5EF4-FFF2-40B4-BE49-F238E27FC236}">
              <a16:creationId xmlns:a16="http://schemas.microsoft.com/office/drawing/2014/main" id="{00000000-0008-0000-0B00-000044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7575" y="24803100"/>
          <a:ext cx="16859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119062</xdr:colOff>
      <xdr:row>21</xdr:row>
      <xdr:rowOff>317357</xdr:rowOff>
    </xdr:from>
    <xdr:to>
      <xdr:col>8</xdr:col>
      <xdr:colOff>833436</xdr:colOff>
      <xdr:row>21</xdr:row>
      <xdr:rowOff>1003157</xdr:rowOff>
    </xdr:to>
    <xdr:sp macro="" textlink="">
      <xdr:nvSpPr>
        <xdr:cNvPr id="17" name="Стрелка вправо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13954125" y="35178857"/>
          <a:ext cx="2095499" cy="685800"/>
        </a:xfrm>
        <a:prstGeom prst="rightArrow">
          <a:avLst>
            <a:gd name="adj1" fmla="val 36111"/>
            <a:gd name="adj2" fmla="val 5000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933450</xdr:colOff>
      <xdr:row>12</xdr:row>
      <xdr:rowOff>47625</xdr:rowOff>
    </xdr:from>
    <xdr:to>
      <xdr:col>2</xdr:col>
      <xdr:colOff>2428875</xdr:colOff>
      <xdr:row>12</xdr:row>
      <xdr:rowOff>1857375</xdr:rowOff>
    </xdr:to>
    <xdr:pic>
      <xdr:nvPicPr>
        <xdr:cNvPr id="174150" name="Рисунок 17" descr="http://sportoptovik.ru/upload/resize_cache/iblock/bdd/110_110_1/bdd27b2a2b9b49ab088758625c400521.png">
          <a:extLst>
            <a:ext uri="{FF2B5EF4-FFF2-40B4-BE49-F238E27FC236}">
              <a16:creationId xmlns:a16="http://schemas.microsoft.com/office/drawing/2014/main" id="{00000000-0008-0000-0B00-000046A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5675" y="20107275"/>
          <a:ext cx="14954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10</xdr:col>
      <xdr:colOff>1333499</xdr:colOff>
      <xdr:row>7</xdr:row>
      <xdr:rowOff>547687</xdr:rowOff>
    </xdr:to>
    <xdr:pic>
      <xdr:nvPicPr>
        <xdr:cNvPr id="174151" name="Рисунок 3">
          <a:extLst>
            <a:ext uri="{FF2B5EF4-FFF2-40B4-BE49-F238E27FC236}">
              <a16:creationId xmlns:a16="http://schemas.microsoft.com/office/drawing/2014/main" id="{00000000-0008-0000-0B00-000047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87215"/>
        <a:stretch>
          <a:fillRect/>
        </a:stretch>
      </xdr:blipFill>
      <xdr:spPr bwMode="auto">
        <a:xfrm>
          <a:off x="0" y="47625"/>
          <a:ext cx="19502437" cy="3357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0</xdr:row>
      <xdr:rowOff>3509963</xdr:rowOff>
    </xdr:from>
    <xdr:to>
      <xdr:col>13</xdr:col>
      <xdr:colOff>71436</xdr:colOff>
      <xdr:row>7</xdr:row>
      <xdr:rowOff>561975</xdr:rowOff>
    </xdr:to>
    <xdr:pic>
      <xdr:nvPicPr>
        <xdr:cNvPr id="174152" name="Рисунок 3">
          <a:extLst>
            <a:ext uri="{FF2B5EF4-FFF2-40B4-BE49-F238E27FC236}">
              <a16:creationId xmlns:a16="http://schemas.microsoft.com/office/drawing/2014/main" id="{00000000-0008-0000-0B00-000048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55519" b="28006"/>
        <a:stretch>
          <a:fillRect/>
        </a:stretch>
      </xdr:blipFill>
      <xdr:spPr bwMode="auto">
        <a:xfrm>
          <a:off x="119062" y="3509963"/>
          <a:ext cx="19550062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738188</xdr:colOff>
      <xdr:row>10</xdr:row>
      <xdr:rowOff>19050</xdr:rowOff>
    </xdr:from>
    <xdr:to>
      <xdr:col>2</xdr:col>
      <xdr:colOff>2357438</xdr:colOff>
      <xdr:row>10</xdr:row>
      <xdr:rowOff>1771650</xdr:rowOff>
    </xdr:to>
    <xdr:pic>
      <xdr:nvPicPr>
        <xdr:cNvPr id="174153" name="Имя " descr="Descr ">
          <a:extLst>
            <a:ext uri="{FF2B5EF4-FFF2-40B4-BE49-F238E27FC236}">
              <a16:creationId xmlns:a16="http://schemas.microsoft.com/office/drawing/2014/main" id="{00000000-0008-0000-0B00-000049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125" t="2946" r="3125" b="4567"/>
        <a:stretch>
          <a:fillRect/>
        </a:stretch>
      </xdr:blipFill>
      <xdr:spPr bwMode="auto">
        <a:xfrm>
          <a:off x="7119938" y="17211675"/>
          <a:ext cx="16192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762000</xdr:colOff>
      <xdr:row>6</xdr:row>
      <xdr:rowOff>47625</xdr:rowOff>
    </xdr:from>
    <xdr:to>
      <xdr:col>2</xdr:col>
      <xdr:colOff>2524125</xdr:colOff>
      <xdr:row>6</xdr:row>
      <xdr:rowOff>1800225</xdr:rowOff>
    </xdr:to>
    <xdr:pic>
      <xdr:nvPicPr>
        <xdr:cNvPr id="174154" name="Имя " descr="Descr ">
          <a:extLst>
            <a:ext uri="{FF2B5EF4-FFF2-40B4-BE49-F238E27FC236}">
              <a16:creationId xmlns:a16="http://schemas.microsoft.com/office/drawing/2014/main" id="{00000000-0008-0000-0B00-00004A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34225" y="10744200"/>
          <a:ext cx="17621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714375</xdr:colOff>
      <xdr:row>7</xdr:row>
      <xdr:rowOff>57150</xdr:rowOff>
    </xdr:from>
    <xdr:to>
      <xdr:col>2</xdr:col>
      <xdr:colOff>2552700</xdr:colOff>
      <xdr:row>7</xdr:row>
      <xdr:rowOff>1800225</xdr:rowOff>
    </xdr:to>
    <xdr:pic>
      <xdr:nvPicPr>
        <xdr:cNvPr id="174155" name="Имя " descr="Descr ">
          <a:extLst>
            <a:ext uri="{FF2B5EF4-FFF2-40B4-BE49-F238E27FC236}">
              <a16:creationId xmlns:a16="http://schemas.microsoft.com/office/drawing/2014/main" id="{00000000-0008-0000-0B00-00004B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494" t="8093" r="9090" b="8266"/>
        <a:stretch>
          <a:fillRect/>
        </a:stretch>
      </xdr:blipFill>
      <xdr:spPr bwMode="auto">
        <a:xfrm>
          <a:off x="7086600" y="12620625"/>
          <a:ext cx="18383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809625</xdr:colOff>
      <xdr:row>8</xdr:row>
      <xdr:rowOff>76200</xdr:rowOff>
    </xdr:from>
    <xdr:to>
      <xdr:col>2</xdr:col>
      <xdr:colOff>2619375</xdr:colOff>
      <xdr:row>8</xdr:row>
      <xdr:rowOff>1809750</xdr:rowOff>
    </xdr:to>
    <xdr:pic>
      <xdr:nvPicPr>
        <xdr:cNvPr id="174156" name="Имя " descr="Descr ">
          <a:extLst>
            <a:ext uri="{FF2B5EF4-FFF2-40B4-BE49-F238E27FC236}">
              <a16:creationId xmlns:a16="http://schemas.microsoft.com/office/drawing/2014/main" id="{00000000-0008-0000-0B00-00004C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181850" y="14506575"/>
          <a:ext cx="18097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10</xdr:row>
      <xdr:rowOff>57150</xdr:rowOff>
    </xdr:from>
    <xdr:to>
      <xdr:col>2</xdr:col>
      <xdr:colOff>2505075</xdr:colOff>
      <xdr:row>10</xdr:row>
      <xdr:rowOff>1371600</xdr:rowOff>
    </xdr:to>
    <xdr:pic>
      <xdr:nvPicPr>
        <xdr:cNvPr id="178266" name="Рисунок 250" descr="C:\Documents and Settings\Альпинист\Рабочий стол\сумки\333.jpeg">
          <a:extLst>
            <a:ext uri="{FF2B5EF4-FFF2-40B4-BE49-F238E27FC236}">
              <a16:creationId xmlns:a16="http://schemas.microsoft.com/office/drawing/2014/main" id="{00000000-0008-0000-0C00-00005A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210" t="9149" r="12560" b="9290"/>
        <a:stretch>
          <a:fillRect/>
        </a:stretch>
      </xdr:blipFill>
      <xdr:spPr bwMode="auto">
        <a:xfrm>
          <a:off x="9629775" y="22593300"/>
          <a:ext cx="9810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11</xdr:row>
      <xdr:rowOff>209550</xdr:rowOff>
    </xdr:from>
    <xdr:to>
      <xdr:col>2</xdr:col>
      <xdr:colOff>2524125</xdr:colOff>
      <xdr:row>11</xdr:row>
      <xdr:rowOff>1514475</xdr:rowOff>
    </xdr:to>
    <xdr:pic>
      <xdr:nvPicPr>
        <xdr:cNvPr id="178268" name="Рисунок 252" descr="C:\Documents and Settings\Альпинист\Рабочий стол\сумки\555.jpeg">
          <a:extLst>
            <a:ext uri="{FF2B5EF4-FFF2-40B4-BE49-F238E27FC236}">
              <a16:creationId xmlns:a16="http://schemas.microsoft.com/office/drawing/2014/main" id="{00000000-0008-0000-0C00-00005C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7871" t="12399" r="16566" b="12704"/>
        <a:stretch>
          <a:fillRect/>
        </a:stretch>
      </xdr:blipFill>
      <xdr:spPr bwMode="auto">
        <a:xfrm>
          <a:off x="9534525" y="27946350"/>
          <a:ext cx="1095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1171575</xdr:colOff>
      <xdr:row>6</xdr:row>
      <xdr:rowOff>76200</xdr:rowOff>
    </xdr:from>
    <xdr:to>
      <xdr:col>2</xdr:col>
      <xdr:colOff>2619375</xdr:colOff>
      <xdr:row>6</xdr:row>
      <xdr:rowOff>1400175</xdr:rowOff>
    </xdr:to>
    <xdr:pic>
      <xdr:nvPicPr>
        <xdr:cNvPr id="178271" name="Рисунок 247" descr="C:\Documents and Settings\Альпинист\Рабочий стол\сумки\16666666.jpeg">
          <a:extLst>
            <a:ext uri="{FF2B5EF4-FFF2-40B4-BE49-F238E27FC236}">
              <a16:creationId xmlns:a16="http://schemas.microsoft.com/office/drawing/2014/main" id="{00000000-0008-0000-0C00-00005F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2215" t="12189" r="11832" b="13400"/>
        <a:stretch>
          <a:fillRect/>
        </a:stretch>
      </xdr:blipFill>
      <xdr:spPr bwMode="auto">
        <a:xfrm>
          <a:off x="9277350" y="14325600"/>
          <a:ext cx="14478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1266825</xdr:colOff>
      <xdr:row>5</xdr:row>
      <xdr:rowOff>161925</xdr:rowOff>
    </xdr:from>
    <xdr:to>
      <xdr:col>2</xdr:col>
      <xdr:colOff>2667000</xdr:colOff>
      <xdr:row>5</xdr:row>
      <xdr:rowOff>1428750</xdr:rowOff>
    </xdr:to>
    <xdr:pic>
      <xdr:nvPicPr>
        <xdr:cNvPr id="178272" name="Рисунок 258" descr="C:\Documents and Settings\Альпинист\Рабочий стол\сумки\122222.jpeg">
          <a:extLst>
            <a:ext uri="{FF2B5EF4-FFF2-40B4-BE49-F238E27FC236}">
              <a16:creationId xmlns:a16="http://schemas.microsoft.com/office/drawing/2014/main" id="{00000000-0008-0000-0C00-000060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0634" t="13741" r="11777" b="17656"/>
        <a:stretch>
          <a:fillRect/>
        </a:stretch>
      </xdr:blipFill>
      <xdr:spPr bwMode="auto">
        <a:xfrm>
          <a:off x="9372600" y="12382500"/>
          <a:ext cx="1400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7</xdr:row>
      <xdr:rowOff>38100</xdr:rowOff>
    </xdr:from>
    <xdr:to>
      <xdr:col>2</xdr:col>
      <xdr:colOff>2714625</xdr:colOff>
      <xdr:row>7</xdr:row>
      <xdr:rowOff>1390650</xdr:rowOff>
    </xdr:to>
    <xdr:pic>
      <xdr:nvPicPr>
        <xdr:cNvPr id="178273" name="Рисунок 249" descr="C:\Documents and Settings\Альпинист\Рабочий стол\сумки\222.jpeg">
          <a:extLst>
            <a:ext uri="{FF2B5EF4-FFF2-40B4-BE49-F238E27FC236}">
              <a16:creationId xmlns:a16="http://schemas.microsoft.com/office/drawing/2014/main" id="{00000000-0008-0000-0C00-000061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9868" t="16393" r="11105" b="16789"/>
        <a:stretch>
          <a:fillRect/>
        </a:stretch>
      </xdr:blipFill>
      <xdr:spPr bwMode="auto">
        <a:xfrm>
          <a:off x="9258300" y="16154400"/>
          <a:ext cx="15621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1438275</xdr:colOff>
      <xdr:row>8</xdr:row>
      <xdr:rowOff>76200</xdr:rowOff>
    </xdr:from>
    <xdr:to>
      <xdr:col>2</xdr:col>
      <xdr:colOff>2733675</xdr:colOff>
      <xdr:row>9</xdr:row>
      <xdr:rowOff>571500</xdr:rowOff>
    </xdr:to>
    <xdr:pic>
      <xdr:nvPicPr>
        <xdr:cNvPr id="178274" name="Рисунок 245" descr="C:\Documents and Settings\Альпинист\Рабочий стол\сумки\144444444.jpeg">
          <a:extLst>
            <a:ext uri="{FF2B5EF4-FFF2-40B4-BE49-F238E27FC236}">
              <a16:creationId xmlns:a16="http://schemas.microsoft.com/office/drawing/2014/main" id="{00000000-0008-0000-0C00-000062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0985" t="13033" r="5302" b="13548"/>
        <a:stretch>
          <a:fillRect/>
        </a:stretch>
      </xdr:blipFill>
      <xdr:spPr bwMode="auto">
        <a:xfrm>
          <a:off x="9544050" y="20983575"/>
          <a:ext cx="12954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958273</xdr:colOff>
      <xdr:row>12</xdr:row>
      <xdr:rowOff>260556</xdr:rowOff>
    </xdr:from>
    <xdr:to>
      <xdr:col>8</xdr:col>
      <xdr:colOff>1568964</xdr:colOff>
      <xdr:row>12</xdr:row>
      <xdr:rowOff>712107</xdr:rowOff>
    </xdr:to>
    <xdr:sp macro="" textlink="">
      <xdr:nvSpPr>
        <xdr:cNvPr id="21" name="Стрелка вправо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16103023" y="22906244"/>
          <a:ext cx="1658441" cy="451551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95250</xdr:colOff>
      <xdr:row>4</xdr:row>
      <xdr:rowOff>76200</xdr:rowOff>
    </xdr:from>
    <xdr:to>
      <xdr:col>2</xdr:col>
      <xdr:colOff>3781425</xdr:colOff>
      <xdr:row>4</xdr:row>
      <xdr:rowOff>1485900</xdr:rowOff>
    </xdr:to>
    <xdr:pic>
      <xdr:nvPicPr>
        <xdr:cNvPr id="178278" name="Рисунок 1">
          <a:extLst>
            <a:ext uri="{FF2B5EF4-FFF2-40B4-BE49-F238E27FC236}">
              <a16:creationId xmlns:a16="http://schemas.microsoft.com/office/drawing/2014/main" id="{00000000-0008-0000-0C00-000066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01025" y="10696575"/>
          <a:ext cx="36861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</xdr:colOff>
      <xdr:row>0</xdr:row>
      <xdr:rowOff>47625</xdr:rowOff>
    </xdr:from>
    <xdr:to>
      <xdr:col>11</xdr:col>
      <xdr:colOff>0</xdr:colOff>
      <xdr:row>0</xdr:row>
      <xdr:rowOff>3571875</xdr:rowOff>
    </xdr:to>
    <xdr:pic>
      <xdr:nvPicPr>
        <xdr:cNvPr id="178279" name="Рисунок 3">
          <a:extLst>
            <a:ext uri="{FF2B5EF4-FFF2-40B4-BE49-F238E27FC236}">
              <a16:creationId xmlns:a16="http://schemas.microsoft.com/office/drawing/2014/main" id="{00000000-0008-0000-0C00-000067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87215"/>
        <a:stretch>
          <a:fillRect/>
        </a:stretch>
      </xdr:blipFill>
      <xdr:spPr bwMode="auto">
        <a:xfrm>
          <a:off x="23812" y="47625"/>
          <a:ext cx="22121813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0</xdr:row>
      <xdr:rowOff>3514725</xdr:rowOff>
    </xdr:from>
    <xdr:to>
      <xdr:col>10</xdr:col>
      <xdr:colOff>1428750</xdr:colOff>
      <xdr:row>1</xdr:row>
      <xdr:rowOff>1857375</xdr:rowOff>
    </xdr:to>
    <xdr:pic>
      <xdr:nvPicPr>
        <xdr:cNvPr id="178280" name="Рисунок 3">
          <a:extLst>
            <a:ext uri="{FF2B5EF4-FFF2-40B4-BE49-F238E27FC236}">
              <a16:creationId xmlns:a16="http://schemas.microsoft.com/office/drawing/2014/main" id="{00000000-0008-0000-0C00-000068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5519" b="28006"/>
        <a:stretch>
          <a:fillRect/>
        </a:stretch>
      </xdr:blipFill>
      <xdr:spPr bwMode="auto">
        <a:xfrm>
          <a:off x="95251" y="3514725"/>
          <a:ext cx="22002749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171450</xdr:rowOff>
    </xdr:to>
    <xdr:pic>
      <xdr:nvPicPr>
        <xdr:cNvPr id="176542" name="Picture 18" descr="2745">
          <a:extLst>
            <a:ext uri="{FF2B5EF4-FFF2-40B4-BE49-F238E27FC236}">
              <a16:creationId xmlns:a16="http://schemas.microsoft.com/office/drawing/2014/main" id="{00000000-0008-0000-0D00-00009E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20175" y="9601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2</xdr:row>
      <xdr:rowOff>0</xdr:rowOff>
    </xdr:from>
    <xdr:to>
      <xdr:col>1</xdr:col>
      <xdr:colOff>1990725</xdr:colOff>
      <xdr:row>2</xdr:row>
      <xdr:rowOff>0</xdr:rowOff>
    </xdr:to>
    <xdr:pic>
      <xdr:nvPicPr>
        <xdr:cNvPr id="176543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D00-00009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14975" y="96012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981075</xdr:rowOff>
    </xdr:to>
    <xdr:pic>
      <xdr:nvPicPr>
        <xdr:cNvPr id="17654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A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44341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104775</xdr:rowOff>
    </xdr:from>
    <xdr:to>
      <xdr:col>11</xdr:col>
      <xdr:colOff>0</xdr:colOff>
      <xdr:row>13</xdr:row>
      <xdr:rowOff>857250</xdr:rowOff>
    </xdr:to>
    <xdr:pic>
      <xdr:nvPicPr>
        <xdr:cNvPr id="176545" name="Рисунок 291" descr="Фото_щитка.png">
          <a:extLst>
            <a:ext uri="{FF2B5EF4-FFF2-40B4-BE49-F238E27FC236}">
              <a16:creationId xmlns:a16="http://schemas.microsoft.com/office/drawing/2014/main" id="{00000000-0008-0000-0D00-0000A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45389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171450</xdr:rowOff>
    </xdr:to>
    <xdr:pic>
      <xdr:nvPicPr>
        <xdr:cNvPr id="176546" name="Picture 18" descr="2745">
          <a:extLst>
            <a:ext uri="{FF2B5EF4-FFF2-40B4-BE49-F238E27FC236}">
              <a16:creationId xmlns:a16="http://schemas.microsoft.com/office/drawing/2014/main" id="{00000000-0008-0000-0D00-0000A2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44341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990600</xdr:rowOff>
    </xdr:to>
    <xdr:pic>
      <xdr:nvPicPr>
        <xdr:cNvPr id="17654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A3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44341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23</xdr:row>
      <xdr:rowOff>0</xdr:rowOff>
    </xdr:from>
    <xdr:to>
      <xdr:col>1</xdr:col>
      <xdr:colOff>1562100</xdr:colOff>
      <xdr:row>23</xdr:row>
      <xdr:rowOff>0</xdr:rowOff>
    </xdr:to>
    <xdr:pic>
      <xdr:nvPicPr>
        <xdr:cNvPr id="176549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D00-0000A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14975" y="60521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1143000</xdr:rowOff>
    </xdr:to>
    <xdr:pic>
      <xdr:nvPicPr>
        <xdr:cNvPr id="176550" name="Рисунок 23" descr="УДСК Ветерок.png">
          <a:extLst>
            <a:ext uri="{FF2B5EF4-FFF2-40B4-BE49-F238E27FC236}">
              <a16:creationId xmlns:a16="http://schemas.microsoft.com/office/drawing/2014/main" id="{00000000-0008-0000-0D00-0000A6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44341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13</xdr:row>
      <xdr:rowOff>85725</xdr:rowOff>
    </xdr:from>
    <xdr:to>
      <xdr:col>2</xdr:col>
      <xdr:colOff>3067050</xdr:colOff>
      <xdr:row>13</xdr:row>
      <xdr:rowOff>2314575</xdr:rowOff>
    </xdr:to>
    <xdr:pic>
      <xdr:nvPicPr>
        <xdr:cNvPr id="176551" name="Рисунок 10" descr="Щит баскетбольный малый 285х400.png">
          <a:extLst>
            <a:ext uri="{FF2B5EF4-FFF2-40B4-BE49-F238E27FC236}">
              <a16:creationId xmlns:a16="http://schemas.microsoft.com/office/drawing/2014/main" id="{00000000-0008-0000-0D00-0000A7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62650" y="44519850"/>
          <a:ext cx="26193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14</xdr:row>
      <xdr:rowOff>123825</xdr:rowOff>
    </xdr:from>
    <xdr:to>
      <xdr:col>2</xdr:col>
      <xdr:colOff>2686050</xdr:colOff>
      <xdr:row>14</xdr:row>
      <xdr:rowOff>2476500</xdr:rowOff>
    </xdr:to>
    <xdr:pic>
      <xdr:nvPicPr>
        <xdr:cNvPr id="176552" name="Рисунок 11" descr="Щит баскетбольный большой 680х450.jpg">
          <a:extLst>
            <a:ext uri="{FF2B5EF4-FFF2-40B4-BE49-F238E27FC236}">
              <a16:creationId xmlns:a16="http://schemas.microsoft.com/office/drawing/2014/main" id="{00000000-0008-0000-0D00-0000A8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05500" y="46939200"/>
          <a:ext cx="22955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714375</xdr:colOff>
      <xdr:row>23</xdr:row>
      <xdr:rowOff>171822</xdr:rowOff>
    </xdr:from>
    <xdr:to>
      <xdr:col>11</xdr:col>
      <xdr:colOff>1301584</xdr:colOff>
      <xdr:row>23</xdr:row>
      <xdr:rowOff>781422</xdr:rowOff>
    </xdr:to>
    <xdr:sp macro="" textlink="">
      <xdr:nvSpPr>
        <xdr:cNvPr id="13" name="Стрелка вправо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20383500" y="59322072"/>
          <a:ext cx="1801647" cy="609600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219075</xdr:rowOff>
    </xdr:to>
    <xdr:pic>
      <xdr:nvPicPr>
        <xdr:cNvPr id="17655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A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65354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4</xdr:row>
      <xdr:rowOff>171450</xdr:rowOff>
    </xdr:to>
    <xdr:pic>
      <xdr:nvPicPr>
        <xdr:cNvPr id="176555" name="Picture 18" descr="2745">
          <a:extLst>
            <a:ext uri="{FF2B5EF4-FFF2-40B4-BE49-F238E27FC236}">
              <a16:creationId xmlns:a16="http://schemas.microsoft.com/office/drawing/2014/main" id="{00000000-0008-0000-0D00-0000AB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165354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219075</xdr:rowOff>
    </xdr:to>
    <xdr:pic>
      <xdr:nvPicPr>
        <xdr:cNvPr id="176556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AC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65354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381000</xdr:rowOff>
    </xdr:to>
    <xdr:pic>
      <xdr:nvPicPr>
        <xdr:cNvPr id="176557" name="Рисунок 23" descr="УДСК Ветерок.png">
          <a:extLst>
            <a:ext uri="{FF2B5EF4-FFF2-40B4-BE49-F238E27FC236}">
              <a16:creationId xmlns:a16="http://schemas.microsoft.com/office/drawing/2014/main" id="{00000000-0008-0000-0D00-0000A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6535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981075</xdr:rowOff>
    </xdr:to>
    <xdr:pic>
      <xdr:nvPicPr>
        <xdr:cNvPr id="176558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AE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44341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752475</xdr:rowOff>
    </xdr:to>
    <xdr:pic>
      <xdr:nvPicPr>
        <xdr:cNvPr id="176559" name="Рисунок 291" descr="Фото_щитка.png">
          <a:extLst>
            <a:ext uri="{FF2B5EF4-FFF2-40B4-BE49-F238E27FC236}">
              <a16:creationId xmlns:a16="http://schemas.microsoft.com/office/drawing/2014/main" id="{00000000-0008-0000-0D00-0000A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443412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171450</xdr:rowOff>
    </xdr:to>
    <xdr:pic>
      <xdr:nvPicPr>
        <xdr:cNvPr id="176560" name="Picture 18" descr="2745">
          <a:extLst>
            <a:ext uri="{FF2B5EF4-FFF2-40B4-BE49-F238E27FC236}">
              <a16:creationId xmlns:a16="http://schemas.microsoft.com/office/drawing/2014/main" id="{00000000-0008-0000-0D00-0000B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44341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990600</xdr:rowOff>
    </xdr:to>
    <xdr:pic>
      <xdr:nvPicPr>
        <xdr:cNvPr id="176561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B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44341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1143000</xdr:rowOff>
    </xdr:to>
    <xdr:pic>
      <xdr:nvPicPr>
        <xdr:cNvPr id="176562" name="Рисунок 23" descr="УДСК Ветерок.png">
          <a:extLst>
            <a:ext uri="{FF2B5EF4-FFF2-40B4-BE49-F238E27FC236}">
              <a16:creationId xmlns:a16="http://schemas.microsoft.com/office/drawing/2014/main" id="{00000000-0008-0000-0D00-0000B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44341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981075</xdr:rowOff>
    </xdr:to>
    <xdr:pic>
      <xdr:nvPicPr>
        <xdr:cNvPr id="17656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B4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19481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752475</xdr:rowOff>
    </xdr:to>
    <xdr:pic>
      <xdr:nvPicPr>
        <xdr:cNvPr id="176565" name="Рисунок 291" descr="Фото_щитка.png">
          <a:extLst>
            <a:ext uri="{FF2B5EF4-FFF2-40B4-BE49-F238E27FC236}">
              <a16:creationId xmlns:a16="http://schemas.microsoft.com/office/drawing/2014/main" id="{00000000-0008-0000-0D00-0000B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2052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171450</xdr:rowOff>
    </xdr:to>
    <xdr:pic>
      <xdr:nvPicPr>
        <xdr:cNvPr id="176566" name="Picture 18" descr="2745">
          <a:extLst>
            <a:ext uri="{FF2B5EF4-FFF2-40B4-BE49-F238E27FC236}">
              <a16:creationId xmlns:a16="http://schemas.microsoft.com/office/drawing/2014/main" id="{00000000-0008-0000-0D00-0000B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19481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990600</xdr:rowOff>
    </xdr:to>
    <xdr:pic>
      <xdr:nvPicPr>
        <xdr:cNvPr id="17656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B7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19481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1143000</xdr:rowOff>
    </xdr:to>
    <xdr:pic>
      <xdr:nvPicPr>
        <xdr:cNvPr id="176568" name="Рисунок 23" descr="УДСК Ветерок.png">
          <a:extLst>
            <a:ext uri="{FF2B5EF4-FFF2-40B4-BE49-F238E27FC236}">
              <a16:creationId xmlns:a16="http://schemas.microsoft.com/office/drawing/2014/main" id="{00000000-0008-0000-0D00-0000B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19481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981075</xdr:rowOff>
    </xdr:to>
    <xdr:pic>
      <xdr:nvPicPr>
        <xdr:cNvPr id="176570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B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19481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752475</xdr:rowOff>
    </xdr:to>
    <xdr:pic>
      <xdr:nvPicPr>
        <xdr:cNvPr id="176571" name="Рисунок 291" descr="Фото_щитка.png">
          <a:extLst>
            <a:ext uri="{FF2B5EF4-FFF2-40B4-BE49-F238E27FC236}">
              <a16:creationId xmlns:a16="http://schemas.microsoft.com/office/drawing/2014/main" id="{00000000-0008-0000-0D00-0000B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19481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171450</xdr:rowOff>
    </xdr:to>
    <xdr:pic>
      <xdr:nvPicPr>
        <xdr:cNvPr id="176572" name="Picture 18" descr="2745">
          <a:extLst>
            <a:ext uri="{FF2B5EF4-FFF2-40B4-BE49-F238E27FC236}">
              <a16:creationId xmlns:a16="http://schemas.microsoft.com/office/drawing/2014/main" id="{00000000-0008-0000-0D00-0000BC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19481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990600</xdr:rowOff>
    </xdr:to>
    <xdr:pic>
      <xdr:nvPicPr>
        <xdr:cNvPr id="17657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B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19481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0</xdr:colOff>
      <xdr:row>13</xdr:row>
      <xdr:rowOff>1152525</xdr:rowOff>
    </xdr:to>
    <xdr:pic>
      <xdr:nvPicPr>
        <xdr:cNvPr id="176574" name="Рисунок 23" descr="УДСК Ветерок.png">
          <a:extLst>
            <a:ext uri="{FF2B5EF4-FFF2-40B4-BE49-F238E27FC236}">
              <a16:creationId xmlns:a16="http://schemas.microsoft.com/office/drawing/2014/main" id="{00000000-0008-0000-0D00-0000B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1948100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9</xdr:row>
      <xdr:rowOff>47625</xdr:rowOff>
    </xdr:from>
    <xdr:to>
      <xdr:col>2</xdr:col>
      <xdr:colOff>3067050</xdr:colOff>
      <xdr:row>10</xdr:row>
      <xdr:rowOff>47625</xdr:rowOff>
    </xdr:to>
    <xdr:pic>
      <xdr:nvPicPr>
        <xdr:cNvPr id="176577" name="Рисунок 42" descr="УДСК Ветерок.png">
          <a:extLst>
            <a:ext uri="{FF2B5EF4-FFF2-40B4-BE49-F238E27FC236}">
              <a16:creationId xmlns:a16="http://schemas.microsoft.com/office/drawing/2014/main" id="{00000000-0008-0000-0D00-0000C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48350" y="27022425"/>
          <a:ext cx="273367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10</xdr:row>
      <xdr:rowOff>161925</xdr:rowOff>
    </xdr:from>
    <xdr:to>
      <xdr:col>2</xdr:col>
      <xdr:colOff>3162300</xdr:colOff>
      <xdr:row>10</xdr:row>
      <xdr:rowOff>2962275</xdr:rowOff>
    </xdr:to>
    <xdr:pic>
      <xdr:nvPicPr>
        <xdr:cNvPr id="176578" name="Рисунок 43" descr="УДСК Акробат.png">
          <a:extLst>
            <a:ext uri="{FF2B5EF4-FFF2-40B4-BE49-F238E27FC236}">
              <a16:creationId xmlns:a16="http://schemas.microsoft.com/office/drawing/2014/main" id="{00000000-0008-0000-0D00-0000C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00725" y="29803725"/>
          <a:ext cx="2876550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11</xdr:row>
      <xdr:rowOff>333375</xdr:rowOff>
    </xdr:from>
    <xdr:to>
      <xdr:col>1</xdr:col>
      <xdr:colOff>1562100</xdr:colOff>
      <xdr:row>11</xdr:row>
      <xdr:rowOff>333375</xdr:rowOff>
    </xdr:to>
    <xdr:pic>
      <xdr:nvPicPr>
        <xdr:cNvPr id="176579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D00-0000C3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514975" y="330041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11</xdr:row>
      <xdr:rowOff>95250</xdr:rowOff>
    </xdr:from>
    <xdr:to>
      <xdr:col>2</xdr:col>
      <xdr:colOff>3467100</xdr:colOff>
      <xdr:row>12</xdr:row>
      <xdr:rowOff>95251</xdr:rowOff>
    </xdr:to>
    <xdr:pic>
      <xdr:nvPicPr>
        <xdr:cNvPr id="176580" name="Рисунок 45" descr="УДСК Весёлые старты.png">
          <a:extLst>
            <a:ext uri="{FF2B5EF4-FFF2-40B4-BE49-F238E27FC236}">
              <a16:creationId xmlns:a16="http://schemas.microsoft.com/office/drawing/2014/main" id="{00000000-0008-0000-0D00-0000C4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05475" y="32766000"/>
          <a:ext cx="3276600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12</xdr:row>
      <xdr:rowOff>47625</xdr:rowOff>
    </xdr:from>
    <xdr:to>
      <xdr:col>2</xdr:col>
      <xdr:colOff>3257550</xdr:colOff>
      <xdr:row>13</xdr:row>
      <xdr:rowOff>-1</xdr:rowOff>
    </xdr:to>
    <xdr:pic>
      <xdr:nvPicPr>
        <xdr:cNvPr id="176581" name="Рисунок 46" descr="УДСК Весёлые старты 2.png">
          <a:extLst>
            <a:ext uri="{FF2B5EF4-FFF2-40B4-BE49-F238E27FC236}">
              <a16:creationId xmlns:a16="http://schemas.microsoft.com/office/drawing/2014/main" id="{00000000-0008-0000-0D00-0000C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629275" y="35747325"/>
          <a:ext cx="31432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18</xdr:row>
      <xdr:rowOff>190500</xdr:rowOff>
    </xdr:from>
    <xdr:to>
      <xdr:col>2</xdr:col>
      <xdr:colOff>2895600</xdr:colOff>
      <xdr:row>19</xdr:row>
      <xdr:rowOff>9525</xdr:rowOff>
    </xdr:to>
    <xdr:pic>
      <xdr:nvPicPr>
        <xdr:cNvPr id="176582" name="Picture 1">
          <a:extLst>
            <a:ext uri="{FF2B5EF4-FFF2-40B4-BE49-F238E27FC236}">
              <a16:creationId xmlns:a16="http://schemas.microsoft.com/office/drawing/2014/main" id="{00000000-0008-0000-0D00-0000C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10300" y="58845450"/>
          <a:ext cx="22002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971550</xdr:rowOff>
    </xdr:to>
    <xdr:pic>
      <xdr:nvPicPr>
        <xdr:cNvPr id="176583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C7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72974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990600</xdr:rowOff>
    </xdr:to>
    <xdr:pic>
      <xdr:nvPicPr>
        <xdr:cNvPr id="176584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C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72974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1143000</xdr:rowOff>
    </xdr:to>
    <xdr:pic>
      <xdr:nvPicPr>
        <xdr:cNvPr id="176585" name="Рисунок 23" descr="УДСК Ветерок.png">
          <a:extLst>
            <a:ext uri="{FF2B5EF4-FFF2-40B4-BE49-F238E27FC236}">
              <a16:creationId xmlns:a16="http://schemas.microsoft.com/office/drawing/2014/main" id="{00000000-0008-0000-0D00-0000C9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7297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971550</xdr:rowOff>
    </xdr:to>
    <xdr:pic>
      <xdr:nvPicPr>
        <xdr:cNvPr id="176586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C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72974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990600</xdr:rowOff>
    </xdr:to>
    <xdr:pic>
      <xdr:nvPicPr>
        <xdr:cNvPr id="17658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C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72974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1143000</xdr:rowOff>
    </xdr:to>
    <xdr:pic>
      <xdr:nvPicPr>
        <xdr:cNvPr id="176588" name="Рисунок 23" descr="УДСК Ветерок.png">
          <a:extLst>
            <a:ext uri="{FF2B5EF4-FFF2-40B4-BE49-F238E27FC236}">
              <a16:creationId xmlns:a16="http://schemas.microsoft.com/office/drawing/2014/main" id="{00000000-0008-0000-0D00-0000CC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7297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209550</xdr:rowOff>
    </xdr:to>
    <xdr:pic>
      <xdr:nvPicPr>
        <xdr:cNvPr id="176589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CD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03073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228600</xdr:rowOff>
    </xdr:to>
    <xdr:pic>
      <xdr:nvPicPr>
        <xdr:cNvPr id="17659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C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03073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381000</xdr:rowOff>
    </xdr:to>
    <xdr:pic>
      <xdr:nvPicPr>
        <xdr:cNvPr id="176591" name="Рисунок 23" descr="УДСК Ветерок.png">
          <a:extLst>
            <a:ext uri="{FF2B5EF4-FFF2-40B4-BE49-F238E27FC236}">
              <a16:creationId xmlns:a16="http://schemas.microsoft.com/office/drawing/2014/main" id="{00000000-0008-0000-0D00-0000C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03073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9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D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69748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9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D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69748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94" name="Рисунок 23" descr="УДСК Ветерок.png">
          <a:extLst>
            <a:ext uri="{FF2B5EF4-FFF2-40B4-BE49-F238E27FC236}">
              <a16:creationId xmlns:a16="http://schemas.microsoft.com/office/drawing/2014/main" id="{00000000-0008-0000-0D00-0000D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69748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0</xdr:colOff>
      <xdr:row>10</xdr:row>
      <xdr:rowOff>981075</xdr:rowOff>
    </xdr:to>
    <xdr:pic>
      <xdr:nvPicPr>
        <xdr:cNvPr id="176595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D3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96418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0</xdr:colOff>
      <xdr:row>10</xdr:row>
      <xdr:rowOff>990600</xdr:rowOff>
    </xdr:to>
    <xdr:pic>
      <xdr:nvPicPr>
        <xdr:cNvPr id="176596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D4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96418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0</xdr:colOff>
      <xdr:row>10</xdr:row>
      <xdr:rowOff>1143000</xdr:rowOff>
    </xdr:to>
    <xdr:pic>
      <xdr:nvPicPr>
        <xdr:cNvPr id="176597" name="Рисунок 23" descr="УДСК Ветерок.png">
          <a:extLst>
            <a:ext uri="{FF2B5EF4-FFF2-40B4-BE49-F238E27FC236}">
              <a16:creationId xmlns:a16="http://schemas.microsoft.com/office/drawing/2014/main" id="{00000000-0008-0000-0D00-0000D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96418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0</xdr:colOff>
      <xdr:row>11</xdr:row>
      <xdr:rowOff>981075</xdr:rowOff>
    </xdr:to>
    <xdr:pic>
      <xdr:nvPicPr>
        <xdr:cNvPr id="176598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D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326707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0</xdr:colOff>
      <xdr:row>11</xdr:row>
      <xdr:rowOff>990600</xdr:rowOff>
    </xdr:to>
    <xdr:pic>
      <xdr:nvPicPr>
        <xdr:cNvPr id="176599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D7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3267075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0</xdr:colOff>
      <xdr:row>11</xdr:row>
      <xdr:rowOff>1143000</xdr:rowOff>
    </xdr:to>
    <xdr:pic>
      <xdr:nvPicPr>
        <xdr:cNvPr id="176600" name="Рисунок 23" descr="УДСК Ветерок.png">
          <a:extLst>
            <a:ext uri="{FF2B5EF4-FFF2-40B4-BE49-F238E27FC236}">
              <a16:creationId xmlns:a16="http://schemas.microsoft.com/office/drawing/2014/main" id="{00000000-0008-0000-0D00-0000D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3267075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0</xdr:colOff>
      <xdr:row>12</xdr:row>
      <xdr:rowOff>981075</xdr:rowOff>
    </xdr:to>
    <xdr:pic>
      <xdr:nvPicPr>
        <xdr:cNvPr id="176601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D9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356997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0</xdr:colOff>
      <xdr:row>12</xdr:row>
      <xdr:rowOff>990600</xdr:rowOff>
    </xdr:to>
    <xdr:pic>
      <xdr:nvPicPr>
        <xdr:cNvPr id="176602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DA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356997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0</xdr:colOff>
      <xdr:row>12</xdr:row>
      <xdr:rowOff>1143000</xdr:rowOff>
    </xdr:to>
    <xdr:pic>
      <xdr:nvPicPr>
        <xdr:cNvPr id="176603" name="Рисунок 23" descr="УДСК Ветерок.png">
          <a:extLst>
            <a:ext uri="{FF2B5EF4-FFF2-40B4-BE49-F238E27FC236}">
              <a16:creationId xmlns:a16="http://schemas.microsoft.com/office/drawing/2014/main" id="{00000000-0008-0000-0D00-0000D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356997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14</xdr:col>
      <xdr:colOff>71437</xdr:colOff>
      <xdr:row>0</xdr:row>
      <xdr:rowOff>4276725</xdr:rowOff>
    </xdr:to>
    <xdr:pic>
      <xdr:nvPicPr>
        <xdr:cNvPr id="176605" name="Рисунок 3">
          <a:extLst>
            <a:ext uri="{FF2B5EF4-FFF2-40B4-BE49-F238E27FC236}">
              <a16:creationId xmlns:a16="http://schemas.microsoft.com/office/drawing/2014/main" id="{00000000-0008-0000-0D00-0000D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b="87215"/>
        <a:stretch>
          <a:fillRect/>
        </a:stretch>
      </xdr:blipFill>
      <xdr:spPr bwMode="auto">
        <a:xfrm>
          <a:off x="0" y="47625"/>
          <a:ext cx="2486025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4279900</xdr:rowOff>
    </xdr:from>
    <xdr:to>
      <xdr:col>14</xdr:col>
      <xdr:colOff>119062</xdr:colOff>
      <xdr:row>1</xdr:row>
      <xdr:rowOff>4286250</xdr:rowOff>
    </xdr:to>
    <xdr:pic>
      <xdr:nvPicPr>
        <xdr:cNvPr id="176606" name="Рисунок 3">
          <a:extLst>
            <a:ext uri="{FF2B5EF4-FFF2-40B4-BE49-F238E27FC236}">
              <a16:creationId xmlns:a16="http://schemas.microsoft.com/office/drawing/2014/main" id="{00000000-0008-0000-0D00-0000D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55519" b="28006"/>
        <a:stretch>
          <a:fillRect/>
        </a:stretch>
      </xdr:blipFill>
      <xdr:spPr bwMode="auto">
        <a:xfrm>
          <a:off x="0" y="4279900"/>
          <a:ext cx="24907875" cy="519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17</xdr:row>
      <xdr:rowOff>47625</xdr:rowOff>
    </xdr:from>
    <xdr:to>
      <xdr:col>2</xdr:col>
      <xdr:colOff>2809875</xdr:colOff>
      <xdr:row>17</xdr:row>
      <xdr:rowOff>2066925</xdr:rowOff>
    </xdr:to>
    <xdr:pic>
      <xdr:nvPicPr>
        <xdr:cNvPr id="176607" name="Рисунок 2">
          <a:extLst>
            <a:ext uri="{FF2B5EF4-FFF2-40B4-BE49-F238E27FC236}">
              <a16:creationId xmlns:a16="http://schemas.microsoft.com/office/drawing/2014/main" id="{00000000-0008-0000-0D00-0000D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81675" y="52158900"/>
          <a:ext cx="25431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762000</xdr:colOff>
      <xdr:row>15</xdr:row>
      <xdr:rowOff>457200</xdr:rowOff>
    </xdr:from>
    <xdr:to>
      <xdr:col>2</xdr:col>
      <xdr:colOff>2447925</xdr:colOff>
      <xdr:row>15</xdr:row>
      <xdr:rowOff>2209800</xdr:rowOff>
    </xdr:to>
    <xdr:pic>
      <xdr:nvPicPr>
        <xdr:cNvPr id="176608" name="Рисунок 2">
          <a:extLst>
            <a:ext uri="{FF2B5EF4-FFF2-40B4-BE49-F238E27FC236}">
              <a16:creationId xmlns:a16="http://schemas.microsoft.com/office/drawing/2014/main" id="{00000000-0008-0000-0D00-0000E0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76975" y="49920525"/>
          <a:ext cx="16859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5</xdr:row>
      <xdr:rowOff>0</xdr:rowOff>
    </xdr:from>
    <xdr:ext cx="0" cy="981075"/>
    <xdr:pic>
      <xdr:nvPicPr>
        <xdr:cNvPr id="83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6549688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</xdr:row>
      <xdr:rowOff>0</xdr:rowOff>
    </xdr:from>
    <xdr:ext cx="0" cy="981075"/>
    <xdr:pic>
      <xdr:nvPicPr>
        <xdr:cNvPr id="84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6549688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</xdr:row>
      <xdr:rowOff>0</xdr:rowOff>
    </xdr:from>
    <xdr:ext cx="0" cy="1143000"/>
    <xdr:pic>
      <xdr:nvPicPr>
        <xdr:cNvPr id="85" name="Рисунок 23" descr="УДСК Ветерок.png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6549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71550"/>
    <xdr:pic>
      <xdr:nvPicPr>
        <xdr:cNvPr id="87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731168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90600"/>
    <xdr:pic>
      <xdr:nvPicPr>
        <xdr:cNvPr id="88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731168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1143000"/>
    <xdr:pic>
      <xdr:nvPicPr>
        <xdr:cNvPr id="89" name="Рисунок 23" descr="УДСК Ветерок.png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7311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71550"/>
    <xdr:pic>
      <xdr:nvPicPr>
        <xdr:cNvPr id="90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731168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90600"/>
    <xdr:pic>
      <xdr:nvPicPr>
        <xdr:cNvPr id="91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731168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1143000"/>
    <xdr:pic>
      <xdr:nvPicPr>
        <xdr:cNvPr id="92" name="Рисунок 23" descr="УДСК Ветерок.png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7311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381001</xdr:colOff>
      <xdr:row>5</xdr:row>
      <xdr:rowOff>285751</xdr:rowOff>
    </xdr:from>
    <xdr:ext cx="2786062" cy="2476500"/>
    <xdr:pic>
      <xdr:nvPicPr>
        <xdr:cNvPr id="94" name="Рисунок 93" descr="Качели Бабочка без людей.png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881689" y="17597439"/>
          <a:ext cx="2786062" cy="2476500"/>
        </a:xfrm>
        <a:prstGeom prst="rect">
          <a:avLst/>
        </a:prstGeom>
      </xdr:spPr>
    </xdr:pic>
    <xdr:clientData/>
  </xdr:oneCellAnchor>
  <xdr:twoCellAnchor editAs="oneCell">
    <xdr:from>
      <xdr:col>2</xdr:col>
      <xdr:colOff>166688</xdr:colOff>
      <xdr:row>16</xdr:row>
      <xdr:rowOff>71437</xdr:rowOff>
    </xdr:from>
    <xdr:to>
      <xdr:col>2</xdr:col>
      <xdr:colOff>3309938</xdr:colOff>
      <xdr:row>16</xdr:row>
      <xdr:rowOff>2595562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55149750"/>
          <a:ext cx="3143250" cy="2524125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6</xdr:row>
      <xdr:rowOff>142875</xdr:rowOff>
    </xdr:from>
    <xdr:ext cx="2800350" cy="2724150"/>
    <xdr:pic>
      <xdr:nvPicPr>
        <xdr:cNvPr id="98" name="Рисунок 40" descr="Качели Дачные 2-х местные без людей.png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653088" y="23455313"/>
          <a:ext cx="280035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71550"/>
    <xdr:pic>
      <xdr:nvPicPr>
        <xdr:cNvPr id="99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2331243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90600"/>
    <xdr:pic>
      <xdr:nvPicPr>
        <xdr:cNvPr id="10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2331243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1143000"/>
    <xdr:pic>
      <xdr:nvPicPr>
        <xdr:cNvPr id="101" name="Рисунок 23" descr="УДСК Ветерок.png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2331243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71550"/>
    <xdr:pic>
      <xdr:nvPicPr>
        <xdr:cNvPr id="10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2331243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90600"/>
    <xdr:pic>
      <xdr:nvPicPr>
        <xdr:cNvPr id="10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2331243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1143000"/>
    <xdr:pic>
      <xdr:nvPicPr>
        <xdr:cNvPr id="104" name="Рисунок 23" descr="УДСК Ветерок.png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2331243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381000</xdr:colOff>
      <xdr:row>7</xdr:row>
      <xdr:rowOff>166688</xdr:rowOff>
    </xdr:from>
    <xdr:to>
      <xdr:col>2</xdr:col>
      <xdr:colOff>3162300</xdr:colOff>
      <xdr:row>7</xdr:row>
      <xdr:rowOff>2871788</xdr:rowOff>
    </xdr:to>
    <xdr:pic>
      <xdr:nvPicPr>
        <xdr:cNvPr id="106" name="Рисунок 41" descr="Качели Дачные 3-х местные без людей.png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881688" y="23479126"/>
          <a:ext cx="27813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20</xdr:row>
      <xdr:rowOff>190500</xdr:rowOff>
    </xdr:from>
    <xdr:to>
      <xdr:col>2</xdr:col>
      <xdr:colOff>3019425</xdr:colOff>
      <xdr:row>20</xdr:row>
      <xdr:rowOff>1714500</xdr:rowOff>
    </xdr:to>
    <xdr:pic>
      <xdr:nvPicPr>
        <xdr:cNvPr id="82" name="Рисунок 210" descr="C:\Documents and Settings\Альпинист\Рабочий стол\Чехол для теннисного стола серий Olimpic и Game.jpg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3146" t="24117" r="3371" b="6355"/>
        <a:stretch>
          <a:fillRect/>
        </a:stretch>
      </xdr:blipFill>
      <xdr:spPr bwMode="auto">
        <a:xfrm>
          <a:off x="5619750" y="10734675"/>
          <a:ext cx="27717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21</xdr:row>
      <xdr:rowOff>161925</xdr:rowOff>
    </xdr:from>
    <xdr:to>
      <xdr:col>2</xdr:col>
      <xdr:colOff>3124200</xdr:colOff>
      <xdr:row>21</xdr:row>
      <xdr:rowOff>1609725</xdr:rowOff>
    </xdr:to>
    <xdr:pic>
      <xdr:nvPicPr>
        <xdr:cNvPr id="86" name="Рисунок 19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638800" y="12468225"/>
          <a:ext cx="28575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22</xdr:row>
      <xdr:rowOff>71438</xdr:rowOff>
    </xdr:from>
    <xdr:to>
      <xdr:col>2</xdr:col>
      <xdr:colOff>3333750</xdr:colOff>
      <xdr:row>22</xdr:row>
      <xdr:rowOff>2076450</xdr:rowOff>
    </xdr:to>
    <xdr:pic>
      <xdr:nvPicPr>
        <xdr:cNvPr id="93" name="Рисунок 92" descr="Ð¡ÐµÑÐºÐ° Ð½/Ñ Ð-100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120813"/>
          <a:ext cx="3048000" cy="201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79</xdr:row>
      <xdr:rowOff>66675</xdr:rowOff>
    </xdr:from>
    <xdr:to>
      <xdr:col>2</xdr:col>
      <xdr:colOff>2476500</xdr:colOff>
      <xdr:row>83</xdr:row>
      <xdr:rowOff>828675</xdr:rowOff>
    </xdr:to>
    <xdr:pic>
      <xdr:nvPicPr>
        <xdr:cNvPr id="179524" name="Рисунок 13" descr="3">
          <a:extLst>
            <a:ext uri="{FF2B5EF4-FFF2-40B4-BE49-F238E27FC236}">
              <a16:creationId xmlns:a16="http://schemas.microsoft.com/office/drawing/2014/main" id="{00000000-0008-0000-0E00-000044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662" t="3795" r="31998" b="8316"/>
        <a:stretch>
          <a:fillRect/>
        </a:stretch>
      </xdr:blipFill>
      <xdr:spPr bwMode="auto">
        <a:xfrm>
          <a:off x="8410575" y="108718350"/>
          <a:ext cx="1352550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914400</xdr:colOff>
      <xdr:row>84</xdr:row>
      <xdr:rowOff>314325</xdr:rowOff>
    </xdr:from>
    <xdr:to>
      <xdr:col>2</xdr:col>
      <xdr:colOff>2457450</xdr:colOff>
      <xdr:row>93</xdr:row>
      <xdr:rowOff>0</xdr:rowOff>
    </xdr:to>
    <xdr:pic>
      <xdr:nvPicPr>
        <xdr:cNvPr id="179525" name="Рисунок 18" descr="wts-y2843l">
          <a:extLst>
            <a:ext uri="{FF2B5EF4-FFF2-40B4-BE49-F238E27FC236}">
              <a16:creationId xmlns:a16="http://schemas.microsoft.com/office/drawing/2014/main" id="{00000000-0008-0000-0E00-000045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224" t="5135" r="31036" b="3976"/>
        <a:stretch>
          <a:fillRect/>
        </a:stretch>
      </xdr:blipFill>
      <xdr:spPr bwMode="auto">
        <a:xfrm>
          <a:off x="8201025" y="113776125"/>
          <a:ext cx="15430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104</xdr:row>
      <xdr:rowOff>0</xdr:rowOff>
    </xdr:from>
    <xdr:to>
      <xdr:col>2</xdr:col>
      <xdr:colOff>685800</xdr:colOff>
      <xdr:row>105</xdr:row>
      <xdr:rowOff>257175</xdr:rowOff>
    </xdr:to>
    <xdr:pic>
      <xdr:nvPicPr>
        <xdr:cNvPr id="179526" name="Рисунок 34" descr="17.jpg">
          <a:extLst>
            <a:ext uri="{FF2B5EF4-FFF2-40B4-BE49-F238E27FC236}">
              <a16:creationId xmlns:a16="http://schemas.microsoft.com/office/drawing/2014/main" id="{00000000-0008-0000-0E00-00004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137855325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43</xdr:row>
      <xdr:rowOff>47625</xdr:rowOff>
    </xdr:from>
    <xdr:to>
      <xdr:col>2</xdr:col>
      <xdr:colOff>3219450</xdr:colOff>
      <xdr:row>50</xdr:row>
      <xdr:rowOff>247650</xdr:rowOff>
    </xdr:to>
    <xdr:pic>
      <xdr:nvPicPr>
        <xdr:cNvPr id="179527" name="Рисунок 11" descr="wts-y2846l_gor_kos_zh.jpg">
          <a:extLst>
            <a:ext uri="{FF2B5EF4-FFF2-40B4-BE49-F238E27FC236}">
              <a16:creationId xmlns:a16="http://schemas.microsoft.com/office/drawing/2014/main" id="{00000000-0008-0000-0E00-00004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81900" y="53673375"/>
          <a:ext cx="292417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74</xdr:row>
      <xdr:rowOff>171450</xdr:rowOff>
    </xdr:from>
    <xdr:to>
      <xdr:col>2</xdr:col>
      <xdr:colOff>2867025</xdr:colOff>
      <xdr:row>77</xdr:row>
      <xdr:rowOff>666750</xdr:rowOff>
    </xdr:to>
    <xdr:pic>
      <xdr:nvPicPr>
        <xdr:cNvPr id="179528" name="Рисунок 12" descr="b9fed4b1-b297-11e0-b582-00261858af77_b9fed4b3-b297-11e0-b582-00261858af77.png">
          <a:extLst>
            <a:ext uri="{FF2B5EF4-FFF2-40B4-BE49-F238E27FC236}">
              <a16:creationId xmlns:a16="http://schemas.microsoft.com/office/drawing/2014/main" id="{00000000-0008-0000-0E00-00004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86675" y="104822625"/>
          <a:ext cx="246697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904875</xdr:colOff>
      <xdr:row>93</xdr:row>
      <xdr:rowOff>190500</xdr:rowOff>
    </xdr:from>
    <xdr:to>
      <xdr:col>2</xdr:col>
      <xdr:colOff>2266950</xdr:colOff>
      <xdr:row>97</xdr:row>
      <xdr:rowOff>9525</xdr:rowOff>
    </xdr:to>
    <xdr:pic>
      <xdr:nvPicPr>
        <xdr:cNvPr id="179529" name="Рисунок 13" descr="IMG_4325.png">
          <a:extLst>
            <a:ext uri="{FF2B5EF4-FFF2-40B4-BE49-F238E27FC236}">
              <a16:creationId xmlns:a16="http://schemas.microsoft.com/office/drawing/2014/main" id="{00000000-0008-0000-0E00-00004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191500" y="121177050"/>
          <a:ext cx="13620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97</xdr:row>
      <xdr:rowOff>161925</xdr:rowOff>
    </xdr:from>
    <xdr:to>
      <xdr:col>2</xdr:col>
      <xdr:colOff>2543175</xdr:colOff>
      <xdr:row>103</xdr:row>
      <xdr:rowOff>361950</xdr:rowOff>
    </xdr:to>
    <xdr:pic>
      <xdr:nvPicPr>
        <xdr:cNvPr id="179530" name="Рисунок 14" descr="WTS-K1852L.png">
          <a:extLst>
            <a:ext uri="{FF2B5EF4-FFF2-40B4-BE49-F238E27FC236}">
              <a16:creationId xmlns:a16="http://schemas.microsoft.com/office/drawing/2014/main" id="{00000000-0008-0000-0E00-00004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29600" y="124691775"/>
          <a:ext cx="160020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105</xdr:row>
      <xdr:rowOff>352425</xdr:rowOff>
    </xdr:from>
    <xdr:to>
      <xdr:col>2</xdr:col>
      <xdr:colOff>2343150</xdr:colOff>
      <xdr:row>105</xdr:row>
      <xdr:rowOff>2105025</xdr:rowOff>
    </xdr:to>
    <xdr:pic>
      <xdr:nvPicPr>
        <xdr:cNvPr id="179534" name="Рисунок 59">
          <a:extLst>
            <a:ext uri="{FF2B5EF4-FFF2-40B4-BE49-F238E27FC236}">
              <a16:creationId xmlns:a16="http://schemas.microsoft.com/office/drawing/2014/main" id="{00000000-0008-0000-0E00-00004E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238" b="1524"/>
        <a:stretch>
          <a:fillRect/>
        </a:stretch>
      </xdr:blipFill>
      <xdr:spPr bwMode="auto">
        <a:xfrm>
          <a:off x="8277225" y="139398375"/>
          <a:ext cx="13525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106</xdr:row>
      <xdr:rowOff>457200</xdr:rowOff>
    </xdr:from>
    <xdr:to>
      <xdr:col>2</xdr:col>
      <xdr:colOff>2362200</xdr:colOff>
      <xdr:row>106</xdr:row>
      <xdr:rowOff>1933575</xdr:rowOff>
    </xdr:to>
    <xdr:pic>
      <xdr:nvPicPr>
        <xdr:cNvPr id="179535" name="Рисунок 60">
          <a:extLst>
            <a:ext uri="{FF2B5EF4-FFF2-40B4-BE49-F238E27FC236}">
              <a16:creationId xmlns:a16="http://schemas.microsoft.com/office/drawing/2014/main" id="{00000000-0008-0000-0E00-00004F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01050" y="141912975"/>
          <a:ext cx="12477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1752600</xdr:colOff>
      <xdr:row>107</xdr:row>
      <xdr:rowOff>1133475</xdr:rowOff>
    </xdr:from>
    <xdr:to>
      <xdr:col>2</xdr:col>
      <xdr:colOff>2667000</xdr:colOff>
      <xdr:row>107</xdr:row>
      <xdr:rowOff>1838325</xdr:rowOff>
    </xdr:to>
    <xdr:pic>
      <xdr:nvPicPr>
        <xdr:cNvPr id="179536" name="Рисунок 61">
          <a:extLst>
            <a:ext uri="{FF2B5EF4-FFF2-40B4-BE49-F238E27FC236}">
              <a16:creationId xmlns:a16="http://schemas.microsoft.com/office/drawing/2014/main" id="{00000000-0008-0000-0E00-000050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039225" y="144999075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107</xdr:row>
      <xdr:rowOff>257175</xdr:rowOff>
    </xdr:from>
    <xdr:to>
      <xdr:col>2</xdr:col>
      <xdr:colOff>1762125</xdr:colOff>
      <xdr:row>107</xdr:row>
      <xdr:rowOff>1228725</xdr:rowOff>
    </xdr:to>
    <xdr:pic>
      <xdr:nvPicPr>
        <xdr:cNvPr id="179537" name="Рисунок 62">
          <a:extLst>
            <a:ext uri="{FF2B5EF4-FFF2-40B4-BE49-F238E27FC236}">
              <a16:creationId xmlns:a16="http://schemas.microsoft.com/office/drawing/2014/main" id="{00000000-0008-0000-0E00-000051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34325" y="144122775"/>
          <a:ext cx="1114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2157703</xdr:colOff>
      <xdr:row>108</xdr:row>
      <xdr:rowOff>272143</xdr:rowOff>
    </xdr:from>
    <xdr:to>
      <xdr:col>3</xdr:col>
      <xdr:colOff>424613</xdr:colOff>
      <xdr:row>109</xdr:row>
      <xdr:rowOff>62990</xdr:rowOff>
    </xdr:to>
    <xdr:sp macro="" textlink="">
      <xdr:nvSpPr>
        <xdr:cNvPr id="65" name="Стрелка вправо 64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SpPr/>
      </xdr:nvSpPr>
      <xdr:spPr>
        <a:xfrm>
          <a:off x="8689132" y="209705510"/>
          <a:ext cx="1707573" cy="529521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695325</xdr:colOff>
      <xdr:row>27</xdr:row>
      <xdr:rowOff>85725</xdr:rowOff>
    </xdr:from>
    <xdr:to>
      <xdr:col>2</xdr:col>
      <xdr:colOff>2857500</xdr:colOff>
      <xdr:row>28</xdr:row>
      <xdr:rowOff>2295525</xdr:rowOff>
    </xdr:to>
    <xdr:pic>
      <xdr:nvPicPr>
        <xdr:cNvPr id="179539" name="Рисунок 63" descr="m4_min.jpg">
          <a:extLst>
            <a:ext uri="{FF2B5EF4-FFF2-40B4-BE49-F238E27FC236}">
              <a16:creationId xmlns:a16="http://schemas.microsoft.com/office/drawing/2014/main" id="{00000000-0008-0000-0E00-000053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81950" y="36318825"/>
          <a:ext cx="216217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52</xdr:row>
      <xdr:rowOff>0</xdr:rowOff>
    </xdr:from>
    <xdr:to>
      <xdr:col>2</xdr:col>
      <xdr:colOff>2276475</xdr:colOff>
      <xdr:row>55</xdr:row>
      <xdr:rowOff>581025</xdr:rowOff>
    </xdr:to>
    <xdr:pic>
      <xdr:nvPicPr>
        <xdr:cNvPr id="179540" name="Рисунок 67" descr="photo_2016-09-02_11-40-08.png">
          <a:extLst>
            <a:ext uri="{FF2B5EF4-FFF2-40B4-BE49-F238E27FC236}">
              <a16:creationId xmlns:a16="http://schemas.microsoft.com/office/drawing/2014/main" id="{00000000-0008-0000-0E00-000054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305800" y="58597800"/>
          <a:ext cx="12573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29</xdr:row>
      <xdr:rowOff>0</xdr:rowOff>
    </xdr:from>
    <xdr:to>
      <xdr:col>2</xdr:col>
      <xdr:colOff>685800</xdr:colOff>
      <xdr:row>30</xdr:row>
      <xdr:rowOff>495300</xdr:rowOff>
    </xdr:to>
    <xdr:pic>
      <xdr:nvPicPr>
        <xdr:cNvPr id="179541" name="Рисунок 34" descr="17.jpg">
          <a:extLst>
            <a:ext uri="{FF2B5EF4-FFF2-40B4-BE49-F238E27FC236}">
              <a16:creationId xmlns:a16="http://schemas.microsoft.com/office/drawing/2014/main" id="{00000000-0008-0000-0E00-000055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41805225"/>
          <a:ext cx="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29</xdr:row>
      <xdr:rowOff>76200</xdr:rowOff>
    </xdr:from>
    <xdr:to>
      <xdr:col>2</xdr:col>
      <xdr:colOff>2762250</xdr:colOff>
      <xdr:row>32</xdr:row>
      <xdr:rowOff>790575</xdr:rowOff>
    </xdr:to>
    <xdr:pic>
      <xdr:nvPicPr>
        <xdr:cNvPr id="179542" name="Рисунок 76" descr="IMG_5154_.jpg">
          <a:extLst>
            <a:ext uri="{FF2B5EF4-FFF2-40B4-BE49-F238E27FC236}">
              <a16:creationId xmlns:a16="http://schemas.microsoft.com/office/drawing/2014/main" id="{00000000-0008-0000-0E00-00005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24800" y="41881425"/>
          <a:ext cx="21240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33</xdr:row>
      <xdr:rowOff>228600</xdr:rowOff>
    </xdr:from>
    <xdr:to>
      <xdr:col>2</xdr:col>
      <xdr:colOff>2495550</xdr:colOff>
      <xdr:row>35</xdr:row>
      <xdr:rowOff>981075</xdr:rowOff>
    </xdr:to>
    <xdr:pic>
      <xdr:nvPicPr>
        <xdr:cNvPr id="179543" name="Рисунок 77" descr="photo_2016-09-02_11-40-01.png">
          <a:extLst>
            <a:ext uri="{FF2B5EF4-FFF2-40B4-BE49-F238E27FC236}">
              <a16:creationId xmlns:a16="http://schemas.microsoft.com/office/drawing/2014/main" id="{00000000-0008-0000-0E00-00005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800975" y="45881925"/>
          <a:ext cx="198120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36</xdr:row>
      <xdr:rowOff>133350</xdr:rowOff>
    </xdr:from>
    <xdr:to>
      <xdr:col>2</xdr:col>
      <xdr:colOff>2667000</xdr:colOff>
      <xdr:row>42</xdr:row>
      <xdr:rowOff>257175</xdr:rowOff>
    </xdr:to>
    <xdr:pic>
      <xdr:nvPicPr>
        <xdr:cNvPr id="179544" name="Рисунок 78" descr="IMG_5203.png">
          <a:extLst>
            <a:ext uri="{FF2B5EF4-FFF2-40B4-BE49-F238E27FC236}">
              <a16:creationId xmlns:a16="http://schemas.microsoft.com/office/drawing/2014/main" id="{00000000-0008-0000-0E00-00005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791450" y="49101375"/>
          <a:ext cx="216217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57</xdr:row>
      <xdr:rowOff>57150</xdr:rowOff>
    </xdr:from>
    <xdr:to>
      <xdr:col>2</xdr:col>
      <xdr:colOff>2819400</xdr:colOff>
      <xdr:row>57</xdr:row>
      <xdr:rowOff>2105025</xdr:rowOff>
    </xdr:to>
    <xdr:pic>
      <xdr:nvPicPr>
        <xdr:cNvPr id="179546" name="Рисунок 82" descr="IMG_5183.png">
          <a:extLst>
            <a:ext uri="{FF2B5EF4-FFF2-40B4-BE49-F238E27FC236}">
              <a16:creationId xmlns:a16="http://schemas.microsoft.com/office/drawing/2014/main" id="{00000000-0008-0000-0E00-00005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105775" y="62236350"/>
          <a:ext cx="200025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59</xdr:row>
      <xdr:rowOff>0</xdr:rowOff>
    </xdr:from>
    <xdr:to>
      <xdr:col>2</xdr:col>
      <xdr:colOff>685800</xdr:colOff>
      <xdr:row>61</xdr:row>
      <xdr:rowOff>161925</xdr:rowOff>
    </xdr:to>
    <xdr:pic>
      <xdr:nvPicPr>
        <xdr:cNvPr id="179547" name="Рисунок 34" descr="17.jpg">
          <a:extLst>
            <a:ext uri="{FF2B5EF4-FFF2-40B4-BE49-F238E27FC236}">
              <a16:creationId xmlns:a16="http://schemas.microsoft.com/office/drawing/2014/main" id="{00000000-0008-0000-0E00-00005B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66074925"/>
          <a:ext cx="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1162050</xdr:colOff>
      <xdr:row>64</xdr:row>
      <xdr:rowOff>523875</xdr:rowOff>
    </xdr:from>
    <xdr:to>
      <xdr:col>2</xdr:col>
      <xdr:colOff>2476500</xdr:colOff>
      <xdr:row>68</xdr:row>
      <xdr:rowOff>476250</xdr:rowOff>
    </xdr:to>
    <xdr:pic>
      <xdr:nvPicPr>
        <xdr:cNvPr id="179548" name="Рисунок 84" descr="WTS-T1863W.jpg">
          <a:extLst>
            <a:ext uri="{FF2B5EF4-FFF2-40B4-BE49-F238E27FC236}">
              <a16:creationId xmlns:a16="http://schemas.microsoft.com/office/drawing/2014/main" id="{00000000-0008-0000-0E00-00005C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448675" y="77352525"/>
          <a:ext cx="13144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69</xdr:row>
      <xdr:rowOff>285750</xdr:rowOff>
    </xdr:from>
    <xdr:to>
      <xdr:col>2</xdr:col>
      <xdr:colOff>2505075</xdr:colOff>
      <xdr:row>73</xdr:row>
      <xdr:rowOff>695325</xdr:rowOff>
    </xdr:to>
    <xdr:pic>
      <xdr:nvPicPr>
        <xdr:cNvPr id="179549" name="Рисунок 85" descr="WTS-K1185W.png">
          <a:extLst>
            <a:ext uri="{FF2B5EF4-FFF2-40B4-BE49-F238E27FC236}">
              <a16:creationId xmlns:a16="http://schemas.microsoft.com/office/drawing/2014/main" id="{00000000-0008-0000-0E00-00005D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267700" y="80391000"/>
          <a:ext cx="1524000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59</xdr:row>
      <xdr:rowOff>142875</xdr:rowOff>
    </xdr:from>
    <xdr:to>
      <xdr:col>2</xdr:col>
      <xdr:colOff>2476500</xdr:colOff>
      <xdr:row>64</xdr:row>
      <xdr:rowOff>571500</xdr:rowOff>
    </xdr:to>
    <xdr:pic>
      <xdr:nvPicPr>
        <xdr:cNvPr id="179556" name="Рисунок 79" descr="IMG_7796.png">
          <a:extLst>
            <a:ext uri="{FF2B5EF4-FFF2-40B4-BE49-F238E27FC236}">
              <a16:creationId xmlns:a16="http://schemas.microsoft.com/office/drawing/2014/main" id="{00000000-0008-0000-0E00-000064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362950" y="73733025"/>
          <a:ext cx="1400175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3381375</xdr:colOff>
      <xdr:row>6</xdr:row>
      <xdr:rowOff>2247900</xdr:rowOff>
    </xdr:to>
    <xdr:pic>
      <xdr:nvPicPr>
        <xdr:cNvPr id="179559" name="Рисунок 272" descr="IMG_7351.JPG">
          <a:extLst>
            <a:ext uri="{FF2B5EF4-FFF2-40B4-BE49-F238E27FC236}">
              <a16:creationId xmlns:a16="http://schemas.microsoft.com/office/drawing/2014/main" id="{00000000-0008-0000-0E00-00006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81875" y="9182100"/>
          <a:ext cx="32861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</xdr:row>
      <xdr:rowOff>0</xdr:rowOff>
    </xdr:from>
    <xdr:to>
      <xdr:col>2</xdr:col>
      <xdr:colOff>3314700</xdr:colOff>
      <xdr:row>6</xdr:row>
      <xdr:rowOff>2276475</xdr:rowOff>
    </xdr:to>
    <xdr:pic>
      <xdr:nvPicPr>
        <xdr:cNvPr id="179560" name="Рисунок 273" descr="IMG_7354.JPG">
          <a:extLst>
            <a:ext uri="{FF2B5EF4-FFF2-40B4-BE49-F238E27FC236}">
              <a16:creationId xmlns:a16="http://schemas.microsoft.com/office/drawing/2014/main" id="{00000000-0008-0000-0E00-00006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r="3546"/>
        <a:stretch>
          <a:fillRect/>
        </a:stretch>
      </xdr:blipFill>
      <xdr:spPr bwMode="auto">
        <a:xfrm>
          <a:off x="7362825" y="9182100"/>
          <a:ext cx="32385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</xdr:row>
      <xdr:rowOff>0</xdr:rowOff>
    </xdr:from>
    <xdr:to>
      <xdr:col>2</xdr:col>
      <xdr:colOff>3333750</xdr:colOff>
      <xdr:row>6</xdr:row>
      <xdr:rowOff>1981200</xdr:rowOff>
    </xdr:to>
    <xdr:pic>
      <xdr:nvPicPr>
        <xdr:cNvPr id="179561" name="Рисунок 276" descr="IMG_7361.JPG">
          <a:extLst>
            <a:ext uri="{FF2B5EF4-FFF2-40B4-BE49-F238E27FC236}">
              <a16:creationId xmlns:a16="http://schemas.microsoft.com/office/drawing/2014/main" id="{00000000-0008-0000-0E00-00006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052" t="7172" r="4198" b="7787"/>
        <a:stretch>
          <a:fillRect/>
        </a:stretch>
      </xdr:blipFill>
      <xdr:spPr bwMode="auto">
        <a:xfrm>
          <a:off x="7362825" y="9182100"/>
          <a:ext cx="325755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3362325</xdr:colOff>
      <xdr:row>6</xdr:row>
      <xdr:rowOff>2162175</xdr:rowOff>
    </xdr:to>
    <xdr:pic>
      <xdr:nvPicPr>
        <xdr:cNvPr id="179562" name="Рисунок 280" descr="IMG_7374.JPG">
          <a:extLst>
            <a:ext uri="{FF2B5EF4-FFF2-40B4-BE49-F238E27FC236}">
              <a16:creationId xmlns:a16="http://schemas.microsoft.com/office/drawing/2014/main" id="{00000000-0008-0000-0E00-00006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737" t="4099" r="3513" b="2664"/>
        <a:stretch>
          <a:fillRect/>
        </a:stretch>
      </xdr:blipFill>
      <xdr:spPr bwMode="auto">
        <a:xfrm>
          <a:off x="7381875" y="9182100"/>
          <a:ext cx="32670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3333750</xdr:colOff>
      <xdr:row>6</xdr:row>
      <xdr:rowOff>2200275</xdr:rowOff>
    </xdr:to>
    <xdr:pic>
      <xdr:nvPicPr>
        <xdr:cNvPr id="179563" name="Рисунок 281" descr="IMG_7379.JPG">
          <a:extLst>
            <a:ext uri="{FF2B5EF4-FFF2-40B4-BE49-F238E27FC236}">
              <a16:creationId xmlns:a16="http://schemas.microsoft.com/office/drawing/2014/main" id="{00000000-0008-0000-0E00-00006B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737" t="5122" r="4198"/>
        <a:stretch>
          <a:fillRect/>
        </a:stretch>
      </xdr:blipFill>
      <xdr:spPr bwMode="auto">
        <a:xfrm>
          <a:off x="7381875" y="9182100"/>
          <a:ext cx="32385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76200</xdr:rowOff>
    </xdr:from>
    <xdr:to>
      <xdr:col>2</xdr:col>
      <xdr:colOff>3362325</xdr:colOff>
      <xdr:row>6</xdr:row>
      <xdr:rowOff>2324100</xdr:rowOff>
    </xdr:to>
    <xdr:pic>
      <xdr:nvPicPr>
        <xdr:cNvPr id="179564" name="Рисунок 283" descr="IMG_7386.JPG">
          <a:extLst>
            <a:ext uri="{FF2B5EF4-FFF2-40B4-BE49-F238E27FC236}">
              <a16:creationId xmlns:a16="http://schemas.microsoft.com/office/drawing/2014/main" id="{00000000-0008-0000-0E00-00006C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737" t="3075" r="3513"/>
        <a:stretch>
          <a:fillRect/>
        </a:stretch>
      </xdr:blipFill>
      <xdr:spPr bwMode="auto">
        <a:xfrm>
          <a:off x="7381875" y="9258300"/>
          <a:ext cx="326707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18</xdr:row>
      <xdr:rowOff>114300</xdr:rowOff>
    </xdr:from>
    <xdr:to>
      <xdr:col>2</xdr:col>
      <xdr:colOff>3362325</xdr:colOff>
      <xdr:row>19</xdr:row>
      <xdr:rowOff>1000125</xdr:rowOff>
    </xdr:to>
    <xdr:pic>
      <xdr:nvPicPr>
        <xdr:cNvPr id="179565" name="Рисунок 336" descr="IMG_7573.JPG">
          <a:extLst>
            <a:ext uri="{FF2B5EF4-FFF2-40B4-BE49-F238E27FC236}">
              <a16:creationId xmlns:a16="http://schemas.microsoft.com/office/drawing/2014/main" id="{00000000-0008-0000-0E00-00006D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737" t="5122" r="3513" b="6763"/>
        <a:stretch>
          <a:fillRect/>
        </a:stretch>
      </xdr:blipFill>
      <xdr:spPr bwMode="auto">
        <a:xfrm>
          <a:off x="7381875" y="25222200"/>
          <a:ext cx="32670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16</xdr:row>
      <xdr:rowOff>142875</xdr:rowOff>
    </xdr:from>
    <xdr:to>
      <xdr:col>2</xdr:col>
      <xdr:colOff>3333750</xdr:colOff>
      <xdr:row>17</xdr:row>
      <xdr:rowOff>1000125</xdr:rowOff>
    </xdr:to>
    <xdr:pic>
      <xdr:nvPicPr>
        <xdr:cNvPr id="179566" name="Рисунок 341" descr="IMG_7595.JPG">
          <a:extLst>
            <a:ext uri="{FF2B5EF4-FFF2-40B4-BE49-F238E27FC236}">
              <a16:creationId xmlns:a16="http://schemas.microsoft.com/office/drawing/2014/main" id="{00000000-0008-0000-0E00-00006E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3423" t="6148" r="4198" b="5737"/>
        <a:stretch>
          <a:fillRect/>
        </a:stretch>
      </xdr:blipFill>
      <xdr:spPr bwMode="auto">
        <a:xfrm>
          <a:off x="7410450" y="22850475"/>
          <a:ext cx="32099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13</xdr:row>
      <xdr:rowOff>66675</xdr:rowOff>
    </xdr:from>
    <xdr:to>
      <xdr:col>2</xdr:col>
      <xdr:colOff>3362325</xdr:colOff>
      <xdr:row>15</xdr:row>
      <xdr:rowOff>714375</xdr:rowOff>
    </xdr:to>
    <xdr:pic>
      <xdr:nvPicPr>
        <xdr:cNvPr id="179567" name="Рисунок 346" descr="IMG_7613.JPG">
          <a:extLst>
            <a:ext uri="{FF2B5EF4-FFF2-40B4-BE49-F238E27FC236}">
              <a16:creationId xmlns:a16="http://schemas.microsoft.com/office/drawing/2014/main" id="{00000000-0008-0000-0E00-00006F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423" t="3075" r="3513" b="3688"/>
        <a:stretch>
          <a:fillRect/>
        </a:stretch>
      </xdr:blipFill>
      <xdr:spPr bwMode="auto">
        <a:xfrm>
          <a:off x="7410450" y="20459700"/>
          <a:ext cx="32385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19050</xdr:rowOff>
    </xdr:from>
    <xdr:to>
      <xdr:col>2</xdr:col>
      <xdr:colOff>3333750</xdr:colOff>
      <xdr:row>12</xdr:row>
      <xdr:rowOff>1743075</xdr:rowOff>
    </xdr:to>
    <xdr:pic>
      <xdr:nvPicPr>
        <xdr:cNvPr id="179568" name="Рисунок 354" descr="IMG_7641.JPG">
          <a:extLst>
            <a:ext uri="{FF2B5EF4-FFF2-40B4-BE49-F238E27FC236}">
              <a16:creationId xmlns:a16="http://schemas.microsoft.com/office/drawing/2014/main" id="{00000000-0008-0000-0E00-000070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17418" r="5566" b="6763"/>
        <a:stretch>
          <a:fillRect/>
        </a:stretch>
      </xdr:blipFill>
      <xdr:spPr bwMode="auto">
        <a:xfrm>
          <a:off x="7334250" y="18545175"/>
          <a:ext cx="32861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</xdr:row>
      <xdr:rowOff>76200</xdr:rowOff>
    </xdr:from>
    <xdr:to>
      <xdr:col>2</xdr:col>
      <xdr:colOff>3362325</xdr:colOff>
      <xdr:row>7</xdr:row>
      <xdr:rowOff>2171700</xdr:rowOff>
    </xdr:to>
    <xdr:pic>
      <xdr:nvPicPr>
        <xdr:cNvPr id="179569" name="Рисунок 358" descr="IMG_7650.JPG">
          <a:extLst>
            <a:ext uri="{FF2B5EF4-FFF2-40B4-BE49-F238E27FC236}">
              <a16:creationId xmlns:a16="http://schemas.microsoft.com/office/drawing/2014/main" id="{00000000-0008-0000-0E00-000071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3423" t="3075" r="3513" b="6763"/>
        <a:stretch>
          <a:fillRect/>
        </a:stretch>
      </xdr:blipFill>
      <xdr:spPr bwMode="auto">
        <a:xfrm>
          <a:off x="7410450" y="11725275"/>
          <a:ext cx="3238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8</xdr:row>
      <xdr:rowOff>47625</xdr:rowOff>
    </xdr:from>
    <xdr:to>
      <xdr:col>2</xdr:col>
      <xdr:colOff>3429000</xdr:colOff>
      <xdr:row>9</xdr:row>
      <xdr:rowOff>1047750</xdr:rowOff>
    </xdr:to>
    <xdr:pic>
      <xdr:nvPicPr>
        <xdr:cNvPr id="179570" name="Рисунок 363" descr="IMG_7663.JPG">
          <a:extLst>
            <a:ext uri="{FF2B5EF4-FFF2-40B4-BE49-F238E27FC236}">
              <a16:creationId xmlns:a16="http://schemas.microsoft.com/office/drawing/2014/main" id="{00000000-0008-0000-0E00-000072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737" t="2049" r="1460" b="4713"/>
        <a:stretch>
          <a:fillRect/>
        </a:stretch>
      </xdr:blipFill>
      <xdr:spPr bwMode="auto">
        <a:xfrm>
          <a:off x="7381875" y="13925550"/>
          <a:ext cx="33337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10</xdr:row>
      <xdr:rowOff>66675</xdr:rowOff>
    </xdr:from>
    <xdr:to>
      <xdr:col>2</xdr:col>
      <xdr:colOff>3362325</xdr:colOff>
      <xdr:row>11</xdr:row>
      <xdr:rowOff>1095375</xdr:rowOff>
    </xdr:to>
    <xdr:pic>
      <xdr:nvPicPr>
        <xdr:cNvPr id="179571" name="Рисунок 365" descr="IMG_7667.JPG">
          <a:extLst>
            <a:ext uri="{FF2B5EF4-FFF2-40B4-BE49-F238E27FC236}">
              <a16:creationId xmlns:a16="http://schemas.microsoft.com/office/drawing/2014/main" id="{00000000-0008-0000-0E00-000073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423" t="3075" r="3513" b="3688"/>
        <a:stretch>
          <a:fillRect/>
        </a:stretch>
      </xdr:blipFill>
      <xdr:spPr bwMode="auto">
        <a:xfrm>
          <a:off x="7410450" y="16287750"/>
          <a:ext cx="323850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20</xdr:row>
      <xdr:rowOff>685800</xdr:rowOff>
    </xdr:from>
    <xdr:to>
      <xdr:col>2</xdr:col>
      <xdr:colOff>2762250</xdr:colOff>
      <xdr:row>21</xdr:row>
      <xdr:rowOff>581025</xdr:rowOff>
    </xdr:to>
    <xdr:pic>
      <xdr:nvPicPr>
        <xdr:cNvPr id="179573" name="Рисунок 153" descr="Чешки для прайса.jpg">
          <a:extLst>
            <a:ext uri="{FF2B5EF4-FFF2-40B4-BE49-F238E27FC236}">
              <a16:creationId xmlns:a16="http://schemas.microsoft.com/office/drawing/2014/main" id="{00000000-0008-0000-0E00-000075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5402" t="7098" r="13795" b="5614"/>
        <a:stretch>
          <a:fillRect/>
        </a:stretch>
      </xdr:blipFill>
      <xdr:spPr bwMode="auto">
        <a:xfrm>
          <a:off x="8153400" y="27632025"/>
          <a:ext cx="18954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23</xdr:row>
      <xdr:rowOff>371475</xdr:rowOff>
    </xdr:from>
    <xdr:to>
      <xdr:col>2</xdr:col>
      <xdr:colOff>2438400</xdr:colOff>
      <xdr:row>24</xdr:row>
      <xdr:rowOff>828675</xdr:rowOff>
    </xdr:to>
    <xdr:pic>
      <xdr:nvPicPr>
        <xdr:cNvPr id="179574" name="Рисунок 154" descr="Пуанты для прайса.jpg">
          <a:extLst>
            <a:ext uri="{FF2B5EF4-FFF2-40B4-BE49-F238E27FC236}">
              <a16:creationId xmlns:a16="http://schemas.microsoft.com/office/drawing/2014/main" id="{00000000-0008-0000-0E00-00007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5500" t="3642" r="19588" b="7323"/>
        <a:stretch>
          <a:fillRect/>
        </a:stretch>
      </xdr:blipFill>
      <xdr:spPr bwMode="auto">
        <a:xfrm>
          <a:off x="8315325" y="30927675"/>
          <a:ext cx="14097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29</xdr:row>
      <xdr:rowOff>0</xdr:rowOff>
    </xdr:from>
    <xdr:to>
      <xdr:col>2</xdr:col>
      <xdr:colOff>685800</xdr:colOff>
      <xdr:row>30</xdr:row>
      <xdr:rowOff>495300</xdr:rowOff>
    </xdr:to>
    <xdr:pic>
      <xdr:nvPicPr>
        <xdr:cNvPr id="179575" name="Рисунок 34" descr="17.jpg">
          <a:extLst>
            <a:ext uri="{FF2B5EF4-FFF2-40B4-BE49-F238E27FC236}">
              <a16:creationId xmlns:a16="http://schemas.microsoft.com/office/drawing/2014/main" id="{00000000-0008-0000-0E00-00007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17577" r="17786"/>
        <a:stretch>
          <a:fillRect/>
        </a:stretch>
      </xdr:blipFill>
      <xdr:spPr bwMode="auto">
        <a:xfrm>
          <a:off x="7972425" y="41805225"/>
          <a:ext cx="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1476375</xdr:colOff>
      <xdr:row>0</xdr:row>
      <xdr:rowOff>3028950</xdr:rowOff>
    </xdr:to>
    <xdr:pic>
      <xdr:nvPicPr>
        <xdr:cNvPr id="179576" name="Рисунок 3">
          <a:extLst>
            <a:ext uri="{FF2B5EF4-FFF2-40B4-BE49-F238E27FC236}">
              <a16:creationId xmlns:a16="http://schemas.microsoft.com/office/drawing/2014/main" id="{00000000-0008-0000-0E00-00007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b="87215"/>
        <a:stretch>
          <a:fillRect/>
        </a:stretch>
      </xdr:blipFill>
      <xdr:spPr bwMode="auto">
        <a:xfrm>
          <a:off x="0" y="0"/>
          <a:ext cx="177831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3009900</xdr:rowOff>
    </xdr:from>
    <xdr:to>
      <xdr:col>6</xdr:col>
      <xdr:colOff>0</xdr:colOff>
      <xdr:row>1</xdr:row>
      <xdr:rowOff>1657350</xdr:rowOff>
    </xdr:to>
    <xdr:pic>
      <xdr:nvPicPr>
        <xdr:cNvPr id="179577" name="Рисунок 3">
          <a:extLst>
            <a:ext uri="{FF2B5EF4-FFF2-40B4-BE49-F238E27FC236}">
              <a16:creationId xmlns:a16="http://schemas.microsoft.com/office/drawing/2014/main" id="{00000000-0008-0000-0E00-00007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55519" b="28006"/>
        <a:stretch>
          <a:fillRect/>
        </a:stretch>
      </xdr:blipFill>
      <xdr:spPr bwMode="auto">
        <a:xfrm>
          <a:off x="0" y="3009900"/>
          <a:ext cx="178117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128</xdr:row>
      <xdr:rowOff>171450</xdr:rowOff>
    </xdr:to>
    <xdr:pic>
      <xdr:nvPicPr>
        <xdr:cNvPr id="48308" name="Рисунок 2">
          <a:extLst>
            <a:ext uri="{FF2B5EF4-FFF2-40B4-BE49-F238E27FC236}">
              <a16:creationId xmlns:a16="http://schemas.microsoft.com/office/drawing/2014/main" id="{00000000-0008-0000-0F00-0000B4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2455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42</xdr:row>
      <xdr:rowOff>400050</xdr:rowOff>
    </xdr:from>
    <xdr:to>
      <xdr:col>2</xdr:col>
      <xdr:colOff>2762250</xdr:colOff>
      <xdr:row>42</xdr:row>
      <xdr:rowOff>1914525</xdr:rowOff>
    </xdr:to>
    <xdr:pic>
      <xdr:nvPicPr>
        <xdr:cNvPr id="166278" name="Рисунок 211" descr="C:\Documents and Settings\Альпинист\Рабочий стол\турник for men1.GIF">
          <a:extLst>
            <a:ext uri="{FF2B5EF4-FFF2-40B4-BE49-F238E27FC236}">
              <a16:creationId xmlns:a16="http://schemas.microsoft.com/office/drawing/2014/main" id="{00000000-0008-0000-0100-0000868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391" b="10724"/>
        <a:stretch>
          <a:fillRect/>
        </a:stretch>
      </xdr:blipFill>
      <xdr:spPr bwMode="auto">
        <a:xfrm>
          <a:off x="5029200" y="83524725"/>
          <a:ext cx="20193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229840</xdr:colOff>
      <xdr:row>44</xdr:row>
      <xdr:rowOff>428468</xdr:rowOff>
    </xdr:from>
    <xdr:to>
      <xdr:col>9</xdr:col>
      <xdr:colOff>356778</xdr:colOff>
      <xdr:row>44</xdr:row>
      <xdr:rowOff>957989</xdr:rowOff>
    </xdr:to>
    <xdr:sp macro="" textlink="">
      <xdr:nvSpPr>
        <xdr:cNvPr id="6" name="Стрелка вправо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541653" y="115538093"/>
          <a:ext cx="1555688" cy="529521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523875</xdr:colOff>
      <xdr:row>39</xdr:row>
      <xdr:rowOff>123825</xdr:rowOff>
    </xdr:from>
    <xdr:to>
      <xdr:col>2</xdr:col>
      <xdr:colOff>2543175</xdr:colOff>
      <xdr:row>39</xdr:row>
      <xdr:rowOff>1857375</xdr:rowOff>
    </xdr:to>
    <xdr:pic>
      <xdr:nvPicPr>
        <xdr:cNvPr id="166280" name="Рисунок 6" descr="photo_2016-04-20_16-44-29.jpg">
          <a:extLst>
            <a:ext uri="{FF2B5EF4-FFF2-40B4-BE49-F238E27FC236}">
              <a16:creationId xmlns:a16="http://schemas.microsoft.com/office/drawing/2014/main" id="{00000000-0008-0000-0100-000088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5" y="79028925"/>
          <a:ext cx="20193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40</xdr:row>
      <xdr:rowOff>209550</xdr:rowOff>
    </xdr:from>
    <xdr:to>
      <xdr:col>2</xdr:col>
      <xdr:colOff>2581275</xdr:colOff>
      <xdr:row>40</xdr:row>
      <xdr:rowOff>1647825</xdr:rowOff>
    </xdr:to>
    <xdr:pic>
      <xdr:nvPicPr>
        <xdr:cNvPr id="166281" name="Рисунок 7" descr="photo_2016-04-20_16-44-24.jpg">
          <a:extLst>
            <a:ext uri="{FF2B5EF4-FFF2-40B4-BE49-F238E27FC236}">
              <a16:creationId xmlns:a16="http://schemas.microsoft.com/office/drawing/2014/main" id="{00000000-0008-0000-0100-000089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38700" y="81029175"/>
          <a:ext cx="20288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11</xdr:row>
      <xdr:rowOff>2228850</xdr:rowOff>
    </xdr:from>
    <xdr:to>
      <xdr:col>2</xdr:col>
      <xdr:colOff>3209925</xdr:colOff>
      <xdr:row>11</xdr:row>
      <xdr:rowOff>3714750</xdr:rowOff>
    </xdr:to>
    <xdr:pic>
      <xdr:nvPicPr>
        <xdr:cNvPr id="166282" name="Рисунок 15" descr="IMG_4305222.png">
          <a:extLst>
            <a:ext uri="{FF2B5EF4-FFF2-40B4-BE49-F238E27FC236}">
              <a16:creationId xmlns:a16="http://schemas.microsoft.com/office/drawing/2014/main" id="{00000000-0008-0000-0100-00008A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53025" y="15830550"/>
          <a:ext cx="23431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17</xdr:row>
      <xdr:rowOff>571500</xdr:rowOff>
    </xdr:from>
    <xdr:to>
      <xdr:col>2</xdr:col>
      <xdr:colOff>3114675</xdr:colOff>
      <xdr:row>17</xdr:row>
      <xdr:rowOff>2314575</xdr:rowOff>
    </xdr:to>
    <xdr:pic>
      <xdr:nvPicPr>
        <xdr:cNvPr id="166283" name="Рисунок 21" descr="DSC_0409.png">
          <a:extLst>
            <a:ext uri="{FF2B5EF4-FFF2-40B4-BE49-F238E27FC236}">
              <a16:creationId xmlns:a16="http://schemas.microsoft.com/office/drawing/2014/main" id="{00000000-0008-0000-0100-00008B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38650" y="34013775"/>
          <a:ext cx="29622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18</xdr:row>
      <xdr:rowOff>466725</xdr:rowOff>
    </xdr:from>
    <xdr:to>
      <xdr:col>2</xdr:col>
      <xdr:colOff>3209925</xdr:colOff>
      <xdr:row>19</xdr:row>
      <xdr:rowOff>485776</xdr:rowOff>
    </xdr:to>
    <xdr:pic>
      <xdr:nvPicPr>
        <xdr:cNvPr id="166284" name="Рисунок 22" descr="Без имени-1.png">
          <a:extLst>
            <a:ext uri="{FF2B5EF4-FFF2-40B4-BE49-F238E27FC236}">
              <a16:creationId xmlns:a16="http://schemas.microsoft.com/office/drawing/2014/main" id="{00000000-0008-0000-0100-00008C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29125" y="36614100"/>
          <a:ext cx="306705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21</xdr:row>
      <xdr:rowOff>533400</xdr:rowOff>
    </xdr:from>
    <xdr:to>
      <xdr:col>2</xdr:col>
      <xdr:colOff>3219450</xdr:colOff>
      <xdr:row>21</xdr:row>
      <xdr:rowOff>2200275</xdr:rowOff>
    </xdr:to>
    <xdr:pic>
      <xdr:nvPicPr>
        <xdr:cNvPr id="166285" name="Рисунок 25" descr="Без имени-2.png">
          <a:extLst>
            <a:ext uri="{FF2B5EF4-FFF2-40B4-BE49-F238E27FC236}">
              <a16:creationId xmlns:a16="http://schemas.microsoft.com/office/drawing/2014/main" id="{00000000-0008-0000-0100-00008D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14875" y="43805475"/>
          <a:ext cx="27908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22</xdr:row>
      <xdr:rowOff>800100</xdr:rowOff>
    </xdr:from>
    <xdr:to>
      <xdr:col>2</xdr:col>
      <xdr:colOff>3200400</xdr:colOff>
      <xdr:row>22</xdr:row>
      <xdr:rowOff>1781175</xdr:rowOff>
    </xdr:to>
    <xdr:pic>
      <xdr:nvPicPr>
        <xdr:cNvPr id="166286" name="Рисунок 26" descr="DSC_0419.png">
          <a:extLst>
            <a:ext uri="{FF2B5EF4-FFF2-40B4-BE49-F238E27FC236}">
              <a16:creationId xmlns:a16="http://schemas.microsoft.com/office/drawing/2014/main" id="{00000000-0008-0000-0100-00008E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91050" y="46786800"/>
          <a:ext cx="2895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23</xdr:row>
      <xdr:rowOff>800100</xdr:rowOff>
    </xdr:from>
    <xdr:to>
      <xdr:col>2</xdr:col>
      <xdr:colOff>3143250</xdr:colOff>
      <xdr:row>23</xdr:row>
      <xdr:rowOff>1895475</xdr:rowOff>
    </xdr:to>
    <xdr:pic>
      <xdr:nvPicPr>
        <xdr:cNvPr id="166287" name="Рисунок 27" descr="Без имени-3.png">
          <a:extLst>
            <a:ext uri="{FF2B5EF4-FFF2-40B4-BE49-F238E27FC236}">
              <a16:creationId xmlns:a16="http://schemas.microsoft.com/office/drawing/2014/main" id="{00000000-0008-0000-0100-00008F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29125" y="48910875"/>
          <a:ext cx="3000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24</xdr:row>
      <xdr:rowOff>762000</xdr:rowOff>
    </xdr:from>
    <xdr:to>
      <xdr:col>2</xdr:col>
      <xdr:colOff>3209925</xdr:colOff>
      <xdr:row>24</xdr:row>
      <xdr:rowOff>1857375</xdr:rowOff>
    </xdr:to>
    <xdr:pic>
      <xdr:nvPicPr>
        <xdr:cNvPr id="166288" name="Рисунок 28" descr="Без имени-3.png">
          <a:extLst>
            <a:ext uri="{FF2B5EF4-FFF2-40B4-BE49-F238E27FC236}">
              <a16:creationId xmlns:a16="http://schemas.microsoft.com/office/drawing/2014/main" id="{00000000-0008-0000-0100-000090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05325" y="50996850"/>
          <a:ext cx="2990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29</xdr:row>
      <xdr:rowOff>981075</xdr:rowOff>
    </xdr:from>
    <xdr:to>
      <xdr:col>2</xdr:col>
      <xdr:colOff>3048000</xdr:colOff>
      <xdr:row>29</xdr:row>
      <xdr:rowOff>1600200</xdr:rowOff>
    </xdr:to>
    <xdr:pic>
      <xdr:nvPicPr>
        <xdr:cNvPr id="166289" name="Рисунок 33" descr="турник крепёж в угол.png">
          <a:extLst>
            <a:ext uri="{FF2B5EF4-FFF2-40B4-BE49-F238E27FC236}">
              <a16:creationId xmlns:a16="http://schemas.microsoft.com/office/drawing/2014/main" id="{00000000-0008-0000-0100-000091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05325" y="62807850"/>
          <a:ext cx="2828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32</xdr:row>
      <xdr:rowOff>800100</xdr:rowOff>
    </xdr:from>
    <xdr:to>
      <xdr:col>2</xdr:col>
      <xdr:colOff>3190875</xdr:colOff>
      <xdr:row>32</xdr:row>
      <xdr:rowOff>1543050</xdr:rowOff>
    </xdr:to>
    <xdr:pic>
      <xdr:nvPicPr>
        <xdr:cNvPr id="166290" name="Рисунок 36" descr="IMG_1326222.png">
          <a:extLst>
            <a:ext uri="{FF2B5EF4-FFF2-40B4-BE49-F238E27FC236}">
              <a16:creationId xmlns:a16="http://schemas.microsoft.com/office/drawing/2014/main" id="{00000000-0008-0000-0100-000092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57700" y="69370575"/>
          <a:ext cx="3019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38</xdr:row>
      <xdr:rowOff>504825</xdr:rowOff>
    </xdr:from>
    <xdr:to>
      <xdr:col>2</xdr:col>
      <xdr:colOff>2933700</xdr:colOff>
      <xdr:row>38</xdr:row>
      <xdr:rowOff>2190750</xdr:rowOff>
    </xdr:to>
    <xdr:pic>
      <xdr:nvPicPr>
        <xdr:cNvPr id="166291" name="Рисунок 39" descr="IMG_4542222.png">
          <a:extLst>
            <a:ext uri="{FF2B5EF4-FFF2-40B4-BE49-F238E27FC236}">
              <a16:creationId xmlns:a16="http://schemas.microsoft.com/office/drawing/2014/main" id="{00000000-0008-0000-0100-00009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00575" y="77000100"/>
          <a:ext cx="26193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</xdr:row>
      <xdr:rowOff>628650</xdr:rowOff>
    </xdr:from>
    <xdr:to>
      <xdr:col>2</xdr:col>
      <xdr:colOff>1685925</xdr:colOff>
      <xdr:row>11</xdr:row>
      <xdr:rowOff>2019300</xdr:rowOff>
    </xdr:to>
    <xdr:pic>
      <xdr:nvPicPr>
        <xdr:cNvPr id="166292" name="Рисунок 43" descr="IMG_4297222.png">
          <a:extLst>
            <a:ext uri="{FF2B5EF4-FFF2-40B4-BE49-F238E27FC236}">
              <a16:creationId xmlns:a16="http://schemas.microsoft.com/office/drawing/2014/main" id="{00000000-0008-0000-0100-00009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333875" y="14230350"/>
          <a:ext cx="16383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11741</xdr:colOff>
      <xdr:row>11</xdr:row>
      <xdr:rowOff>22332</xdr:rowOff>
    </xdr:from>
    <xdr:to>
      <xdr:col>3</xdr:col>
      <xdr:colOff>0</xdr:colOff>
      <xdr:row>11</xdr:row>
      <xdr:rowOff>418274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230941" y="1727307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30*30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13746</xdr:colOff>
      <xdr:row>12</xdr:row>
      <xdr:rowOff>14811</xdr:rowOff>
    </xdr:from>
    <xdr:to>
      <xdr:col>3</xdr:col>
      <xdr:colOff>2005</xdr:colOff>
      <xdr:row>12</xdr:row>
      <xdr:rowOff>439034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232946" y="2110311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Труба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13747</xdr:colOff>
      <xdr:row>14</xdr:row>
      <xdr:rowOff>5288</xdr:rowOff>
    </xdr:from>
    <xdr:to>
      <xdr:col>3</xdr:col>
      <xdr:colOff>2006</xdr:colOff>
      <xdr:row>14</xdr:row>
      <xdr:rowOff>439036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232947" y="2672288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15</xdr:row>
      <xdr:rowOff>33529</xdr:rowOff>
    </xdr:from>
    <xdr:to>
      <xdr:col>3</xdr:col>
      <xdr:colOff>4012</xdr:colOff>
      <xdr:row>15</xdr:row>
      <xdr:rowOff>457638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234953" y="3072004"/>
          <a:ext cx="597859" cy="1670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17759</xdr:colOff>
      <xdr:row>16</xdr:row>
      <xdr:rowOff>9298</xdr:rowOff>
    </xdr:from>
    <xdr:to>
      <xdr:col>3</xdr:col>
      <xdr:colOff>6018</xdr:colOff>
      <xdr:row>16</xdr:row>
      <xdr:rowOff>443046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236959" y="3438298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19764</xdr:colOff>
      <xdr:row>19</xdr:row>
      <xdr:rowOff>11302</xdr:rowOff>
    </xdr:from>
    <xdr:to>
      <xdr:col>3</xdr:col>
      <xdr:colOff>8023</xdr:colOff>
      <xdr:row>19</xdr:row>
      <xdr:rowOff>445050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238964" y="4392802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21769</xdr:colOff>
      <xdr:row>20</xdr:row>
      <xdr:rowOff>13307</xdr:rowOff>
    </xdr:from>
    <xdr:to>
      <xdr:col>3</xdr:col>
      <xdr:colOff>10028</xdr:colOff>
      <xdr:row>20</xdr:row>
      <xdr:rowOff>447055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240969" y="4585307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23775</xdr:colOff>
      <xdr:row>21</xdr:row>
      <xdr:rowOff>15313</xdr:rowOff>
    </xdr:from>
    <xdr:to>
      <xdr:col>3</xdr:col>
      <xdr:colOff>12034</xdr:colOff>
      <xdr:row>21</xdr:row>
      <xdr:rowOff>449061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242975" y="4777813"/>
          <a:ext cx="597859" cy="17657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Профиль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40*40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9071</xdr:colOff>
      <xdr:row>25</xdr:row>
      <xdr:rowOff>607</xdr:rowOff>
    </xdr:from>
    <xdr:to>
      <xdr:col>2</xdr:col>
      <xdr:colOff>3306014</xdr:colOff>
      <xdr:row>25</xdr:row>
      <xdr:rowOff>434355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228271" y="6287107"/>
          <a:ext cx="601368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11076</xdr:colOff>
      <xdr:row>30</xdr:row>
      <xdr:rowOff>19321</xdr:rowOff>
    </xdr:from>
    <xdr:to>
      <xdr:col>2</xdr:col>
      <xdr:colOff>3308019</xdr:colOff>
      <xdr:row>30</xdr:row>
      <xdr:rowOff>453069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230276" y="7258321"/>
          <a:ext cx="601368" cy="1670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36</xdr:row>
      <xdr:rowOff>4615</xdr:rowOff>
    </xdr:from>
    <xdr:to>
      <xdr:col>3</xdr:col>
      <xdr:colOff>1340</xdr:colOff>
      <xdr:row>36</xdr:row>
      <xdr:rowOff>438363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232281" y="8005615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Профиль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25*25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15086</xdr:colOff>
      <xdr:row>37</xdr:row>
      <xdr:rowOff>49566</xdr:rowOff>
    </xdr:from>
    <xdr:to>
      <xdr:col>3</xdr:col>
      <xdr:colOff>3345</xdr:colOff>
      <xdr:row>37</xdr:row>
      <xdr:rowOff>473885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234286" y="8231541"/>
          <a:ext cx="597859" cy="1479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13</xdr:row>
      <xdr:rowOff>40715</xdr:rowOff>
    </xdr:from>
    <xdr:to>
      <xdr:col>3</xdr:col>
      <xdr:colOff>4012</xdr:colOff>
      <xdr:row>13</xdr:row>
      <xdr:rowOff>474463</xdr:rowOff>
    </xdr:to>
    <xdr:sp macro="" textlink="">
      <xdr:nvSpPr>
        <xdr:cNvPr id="58" name="Прямоугольник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34953" y="2326715"/>
          <a:ext cx="597859" cy="1479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17</xdr:row>
      <xdr:rowOff>24005</xdr:rowOff>
    </xdr:from>
    <xdr:to>
      <xdr:col>3</xdr:col>
      <xdr:colOff>4012</xdr:colOff>
      <xdr:row>17</xdr:row>
      <xdr:rowOff>457753</xdr:rowOff>
    </xdr:to>
    <xdr:sp macro="" textlink="">
      <xdr:nvSpPr>
        <xdr:cNvPr id="59" name="Прямоугольник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234953" y="3643505"/>
          <a:ext cx="597859" cy="167048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32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17758</xdr:colOff>
      <xdr:row>18</xdr:row>
      <xdr:rowOff>9300</xdr:rowOff>
    </xdr:from>
    <xdr:to>
      <xdr:col>3</xdr:col>
      <xdr:colOff>6017</xdr:colOff>
      <xdr:row>18</xdr:row>
      <xdr:rowOff>443048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236958" y="4009800"/>
          <a:ext cx="597859" cy="17657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latin typeface="Century Gothic" pitchFamily="34" charset="0"/>
            </a:rPr>
            <a:t>Труба </a:t>
          </a:r>
          <a:r>
            <a:rPr lang="ru-RU" sz="2400" b="1" baseline="0">
              <a:latin typeface="Century Gothic" pitchFamily="34" charset="0"/>
            </a:rPr>
            <a:t>32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9070</xdr:colOff>
      <xdr:row>22</xdr:row>
      <xdr:rowOff>17318</xdr:rowOff>
    </xdr:from>
    <xdr:to>
      <xdr:col>2</xdr:col>
      <xdr:colOff>3306013</xdr:colOff>
      <xdr:row>22</xdr:row>
      <xdr:rowOff>451066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1228270" y="5160818"/>
          <a:ext cx="601368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11075</xdr:colOff>
      <xdr:row>23</xdr:row>
      <xdr:rowOff>36034</xdr:rowOff>
    </xdr:from>
    <xdr:to>
      <xdr:col>2</xdr:col>
      <xdr:colOff>3308018</xdr:colOff>
      <xdr:row>23</xdr:row>
      <xdr:rowOff>469782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230275" y="5560534"/>
          <a:ext cx="601368" cy="15752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24</xdr:row>
      <xdr:rowOff>21329</xdr:rowOff>
    </xdr:from>
    <xdr:to>
      <xdr:col>3</xdr:col>
      <xdr:colOff>1340</xdr:colOff>
      <xdr:row>24</xdr:row>
      <xdr:rowOff>455077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232281" y="5926829"/>
          <a:ext cx="597859" cy="167048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0</xdr:colOff>
      <xdr:row>26</xdr:row>
      <xdr:rowOff>6624</xdr:rowOff>
    </xdr:from>
    <xdr:to>
      <xdr:col>2</xdr:col>
      <xdr:colOff>3295318</xdr:colOff>
      <xdr:row>26</xdr:row>
      <xdr:rowOff>440372</xdr:rowOff>
    </xdr:to>
    <xdr:sp macro="" textlink="">
      <xdr:nvSpPr>
        <xdr:cNvPr id="64" name="Прямоугольник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215069" y="6483624"/>
          <a:ext cx="61339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17091</xdr:colOff>
      <xdr:row>27</xdr:row>
      <xdr:rowOff>8628</xdr:rowOff>
    </xdr:from>
    <xdr:to>
      <xdr:col>3</xdr:col>
      <xdr:colOff>5350</xdr:colOff>
      <xdr:row>27</xdr:row>
      <xdr:rowOff>442376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236291" y="6676128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19096</xdr:colOff>
      <xdr:row>28</xdr:row>
      <xdr:rowOff>10633</xdr:rowOff>
    </xdr:from>
    <xdr:to>
      <xdr:col>3</xdr:col>
      <xdr:colOff>7355</xdr:colOff>
      <xdr:row>28</xdr:row>
      <xdr:rowOff>444381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238296" y="6868633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21101</xdr:colOff>
      <xdr:row>29</xdr:row>
      <xdr:rowOff>12638</xdr:rowOff>
    </xdr:from>
    <xdr:to>
      <xdr:col>3</xdr:col>
      <xdr:colOff>9360</xdr:colOff>
      <xdr:row>29</xdr:row>
      <xdr:rowOff>446386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240301" y="7061138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23105</xdr:colOff>
      <xdr:row>37</xdr:row>
      <xdr:rowOff>2738459</xdr:rowOff>
    </xdr:from>
    <xdr:to>
      <xdr:col>3</xdr:col>
      <xdr:colOff>11364</xdr:colOff>
      <xdr:row>38</xdr:row>
      <xdr:rowOff>431681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242305" y="8377259"/>
          <a:ext cx="597859" cy="198297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36893</xdr:colOff>
      <xdr:row>31</xdr:row>
      <xdr:rowOff>23814</xdr:rowOff>
    </xdr:from>
    <xdr:to>
      <xdr:col>3</xdr:col>
      <xdr:colOff>25152</xdr:colOff>
      <xdr:row>31</xdr:row>
      <xdr:rowOff>482647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4323143" y="79748064"/>
          <a:ext cx="3298197" cy="45883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17</xdr:row>
      <xdr:rowOff>24005</xdr:rowOff>
    </xdr:from>
    <xdr:to>
      <xdr:col>3</xdr:col>
      <xdr:colOff>4012</xdr:colOff>
      <xdr:row>17</xdr:row>
      <xdr:rowOff>457753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4302003" y="43010330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17758</xdr:colOff>
      <xdr:row>18</xdr:row>
      <xdr:rowOff>9300</xdr:rowOff>
    </xdr:from>
    <xdr:to>
      <xdr:col>3</xdr:col>
      <xdr:colOff>6017</xdr:colOff>
      <xdr:row>18</xdr:row>
      <xdr:rowOff>443048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4304008" y="46024575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Труба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23775</xdr:colOff>
      <xdr:row>21</xdr:row>
      <xdr:rowOff>15313</xdr:rowOff>
    </xdr:from>
    <xdr:to>
      <xdr:col>3</xdr:col>
      <xdr:colOff>12034</xdr:colOff>
      <xdr:row>21</xdr:row>
      <xdr:rowOff>449061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4310025" y="53431513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11075</xdr:colOff>
      <xdr:row>23</xdr:row>
      <xdr:rowOff>36034</xdr:rowOff>
    </xdr:from>
    <xdr:to>
      <xdr:col>2</xdr:col>
      <xdr:colOff>3308018</xdr:colOff>
      <xdr:row>23</xdr:row>
      <xdr:rowOff>469782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4297325" y="58348084"/>
          <a:ext cx="3296943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24</xdr:row>
      <xdr:rowOff>21329</xdr:rowOff>
    </xdr:from>
    <xdr:to>
      <xdr:col>3</xdr:col>
      <xdr:colOff>1340</xdr:colOff>
      <xdr:row>24</xdr:row>
      <xdr:rowOff>455077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331" y="60781304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23105</xdr:colOff>
      <xdr:row>37</xdr:row>
      <xdr:rowOff>2738459</xdr:rowOff>
    </xdr:from>
    <xdr:to>
      <xdr:col>3</xdr:col>
      <xdr:colOff>11364</xdr:colOff>
      <xdr:row>38</xdr:row>
      <xdr:rowOff>431681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309355" y="87177584"/>
          <a:ext cx="3302959" cy="436422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 editAs="oneCell">
    <xdr:from>
      <xdr:col>2</xdr:col>
      <xdr:colOff>1028700</xdr:colOff>
      <xdr:row>12</xdr:row>
      <xdr:rowOff>1971675</xdr:rowOff>
    </xdr:from>
    <xdr:to>
      <xdr:col>2</xdr:col>
      <xdr:colOff>3105150</xdr:colOff>
      <xdr:row>12</xdr:row>
      <xdr:rowOff>3448050</xdr:rowOff>
    </xdr:to>
    <xdr:pic>
      <xdr:nvPicPr>
        <xdr:cNvPr id="166323" name="Рисунок 76" descr="IMG_4893.png">
          <a:extLst>
            <a:ext uri="{FF2B5EF4-FFF2-40B4-BE49-F238E27FC236}">
              <a16:creationId xmlns:a16="http://schemas.microsoft.com/office/drawing/2014/main" id="{00000000-0008-0000-0100-0000B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14950" y="19583400"/>
          <a:ext cx="20764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12</xdr:row>
      <xdr:rowOff>523875</xdr:rowOff>
    </xdr:from>
    <xdr:to>
      <xdr:col>2</xdr:col>
      <xdr:colOff>2190750</xdr:colOff>
      <xdr:row>12</xdr:row>
      <xdr:rowOff>2609850</xdr:rowOff>
    </xdr:to>
    <xdr:pic>
      <xdr:nvPicPr>
        <xdr:cNvPr id="166324" name="Рисунок 78" descr="турник стандарт.png">
          <a:extLst>
            <a:ext uri="{FF2B5EF4-FFF2-40B4-BE49-F238E27FC236}">
              <a16:creationId xmlns:a16="http://schemas.microsoft.com/office/drawing/2014/main" id="{00000000-0008-0000-0100-0000B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00550" y="18135600"/>
          <a:ext cx="20764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1390650</xdr:colOff>
      <xdr:row>13</xdr:row>
      <xdr:rowOff>1762125</xdr:rowOff>
    </xdr:from>
    <xdr:to>
      <xdr:col>2</xdr:col>
      <xdr:colOff>3190875</xdr:colOff>
      <xdr:row>13</xdr:row>
      <xdr:rowOff>3276600</xdr:rowOff>
    </xdr:to>
    <xdr:pic>
      <xdr:nvPicPr>
        <xdr:cNvPr id="166325" name="Рисунок 79" descr="Турник брусья Профи black.png">
          <a:extLst>
            <a:ext uri="{FF2B5EF4-FFF2-40B4-BE49-F238E27FC236}">
              <a16:creationId xmlns:a16="http://schemas.microsoft.com/office/drawing/2014/main" id="{00000000-0008-0000-0100-0000B5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676900" y="23079075"/>
          <a:ext cx="18002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13</xdr:row>
      <xdr:rowOff>647700</xdr:rowOff>
    </xdr:from>
    <xdr:to>
      <xdr:col>2</xdr:col>
      <xdr:colOff>1866900</xdr:colOff>
      <xdr:row>13</xdr:row>
      <xdr:rowOff>2428875</xdr:rowOff>
    </xdr:to>
    <xdr:pic>
      <xdr:nvPicPr>
        <xdr:cNvPr id="166326" name="Рисунок 81" descr="Турник-Брусья Профи Белый.png">
          <a:extLst>
            <a:ext uri="{FF2B5EF4-FFF2-40B4-BE49-F238E27FC236}">
              <a16:creationId xmlns:a16="http://schemas.microsoft.com/office/drawing/2014/main" id="{00000000-0008-0000-0100-0000B6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81500" y="21964650"/>
          <a:ext cx="17716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16</xdr:row>
      <xdr:rowOff>619125</xdr:rowOff>
    </xdr:from>
    <xdr:to>
      <xdr:col>2</xdr:col>
      <xdr:colOff>2628900</xdr:colOff>
      <xdr:row>16</xdr:row>
      <xdr:rowOff>1933575</xdr:rowOff>
    </xdr:to>
    <xdr:pic>
      <xdr:nvPicPr>
        <xdr:cNvPr id="166328" name="Рисунок 106" descr="photo_2016-04-20_16-46-28.jpg">
          <a:extLst>
            <a:ext uri="{FF2B5EF4-FFF2-40B4-BE49-F238E27FC236}">
              <a16:creationId xmlns:a16="http://schemas.microsoft.com/office/drawing/2014/main" id="{00000000-0008-0000-0100-0000B8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019675" y="31356300"/>
          <a:ext cx="18954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19</xdr:row>
      <xdr:rowOff>619125</xdr:rowOff>
    </xdr:from>
    <xdr:to>
      <xdr:col>2</xdr:col>
      <xdr:colOff>2638425</xdr:colOff>
      <xdr:row>19</xdr:row>
      <xdr:rowOff>2076450</xdr:rowOff>
    </xdr:to>
    <xdr:pic>
      <xdr:nvPicPr>
        <xdr:cNvPr id="166329" name="Рисунок 107" descr="турник усиленный с подвесом.png">
          <a:extLst>
            <a:ext uri="{FF2B5EF4-FFF2-40B4-BE49-F238E27FC236}">
              <a16:creationId xmlns:a16="http://schemas.microsoft.com/office/drawing/2014/main" id="{00000000-0008-0000-0100-0000B9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876800" y="39014400"/>
          <a:ext cx="20478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20</xdr:row>
      <xdr:rowOff>476250</xdr:rowOff>
    </xdr:from>
    <xdr:to>
      <xdr:col>2</xdr:col>
      <xdr:colOff>2819400</xdr:colOff>
      <xdr:row>20</xdr:row>
      <xdr:rowOff>2038350</xdr:rowOff>
    </xdr:to>
    <xdr:pic>
      <xdr:nvPicPr>
        <xdr:cNvPr id="166330" name="Рисунок 108" descr="photo_2016-04-20_16-43-12.jpg">
          <a:extLst>
            <a:ext uri="{FF2B5EF4-FFF2-40B4-BE49-F238E27FC236}">
              <a16:creationId xmlns:a16="http://schemas.microsoft.com/office/drawing/2014/main" id="{00000000-0008-0000-0100-0000BA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00625" y="40995600"/>
          <a:ext cx="21050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25</xdr:row>
      <xdr:rowOff>600075</xdr:rowOff>
    </xdr:from>
    <xdr:to>
      <xdr:col>2</xdr:col>
      <xdr:colOff>2838450</xdr:colOff>
      <xdr:row>25</xdr:row>
      <xdr:rowOff>2219325</xdr:rowOff>
    </xdr:to>
    <xdr:pic>
      <xdr:nvPicPr>
        <xdr:cNvPr id="166331" name="Рисунок 109" descr="турник крепёж к потолку.png">
          <a:extLst>
            <a:ext uri="{FF2B5EF4-FFF2-40B4-BE49-F238E27FC236}">
              <a16:creationId xmlns:a16="http://schemas.microsoft.com/office/drawing/2014/main" id="{00000000-0008-0000-0100-0000BB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14875" y="53130450"/>
          <a:ext cx="2409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26</xdr:row>
      <xdr:rowOff>495300</xdr:rowOff>
    </xdr:from>
    <xdr:to>
      <xdr:col>2</xdr:col>
      <xdr:colOff>2809875</xdr:colOff>
      <xdr:row>26</xdr:row>
      <xdr:rowOff>1943100</xdr:rowOff>
    </xdr:to>
    <xdr:pic>
      <xdr:nvPicPr>
        <xdr:cNvPr id="166332" name="Рисунок 110" descr="IMG_9990.png">
          <a:extLst>
            <a:ext uri="{FF2B5EF4-FFF2-40B4-BE49-F238E27FC236}">
              <a16:creationId xmlns:a16="http://schemas.microsoft.com/office/drawing/2014/main" id="{00000000-0008-0000-0100-0000BC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905375" y="55530750"/>
          <a:ext cx="2190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27</xdr:row>
      <xdr:rowOff>476250</xdr:rowOff>
    </xdr:from>
    <xdr:to>
      <xdr:col>2</xdr:col>
      <xdr:colOff>2609850</xdr:colOff>
      <xdr:row>27</xdr:row>
      <xdr:rowOff>2057400</xdr:rowOff>
    </xdr:to>
    <xdr:pic>
      <xdr:nvPicPr>
        <xdr:cNvPr id="166333" name="Рисунок 111" descr="IMG_9986.png">
          <a:extLst>
            <a:ext uri="{FF2B5EF4-FFF2-40B4-BE49-F238E27FC236}">
              <a16:creationId xmlns:a16="http://schemas.microsoft.com/office/drawing/2014/main" id="{00000000-0008-0000-0100-0000BD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838700" y="58054875"/>
          <a:ext cx="20574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28</xdr:row>
      <xdr:rowOff>476250</xdr:rowOff>
    </xdr:from>
    <xdr:to>
      <xdr:col>2</xdr:col>
      <xdr:colOff>2809875</xdr:colOff>
      <xdr:row>28</xdr:row>
      <xdr:rowOff>2047875</xdr:rowOff>
    </xdr:to>
    <xdr:pic>
      <xdr:nvPicPr>
        <xdr:cNvPr id="166334" name="Рисунок 112" descr="IMG_9991.png">
          <a:extLst>
            <a:ext uri="{FF2B5EF4-FFF2-40B4-BE49-F238E27FC236}">
              <a16:creationId xmlns:a16="http://schemas.microsoft.com/office/drawing/2014/main" id="{00000000-0008-0000-0100-0000BE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00" y="60178950"/>
          <a:ext cx="23336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30</xdr:row>
      <xdr:rowOff>619125</xdr:rowOff>
    </xdr:from>
    <xdr:to>
      <xdr:col>2</xdr:col>
      <xdr:colOff>2790825</xdr:colOff>
      <xdr:row>30</xdr:row>
      <xdr:rowOff>1943100</xdr:rowOff>
    </xdr:to>
    <xdr:pic>
      <xdr:nvPicPr>
        <xdr:cNvPr id="166335" name="Рисунок 113" descr="photo_2016-04-20_16-41-29.jpg">
          <a:extLst>
            <a:ext uri="{FF2B5EF4-FFF2-40B4-BE49-F238E27FC236}">
              <a16:creationId xmlns:a16="http://schemas.microsoft.com/office/drawing/2014/main" id="{00000000-0008-0000-0100-0000BF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819650" y="64931925"/>
          <a:ext cx="2257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31</xdr:row>
      <xdr:rowOff>714375</xdr:rowOff>
    </xdr:from>
    <xdr:to>
      <xdr:col>2</xdr:col>
      <xdr:colOff>2905125</xdr:colOff>
      <xdr:row>32</xdr:row>
      <xdr:rowOff>390526</xdr:rowOff>
    </xdr:to>
    <xdr:pic>
      <xdr:nvPicPr>
        <xdr:cNvPr id="166336" name="Рисунок 114" descr="турник складной крепёж к стене 2.png">
          <a:extLst>
            <a:ext uri="{FF2B5EF4-FFF2-40B4-BE49-F238E27FC236}">
              <a16:creationId xmlns:a16="http://schemas.microsoft.com/office/drawing/2014/main" id="{00000000-0008-0000-0100-0000C0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686300" y="67160775"/>
          <a:ext cx="25050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36</xdr:row>
      <xdr:rowOff>714375</xdr:rowOff>
    </xdr:from>
    <xdr:to>
      <xdr:col>2</xdr:col>
      <xdr:colOff>3143250</xdr:colOff>
      <xdr:row>37</xdr:row>
      <xdr:rowOff>4762</xdr:rowOff>
    </xdr:to>
    <xdr:pic>
      <xdr:nvPicPr>
        <xdr:cNvPr id="166337" name="Рисунок 115" descr="Брусья №1.png">
          <a:extLst>
            <a:ext uri="{FF2B5EF4-FFF2-40B4-BE49-F238E27FC236}">
              <a16:creationId xmlns:a16="http://schemas.microsoft.com/office/drawing/2014/main" id="{00000000-0008-0000-0100-0000C1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19625" y="71170800"/>
          <a:ext cx="28098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37</xdr:row>
      <xdr:rowOff>828675</xdr:rowOff>
    </xdr:from>
    <xdr:to>
      <xdr:col>2</xdr:col>
      <xdr:colOff>3124200</xdr:colOff>
      <xdr:row>38</xdr:row>
      <xdr:rowOff>38100</xdr:rowOff>
    </xdr:to>
    <xdr:pic>
      <xdr:nvPicPr>
        <xdr:cNvPr id="166338" name="Рисунок 116" descr="Брусья #2 2.png">
          <a:extLst>
            <a:ext uri="{FF2B5EF4-FFF2-40B4-BE49-F238E27FC236}">
              <a16:creationId xmlns:a16="http://schemas.microsoft.com/office/drawing/2014/main" id="{00000000-0008-0000-0100-0000C2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62500" y="74885550"/>
          <a:ext cx="26479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1524000</xdr:colOff>
      <xdr:row>0</xdr:row>
      <xdr:rowOff>2922655</xdr:rowOff>
    </xdr:to>
    <xdr:pic>
      <xdr:nvPicPr>
        <xdr:cNvPr id="166339" name="Рисунок 3">
          <a:extLst>
            <a:ext uri="{FF2B5EF4-FFF2-40B4-BE49-F238E27FC236}">
              <a16:creationId xmlns:a16="http://schemas.microsoft.com/office/drawing/2014/main" id="{00000000-0008-0000-0100-0000C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b="87215"/>
        <a:stretch>
          <a:fillRect/>
        </a:stretch>
      </xdr:blipFill>
      <xdr:spPr bwMode="auto">
        <a:xfrm>
          <a:off x="0" y="0"/>
          <a:ext cx="24050625" cy="292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15</xdr:row>
      <xdr:rowOff>552450</xdr:rowOff>
    </xdr:from>
    <xdr:to>
      <xdr:col>2</xdr:col>
      <xdr:colOff>3162300</xdr:colOff>
      <xdr:row>15</xdr:row>
      <xdr:rowOff>2724150</xdr:rowOff>
    </xdr:to>
    <xdr:pic>
      <xdr:nvPicPr>
        <xdr:cNvPr id="166340" name="Рисунок 8">
          <a:extLst>
            <a:ext uri="{FF2B5EF4-FFF2-40B4-BE49-F238E27FC236}">
              <a16:creationId xmlns:a16="http://schemas.microsoft.com/office/drawing/2014/main" id="{00000000-0008-0000-0100-0000C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495800" y="28441650"/>
          <a:ext cx="29527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2938462</xdr:rowOff>
    </xdr:from>
    <xdr:to>
      <xdr:col>12</xdr:col>
      <xdr:colOff>-1</xdr:colOff>
      <xdr:row>1</xdr:row>
      <xdr:rowOff>1521740</xdr:rowOff>
    </xdr:to>
    <xdr:pic>
      <xdr:nvPicPr>
        <xdr:cNvPr id="166341" name="Рисунок 3">
          <a:extLst>
            <a:ext uri="{FF2B5EF4-FFF2-40B4-BE49-F238E27FC236}">
              <a16:creationId xmlns:a16="http://schemas.microsoft.com/office/drawing/2014/main" id="{00000000-0008-0000-0100-0000C5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55519" b="28006"/>
        <a:stretch>
          <a:fillRect/>
        </a:stretch>
      </xdr:blipFill>
      <xdr:spPr bwMode="auto">
        <a:xfrm>
          <a:off x="0" y="2938462"/>
          <a:ext cx="24074437" cy="3774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41</xdr:row>
      <xdr:rowOff>357187</xdr:rowOff>
    </xdr:from>
    <xdr:to>
      <xdr:col>2</xdr:col>
      <xdr:colOff>2866321</xdr:colOff>
      <xdr:row>41</xdr:row>
      <xdr:rowOff>1874693</xdr:rowOff>
    </xdr:to>
    <xdr:pic>
      <xdr:nvPicPr>
        <xdr:cNvPr id="77" name="Рисунок 76" descr="photo_2016-04-20_16-46-43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714875" y="83439000"/>
          <a:ext cx="2437696" cy="1517506"/>
        </a:xfrm>
        <a:prstGeom prst="rect">
          <a:avLst/>
        </a:prstGeom>
      </xdr:spPr>
    </xdr:pic>
    <xdr:clientData/>
  </xdr:twoCellAnchor>
  <xdr:twoCellAnchor editAs="oneCell">
    <xdr:from>
      <xdr:col>2</xdr:col>
      <xdr:colOff>452438</xdr:colOff>
      <xdr:row>10</xdr:row>
      <xdr:rowOff>119063</xdr:rowOff>
    </xdr:from>
    <xdr:to>
      <xdr:col>2</xdr:col>
      <xdr:colOff>2928938</xdr:colOff>
      <xdr:row>10</xdr:row>
      <xdr:rowOff>2405062</xdr:rowOff>
    </xdr:to>
    <xdr:pic>
      <xdr:nvPicPr>
        <xdr:cNvPr id="70" name="Рисунок 69" descr="C:\Users\gamidov\Desktop\ЗП\Июль 18\турник новый.pn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688" y="9858376"/>
          <a:ext cx="2476500" cy="2285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595313</xdr:colOff>
      <xdr:row>10</xdr:row>
      <xdr:rowOff>2500312</xdr:rowOff>
    </xdr:from>
    <xdr:to>
      <xdr:col>2</xdr:col>
      <xdr:colOff>3201987</xdr:colOff>
      <xdr:row>10</xdr:row>
      <xdr:rowOff>4881561</xdr:rowOff>
    </xdr:to>
    <xdr:pic>
      <xdr:nvPicPr>
        <xdr:cNvPr id="78" name="Рисунок 77" descr="C:\Users\gamidov\Downloads\Telegram Desktop\турник новый брусья.pn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3" y="12239625"/>
          <a:ext cx="2606674" cy="2381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357187</xdr:colOff>
      <xdr:row>9</xdr:row>
      <xdr:rowOff>95250</xdr:rowOff>
    </xdr:from>
    <xdr:to>
      <xdr:col>2</xdr:col>
      <xdr:colOff>3286125</xdr:colOff>
      <xdr:row>9</xdr:row>
      <xdr:rowOff>2762250</xdr:rowOff>
    </xdr:to>
    <xdr:pic>
      <xdr:nvPicPr>
        <xdr:cNvPr id="81" name="Рисунок 80" descr="C:\Users\gamidov\Downloads\Telegram Desktop\IMG_7526.pn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7" y="9834563"/>
          <a:ext cx="2928938" cy="266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142876</xdr:colOff>
      <xdr:row>9</xdr:row>
      <xdr:rowOff>3214688</xdr:rowOff>
    </xdr:from>
    <xdr:to>
      <xdr:col>2</xdr:col>
      <xdr:colOff>3143252</xdr:colOff>
      <xdr:row>9</xdr:row>
      <xdr:rowOff>4905374</xdr:rowOff>
    </xdr:to>
    <xdr:pic>
      <xdr:nvPicPr>
        <xdr:cNvPr id="82" name="Рисунок 81" descr="C:\Users\gamidov\Downloads\Telegram Desktop\IMG_7520.pn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12954001"/>
          <a:ext cx="3000376" cy="1690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404813</xdr:colOff>
      <xdr:row>43</xdr:row>
      <xdr:rowOff>19050</xdr:rowOff>
    </xdr:from>
    <xdr:to>
      <xdr:col>2</xdr:col>
      <xdr:colOff>3119438</xdr:colOff>
      <xdr:row>43</xdr:row>
      <xdr:rowOff>2281237</xdr:rowOff>
    </xdr:to>
    <xdr:pic>
      <xdr:nvPicPr>
        <xdr:cNvPr id="79" name="Рисунок 80" descr="альпинистик 2.jp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3" y="112818863"/>
          <a:ext cx="2714625" cy="226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64576</xdr:colOff>
      <xdr:row>6</xdr:row>
      <xdr:rowOff>435890</xdr:rowOff>
    </xdr:from>
    <xdr:to>
      <xdr:col>2</xdr:col>
      <xdr:colOff>3018940</xdr:colOff>
      <xdr:row>6</xdr:row>
      <xdr:rowOff>1582119</xdr:rowOff>
    </xdr:to>
    <xdr:pic>
      <xdr:nvPicPr>
        <xdr:cNvPr id="80" name="Рисунок 79" descr="C:\Users\gamidov\Downloads\Telegram Desktop\Турник 3-х хватный@4x.pn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754" y="10203051"/>
          <a:ext cx="2954364" cy="11462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403601</xdr:colOff>
      <xdr:row>7</xdr:row>
      <xdr:rowOff>629618</xdr:rowOff>
    </xdr:from>
    <xdr:to>
      <xdr:col>2</xdr:col>
      <xdr:colOff>3002796</xdr:colOff>
      <xdr:row>8</xdr:row>
      <xdr:rowOff>2906</xdr:rowOff>
    </xdr:to>
    <xdr:pic>
      <xdr:nvPicPr>
        <xdr:cNvPr id="84" name="Рисунок 83" descr="C:\Users\gamidov\Downloads\Telegram Desktop\Турник «Прогресс» NEW @4x.pn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79" y="12398643"/>
          <a:ext cx="2599195" cy="22117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193728</xdr:colOff>
      <xdr:row>8</xdr:row>
      <xdr:rowOff>258306</xdr:rowOff>
    </xdr:from>
    <xdr:to>
      <xdr:col>2</xdr:col>
      <xdr:colOff>3180381</xdr:colOff>
      <xdr:row>8</xdr:row>
      <xdr:rowOff>2474402</xdr:rowOff>
    </xdr:to>
    <xdr:pic>
      <xdr:nvPicPr>
        <xdr:cNvPr id="85" name="Рисунок 84" descr="C:\Users\gamidov\Downloads\Telegram Desktop\Турник-брусья «Профи»@4x.pn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1906" y="15449874"/>
          <a:ext cx="2986653" cy="26637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261939</xdr:colOff>
      <xdr:row>14</xdr:row>
      <xdr:rowOff>738187</xdr:rowOff>
    </xdr:from>
    <xdr:to>
      <xdr:col>2</xdr:col>
      <xdr:colOff>2895601</xdr:colOff>
      <xdr:row>14</xdr:row>
      <xdr:rowOff>2905125</xdr:rowOff>
    </xdr:to>
    <xdr:pic>
      <xdr:nvPicPr>
        <xdr:cNvPr id="83" name="Рисунок 82" descr="C:\Users\gamidov\Desktop\РАБОЧАЯ\Фото товара\Люкс + Т5.pn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9" y="40957500"/>
          <a:ext cx="2633662" cy="2166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261938</xdr:colOff>
      <xdr:row>35</xdr:row>
      <xdr:rowOff>190500</xdr:rowOff>
    </xdr:from>
    <xdr:to>
      <xdr:col>2</xdr:col>
      <xdr:colOff>1690688</xdr:colOff>
      <xdr:row>35</xdr:row>
      <xdr:rowOff>2714625</xdr:rowOff>
    </xdr:to>
    <xdr:pic>
      <xdr:nvPicPr>
        <xdr:cNvPr id="86" name="Рисунок 85" descr="C:\Users\gamidov\Desktop\РАБОЧАЯ\Фото товара\IMG_9664.pn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8" y="91654313"/>
          <a:ext cx="1428750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2000250</xdr:colOff>
      <xdr:row>35</xdr:row>
      <xdr:rowOff>166688</xdr:rowOff>
    </xdr:from>
    <xdr:to>
      <xdr:col>2</xdr:col>
      <xdr:colOff>2976563</xdr:colOff>
      <xdr:row>35</xdr:row>
      <xdr:rowOff>2524126</xdr:rowOff>
    </xdr:to>
    <xdr:pic>
      <xdr:nvPicPr>
        <xdr:cNvPr id="87" name="Рисунок 86" descr="C:\Users\gamidov\Desktop\РАБОЧАЯ\Фото товара\IMG_9663.pn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1630501"/>
          <a:ext cx="976313" cy="2357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261936</xdr:colOff>
      <xdr:row>34</xdr:row>
      <xdr:rowOff>214313</xdr:rowOff>
    </xdr:from>
    <xdr:to>
      <xdr:col>2</xdr:col>
      <xdr:colOff>3238499</xdr:colOff>
      <xdr:row>34</xdr:row>
      <xdr:rowOff>2214563</xdr:rowOff>
    </xdr:to>
    <xdr:pic>
      <xdr:nvPicPr>
        <xdr:cNvPr id="88" name="Рисунок 87" descr="C:\Users\gamidov\Desktop\РАБОЧАЯ\Фото товара\IMG_9653.pn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6" y="89344501"/>
          <a:ext cx="2976563" cy="200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</xdr:colOff>
      <xdr:row>33</xdr:row>
      <xdr:rowOff>428625</xdr:rowOff>
    </xdr:from>
    <xdr:to>
      <xdr:col>2</xdr:col>
      <xdr:colOff>2666999</xdr:colOff>
      <xdr:row>33</xdr:row>
      <xdr:rowOff>2428875</xdr:rowOff>
    </xdr:to>
    <xdr:pic>
      <xdr:nvPicPr>
        <xdr:cNvPr id="89" name="Рисунок 88" descr="C:\Users\gamidov\Desktop\РАБОЧАЯ\Фото товара\IMG_9645.pn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6987063"/>
          <a:ext cx="2428874" cy="200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119063</xdr:rowOff>
    </xdr:from>
    <xdr:to>
      <xdr:col>2</xdr:col>
      <xdr:colOff>1857375</xdr:colOff>
      <xdr:row>5</xdr:row>
      <xdr:rowOff>1809751</xdr:rowOff>
    </xdr:to>
    <xdr:pic>
      <xdr:nvPicPr>
        <xdr:cNvPr id="90" name="Рисунок 89" descr="C:\Users\gamidov\Desktop\РАБОЧАЯ\Фото товара\Турник-титан-2-без-держателей.pn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9858376"/>
          <a:ext cx="1857375" cy="1690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1762126</xdr:colOff>
      <xdr:row>5</xdr:row>
      <xdr:rowOff>738187</xdr:rowOff>
    </xdr:from>
    <xdr:to>
      <xdr:col>2</xdr:col>
      <xdr:colOff>3103881</xdr:colOff>
      <xdr:row>5</xdr:row>
      <xdr:rowOff>2166937</xdr:rowOff>
    </xdr:to>
    <xdr:pic>
      <xdr:nvPicPr>
        <xdr:cNvPr id="91" name="Рисунок 90" descr="C:\Users\gamidov\Desktop\РАБОЧАЯ\Фото товара\Турник-титан-без-держателей.pn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6" y="10477500"/>
          <a:ext cx="1341755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38100</xdr:rowOff>
    </xdr:from>
    <xdr:to>
      <xdr:col>2</xdr:col>
      <xdr:colOff>1962150</xdr:colOff>
      <xdr:row>5</xdr:row>
      <xdr:rowOff>19050</xdr:rowOff>
    </xdr:to>
    <xdr:pic>
      <xdr:nvPicPr>
        <xdr:cNvPr id="92" name="Рисунок 91" descr="C:\Users\gamidov\Desktop\РАБОЧАЯ\Фото товара\стойка со штангой верх.pn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810750"/>
          <a:ext cx="1962150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1600200</xdr:colOff>
      <xdr:row>4</xdr:row>
      <xdr:rowOff>38100</xdr:rowOff>
    </xdr:from>
    <xdr:to>
      <xdr:col>3</xdr:col>
      <xdr:colOff>66675</xdr:colOff>
      <xdr:row>4</xdr:row>
      <xdr:rowOff>1600200</xdr:rowOff>
    </xdr:to>
    <xdr:pic>
      <xdr:nvPicPr>
        <xdr:cNvPr id="93" name="Рисунок 92" descr="C:\Users\gamidov\Desktop\РАБОЧАЯ\Фото товара\стойка со штангой низ.pn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9810750"/>
          <a:ext cx="1781175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900744</xdr:colOff>
      <xdr:row>26</xdr:row>
      <xdr:rowOff>6624</xdr:rowOff>
    </xdr:from>
    <xdr:to>
      <xdr:col>1</xdr:col>
      <xdr:colOff>3295318</xdr:colOff>
      <xdr:row>26</xdr:row>
      <xdr:rowOff>440372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901244" y="72910974"/>
          <a:ext cx="3308974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95</xdr:row>
      <xdr:rowOff>95250</xdr:rowOff>
    </xdr:from>
    <xdr:to>
      <xdr:col>2</xdr:col>
      <xdr:colOff>3286125</xdr:colOff>
      <xdr:row>95</xdr:row>
      <xdr:rowOff>2257425</xdr:rowOff>
    </xdr:to>
    <xdr:pic>
      <xdr:nvPicPr>
        <xdr:cNvPr id="167436" name="Рисунок 361" descr="5.png">
          <a:extLst>
            <a:ext uri="{FF2B5EF4-FFF2-40B4-BE49-F238E27FC236}">
              <a16:creationId xmlns:a16="http://schemas.microsoft.com/office/drawing/2014/main" id="{00000000-0008-0000-0200-00000C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97" b="6030"/>
        <a:stretch>
          <a:fillRect/>
        </a:stretch>
      </xdr:blipFill>
      <xdr:spPr bwMode="auto">
        <a:xfrm>
          <a:off x="7115175" y="143675100"/>
          <a:ext cx="15144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1452563</xdr:colOff>
      <xdr:row>107</xdr:row>
      <xdr:rowOff>100013</xdr:rowOff>
    </xdr:from>
    <xdr:to>
      <xdr:col>2</xdr:col>
      <xdr:colOff>3529013</xdr:colOff>
      <xdr:row>108</xdr:row>
      <xdr:rowOff>1281113</xdr:rowOff>
    </xdr:to>
    <xdr:pic>
      <xdr:nvPicPr>
        <xdr:cNvPr id="167437" name="Рисунок 408" descr="2-А.png">
          <a:extLst>
            <a:ext uri="{FF2B5EF4-FFF2-40B4-BE49-F238E27FC236}">
              <a16:creationId xmlns:a16="http://schemas.microsoft.com/office/drawing/2014/main" id="{00000000-0008-0000-0200-00000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1" y="185146951"/>
          <a:ext cx="2076450" cy="33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104</xdr:row>
      <xdr:rowOff>523875</xdr:rowOff>
    </xdr:from>
    <xdr:to>
      <xdr:col>2</xdr:col>
      <xdr:colOff>3724275</xdr:colOff>
      <xdr:row>104</xdr:row>
      <xdr:rowOff>2838450</xdr:rowOff>
    </xdr:to>
    <xdr:pic>
      <xdr:nvPicPr>
        <xdr:cNvPr id="167438" name="Рисунок 457" descr="34.png">
          <a:extLst>
            <a:ext uri="{FF2B5EF4-FFF2-40B4-BE49-F238E27FC236}">
              <a16:creationId xmlns:a16="http://schemas.microsoft.com/office/drawing/2014/main" id="{00000000-0008-0000-0200-00000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86525" y="172488225"/>
          <a:ext cx="25812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1247775</xdr:colOff>
      <xdr:row>103</xdr:row>
      <xdr:rowOff>85725</xdr:rowOff>
    </xdr:from>
    <xdr:to>
      <xdr:col>2</xdr:col>
      <xdr:colOff>2990850</xdr:colOff>
      <xdr:row>103</xdr:row>
      <xdr:rowOff>2438400</xdr:rowOff>
    </xdr:to>
    <xdr:pic>
      <xdr:nvPicPr>
        <xdr:cNvPr id="167439" name="Рисунок 458" descr="26.png">
          <a:extLst>
            <a:ext uri="{FF2B5EF4-FFF2-40B4-BE49-F238E27FC236}">
              <a16:creationId xmlns:a16="http://schemas.microsoft.com/office/drawing/2014/main" id="{00000000-0008-0000-0200-00000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91300" y="169516425"/>
          <a:ext cx="17430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110</xdr:row>
      <xdr:rowOff>161925</xdr:rowOff>
    </xdr:from>
    <xdr:to>
      <xdr:col>2</xdr:col>
      <xdr:colOff>4000500</xdr:colOff>
      <xdr:row>110</xdr:row>
      <xdr:rowOff>2190750</xdr:rowOff>
    </xdr:to>
    <xdr:pic>
      <xdr:nvPicPr>
        <xdr:cNvPr id="167440" name="Рисунок 360" descr="23.png">
          <a:extLst>
            <a:ext uri="{FF2B5EF4-FFF2-40B4-BE49-F238E27FC236}">
              <a16:creationId xmlns:a16="http://schemas.microsoft.com/office/drawing/2014/main" id="{00000000-0008-0000-0200-00001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00663" y="189852300"/>
          <a:ext cx="30575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1423987</xdr:colOff>
      <xdr:row>111</xdr:row>
      <xdr:rowOff>161925</xdr:rowOff>
    </xdr:from>
    <xdr:to>
      <xdr:col>2</xdr:col>
      <xdr:colOff>3843337</xdr:colOff>
      <xdr:row>111</xdr:row>
      <xdr:rowOff>1800225</xdr:rowOff>
    </xdr:to>
    <xdr:pic>
      <xdr:nvPicPr>
        <xdr:cNvPr id="167441" name="Рисунок 372" descr="1130.png">
          <a:extLst>
            <a:ext uri="{FF2B5EF4-FFF2-40B4-BE49-F238E27FC236}">
              <a16:creationId xmlns:a16="http://schemas.microsoft.com/office/drawing/2014/main" id="{00000000-0008-0000-0200-000011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81675" y="195043425"/>
          <a:ext cx="24193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1400175</xdr:colOff>
      <xdr:row>112</xdr:row>
      <xdr:rowOff>157163</xdr:rowOff>
    </xdr:from>
    <xdr:to>
      <xdr:col>2</xdr:col>
      <xdr:colOff>3581400</xdr:colOff>
      <xdr:row>112</xdr:row>
      <xdr:rowOff>1481138</xdr:rowOff>
    </xdr:to>
    <xdr:pic>
      <xdr:nvPicPr>
        <xdr:cNvPr id="167442" name="Рисунок 414" descr="22.png">
          <a:extLst>
            <a:ext uri="{FF2B5EF4-FFF2-40B4-BE49-F238E27FC236}">
              <a16:creationId xmlns:a16="http://schemas.microsoft.com/office/drawing/2014/main" id="{00000000-0008-0000-0200-000012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57863" y="197419913"/>
          <a:ext cx="2181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1447800</xdr:colOff>
      <xdr:row>113</xdr:row>
      <xdr:rowOff>161925</xdr:rowOff>
    </xdr:from>
    <xdr:to>
      <xdr:col>2</xdr:col>
      <xdr:colOff>3552825</xdr:colOff>
      <xdr:row>113</xdr:row>
      <xdr:rowOff>1466850</xdr:rowOff>
    </xdr:to>
    <xdr:pic>
      <xdr:nvPicPr>
        <xdr:cNvPr id="167443" name="Рисунок 416" descr="14.png">
          <a:extLst>
            <a:ext uri="{FF2B5EF4-FFF2-40B4-BE49-F238E27FC236}">
              <a16:creationId xmlns:a16="http://schemas.microsoft.com/office/drawing/2014/main" id="{00000000-0008-0000-0200-000013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05488" y="199377300"/>
          <a:ext cx="21050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1433513</xdr:colOff>
      <xdr:row>114</xdr:row>
      <xdr:rowOff>4763</xdr:rowOff>
    </xdr:from>
    <xdr:to>
      <xdr:col>2</xdr:col>
      <xdr:colOff>3414713</xdr:colOff>
      <xdr:row>114</xdr:row>
      <xdr:rowOff>2014538</xdr:rowOff>
    </xdr:to>
    <xdr:pic>
      <xdr:nvPicPr>
        <xdr:cNvPr id="167444" name="Рисунок 542" descr="20.png">
          <a:extLst>
            <a:ext uri="{FF2B5EF4-FFF2-40B4-BE49-F238E27FC236}">
              <a16:creationId xmlns:a16="http://schemas.microsoft.com/office/drawing/2014/main" id="{00000000-0008-0000-0200-000014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91201" y="201268013"/>
          <a:ext cx="19812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1438275</xdr:colOff>
      <xdr:row>120</xdr:row>
      <xdr:rowOff>80963</xdr:rowOff>
    </xdr:from>
    <xdr:to>
      <xdr:col>2</xdr:col>
      <xdr:colOff>3810000</xdr:colOff>
      <xdr:row>121</xdr:row>
      <xdr:rowOff>1366839</xdr:rowOff>
    </xdr:to>
    <xdr:pic>
      <xdr:nvPicPr>
        <xdr:cNvPr id="167450" name="Рисунок 560" descr="17.png">
          <a:extLst>
            <a:ext uri="{FF2B5EF4-FFF2-40B4-BE49-F238E27FC236}">
              <a16:creationId xmlns:a16="http://schemas.microsoft.com/office/drawing/2014/main" id="{00000000-0008-0000-0200-00001A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5963" y="215560276"/>
          <a:ext cx="2371725" cy="278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804223</xdr:colOff>
      <xdr:row>130</xdr:row>
      <xdr:rowOff>562838</xdr:rowOff>
    </xdr:from>
    <xdr:to>
      <xdr:col>9</xdr:col>
      <xdr:colOff>1305359</xdr:colOff>
      <xdr:row>130</xdr:row>
      <xdr:rowOff>988643</xdr:rowOff>
    </xdr:to>
    <xdr:sp macro="" textlink="">
      <xdr:nvSpPr>
        <xdr:cNvPr id="27" name="Стрелка вправо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V="1">
          <a:off x="15877536" y="232687088"/>
          <a:ext cx="2930011" cy="42580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1724025</xdr:colOff>
      <xdr:row>105</xdr:row>
      <xdr:rowOff>228600</xdr:rowOff>
    </xdr:from>
    <xdr:to>
      <xdr:col>2</xdr:col>
      <xdr:colOff>2971800</xdr:colOff>
      <xdr:row>105</xdr:row>
      <xdr:rowOff>2667000</xdr:rowOff>
    </xdr:to>
    <xdr:pic>
      <xdr:nvPicPr>
        <xdr:cNvPr id="167453" name="Рисунок 55" descr="IMG_1378-2.png">
          <a:extLst>
            <a:ext uri="{FF2B5EF4-FFF2-40B4-BE49-F238E27FC236}">
              <a16:creationId xmlns:a16="http://schemas.microsoft.com/office/drawing/2014/main" id="{00000000-0008-0000-0200-00001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67550" y="177384075"/>
          <a:ext cx="12477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1404938</xdr:colOff>
      <xdr:row>106</xdr:row>
      <xdr:rowOff>381000</xdr:rowOff>
    </xdr:from>
    <xdr:to>
      <xdr:col>2</xdr:col>
      <xdr:colOff>3490913</xdr:colOff>
      <xdr:row>106</xdr:row>
      <xdr:rowOff>2152650</xdr:rowOff>
    </xdr:to>
    <xdr:pic>
      <xdr:nvPicPr>
        <xdr:cNvPr id="167454" name="Рисунок 58" descr="IMG_1373-2.png">
          <a:extLst>
            <a:ext uri="{FF2B5EF4-FFF2-40B4-BE49-F238E27FC236}">
              <a16:creationId xmlns:a16="http://schemas.microsoft.com/office/drawing/2014/main" id="{00000000-0008-0000-0200-00001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62626" y="182784750"/>
          <a:ext cx="20859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100</xdr:row>
      <xdr:rowOff>180975</xdr:rowOff>
    </xdr:from>
    <xdr:to>
      <xdr:col>2</xdr:col>
      <xdr:colOff>2847975</xdr:colOff>
      <xdr:row>100</xdr:row>
      <xdr:rowOff>2181225</xdr:rowOff>
    </xdr:to>
    <xdr:pic>
      <xdr:nvPicPr>
        <xdr:cNvPr id="167455" name="Рисунок 68" descr="макивара-240х400-с-лого.png">
          <a:extLst>
            <a:ext uri="{FF2B5EF4-FFF2-40B4-BE49-F238E27FC236}">
              <a16:creationId xmlns:a16="http://schemas.microsoft.com/office/drawing/2014/main" id="{00000000-0008-0000-0200-00001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953250" y="159134175"/>
          <a:ext cx="1238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1400175</xdr:colOff>
      <xdr:row>101</xdr:row>
      <xdr:rowOff>114300</xdr:rowOff>
    </xdr:from>
    <xdr:to>
      <xdr:col>2</xdr:col>
      <xdr:colOff>2695575</xdr:colOff>
      <xdr:row>101</xdr:row>
      <xdr:rowOff>2752725</xdr:rowOff>
    </xdr:to>
    <xdr:pic>
      <xdr:nvPicPr>
        <xdr:cNvPr id="167456" name="Рисунок 69" descr="макивара-350х600-с-лого.png">
          <a:extLst>
            <a:ext uri="{FF2B5EF4-FFF2-40B4-BE49-F238E27FC236}">
              <a16:creationId xmlns:a16="http://schemas.microsoft.com/office/drawing/2014/main" id="{00000000-0008-0000-0200-00002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43700" y="164249100"/>
          <a:ext cx="129540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102</xdr:row>
      <xdr:rowOff>142875</xdr:rowOff>
    </xdr:from>
    <xdr:to>
      <xdr:col>2</xdr:col>
      <xdr:colOff>3238500</xdr:colOff>
      <xdr:row>102</xdr:row>
      <xdr:rowOff>2305050</xdr:rowOff>
    </xdr:to>
    <xdr:pic>
      <xdr:nvPicPr>
        <xdr:cNvPr id="167457" name="Рисунок 70" descr="макивара-600х600-с-лого.png">
          <a:extLst>
            <a:ext uri="{FF2B5EF4-FFF2-40B4-BE49-F238E27FC236}">
              <a16:creationId xmlns:a16="http://schemas.microsoft.com/office/drawing/2014/main" id="{00000000-0008-0000-0200-000021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15075" y="167125650"/>
          <a:ext cx="22669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1571625</xdr:colOff>
      <xdr:row>98</xdr:row>
      <xdr:rowOff>152400</xdr:rowOff>
    </xdr:from>
    <xdr:to>
      <xdr:col>2</xdr:col>
      <xdr:colOff>2686050</xdr:colOff>
      <xdr:row>98</xdr:row>
      <xdr:rowOff>3305175</xdr:rowOff>
    </xdr:to>
    <xdr:pic>
      <xdr:nvPicPr>
        <xdr:cNvPr id="167458" name="Рисунок 71" descr="03_Кронштейн_серый.png">
          <a:extLst>
            <a:ext uri="{FF2B5EF4-FFF2-40B4-BE49-F238E27FC236}">
              <a16:creationId xmlns:a16="http://schemas.microsoft.com/office/drawing/2014/main" id="{00000000-0008-0000-0200-000022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915150" y="154552650"/>
          <a:ext cx="11144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1247775</xdr:colOff>
      <xdr:row>97</xdr:row>
      <xdr:rowOff>47625</xdr:rowOff>
    </xdr:from>
    <xdr:to>
      <xdr:col>2</xdr:col>
      <xdr:colOff>2705100</xdr:colOff>
      <xdr:row>97</xdr:row>
      <xdr:rowOff>3124200</xdr:rowOff>
    </xdr:to>
    <xdr:pic>
      <xdr:nvPicPr>
        <xdr:cNvPr id="167459" name="Рисунок 72" descr="02_Кронштейн_серый.png">
          <a:extLst>
            <a:ext uri="{FF2B5EF4-FFF2-40B4-BE49-F238E27FC236}">
              <a16:creationId xmlns:a16="http://schemas.microsoft.com/office/drawing/2014/main" id="{00000000-0008-0000-0200-000023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591300" y="150695025"/>
          <a:ext cx="145732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96</xdr:row>
      <xdr:rowOff>28575</xdr:rowOff>
    </xdr:from>
    <xdr:to>
      <xdr:col>2</xdr:col>
      <xdr:colOff>3048000</xdr:colOff>
      <xdr:row>96</xdr:row>
      <xdr:rowOff>3438525</xdr:rowOff>
    </xdr:to>
    <xdr:pic>
      <xdr:nvPicPr>
        <xdr:cNvPr id="167460" name="Рисунок 73" descr="02_Кронштейн_серый.png">
          <a:extLst>
            <a:ext uri="{FF2B5EF4-FFF2-40B4-BE49-F238E27FC236}">
              <a16:creationId xmlns:a16="http://schemas.microsoft.com/office/drawing/2014/main" id="{00000000-0008-0000-0200-000024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72275" y="146694525"/>
          <a:ext cx="161925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124</xdr:row>
      <xdr:rowOff>133350</xdr:rowOff>
    </xdr:from>
    <xdr:to>
      <xdr:col>2</xdr:col>
      <xdr:colOff>3019425</xdr:colOff>
      <xdr:row>124</xdr:row>
      <xdr:rowOff>1819275</xdr:rowOff>
    </xdr:to>
    <xdr:pic>
      <xdr:nvPicPr>
        <xdr:cNvPr id="167461" name="Рисунок 338" descr="C:\Documents and Settings\Альпинист\Рабочий стол\Новая папка (2)\Упаковка классик-стандарт бокс2.jpg">
          <a:extLst>
            <a:ext uri="{FF2B5EF4-FFF2-40B4-BE49-F238E27FC236}">
              <a16:creationId xmlns:a16="http://schemas.microsoft.com/office/drawing/2014/main" id="{00000000-0008-0000-0200-000025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315075" y="233105325"/>
          <a:ext cx="20478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123</xdr:row>
      <xdr:rowOff>247650</xdr:rowOff>
    </xdr:from>
    <xdr:to>
      <xdr:col>2</xdr:col>
      <xdr:colOff>3057525</xdr:colOff>
      <xdr:row>123</xdr:row>
      <xdr:rowOff>1914525</xdr:rowOff>
    </xdr:to>
    <xdr:pic>
      <xdr:nvPicPr>
        <xdr:cNvPr id="167462" name="Рисунок 345" descr="C:\Documents and Settings\Альпинист\Рабочий стол\Новая папка (2)\Упаковка классик-стандарт бокс3.jpg">
          <a:extLst>
            <a:ext uri="{FF2B5EF4-FFF2-40B4-BE49-F238E27FC236}">
              <a16:creationId xmlns:a16="http://schemas.microsoft.com/office/drawing/2014/main" id="{00000000-0008-0000-0200-000026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410325" y="231019350"/>
          <a:ext cx="19907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125</xdr:row>
      <xdr:rowOff>190500</xdr:rowOff>
    </xdr:from>
    <xdr:to>
      <xdr:col>2</xdr:col>
      <xdr:colOff>3248025</xdr:colOff>
      <xdr:row>125</xdr:row>
      <xdr:rowOff>1647825</xdr:rowOff>
    </xdr:to>
    <xdr:pic>
      <xdr:nvPicPr>
        <xdr:cNvPr id="167463" name="Рисунок 346" descr="C:\Documents and Settings\Альпинист\Рабочий стол\Новая папка (2)\Упаковка классик-стандарт бокс4.jpg">
          <a:extLst>
            <a:ext uri="{FF2B5EF4-FFF2-40B4-BE49-F238E27FC236}">
              <a16:creationId xmlns:a16="http://schemas.microsoft.com/office/drawing/2014/main" id="{00000000-0008-0000-0200-000027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48375" y="235334175"/>
          <a:ext cx="25431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1257300</xdr:colOff>
      <xdr:row>127</xdr:row>
      <xdr:rowOff>76200</xdr:rowOff>
    </xdr:from>
    <xdr:to>
      <xdr:col>2</xdr:col>
      <xdr:colOff>2743200</xdr:colOff>
      <xdr:row>127</xdr:row>
      <xdr:rowOff>1228725</xdr:rowOff>
    </xdr:to>
    <xdr:pic>
      <xdr:nvPicPr>
        <xdr:cNvPr id="167464" name="Рисунок 349" descr="C:\Documents and Settings\Альпинист\Рабочий стол\Новая папка\Безымянный.jpg">
          <a:extLst>
            <a:ext uri="{FF2B5EF4-FFF2-40B4-BE49-F238E27FC236}">
              <a16:creationId xmlns:a16="http://schemas.microsoft.com/office/drawing/2014/main" id="{00000000-0008-0000-0200-000028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1453" t="1501" r="34302" b="22244"/>
        <a:stretch>
          <a:fillRect/>
        </a:stretch>
      </xdr:blipFill>
      <xdr:spPr bwMode="auto">
        <a:xfrm>
          <a:off x="6600825" y="238744125"/>
          <a:ext cx="1485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1333500</xdr:colOff>
      <xdr:row>126</xdr:row>
      <xdr:rowOff>57150</xdr:rowOff>
    </xdr:from>
    <xdr:to>
      <xdr:col>2</xdr:col>
      <xdr:colOff>2743200</xdr:colOff>
      <xdr:row>126</xdr:row>
      <xdr:rowOff>1181100</xdr:rowOff>
    </xdr:to>
    <xdr:pic>
      <xdr:nvPicPr>
        <xdr:cNvPr id="167465" name="Picture 1">
          <a:extLst>
            <a:ext uri="{FF2B5EF4-FFF2-40B4-BE49-F238E27FC236}">
              <a16:creationId xmlns:a16="http://schemas.microsoft.com/office/drawing/2014/main" id="{00000000-0008-0000-0200-000029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57542" t="47205" r="1930" b="7333"/>
        <a:stretch>
          <a:fillRect/>
        </a:stretch>
      </xdr:blipFill>
      <xdr:spPr bwMode="auto">
        <a:xfrm>
          <a:off x="6677025" y="237267750"/>
          <a:ext cx="1409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1285875</xdr:colOff>
      <xdr:row>129</xdr:row>
      <xdr:rowOff>114300</xdr:rowOff>
    </xdr:from>
    <xdr:to>
      <xdr:col>2</xdr:col>
      <xdr:colOff>2647950</xdr:colOff>
      <xdr:row>129</xdr:row>
      <xdr:rowOff>1114425</xdr:rowOff>
    </xdr:to>
    <xdr:pic>
      <xdr:nvPicPr>
        <xdr:cNvPr id="167466" name="Рисунок 355" descr="C:\Documents and Settings\Альпинист\Рабочий стол\Новая папка (2)\Backup_of_Упаковка кикбоксинг3.jpg">
          <a:extLst>
            <a:ext uri="{FF2B5EF4-FFF2-40B4-BE49-F238E27FC236}">
              <a16:creationId xmlns:a16="http://schemas.microsoft.com/office/drawing/2014/main" id="{00000000-0008-0000-0200-00002A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3273" t="4543"/>
        <a:stretch>
          <a:fillRect/>
        </a:stretch>
      </xdr:blipFill>
      <xdr:spPr bwMode="auto">
        <a:xfrm>
          <a:off x="6629400" y="241820700"/>
          <a:ext cx="136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1371600</xdr:colOff>
      <xdr:row>128</xdr:row>
      <xdr:rowOff>76200</xdr:rowOff>
    </xdr:from>
    <xdr:to>
      <xdr:col>2</xdr:col>
      <xdr:colOff>2628900</xdr:colOff>
      <xdr:row>128</xdr:row>
      <xdr:rowOff>1133475</xdr:rowOff>
    </xdr:to>
    <xdr:pic>
      <xdr:nvPicPr>
        <xdr:cNvPr id="167467" name="Рисунок 356" descr="C:\Documents and Settings\Альпинист\Рабочий стол\Новая папка (2)\Backup_of_Упаковка кикбоксинг2.jpg">
          <a:extLst>
            <a:ext uri="{FF2B5EF4-FFF2-40B4-BE49-F238E27FC236}">
              <a16:creationId xmlns:a16="http://schemas.microsoft.com/office/drawing/2014/main" id="{00000000-0008-0000-0200-00002B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15125" y="240325275"/>
          <a:ext cx="1257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1400175</xdr:colOff>
      <xdr:row>9</xdr:row>
      <xdr:rowOff>1047750</xdr:rowOff>
    </xdr:from>
    <xdr:to>
      <xdr:col>2</xdr:col>
      <xdr:colOff>3638550</xdr:colOff>
      <xdr:row>13</xdr:row>
      <xdr:rowOff>4762</xdr:rowOff>
    </xdr:to>
    <xdr:pic>
      <xdr:nvPicPr>
        <xdr:cNvPr id="167468" name="Рисунок 367" descr="30.png">
          <a:extLst>
            <a:ext uri="{FF2B5EF4-FFF2-40B4-BE49-F238E27FC236}">
              <a16:creationId xmlns:a16="http://schemas.microsoft.com/office/drawing/2014/main" id="{00000000-0008-0000-0200-00002C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57863" y="16740188"/>
          <a:ext cx="2238375" cy="400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1085850</xdr:colOff>
      <xdr:row>115</xdr:row>
      <xdr:rowOff>104775</xdr:rowOff>
    </xdr:from>
    <xdr:to>
      <xdr:col>2</xdr:col>
      <xdr:colOff>3743325</xdr:colOff>
      <xdr:row>115</xdr:row>
      <xdr:rowOff>2438400</xdr:rowOff>
    </xdr:to>
    <xdr:pic>
      <xdr:nvPicPr>
        <xdr:cNvPr id="167469" name="Рисунок 60" descr="IMG_5126.JPG">
          <a:extLst>
            <a:ext uri="{FF2B5EF4-FFF2-40B4-BE49-F238E27FC236}">
              <a16:creationId xmlns:a16="http://schemas.microsoft.com/office/drawing/2014/main" id="{00000000-0008-0000-0200-00002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443538" y="203654025"/>
          <a:ext cx="26574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1109662</xdr:colOff>
      <xdr:row>116</xdr:row>
      <xdr:rowOff>333375</xdr:rowOff>
    </xdr:from>
    <xdr:to>
      <xdr:col>2</xdr:col>
      <xdr:colOff>3690937</xdr:colOff>
      <xdr:row>117</xdr:row>
      <xdr:rowOff>100013</xdr:rowOff>
    </xdr:to>
    <xdr:pic>
      <xdr:nvPicPr>
        <xdr:cNvPr id="167470" name="Рисунок 61" descr="IMG_5126_.jpg">
          <a:extLst>
            <a:ext uri="{FF2B5EF4-FFF2-40B4-BE49-F238E27FC236}">
              <a16:creationId xmlns:a16="http://schemas.microsoft.com/office/drawing/2014/main" id="{00000000-0008-0000-0200-00002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467350" y="206382938"/>
          <a:ext cx="258127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1452562</xdr:colOff>
      <xdr:row>117</xdr:row>
      <xdr:rowOff>342900</xdr:rowOff>
    </xdr:from>
    <xdr:to>
      <xdr:col>2</xdr:col>
      <xdr:colOff>3833812</xdr:colOff>
      <xdr:row>117</xdr:row>
      <xdr:rowOff>2428875</xdr:rowOff>
    </xdr:to>
    <xdr:pic>
      <xdr:nvPicPr>
        <xdr:cNvPr id="167471" name="Рисунок 62" descr="IMG_5127___.jpg">
          <a:extLst>
            <a:ext uri="{FF2B5EF4-FFF2-40B4-BE49-F238E27FC236}">
              <a16:creationId xmlns:a16="http://schemas.microsoft.com/office/drawing/2014/main" id="{00000000-0008-0000-0200-00002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810250" y="208892775"/>
          <a:ext cx="23812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771525</xdr:colOff>
      <xdr:row>21</xdr:row>
      <xdr:rowOff>142875</xdr:rowOff>
    </xdr:from>
    <xdr:to>
      <xdr:col>2</xdr:col>
      <xdr:colOff>4171950</xdr:colOff>
      <xdr:row>22</xdr:row>
      <xdr:rowOff>1905000</xdr:rowOff>
    </xdr:to>
    <xdr:grpSp>
      <xdr:nvGrpSpPr>
        <xdr:cNvPr id="167472" name="Группа 76">
          <a:extLst>
            <a:ext uri="{FF2B5EF4-FFF2-40B4-BE49-F238E27FC236}">
              <a16:creationId xmlns:a16="http://schemas.microsoft.com/office/drawing/2014/main" id="{00000000-0008-0000-0200-0000308E0200}"/>
            </a:ext>
          </a:extLst>
        </xdr:cNvPr>
        <xdr:cNvGrpSpPr>
          <a:grpSpLocks/>
        </xdr:cNvGrpSpPr>
      </xdr:nvGrpSpPr>
      <xdr:grpSpPr bwMode="auto">
        <a:xfrm>
          <a:off x="5129213" y="30503813"/>
          <a:ext cx="3400425" cy="3857625"/>
          <a:chOff x="5663045" y="31371568"/>
          <a:chExt cx="3377046" cy="3446638"/>
        </a:xfrm>
      </xdr:grpSpPr>
      <xdr:pic>
        <xdr:nvPicPr>
          <xdr:cNvPr id="167518" name="Рисунок 374" descr="10.png">
            <a:extLst>
              <a:ext uri="{FF2B5EF4-FFF2-40B4-BE49-F238E27FC236}">
                <a16:creationId xmlns:a16="http://schemas.microsoft.com/office/drawing/2014/main" id="{00000000-0008-0000-0200-00005E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 l="21931" t="1974" r="23824" b="2837"/>
          <a:stretch>
            <a:fillRect/>
          </a:stretch>
        </xdr:blipFill>
        <xdr:spPr bwMode="auto">
          <a:xfrm>
            <a:off x="5663045" y="32111624"/>
            <a:ext cx="935182" cy="2706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9" name="Рисунок 374" descr="10.png">
            <a:extLst>
              <a:ext uri="{FF2B5EF4-FFF2-40B4-BE49-F238E27FC236}">
                <a16:creationId xmlns:a16="http://schemas.microsoft.com/office/drawing/2014/main" id="{00000000-0008-0000-0200-00005F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 l="21931" t="1974" r="23824" b="2837"/>
          <a:stretch>
            <a:fillRect/>
          </a:stretch>
        </xdr:blipFill>
        <xdr:spPr bwMode="auto">
          <a:xfrm>
            <a:off x="6736773" y="31778864"/>
            <a:ext cx="1049159" cy="30364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20" name="Рисунок 374" descr="10.png">
            <a:extLst>
              <a:ext uri="{FF2B5EF4-FFF2-40B4-BE49-F238E27FC236}">
                <a16:creationId xmlns:a16="http://schemas.microsoft.com/office/drawing/2014/main" id="{00000000-0008-0000-0200-000060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 l="21931" t="1974" r="23824" b="2837"/>
          <a:stretch>
            <a:fillRect/>
          </a:stretch>
        </xdr:blipFill>
        <xdr:spPr bwMode="auto">
          <a:xfrm>
            <a:off x="7862455" y="31371568"/>
            <a:ext cx="1177636" cy="34082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300038</xdr:colOff>
      <xdr:row>27</xdr:row>
      <xdr:rowOff>371475</xdr:rowOff>
    </xdr:from>
    <xdr:to>
      <xdr:col>2</xdr:col>
      <xdr:colOff>4595812</xdr:colOff>
      <xdr:row>31</xdr:row>
      <xdr:rowOff>1095375</xdr:rowOff>
    </xdr:to>
    <xdr:grpSp>
      <xdr:nvGrpSpPr>
        <xdr:cNvPr id="167473" name="Группа 84">
          <a:extLst>
            <a:ext uri="{FF2B5EF4-FFF2-40B4-BE49-F238E27FC236}">
              <a16:creationId xmlns:a16="http://schemas.microsoft.com/office/drawing/2014/main" id="{00000000-0008-0000-0200-0000318E0200}"/>
            </a:ext>
          </a:extLst>
        </xdr:cNvPr>
        <xdr:cNvGrpSpPr>
          <a:grpSpLocks/>
        </xdr:cNvGrpSpPr>
      </xdr:nvGrpSpPr>
      <xdr:grpSpPr bwMode="auto">
        <a:xfrm>
          <a:off x="4657726" y="41471850"/>
          <a:ext cx="4295774" cy="5295900"/>
          <a:chOff x="5437910" y="39641318"/>
          <a:chExt cx="4884963" cy="6166512"/>
        </a:xfrm>
      </xdr:grpSpPr>
      <xdr:pic>
        <xdr:nvPicPr>
          <xdr:cNvPr id="167515" name="Рисунок 81" descr="груша СИНЯЯ.png">
            <a:extLst>
              <a:ext uri="{FF2B5EF4-FFF2-40B4-BE49-F238E27FC236}">
                <a16:creationId xmlns:a16="http://schemas.microsoft.com/office/drawing/2014/main" id="{00000000-0008-0000-0200-00005B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rcRect l="16341" t="6836" r="18130" b="6778"/>
          <a:stretch>
            <a:fillRect/>
          </a:stretch>
        </xdr:blipFill>
        <xdr:spPr bwMode="auto">
          <a:xfrm>
            <a:off x="8337041" y="39641318"/>
            <a:ext cx="1985832" cy="60898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6" name="Рисунок 82" descr="груша СИНЯЯ.png">
            <a:extLst>
              <a:ext uri="{FF2B5EF4-FFF2-40B4-BE49-F238E27FC236}">
                <a16:creationId xmlns:a16="http://schemas.microsoft.com/office/drawing/2014/main" id="{00000000-0008-0000-0200-00005C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rcRect l="16341" t="6836" r="18130" b="6778"/>
          <a:stretch>
            <a:fillRect/>
          </a:stretch>
        </xdr:blipFill>
        <xdr:spPr bwMode="auto">
          <a:xfrm>
            <a:off x="5437910" y="41511683"/>
            <a:ext cx="1400933" cy="4296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7" name="Рисунок 83" descr="груша СИНЯЯ.png">
            <a:extLst>
              <a:ext uri="{FF2B5EF4-FFF2-40B4-BE49-F238E27FC236}">
                <a16:creationId xmlns:a16="http://schemas.microsoft.com/office/drawing/2014/main" id="{00000000-0008-0000-0200-00005D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rcRect l="16341" t="6836" r="18130" b="6778"/>
          <a:stretch>
            <a:fillRect/>
          </a:stretch>
        </xdr:blipFill>
        <xdr:spPr bwMode="auto">
          <a:xfrm>
            <a:off x="6771410" y="40784319"/>
            <a:ext cx="1626825" cy="4988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357187</xdr:colOff>
      <xdr:row>37</xdr:row>
      <xdr:rowOff>571500</xdr:rowOff>
    </xdr:from>
    <xdr:to>
      <xdr:col>2</xdr:col>
      <xdr:colOff>4681537</xdr:colOff>
      <xdr:row>41</xdr:row>
      <xdr:rowOff>971550</xdr:rowOff>
    </xdr:to>
    <xdr:grpSp>
      <xdr:nvGrpSpPr>
        <xdr:cNvPr id="167474" name="Группа 87">
          <a:extLst>
            <a:ext uri="{FF2B5EF4-FFF2-40B4-BE49-F238E27FC236}">
              <a16:creationId xmlns:a16="http://schemas.microsoft.com/office/drawing/2014/main" id="{00000000-0008-0000-0200-0000328E0200}"/>
            </a:ext>
          </a:extLst>
        </xdr:cNvPr>
        <xdr:cNvGrpSpPr>
          <a:grpSpLocks/>
        </xdr:cNvGrpSpPr>
      </xdr:nvGrpSpPr>
      <xdr:grpSpPr bwMode="auto">
        <a:xfrm>
          <a:off x="4714875" y="54697313"/>
          <a:ext cx="4324350" cy="4972050"/>
          <a:chOff x="5429250" y="55078312"/>
          <a:chExt cx="4752697" cy="5714999"/>
        </a:xfrm>
      </xdr:grpSpPr>
      <xdr:pic>
        <xdr:nvPicPr>
          <xdr:cNvPr id="167512" name="Рисунок 64" descr="груша КРАСНАЯ.png">
            <a:extLst>
              <a:ext uri="{FF2B5EF4-FFF2-40B4-BE49-F238E27FC236}">
                <a16:creationId xmlns:a16="http://schemas.microsoft.com/office/drawing/2014/main" id="{00000000-0008-0000-0200-000058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/>
          <a:srcRect l="14372" t="7010" r="19063" b="8005"/>
          <a:stretch>
            <a:fillRect/>
          </a:stretch>
        </xdr:blipFill>
        <xdr:spPr bwMode="auto">
          <a:xfrm>
            <a:off x="8143877" y="55078312"/>
            <a:ext cx="2038070" cy="5714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3" name="Рисунок 85" descr="груша КРАСНАЯ.png">
            <a:extLst>
              <a:ext uri="{FF2B5EF4-FFF2-40B4-BE49-F238E27FC236}">
                <a16:creationId xmlns:a16="http://schemas.microsoft.com/office/drawing/2014/main" id="{00000000-0008-0000-0200-000059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/>
          <a:srcRect l="14372" t="7010" r="19063" b="8005"/>
          <a:stretch>
            <a:fillRect/>
          </a:stretch>
        </xdr:blipFill>
        <xdr:spPr bwMode="auto">
          <a:xfrm>
            <a:off x="6619875" y="56314844"/>
            <a:ext cx="1571625" cy="44070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4" name="Рисунок 86" descr="груша КРАСНАЯ.png">
            <a:extLst>
              <a:ext uri="{FF2B5EF4-FFF2-40B4-BE49-F238E27FC236}">
                <a16:creationId xmlns:a16="http://schemas.microsoft.com/office/drawing/2014/main" id="{00000000-0008-0000-0200-00005A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/>
          <a:srcRect l="14372" t="7010" r="19063" b="8005"/>
          <a:stretch>
            <a:fillRect/>
          </a:stretch>
        </xdr:blipFill>
        <xdr:spPr bwMode="auto">
          <a:xfrm>
            <a:off x="5429250" y="57407027"/>
            <a:ext cx="1190625" cy="33386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261937</xdr:colOff>
      <xdr:row>46</xdr:row>
      <xdr:rowOff>900113</xdr:rowOff>
    </xdr:from>
    <xdr:to>
      <xdr:col>2</xdr:col>
      <xdr:colOff>4476749</xdr:colOff>
      <xdr:row>51</xdr:row>
      <xdr:rowOff>714374</xdr:rowOff>
    </xdr:to>
    <xdr:grpSp>
      <xdr:nvGrpSpPr>
        <xdr:cNvPr id="167475" name="Группа 90">
          <a:extLst>
            <a:ext uri="{FF2B5EF4-FFF2-40B4-BE49-F238E27FC236}">
              <a16:creationId xmlns:a16="http://schemas.microsoft.com/office/drawing/2014/main" id="{00000000-0008-0000-0200-0000338E0200}"/>
            </a:ext>
          </a:extLst>
        </xdr:cNvPr>
        <xdr:cNvGrpSpPr>
          <a:grpSpLocks/>
        </xdr:cNvGrpSpPr>
      </xdr:nvGrpSpPr>
      <xdr:grpSpPr bwMode="auto">
        <a:xfrm>
          <a:off x="4619625" y="66051113"/>
          <a:ext cx="4214812" cy="5529261"/>
          <a:chOff x="5381625" y="68841938"/>
          <a:chExt cx="4986699" cy="6786563"/>
        </a:xfrm>
      </xdr:grpSpPr>
      <xdr:pic>
        <xdr:nvPicPr>
          <xdr:cNvPr id="167509" name="Рисунок 66" descr="груша ЧЕРНАЯ.png">
            <a:extLst>
              <a:ext uri="{FF2B5EF4-FFF2-40B4-BE49-F238E27FC236}">
                <a16:creationId xmlns:a16="http://schemas.microsoft.com/office/drawing/2014/main" id="{00000000-0008-0000-0200-000055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/>
          <a:srcRect l="17171" t="6685" r="17458" b="6064"/>
          <a:stretch>
            <a:fillRect/>
          </a:stretch>
        </xdr:blipFill>
        <xdr:spPr bwMode="auto">
          <a:xfrm>
            <a:off x="8191502" y="68841938"/>
            <a:ext cx="2176822" cy="67865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0" name="Рисунок 88" descr="груша ЧЕРНАЯ.png">
            <a:extLst>
              <a:ext uri="{FF2B5EF4-FFF2-40B4-BE49-F238E27FC236}">
                <a16:creationId xmlns:a16="http://schemas.microsoft.com/office/drawing/2014/main" id="{00000000-0008-0000-0200-000056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/>
          <a:srcRect l="17171" t="6685" r="17458" b="6064"/>
          <a:stretch>
            <a:fillRect/>
          </a:stretch>
        </xdr:blipFill>
        <xdr:spPr bwMode="auto">
          <a:xfrm>
            <a:off x="6643688" y="70188045"/>
            <a:ext cx="1714500" cy="53452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1" name="Рисунок 89" descr="груша ЧЕРНАЯ.png">
            <a:extLst>
              <a:ext uri="{FF2B5EF4-FFF2-40B4-BE49-F238E27FC236}">
                <a16:creationId xmlns:a16="http://schemas.microsoft.com/office/drawing/2014/main" id="{00000000-0008-0000-0200-000057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/>
          <a:srcRect l="17171" t="6685" r="17458" b="6064"/>
          <a:stretch>
            <a:fillRect/>
          </a:stretch>
        </xdr:blipFill>
        <xdr:spPr bwMode="auto">
          <a:xfrm>
            <a:off x="5381625" y="71524345"/>
            <a:ext cx="1285876" cy="40089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271464</xdr:colOff>
      <xdr:row>55</xdr:row>
      <xdr:rowOff>1304925</xdr:rowOff>
    </xdr:from>
    <xdr:to>
      <xdr:col>2</xdr:col>
      <xdr:colOff>4691062</xdr:colOff>
      <xdr:row>60</xdr:row>
      <xdr:rowOff>1571625</xdr:rowOff>
    </xdr:to>
    <xdr:grpSp>
      <xdr:nvGrpSpPr>
        <xdr:cNvPr id="167476" name="Группа 94">
          <a:extLst>
            <a:ext uri="{FF2B5EF4-FFF2-40B4-BE49-F238E27FC236}">
              <a16:creationId xmlns:a16="http://schemas.microsoft.com/office/drawing/2014/main" id="{00000000-0008-0000-0200-0000348E0200}"/>
            </a:ext>
          </a:extLst>
        </xdr:cNvPr>
        <xdr:cNvGrpSpPr>
          <a:grpSpLocks/>
        </xdr:cNvGrpSpPr>
      </xdr:nvGrpSpPr>
      <xdr:grpSpPr bwMode="auto">
        <a:xfrm>
          <a:off x="4629152" y="77790675"/>
          <a:ext cx="4419598" cy="8601075"/>
          <a:chOff x="5344524" y="82038824"/>
          <a:chExt cx="4943655" cy="8494570"/>
        </a:xfrm>
      </xdr:grpSpPr>
      <xdr:grpSp>
        <xdr:nvGrpSpPr>
          <xdr:cNvPr id="167505" name="Группа 93">
            <a:extLst>
              <a:ext uri="{FF2B5EF4-FFF2-40B4-BE49-F238E27FC236}">
                <a16:creationId xmlns:a16="http://schemas.microsoft.com/office/drawing/2014/main" id="{00000000-0008-0000-0200-0000518E0200}"/>
              </a:ext>
            </a:extLst>
          </xdr:cNvPr>
          <xdr:cNvGrpSpPr>
            <a:grpSpLocks/>
          </xdr:cNvGrpSpPr>
        </xdr:nvGrpSpPr>
        <xdr:grpSpPr bwMode="auto">
          <a:xfrm>
            <a:off x="6630399" y="82038824"/>
            <a:ext cx="3657780" cy="8494570"/>
            <a:chOff x="6630399" y="82038824"/>
            <a:chExt cx="3657780" cy="8494570"/>
          </a:xfrm>
        </xdr:grpSpPr>
        <xdr:pic>
          <xdr:nvPicPr>
            <xdr:cNvPr id="167507" name="Рисунок 63">
              <a:extLst>
                <a:ext uri="{FF2B5EF4-FFF2-40B4-BE49-F238E27FC236}">
                  <a16:creationId xmlns:a16="http://schemas.microsoft.com/office/drawing/2014/main" id="{00000000-0008-0000-0200-000053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/>
            <a:srcRect/>
            <a:stretch>
              <a:fillRect/>
            </a:stretch>
          </xdr:blipFill>
          <xdr:spPr bwMode="auto">
            <a:xfrm>
              <a:off x="8120064" y="82038824"/>
              <a:ext cx="2168115" cy="84755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67508" name="Рисунок 91">
              <a:extLst>
                <a:ext uri="{FF2B5EF4-FFF2-40B4-BE49-F238E27FC236}">
                  <a16:creationId xmlns:a16="http://schemas.microsoft.com/office/drawing/2014/main" id="{00000000-0008-0000-0200-000054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/>
            <a:srcRect/>
            <a:stretch>
              <a:fillRect/>
            </a:stretch>
          </xdr:blipFill>
          <xdr:spPr bwMode="auto">
            <a:xfrm>
              <a:off x="6630399" y="84105750"/>
              <a:ext cx="1644250" cy="642764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pic>
        <xdr:nvPicPr>
          <xdr:cNvPr id="167506" name="Рисунок 92">
            <a:extLst>
              <a:ext uri="{FF2B5EF4-FFF2-40B4-BE49-F238E27FC236}">
                <a16:creationId xmlns:a16="http://schemas.microsoft.com/office/drawing/2014/main" id="{00000000-0008-0000-0200-000052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/>
          <a:srcRect/>
          <a:stretch>
            <a:fillRect/>
          </a:stretch>
        </xdr:blipFill>
        <xdr:spPr bwMode="auto">
          <a:xfrm>
            <a:off x="5344524" y="85272562"/>
            <a:ext cx="1333586" cy="52132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195262</xdr:colOff>
      <xdr:row>65</xdr:row>
      <xdr:rowOff>409575</xdr:rowOff>
    </xdr:from>
    <xdr:to>
      <xdr:col>2</xdr:col>
      <xdr:colOff>4857749</xdr:colOff>
      <xdr:row>69</xdr:row>
      <xdr:rowOff>547687</xdr:rowOff>
    </xdr:to>
    <xdr:grpSp>
      <xdr:nvGrpSpPr>
        <xdr:cNvPr id="167477" name="Группа 97">
          <a:extLst>
            <a:ext uri="{FF2B5EF4-FFF2-40B4-BE49-F238E27FC236}">
              <a16:creationId xmlns:a16="http://schemas.microsoft.com/office/drawing/2014/main" id="{00000000-0008-0000-0200-0000358E0200}"/>
            </a:ext>
          </a:extLst>
        </xdr:cNvPr>
        <xdr:cNvGrpSpPr>
          <a:grpSpLocks/>
        </xdr:cNvGrpSpPr>
      </xdr:nvGrpSpPr>
      <xdr:grpSpPr bwMode="auto">
        <a:xfrm>
          <a:off x="4552950" y="93564075"/>
          <a:ext cx="4662487" cy="5757862"/>
          <a:chOff x="5905500" y="91872580"/>
          <a:chExt cx="4071937" cy="6168243"/>
        </a:xfrm>
      </xdr:grpSpPr>
      <xdr:pic>
        <xdr:nvPicPr>
          <xdr:cNvPr id="167502" name="Рисунок 376" descr="9.png">
            <a:extLst>
              <a:ext uri="{FF2B5EF4-FFF2-40B4-BE49-F238E27FC236}">
                <a16:creationId xmlns:a16="http://schemas.microsoft.com/office/drawing/2014/main" id="{00000000-0008-0000-0200-00004E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27785" r="27258"/>
          <a:stretch>
            <a:fillRect/>
          </a:stretch>
        </xdr:blipFill>
        <xdr:spPr bwMode="auto">
          <a:xfrm>
            <a:off x="8310562" y="91872580"/>
            <a:ext cx="1666875" cy="61682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3" name="Рисунок 376" descr="9.png">
            <a:extLst>
              <a:ext uri="{FF2B5EF4-FFF2-40B4-BE49-F238E27FC236}">
                <a16:creationId xmlns:a16="http://schemas.microsoft.com/office/drawing/2014/main" id="{00000000-0008-0000-0200-00004F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27785" r="27258"/>
          <a:stretch>
            <a:fillRect/>
          </a:stretch>
        </xdr:blipFill>
        <xdr:spPr bwMode="auto">
          <a:xfrm>
            <a:off x="5905500" y="94116662"/>
            <a:ext cx="1047750" cy="3877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4" name="Рисунок 376" descr="9.png">
            <a:extLst>
              <a:ext uri="{FF2B5EF4-FFF2-40B4-BE49-F238E27FC236}">
                <a16:creationId xmlns:a16="http://schemas.microsoft.com/office/drawing/2014/main" id="{00000000-0008-0000-0200-000050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27785" r="27258"/>
          <a:stretch>
            <a:fillRect/>
          </a:stretch>
        </xdr:blipFill>
        <xdr:spPr bwMode="auto">
          <a:xfrm>
            <a:off x="7024687" y="93059250"/>
            <a:ext cx="1333500" cy="49345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128588</xdr:colOff>
      <xdr:row>73</xdr:row>
      <xdr:rowOff>604836</xdr:rowOff>
    </xdr:from>
    <xdr:to>
      <xdr:col>2</xdr:col>
      <xdr:colOff>4810125</xdr:colOff>
      <xdr:row>77</xdr:row>
      <xdr:rowOff>1095374</xdr:rowOff>
    </xdr:to>
    <xdr:grpSp>
      <xdr:nvGrpSpPr>
        <xdr:cNvPr id="167478" name="Группа 100">
          <a:extLst>
            <a:ext uri="{FF2B5EF4-FFF2-40B4-BE49-F238E27FC236}">
              <a16:creationId xmlns:a16="http://schemas.microsoft.com/office/drawing/2014/main" id="{00000000-0008-0000-0200-0000368E0200}"/>
            </a:ext>
          </a:extLst>
        </xdr:cNvPr>
        <xdr:cNvGrpSpPr>
          <a:grpSpLocks/>
        </xdr:cNvGrpSpPr>
      </xdr:nvGrpSpPr>
      <xdr:grpSpPr bwMode="auto">
        <a:xfrm>
          <a:off x="4486276" y="106403774"/>
          <a:ext cx="4681537" cy="6872288"/>
          <a:chOff x="5455227" y="101583369"/>
          <a:chExt cx="4693228" cy="7019257"/>
        </a:xfrm>
      </xdr:grpSpPr>
      <xdr:pic>
        <xdr:nvPicPr>
          <xdr:cNvPr id="167499" name="Рисунок 59" descr="Груша с кольцом.jpg">
            <a:extLst>
              <a:ext uri="{FF2B5EF4-FFF2-40B4-BE49-F238E27FC236}">
                <a16:creationId xmlns:a16="http://schemas.microsoft.com/office/drawing/2014/main" id="{00000000-0008-0000-0200-00004B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1948" r="13095"/>
          <a:stretch>
            <a:fillRect/>
          </a:stretch>
        </xdr:blipFill>
        <xdr:spPr bwMode="auto">
          <a:xfrm>
            <a:off x="5455227" y="103673130"/>
            <a:ext cx="1333500" cy="4929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0" name="Рисунок 98" descr="Груша с кольцом.jpg">
            <a:extLst>
              <a:ext uri="{FF2B5EF4-FFF2-40B4-BE49-F238E27FC236}">
                <a16:creationId xmlns:a16="http://schemas.microsoft.com/office/drawing/2014/main" id="{00000000-0008-0000-0200-00004C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1948" r="13095"/>
          <a:stretch>
            <a:fillRect/>
          </a:stretch>
        </xdr:blipFill>
        <xdr:spPr bwMode="auto">
          <a:xfrm>
            <a:off x="6754089" y="102714136"/>
            <a:ext cx="1581795" cy="5847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1" name="Рисунок 99" descr="Груша с кольцом.jpg">
            <a:extLst>
              <a:ext uri="{FF2B5EF4-FFF2-40B4-BE49-F238E27FC236}">
                <a16:creationId xmlns:a16="http://schemas.microsoft.com/office/drawing/2014/main" id="{00000000-0008-0000-0200-00004D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1948" r="13095"/>
          <a:stretch>
            <a:fillRect/>
          </a:stretch>
        </xdr:blipFill>
        <xdr:spPr bwMode="auto">
          <a:xfrm>
            <a:off x="8260771" y="101583369"/>
            <a:ext cx="1887684" cy="6978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214312</xdr:colOff>
      <xdr:row>81</xdr:row>
      <xdr:rowOff>357188</xdr:rowOff>
    </xdr:from>
    <xdr:to>
      <xdr:col>2</xdr:col>
      <xdr:colOff>4643437</xdr:colOff>
      <xdr:row>85</xdr:row>
      <xdr:rowOff>881061</xdr:rowOff>
    </xdr:to>
    <xdr:grpSp>
      <xdr:nvGrpSpPr>
        <xdr:cNvPr id="167479" name="Группа 108">
          <a:extLst>
            <a:ext uri="{FF2B5EF4-FFF2-40B4-BE49-F238E27FC236}">
              <a16:creationId xmlns:a16="http://schemas.microsoft.com/office/drawing/2014/main" id="{00000000-0008-0000-0200-0000378E0200}"/>
            </a:ext>
          </a:extLst>
        </xdr:cNvPr>
        <xdr:cNvGrpSpPr>
          <a:grpSpLocks/>
        </xdr:cNvGrpSpPr>
      </xdr:nvGrpSpPr>
      <xdr:grpSpPr bwMode="auto">
        <a:xfrm>
          <a:off x="4572000" y="118919626"/>
          <a:ext cx="4429125" cy="6905623"/>
          <a:chOff x="5262563" y="116824125"/>
          <a:chExt cx="5143499" cy="6167437"/>
        </a:xfrm>
      </xdr:grpSpPr>
      <xdr:pic>
        <xdr:nvPicPr>
          <xdr:cNvPr id="167495" name="Рисунок 362" descr="8-Х.png">
            <a:extLst>
              <a:ext uri="{FF2B5EF4-FFF2-40B4-BE49-F238E27FC236}">
                <a16:creationId xmlns:a16="http://schemas.microsoft.com/office/drawing/2014/main" id="{00000000-0008-0000-0200-000047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/>
          <a:srcRect l="23820" t="3929" r="23676" b="3650"/>
          <a:stretch>
            <a:fillRect/>
          </a:stretch>
        </xdr:blipFill>
        <xdr:spPr bwMode="auto">
          <a:xfrm>
            <a:off x="5262563" y="118084295"/>
            <a:ext cx="1643062" cy="48358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167496" name="Группа 103">
            <a:extLst>
              <a:ext uri="{FF2B5EF4-FFF2-40B4-BE49-F238E27FC236}">
                <a16:creationId xmlns:a16="http://schemas.microsoft.com/office/drawing/2014/main" id="{00000000-0008-0000-0200-0000488E0200}"/>
              </a:ext>
            </a:extLst>
          </xdr:cNvPr>
          <xdr:cNvGrpSpPr>
            <a:grpSpLocks/>
          </xdr:cNvGrpSpPr>
        </xdr:nvGrpSpPr>
        <xdr:grpSpPr bwMode="auto">
          <a:xfrm>
            <a:off x="6667500" y="116824125"/>
            <a:ext cx="3738562" cy="6167437"/>
            <a:chOff x="6667500" y="116014500"/>
            <a:chExt cx="3738562" cy="6167437"/>
          </a:xfrm>
        </xdr:grpSpPr>
        <xdr:pic>
          <xdr:nvPicPr>
            <xdr:cNvPr id="167497" name="Рисунок 362" descr="8-Х.png">
              <a:extLst>
                <a:ext uri="{FF2B5EF4-FFF2-40B4-BE49-F238E27FC236}">
                  <a16:creationId xmlns:a16="http://schemas.microsoft.com/office/drawing/2014/main" id="{00000000-0008-0000-0200-000049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/>
            <a:srcRect l="23820" t="3929" r="23676" b="3650"/>
            <a:stretch>
              <a:fillRect/>
            </a:stretch>
          </xdr:blipFill>
          <xdr:spPr bwMode="auto">
            <a:xfrm>
              <a:off x="8310562" y="116014500"/>
              <a:ext cx="2095500" cy="61674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67498" name="Рисунок 362" descr="8-Х.png">
              <a:extLst>
                <a:ext uri="{FF2B5EF4-FFF2-40B4-BE49-F238E27FC236}">
                  <a16:creationId xmlns:a16="http://schemas.microsoft.com/office/drawing/2014/main" id="{00000000-0008-0000-0200-00004A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/>
            <a:srcRect l="23820" t="3929" r="23676" b="3650"/>
            <a:stretch>
              <a:fillRect/>
            </a:stretch>
          </xdr:blipFill>
          <xdr:spPr bwMode="auto">
            <a:xfrm>
              <a:off x="6667500" y="116538374"/>
              <a:ext cx="1909413" cy="56197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</xdr:grpSp>
    <xdr:clientData/>
  </xdr:twoCellAnchor>
  <xdr:twoCellAnchor>
    <xdr:from>
      <xdr:col>2</xdr:col>
      <xdr:colOff>1000125</xdr:colOff>
      <xdr:row>88</xdr:row>
      <xdr:rowOff>95250</xdr:rowOff>
    </xdr:from>
    <xdr:to>
      <xdr:col>2</xdr:col>
      <xdr:colOff>3781425</xdr:colOff>
      <xdr:row>90</xdr:row>
      <xdr:rowOff>276225</xdr:rowOff>
    </xdr:to>
    <xdr:grpSp>
      <xdr:nvGrpSpPr>
        <xdr:cNvPr id="167480" name="Группа 106">
          <a:extLst>
            <a:ext uri="{FF2B5EF4-FFF2-40B4-BE49-F238E27FC236}">
              <a16:creationId xmlns:a16="http://schemas.microsoft.com/office/drawing/2014/main" id="{00000000-0008-0000-0200-0000388E0200}"/>
            </a:ext>
          </a:extLst>
        </xdr:cNvPr>
        <xdr:cNvGrpSpPr>
          <a:grpSpLocks/>
        </xdr:cNvGrpSpPr>
      </xdr:nvGrpSpPr>
      <xdr:grpSpPr bwMode="auto">
        <a:xfrm>
          <a:off x="5357813" y="132064125"/>
          <a:ext cx="2781300" cy="3776663"/>
          <a:chOff x="6702135" y="135712288"/>
          <a:chExt cx="2615047" cy="3783503"/>
        </a:xfrm>
      </xdr:grpSpPr>
      <xdr:pic>
        <xdr:nvPicPr>
          <xdr:cNvPr id="167492" name="Рисунок 380" descr="7-О.png">
            <a:extLst>
              <a:ext uri="{FF2B5EF4-FFF2-40B4-BE49-F238E27FC236}">
                <a16:creationId xmlns:a16="http://schemas.microsoft.com/office/drawing/2014/main" id="{00000000-0008-0000-0200-000044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/>
          <a:srcRect l="28639" t="1128" r="29182" b="1181"/>
          <a:stretch>
            <a:fillRect/>
          </a:stretch>
        </xdr:blipFill>
        <xdr:spPr bwMode="auto">
          <a:xfrm>
            <a:off x="6702135" y="136370311"/>
            <a:ext cx="831274" cy="3125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3" name="Рисунок 380" descr="7-О.png">
            <a:extLst>
              <a:ext uri="{FF2B5EF4-FFF2-40B4-BE49-F238E27FC236}">
                <a16:creationId xmlns:a16="http://schemas.microsoft.com/office/drawing/2014/main" id="{00000000-0008-0000-0200-000045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/>
          <a:srcRect l="28639" t="1128" r="29182" b="1181"/>
          <a:stretch>
            <a:fillRect/>
          </a:stretch>
        </xdr:blipFill>
        <xdr:spPr bwMode="auto">
          <a:xfrm>
            <a:off x="7464137" y="136027429"/>
            <a:ext cx="917863" cy="34510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4" name="Рисунок 380" descr="7-О.png">
            <a:extLst>
              <a:ext uri="{FF2B5EF4-FFF2-40B4-BE49-F238E27FC236}">
                <a16:creationId xmlns:a16="http://schemas.microsoft.com/office/drawing/2014/main" id="{00000000-0008-0000-0200-000046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/>
          <a:srcRect l="28639" t="1128" r="29182" b="1181"/>
          <a:stretch>
            <a:fillRect/>
          </a:stretch>
        </xdr:blipFill>
        <xdr:spPr bwMode="auto">
          <a:xfrm>
            <a:off x="8312728" y="135712288"/>
            <a:ext cx="1004454" cy="3776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66675</xdr:colOff>
      <xdr:row>5</xdr:row>
      <xdr:rowOff>695325</xdr:rowOff>
    </xdr:from>
    <xdr:to>
      <xdr:col>2</xdr:col>
      <xdr:colOff>1628775</xdr:colOff>
      <xdr:row>8</xdr:row>
      <xdr:rowOff>333375</xdr:rowOff>
    </xdr:to>
    <xdr:pic>
      <xdr:nvPicPr>
        <xdr:cNvPr id="167481" name="Picture 2">
          <a:extLst>
            <a:ext uri="{FF2B5EF4-FFF2-40B4-BE49-F238E27FC236}">
              <a16:creationId xmlns:a16="http://schemas.microsoft.com/office/drawing/2014/main" id="{00000000-0008-0000-0200-000039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r="65533"/>
        <a:stretch>
          <a:fillRect/>
        </a:stretch>
      </xdr:blipFill>
      <xdr:spPr bwMode="auto">
        <a:xfrm>
          <a:off x="5410200" y="11353800"/>
          <a:ext cx="1562100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1762125</xdr:colOff>
      <xdr:row>5</xdr:row>
      <xdr:rowOff>571500</xdr:rowOff>
    </xdr:from>
    <xdr:to>
      <xdr:col>2</xdr:col>
      <xdr:colOff>4905375</xdr:colOff>
      <xdr:row>8</xdr:row>
      <xdr:rowOff>381000</xdr:rowOff>
    </xdr:to>
    <xdr:pic>
      <xdr:nvPicPr>
        <xdr:cNvPr id="167482" name="Picture 2">
          <a:extLst>
            <a:ext uri="{FF2B5EF4-FFF2-40B4-BE49-F238E27FC236}">
              <a16:creationId xmlns:a16="http://schemas.microsoft.com/office/drawing/2014/main" id="{00000000-0008-0000-0200-00003A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2367" r="5373"/>
        <a:stretch>
          <a:fillRect/>
        </a:stretch>
      </xdr:blipFill>
      <xdr:spPr bwMode="auto">
        <a:xfrm>
          <a:off x="7105650" y="11229975"/>
          <a:ext cx="314325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</xdr:row>
      <xdr:rowOff>114300</xdr:rowOff>
    </xdr:from>
    <xdr:to>
      <xdr:col>2</xdr:col>
      <xdr:colOff>4781550</xdr:colOff>
      <xdr:row>19</xdr:row>
      <xdr:rowOff>590550</xdr:rowOff>
    </xdr:to>
    <xdr:pic>
      <xdr:nvPicPr>
        <xdr:cNvPr id="167483" name="Рисунок 96">
          <a:extLst>
            <a:ext uri="{FF2B5EF4-FFF2-40B4-BE49-F238E27FC236}">
              <a16:creationId xmlns:a16="http://schemas.microsoft.com/office/drawing/2014/main" id="{00000000-0008-0000-0200-00003B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05475" y="22917150"/>
          <a:ext cx="4419600" cy="50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261937</xdr:colOff>
      <xdr:row>91</xdr:row>
      <xdr:rowOff>2019300</xdr:rowOff>
    </xdr:from>
    <xdr:to>
      <xdr:col>2</xdr:col>
      <xdr:colOff>4738687</xdr:colOff>
      <xdr:row>93</xdr:row>
      <xdr:rowOff>390525</xdr:rowOff>
    </xdr:to>
    <xdr:grpSp>
      <xdr:nvGrpSpPr>
        <xdr:cNvPr id="167484" name="Группа 97">
          <a:extLst>
            <a:ext uri="{FF2B5EF4-FFF2-40B4-BE49-F238E27FC236}">
              <a16:creationId xmlns:a16="http://schemas.microsoft.com/office/drawing/2014/main" id="{00000000-0008-0000-0200-00003C8E0200}"/>
            </a:ext>
          </a:extLst>
        </xdr:cNvPr>
        <xdr:cNvGrpSpPr>
          <a:grpSpLocks/>
        </xdr:cNvGrpSpPr>
      </xdr:nvGrpSpPr>
      <xdr:grpSpPr bwMode="auto">
        <a:xfrm>
          <a:off x="4619625" y="139750800"/>
          <a:ext cx="4476750" cy="2419350"/>
          <a:chOff x="5786870" y="145249149"/>
          <a:chExt cx="4595380" cy="3109081"/>
        </a:xfrm>
      </xdr:grpSpPr>
      <xdr:pic>
        <xdr:nvPicPr>
          <xdr:cNvPr id="167489" name="Рисунок 407" descr="6-Л.png">
            <a:extLst>
              <a:ext uri="{FF2B5EF4-FFF2-40B4-BE49-F238E27FC236}">
                <a16:creationId xmlns:a16="http://schemas.microsoft.com/office/drawing/2014/main" id="{00000000-0008-0000-0200-000041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t="4340" b="5498"/>
          <a:stretch>
            <a:fillRect/>
          </a:stretch>
        </xdr:blipFill>
        <xdr:spPr bwMode="auto">
          <a:xfrm>
            <a:off x="5786870" y="146490962"/>
            <a:ext cx="1190192" cy="1746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0" name="Рисунок 407" descr="6-Л.png">
            <a:extLst>
              <a:ext uri="{FF2B5EF4-FFF2-40B4-BE49-F238E27FC236}">
                <a16:creationId xmlns:a16="http://schemas.microsoft.com/office/drawing/2014/main" id="{00000000-0008-0000-0200-000042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t="4340" b="5498"/>
          <a:stretch>
            <a:fillRect/>
          </a:stretch>
        </xdr:blipFill>
        <xdr:spPr bwMode="auto">
          <a:xfrm>
            <a:off x="8262938" y="145249149"/>
            <a:ext cx="2119312" cy="31090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1" name="Рисунок 407" descr="6-Л.png">
            <a:extLst>
              <a:ext uri="{FF2B5EF4-FFF2-40B4-BE49-F238E27FC236}">
                <a16:creationId xmlns:a16="http://schemas.microsoft.com/office/drawing/2014/main" id="{00000000-0008-0000-0200-000043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t="4340" b="5498"/>
          <a:stretch>
            <a:fillRect/>
          </a:stretch>
        </xdr:blipFill>
        <xdr:spPr bwMode="auto">
          <a:xfrm>
            <a:off x="6834188" y="145876383"/>
            <a:ext cx="1643062" cy="24104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95251</xdr:colOff>
      <xdr:row>0</xdr:row>
      <xdr:rowOff>0</xdr:rowOff>
    </xdr:from>
    <xdr:to>
      <xdr:col>12</xdr:col>
      <xdr:colOff>19051</xdr:colOff>
      <xdr:row>0</xdr:row>
      <xdr:rowOff>3190875</xdr:rowOff>
    </xdr:to>
    <xdr:pic>
      <xdr:nvPicPr>
        <xdr:cNvPr id="167485" name="Рисунок 3">
          <a:extLst>
            <a:ext uri="{FF2B5EF4-FFF2-40B4-BE49-F238E27FC236}">
              <a16:creationId xmlns:a16="http://schemas.microsoft.com/office/drawing/2014/main" id="{00000000-0008-0000-0200-00003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b="87215"/>
        <a:stretch>
          <a:fillRect/>
        </a:stretch>
      </xdr:blipFill>
      <xdr:spPr bwMode="auto">
        <a:xfrm>
          <a:off x="95251" y="0"/>
          <a:ext cx="21616988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142876</xdr:colOff>
      <xdr:row>0</xdr:row>
      <xdr:rowOff>3200399</xdr:rowOff>
    </xdr:from>
    <xdr:to>
      <xdr:col>12</xdr:col>
      <xdr:colOff>57151</xdr:colOff>
      <xdr:row>2</xdr:row>
      <xdr:rowOff>238124</xdr:rowOff>
    </xdr:to>
    <xdr:pic>
      <xdr:nvPicPr>
        <xdr:cNvPr id="167486" name="Рисунок 3">
          <a:extLst>
            <a:ext uri="{FF2B5EF4-FFF2-40B4-BE49-F238E27FC236}">
              <a16:creationId xmlns:a16="http://schemas.microsoft.com/office/drawing/2014/main" id="{00000000-0008-0000-0200-00003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55519" b="28006"/>
        <a:stretch>
          <a:fillRect/>
        </a:stretch>
      </xdr:blipFill>
      <xdr:spPr bwMode="auto">
        <a:xfrm>
          <a:off x="142876" y="3200399"/>
          <a:ext cx="21607463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1147762</xdr:colOff>
      <xdr:row>119</xdr:row>
      <xdr:rowOff>71437</xdr:rowOff>
    </xdr:from>
    <xdr:to>
      <xdr:col>2</xdr:col>
      <xdr:colOff>4262437</xdr:colOff>
      <xdr:row>119</xdr:row>
      <xdr:rowOff>2262187</xdr:rowOff>
    </xdr:to>
    <xdr:pic>
      <xdr:nvPicPr>
        <xdr:cNvPr id="167487" name="Рисунок 1">
          <a:extLst>
            <a:ext uri="{FF2B5EF4-FFF2-40B4-BE49-F238E27FC236}">
              <a16:creationId xmlns:a16="http://schemas.microsoft.com/office/drawing/2014/main" id="{00000000-0008-0000-0200-00003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505450" y="213240937"/>
          <a:ext cx="31146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952499</xdr:colOff>
      <xdr:row>118</xdr:row>
      <xdr:rowOff>66675</xdr:rowOff>
    </xdr:from>
    <xdr:to>
      <xdr:col>2</xdr:col>
      <xdr:colOff>4286249</xdr:colOff>
      <xdr:row>118</xdr:row>
      <xdr:rowOff>2024062</xdr:rowOff>
    </xdr:to>
    <xdr:pic>
      <xdr:nvPicPr>
        <xdr:cNvPr id="167488" name="Рисунок 2">
          <a:extLst>
            <a:ext uri="{FF2B5EF4-FFF2-40B4-BE49-F238E27FC236}">
              <a16:creationId xmlns:a16="http://schemas.microsoft.com/office/drawing/2014/main" id="{00000000-0008-0000-0200-00004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310187" y="211140675"/>
          <a:ext cx="3333750" cy="1957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13</xdr:row>
      <xdr:rowOff>233362</xdr:rowOff>
    </xdr:from>
    <xdr:to>
      <xdr:col>2</xdr:col>
      <xdr:colOff>5072062</xdr:colOff>
      <xdr:row>14</xdr:row>
      <xdr:rowOff>474144</xdr:rowOff>
    </xdr:to>
    <xdr:pic>
      <xdr:nvPicPr>
        <xdr:cNvPr id="168200" name="Рисунок 2" descr="IMG_905т-1 50см.png">
          <a:extLst>
            <a:ext uri="{FF2B5EF4-FFF2-40B4-BE49-F238E27FC236}">
              <a16:creationId xmlns:a16="http://schemas.microsoft.com/office/drawing/2014/main" id="{00000000-0008-0000-0300-000008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4113" y="21783675"/>
          <a:ext cx="3529012" cy="1526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1157288</xdr:colOff>
      <xdr:row>14</xdr:row>
      <xdr:rowOff>542925</xdr:rowOff>
    </xdr:from>
    <xdr:to>
      <xdr:col>2</xdr:col>
      <xdr:colOff>5204090</xdr:colOff>
      <xdr:row>15</xdr:row>
      <xdr:rowOff>952499</xdr:rowOff>
    </xdr:to>
    <xdr:pic>
      <xdr:nvPicPr>
        <xdr:cNvPr id="168201" name="Рисунок 3" descr="Т-1,Т-2, Т-2в1 для ног.png">
          <a:extLst>
            <a:ext uri="{FF2B5EF4-FFF2-40B4-BE49-F238E27FC236}">
              <a16:creationId xmlns:a16="http://schemas.microsoft.com/office/drawing/2014/main" id="{00000000-0008-0000-0300-000009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1" y="23379113"/>
          <a:ext cx="4046802" cy="16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1342783</xdr:colOff>
      <xdr:row>17</xdr:row>
      <xdr:rowOff>661988</xdr:rowOff>
    </xdr:from>
    <xdr:to>
      <xdr:col>2</xdr:col>
      <xdr:colOff>5105400</xdr:colOff>
      <xdr:row>18</xdr:row>
      <xdr:rowOff>952500</xdr:rowOff>
    </xdr:to>
    <xdr:pic>
      <xdr:nvPicPr>
        <xdr:cNvPr id="168204" name="Рисунок 6" descr="Т-1,Т-2, Т-2в1 для ног.png">
          <a:extLst>
            <a:ext uri="{FF2B5EF4-FFF2-40B4-BE49-F238E27FC236}">
              <a16:creationId xmlns:a16="http://schemas.microsoft.com/office/drawing/2014/main" id="{00000000-0008-0000-0300-00000C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33846" y="27355801"/>
          <a:ext cx="3762617" cy="1576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1381125</xdr:colOff>
      <xdr:row>16</xdr:row>
      <xdr:rowOff>114299</xdr:rowOff>
    </xdr:from>
    <xdr:to>
      <xdr:col>2</xdr:col>
      <xdr:colOff>5105401</xdr:colOff>
      <xdr:row>17</xdr:row>
      <xdr:rowOff>565626</xdr:rowOff>
    </xdr:to>
    <xdr:pic>
      <xdr:nvPicPr>
        <xdr:cNvPr id="168205" name="Рисунок 7" descr="IMG_9063.png">
          <a:extLst>
            <a:ext uri="{FF2B5EF4-FFF2-40B4-BE49-F238E27FC236}">
              <a16:creationId xmlns:a16="http://schemas.microsoft.com/office/drawing/2014/main" id="{00000000-0008-0000-0300-00000D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2188" y="25522237"/>
          <a:ext cx="3724276" cy="1737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1133476</xdr:colOff>
      <xdr:row>20</xdr:row>
      <xdr:rowOff>423861</xdr:rowOff>
    </xdr:from>
    <xdr:to>
      <xdr:col>2</xdr:col>
      <xdr:colOff>5095874</xdr:colOff>
      <xdr:row>21</xdr:row>
      <xdr:rowOff>798073</xdr:rowOff>
    </xdr:to>
    <xdr:pic>
      <xdr:nvPicPr>
        <xdr:cNvPr id="168206" name="Рисунок 8" descr="Т-1,Т-2, Т-2в1 для ног.png">
          <a:extLst>
            <a:ext uri="{FF2B5EF4-FFF2-40B4-BE49-F238E27FC236}">
              <a16:creationId xmlns:a16="http://schemas.microsoft.com/office/drawing/2014/main" id="{00000000-0008-0000-0300-00000E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4539" y="30975299"/>
          <a:ext cx="3962398" cy="1660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1062037</xdr:colOff>
      <xdr:row>19</xdr:row>
      <xdr:rowOff>223839</xdr:rowOff>
    </xdr:from>
    <xdr:to>
      <xdr:col>2</xdr:col>
      <xdr:colOff>5191124</xdr:colOff>
      <xdr:row>20</xdr:row>
      <xdr:rowOff>359656</xdr:rowOff>
    </xdr:to>
    <xdr:pic>
      <xdr:nvPicPr>
        <xdr:cNvPr id="168207" name="Рисунок 9" descr="IMG_9066_Т-2.png">
          <a:extLst>
            <a:ext uri="{FF2B5EF4-FFF2-40B4-BE49-F238E27FC236}">
              <a16:creationId xmlns:a16="http://schemas.microsoft.com/office/drawing/2014/main" id="{00000000-0008-0000-0300-00000F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3100" y="29489402"/>
          <a:ext cx="4129087" cy="142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2114550</xdr:colOff>
      <xdr:row>23</xdr:row>
      <xdr:rowOff>190500</xdr:rowOff>
    </xdr:from>
    <xdr:to>
      <xdr:col>2</xdr:col>
      <xdr:colOff>4438650</xdr:colOff>
      <xdr:row>24</xdr:row>
      <xdr:rowOff>1228725</xdr:rowOff>
    </xdr:to>
    <xdr:pic>
      <xdr:nvPicPr>
        <xdr:cNvPr id="168208" name="Рисунок 10" descr="IMG_9522_паук.png">
          <a:extLst>
            <a:ext uri="{FF2B5EF4-FFF2-40B4-BE49-F238E27FC236}">
              <a16:creationId xmlns:a16="http://schemas.microsoft.com/office/drawing/2014/main" id="{00000000-0008-0000-0300-000010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05613" y="34599563"/>
          <a:ext cx="23241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1633538</xdr:colOff>
      <xdr:row>25</xdr:row>
      <xdr:rowOff>71437</xdr:rowOff>
    </xdr:from>
    <xdr:to>
      <xdr:col>2</xdr:col>
      <xdr:colOff>4510088</xdr:colOff>
      <xdr:row>26</xdr:row>
      <xdr:rowOff>61912</xdr:rowOff>
    </xdr:to>
    <xdr:pic>
      <xdr:nvPicPr>
        <xdr:cNvPr id="168209" name="Рисунок 11" descr="IMG_9072.png">
          <a:extLst>
            <a:ext uri="{FF2B5EF4-FFF2-40B4-BE49-F238E27FC236}">
              <a16:creationId xmlns:a16="http://schemas.microsoft.com/office/drawing/2014/main" id="{00000000-0008-0000-0300-000011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24601" y="37052250"/>
          <a:ext cx="28765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1952625</xdr:colOff>
      <xdr:row>26</xdr:row>
      <xdr:rowOff>252413</xdr:rowOff>
    </xdr:from>
    <xdr:to>
      <xdr:col>2</xdr:col>
      <xdr:colOff>4276725</xdr:colOff>
      <xdr:row>27</xdr:row>
      <xdr:rowOff>1271588</xdr:rowOff>
    </xdr:to>
    <xdr:pic>
      <xdr:nvPicPr>
        <xdr:cNvPr id="168210" name="Рисунок 12" descr="IMG_9522_паук.png">
          <a:extLst>
            <a:ext uri="{FF2B5EF4-FFF2-40B4-BE49-F238E27FC236}">
              <a16:creationId xmlns:a16="http://schemas.microsoft.com/office/drawing/2014/main" id="{00000000-0008-0000-0300-00001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43688" y="38519101"/>
          <a:ext cx="23241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1042988</xdr:colOff>
      <xdr:row>28</xdr:row>
      <xdr:rowOff>342899</xdr:rowOff>
    </xdr:from>
    <xdr:to>
      <xdr:col>2</xdr:col>
      <xdr:colOff>5312567</xdr:colOff>
      <xdr:row>28</xdr:row>
      <xdr:rowOff>1119186</xdr:rowOff>
    </xdr:to>
    <xdr:pic>
      <xdr:nvPicPr>
        <xdr:cNvPr id="168211" name="Рисунок 13" descr="Эспандер для груди Т-3.png">
          <a:extLst>
            <a:ext uri="{FF2B5EF4-FFF2-40B4-BE49-F238E27FC236}">
              <a16:creationId xmlns:a16="http://schemas.microsoft.com/office/drawing/2014/main" id="{00000000-0008-0000-0300-00001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34051" y="41181337"/>
          <a:ext cx="4269579" cy="776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1876424</xdr:colOff>
      <xdr:row>28</xdr:row>
      <xdr:rowOff>1335327</xdr:rowOff>
    </xdr:from>
    <xdr:to>
      <xdr:col>2</xdr:col>
      <xdr:colOff>4048123</xdr:colOff>
      <xdr:row>30</xdr:row>
      <xdr:rowOff>1152526</xdr:rowOff>
    </xdr:to>
    <xdr:pic>
      <xdr:nvPicPr>
        <xdr:cNvPr id="168212" name="Рисунок 14" descr="Т-3Ю Т-5.png">
          <a:extLst>
            <a:ext uri="{FF2B5EF4-FFF2-40B4-BE49-F238E27FC236}">
              <a16:creationId xmlns:a16="http://schemas.microsoft.com/office/drawing/2014/main" id="{00000000-0008-0000-0300-000014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67487" y="42173765"/>
          <a:ext cx="2171699" cy="362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31</xdr:row>
      <xdr:rowOff>1238250</xdr:rowOff>
    </xdr:from>
    <xdr:to>
      <xdr:col>2</xdr:col>
      <xdr:colOff>4310062</xdr:colOff>
      <xdr:row>33</xdr:row>
      <xdr:rowOff>1795670</xdr:rowOff>
    </xdr:to>
    <xdr:pic>
      <xdr:nvPicPr>
        <xdr:cNvPr id="168213" name="Рисунок 15" descr="Т-3Ю Т-5.png">
          <a:extLst>
            <a:ext uri="{FF2B5EF4-FFF2-40B4-BE49-F238E27FC236}">
              <a16:creationId xmlns:a16="http://schemas.microsoft.com/office/drawing/2014/main" id="{00000000-0008-0000-0300-000015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91263" y="47791688"/>
          <a:ext cx="2709862" cy="446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1257299</xdr:colOff>
      <xdr:row>31</xdr:row>
      <xdr:rowOff>366713</xdr:rowOff>
    </xdr:from>
    <xdr:to>
      <xdr:col>2</xdr:col>
      <xdr:colOff>5354102</xdr:colOff>
      <xdr:row>31</xdr:row>
      <xdr:rowOff>1119187</xdr:rowOff>
    </xdr:to>
    <xdr:pic>
      <xdr:nvPicPr>
        <xdr:cNvPr id="168214" name="Рисунок 16" descr="Эспандер для груди Т-5.png">
          <a:extLst>
            <a:ext uri="{FF2B5EF4-FFF2-40B4-BE49-F238E27FC236}">
              <a16:creationId xmlns:a16="http://schemas.microsoft.com/office/drawing/2014/main" id="{00000000-0008-0000-0300-000016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48362" y="46920151"/>
          <a:ext cx="4096803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1966912</xdr:colOff>
      <xdr:row>34</xdr:row>
      <xdr:rowOff>80962</xdr:rowOff>
    </xdr:from>
    <xdr:to>
      <xdr:col>2</xdr:col>
      <xdr:colOff>4319587</xdr:colOff>
      <xdr:row>35</xdr:row>
      <xdr:rowOff>280987</xdr:rowOff>
    </xdr:to>
    <xdr:pic>
      <xdr:nvPicPr>
        <xdr:cNvPr id="168215" name="Рисунок 17" descr="Кольцо.png">
          <a:extLst>
            <a:ext uri="{FF2B5EF4-FFF2-40B4-BE49-F238E27FC236}">
              <a16:creationId xmlns:a16="http://schemas.microsoft.com/office/drawing/2014/main" id="{00000000-0008-0000-0300-000017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52492275"/>
          <a:ext cx="23526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2419350</xdr:colOff>
      <xdr:row>35</xdr:row>
      <xdr:rowOff>319087</xdr:rowOff>
    </xdr:from>
    <xdr:to>
      <xdr:col>2</xdr:col>
      <xdr:colOff>3943350</xdr:colOff>
      <xdr:row>36</xdr:row>
      <xdr:rowOff>1252537</xdr:rowOff>
    </xdr:to>
    <xdr:pic>
      <xdr:nvPicPr>
        <xdr:cNvPr id="168216" name="Рисунок 18" descr="IMG_9530_.png">
          <a:extLst>
            <a:ext uri="{FF2B5EF4-FFF2-40B4-BE49-F238E27FC236}">
              <a16:creationId xmlns:a16="http://schemas.microsoft.com/office/drawing/2014/main" id="{00000000-0008-0000-0300-000018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110413" y="54016275"/>
          <a:ext cx="15240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2190750</xdr:colOff>
      <xdr:row>22</xdr:row>
      <xdr:rowOff>42862</xdr:rowOff>
    </xdr:from>
    <xdr:to>
      <xdr:col>2</xdr:col>
      <xdr:colOff>4391025</xdr:colOff>
      <xdr:row>22</xdr:row>
      <xdr:rowOff>1233487</xdr:rowOff>
    </xdr:to>
    <xdr:pic>
      <xdr:nvPicPr>
        <xdr:cNvPr id="168217" name="Рисунок 19" descr="IMG_9069.png">
          <a:extLst>
            <a:ext uri="{FF2B5EF4-FFF2-40B4-BE49-F238E27FC236}">
              <a16:creationId xmlns:a16="http://schemas.microsoft.com/office/drawing/2014/main" id="{00000000-0008-0000-0300-000019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881813" y="33166050"/>
          <a:ext cx="22002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37</xdr:row>
      <xdr:rowOff>28575</xdr:rowOff>
    </xdr:from>
    <xdr:to>
      <xdr:col>2</xdr:col>
      <xdr:colOff>3238500</xdr:colOff>
      <xdr:row>37</xdr:row>
      <xdr:rowOff>1247775</xdr:rowOff>
    </xdr:to>
    <xdr:pic>
      <xdr:nvPicPr>
        <xdr:cNvPr id="168218" name="Рисунок 20" descr="IMG_9074.png">
          <a:extLst>
            <a:ext uri="{FF2B5EF4-FFF2-40B4-BE49-F238E27FC236}">
              <a16:creationId xmlns:a16="http://schemas.microsoft.com/office/drawing/2014/main" id="{00000000-0008-0000-0300-00001A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46820138"/>
          <a:ext cx="30480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37</xdr:row>
      <xdr:rowOff>1390650</xdr:rowOff>
    </xdr:from>
    <xdr:to>
      <xdr:col>2</xdr:col>
      <xdr:colOff>2571750</xdr:colOff>
      <xdr:row>37</xdr:row>
      <xdr:rowOff>3714750</xdr:rowOff>
    </xdr:to>
    <xdr:pic>
      <xdr:nvPicPr>
        <xdr:cNvPr id="168219" name="Рисунок 21" descr="IMG_9530.png">
          <a:extLst>
            <a:ext uri="{FF2B5EF4-FFF2-40B4-BE49-F238E27FC236}">
              <a16:creationId xmlns:a16="http://schemas.microsoft.com/office/drawing/2014/main" id="{00000000-0008-0000-0300-00001B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43525" y="45610463"/>
          <a:ext cx="160972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2290762</xdr:colOff>
      <xdr:row>39</xdr:row>
      <xdr:rowOff>285750</xdr:rowOff>
    </xdr:from>
    <xdr:to>
      <xdr:col>2</xdr:col>
      <xdr:colOff>3714749</xdr:colOff>
      <xdr:row>41</xdr:row>
      <xdr:rowOff>292279</xdr:rowOff>
    </xdr:to>
    <xdr:pic>
      <xdr:nvPicPr>
        <xdr:cNvPr id="168220" name="Рисунок 22" descr="IMG_9529.png">
          <a:extLst>
            <a:ext uri="{FF2B5EF4-FFF2-40B4-BE49-F238E27FC236}">
              <a16:creationId xmlns:a16="http://schemas.microsoft.com/office/drawing/2014/main" id="{00000000-0008-0000-0300-00001C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981825" y="61841063"/>
          <a:ext cx="1423987" cy="2578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38</xdr:row>
      <xdr:rowOff>85725</xdr:rowOff>
    </xdr:from>
    <xdr:to>
      <xdr:col>2</xdr:col>
      <xdr:colOff>4619624</xdr:colOff>
      <xdr:row>39</xdr:row>
      <xdr:rowOff>351369</xdr:rowOff>
    </xdr:to>
    <xdr:pic>
      <xdr:nvPicPr>
        <xdr:cNvPr id="168221" name="Рисунок 23" descr="IMG_7987_2.png">
          <a:extLst>
            <a:ext uri="{FF2B5EF4-FFF2-40B4-BE49-F238E27FC236}">
              <a16:creationId xmlns:a16="http://schemas.microsoft.com/office/drawing/2014/main" id="{00000000-0008-0000-0300-00001D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967413" y="60355163"/>
          <a:ext cx="3343274" cy="1551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1443038</xdr:colOff>
      <xdr:row>41</xdr:row>
      <xdr:rowOff>242887</xdr:rowOff>
    </xdr:from>
    <xdr:to>
      <xdr:col>2</xdr:col>
      <xdr:colOff>4557713</xdr:colOff>
      <xdr:row>42</xdr:row>
      <xdr:rowOff>376237</xdr:rowOff>
    </xdr:to>
    <xdr:pic>
      <xdr:nvPicPr>
        <xdr:cNvPr id="168222" name="Рисунок 24" descr="Эспандер 2в 1.png">
          <a:extLst>
            <a:ext uri="{FF2B5EF4-FFF2-40B4-BE49-F238E27FC236}">
              <a16:creationId xmlns:a16="http://schemas.microsoft.com/office/drawing/2014/main" id="{00000000-0008-0000-0300-00001E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134101" y="64369950"/>
          <a:ext cx="31146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1376362</xdr:colOff>
      <xdr:row>42</xdr:row>
      <xdr:rowOff>738188</xdr:rowOff>
    </xdr:from>
    <xdr:to>
      <xdr:col>2</xdr:col>
      <xdr:colOff>4500562</xdr:colOff>
      <xdr:row>43</xdr:row>
      <xdr:rowOff>757238</xdr:rowOff>
    </xdr:to>
    <xdr:pic>
      <xdr:nvPicPr>
        <xdr:cNvPr id="168223" name="Рисунок 25" descr="Т-1,Т-2, Т-2в1 для ног.png">
          <a:extLst>
            <a:ext uri="{FF2B5EF4-FFF2-40B4-BE49-F238E27FC236}">
              <a16:creationId xmlns:a16="http://schemas.microsoft.com/office/drawing/2014/main" id="{00000000-0008-0000-0300-00001F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67425" y="66151126"/>
          <a:ext cx="3124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1719263</xdr:colOff>
      <xdr:row>44</xdr:row>
      <xdr:rowOff>219075</xdr:rowOff>
    </xdr:from>
    <xdr:to>
      <xdr:col>2</xdr:col>
      <xdr:colOff>4595813</xdr:colOff>
      <xdr:row>45</xdr:row>
      <xdr:rowOff>523875</xdr:rowOff>
    </xdr:to>
    <xdr:pic>
      <xdr:nvPicPr>
        <xdr:cNvPr id="168224" name="Рисунок 26" descr="для ног.png">
          <a:extLst>
            <a:ext uri="{FF2B5EF4-FFF2-40B4-BE49-F238E27FC236}">
              <a16:creationId xmlns:a16="http://schemas.microsoft.com/office/drawing/2014/main" id="{00000000-0008-0000-0300-000020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410326" y="68203763"/>
          <a:ext cx="28765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1443038</xdr:colOff>
      <xdr:row>45</xdr:row>
      <xdr:rowOff>866775</xdr:rowOff>
    </xdr:from>
    <xdr:to>
      <xdr:col>2</xdr:col>
      <xdr:colOff>4567238</xdr:colOff>
      <xdr:row>46</xdr:row>
      <xdr:rowOff>885825</xdr:rowOff>
    </xdr:to>
    <xdr:pic>
      <xdr:nvPicPr>
        <xdr:cNvPr id="168225" name="Рисунок 27" descr="Т-1,Т-2, Т-2в1 для ног.png">
          <a:extLst>
            <a:ext uri="{FF2B5EF4-FFF2-40B4-BE49-F238E27FC236}">
              <a16:creationId xmlns:a16="http://schemas.microsoft.com/office/drawing/2014/main" id="{00000000-0008-0000-0300-000021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34101" y="70137338"/>
          <a:ext cx="3124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47</xdr:row>
      <xdr:rowOff>142876</xdr:rowOff>
    </xdr:from>
    <xdr:to>
      <xdr:col>2</xdr:col>
      <xdr:colOff>4581525</xdr:colOff>
      <xdr:row>48</xdr:row>
      <xdr:rowOff>228601</xdr:rowOff>
    </xdr:to>
    <xdr:pic>
      <xdr:nvPicPr>
        <xdr:cNvPr id="168226" name="Рисунок 28" descr="IMG_9168.png">
          <a:extLst>
            <a:ext uri="{FF2B5EF4-FFF2-40B4-BE49-F238E27FC236}">
              <a16:creationId xmlns:a16="http://schemas.microsoft.com/office/drawing/2014/main" id="{00000000-0008-0000-0300-00002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281738" y="71985189"/>
          <a:ext cx="29908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1881188</xdr:colOff>
      <xdr:row>48</xdr:row>
      <xdr:rowOff>376237</xdr:rowOff>
    </xdr:from>
    <xdr:to>
      <xdr:col>2</xdr:col>
      <xdr:colOff>4205288</xdr:colOff>
      <xdr:row>50</xdr:row>
      <xdr:rowOff>128587</xdr:rowOff>
    </xdr:to>
    <xdr:pic>
      <xdr:nvPicPr>
        <xdr:cNvPr id="168227" name="Рисунок 29" descr="IMG_9522_паук.png">
          <a:extLst>
            <a:ext uri="{FF2B5EF4-FFF2-40B4-BE49-F238E27FC236}">
              <a16:creationId xmlns:a16="http://schemas.microsoft.com/office/drawing/2014/main" id="{00000000-0008-0000-0300-00002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1" y="73504425"/>
          <a:ext cx="23241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1524000</xdr:colOff>
      <xdr:row>50</xdr:row>
      <xdr:rowOff>247650</xdr:rowOff>
    </xdr:from>
    <xdr:to>
      <xdr:col>2</xdr:col>
      <xdr:colOff>4743450</xdr:colOff>
      <xdr:row>51</xdr:row>
      <xdr:rowOff>295275</xdr:rowOff>
    </xdr:to>
    <xdr:pic>
      <xdr:nvPicPr>
        <xdr:cNvPr id="168228" name="Picture 3">
          <a:extLst>
            <a:ext uri="{FF2B5EF4-FFF2-40B4-BE49-F238E27FC236}">
              <a16:creationId xmlns:a16="http://schemas.microsoft.com/office/drawing/2014/main" id="{00000000-0008-0000-0300-000024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215063" y="75947588"/>
          <a:ext cx="3219450" cy="133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1857375</xdr:colOff>
      <xdr:row>51</xdr:row>
      <xdr:rowOff>233363</xdr:rowOff>
    </xdr:from>
    <xdr:to>
      <xdr:col>2</xdr:col>
      <xdr:colOff>4181475</xdr:colOff>
      <xdr:row>52</xdr:row>
      <xdr:rowOff>1271588</xdr:rowOff>
    </xdr:to>
    <xdr:pic>
      <xdr:nvPicPr>
        <xdr:cNvPr id="168229" name="Рисунок 31" descr="IMG_9522_паук.png">
          <a:extLst>
            <a:ext uri="{FF2B5EF4-FFF2-40B4-BE49-F238E27FC236}">
              <a16:creationId xmlns:a16="http://schemas.microsoft.com/office/drawing/2014/main" id="{00000000-0008-0000-0300-000025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48438" y="77219176"/>
          <a:ext cx="23241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1328737</xdr:colOff>
      <xdr:row>56</xdr:row>
      <xdr:rowOff>38100</xdr:rowOff>
    </xdr:from>
    <xdr:to>
      <xdr:col>2</xdr:col>
      <xdr:colOff>4529137</xdr:colOff>
      <xdr:row>56</xdr:row>
      <xdr:rowOff>1085850</xdr:rowOff>
    </xdr:to>
    <xdr:pic>
      <xdr:nvPicPr>
        <xdr:cNvPr id="168230" name="Рисунок 32" descr="IMG_9172.png">
          <a:extLst>
            <a:ext uri="{FF2B5EF4-FFF2-40B4-BE49-F238E27FC236}">
              <a16:creationId xmlns:a16="http://schemas.microsoft.com/office/drawing/2014/main" id="{00000000-0008-0000-0300-000026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19800" y="85382100"/>
          <a:ext cx="32004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2228850</xdr:colOff>
      <xdr:row>56</xdr:row>
      <xdr:rowOff>833437</xdr:rowOff>
    </xdr:from>
    <xdr:to>
      <xdr:col>2</xdr:col>
      <xdr:colOff>3305175</xdr:colOff>
      <xdr:row>56</xdr:row>
      <xdr:rowOff>3805237</xdr:rowOff>
    </xdr:to>
    <xdr:pic>
      <xdr:nvPicPr>
        <xdr:cNvPr id="168231" name="Рисунок 33" descr="с разборной.png">
          <a:extLst>
            <a:ext uri="{FF2B5EF4-FFF2-40B4-BE49-F238E27FC236}">
              <a16:creationId xmlns:a16="http://schemas.microsoft.com/office/drawing/2014/main" id="{00000000-0008-0000-0300-000027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919913" y="86177437"/>
          <a:ext cx="10763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1795463</xdr:colOff>
      <xdr:row>57</xdr:row>
      <xdr:rowOff>0</xdr:rowOff>
    </xdr:from>
    <xdr:to>
      <xdr:col>2</xdr:col>
      <xdr:colOff>4310063</xdr:colOff>
      <xdr:row>57</xdr:row>
      <xdr:rowOff>2209800</xdr:rowOff>
    </xdr:to>
    <xdr:pic>
      <xdr:nvPicPr>
        <xdr:cNvPr id="168233" name="Picture 1">
          <a:extLst>
            <a:ext uri="{FF2B5EF4-FFF2-40B4-BE49-F238E27FC236}">
              <a16:creationId xmlns:a16="http://schemas.microsoft.com/office/drawing/2014/main" id="{00000000-0008-0000-0300-000029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t="10583"/>
        <a:stretch>
          <a:fillRect/>
        </a:stretch>
      </xdr:blipFill>
      <xdr:spPr bwMode="auto">
        <a:xfrm>
          <a:off x="6486526" y="89154000"/>
          <a:ext cx="25146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1290637</xdr:colOff>
      <xdr:row>58</xdr:row>
      <xdr:rowOff>190500</xdr:rowOff>
    </xdr:from>
    <xdr:to>
      <xdr:col>2</xdr:col>
      <xdr:colOff>4543425</xdr:colOff>
      <xdr:row>58</xdr:row>
      <xdr:rowOff>657225</xdr:rowOff>
    </xdr:to>
    <xdr:pic>
      <xdr:nvPicPr>
        <xdr:cNvPr id="168234" name="Рисунок 40" descr="IMG_5584.png">
          <a:extLst>
            <a:ext uri="{FF2B5EF4-FFF2-40B4-BE49-F238E27FC236}">
              <a16:creationId xmlns:a16="http://schemas.microsoft.com/office/drawing/2014/main" id="{00000000-0008-0000-0300-00002A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81700" y="93154500"/>
          <a:ext cx="325278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1214438</xdr:colOff>
      <xdr:row>58</xdr:row>
      <xdr:rowOff>957263</xdr:rowOff>
    </xdr:from>
    <xdr:to>
      <xdr:col>2</xdr:col>
      <xdr:colOff>4424363</xdr:colOff>
      <xdr:row>58</xdr:row>
      <xdr:rowOff>1843088</xdr:rowOff>
    </xdr:to>
    <xdr:pic>
      <xdr:nvPicPr>
        <xdr:cNvPr id="168235" name="Рисунок 41" descr="IMG_7139_wобразный_коробка.png">
          <a:extLst>
            <a:ext uri="{FF2B5EF4-FFF2-40B4-BE49-F238E27FC236}">
              <a16:creationId xmlns:a16="http://schemas.microsoft.com/office/drawing/2014/main" id="{00000000-0008-0000-0300-00002B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05501" y="93921263"/>
          <a:ext cx="32099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635803</xdr:colOff>
      <xdr:row>59</xdr:row>
      <xdr:rowOff>404811</xdr:rowOff>
    </xdr:from>
    <xdr:to>
      <xdr:col>10</xdr:col>
      <xdr:colOff>1306657</xdr:colOff>
      <xdr:row>59</xdr:row>
      <xdr:rowOff>830616</xdr:rowOff>
    </xdr:to>
    <xdr:sp macro="" textlink="">
      <xdr:nvSpPr>
        <xdr:cNvPr id="43" name="Стрелка вправо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 flipV="1">
          <a:off x="18614241" y="95416686"/>
          <a:ext cx="3552166" cy="42580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1343025</xdr:colOff>
      <xdr:row>57</xdr:row>
      <xdr:rowOff>2152650</xdr:rowOff>
    </xdr:from>
    <xdr:to>
      <xdr:col>2</xdr:col>
      <xdr:colOff>4500563</xdr:colOff>
      <xdr:row>57</xdr:row>
      <xdr:rowOff>3771900</xdr:rowOff>
    </xdr:to>
    <xdr:pic>
      <xdr:nvPicPr>
        <xdr:cNvPr id="168238" name="Picture 4">
          <a:extLst>
            <a:ext uri="{FF2B5EF4-FFF2-40B4-BE49-F238E27FC236}">
              <a16:creationId xmlns:a16="http://schemas.microsoft.com/office/drawing/2014/main" id="{00000000-0008-0000-0300-00002E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34088" y="91306650"/>
          <a:ext cx="3157538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1671637</xdr:colOff>
      <xdr:row>53</xdr:row>
      <xdr:rowOff>142875</xdr:rowOff>
    </xdr:from>
    <xdr:to>
      <xdr:col>2</xdr:col>
      <xdr:colOff>4357687</xdr:colOff>
      <xdr:row>53</xdr:row>
      <xdr:rowOff>1847850</xdr:rowOff>
    </xdr:to>
    <xdr:pic>
      <xdr:nvPicPr>
        <xdr:cNvPr id="168239" name="Picture 2">
          <a:extLst>
            <a:ext uri="{FF2B5EF4-FFF2-40B4-BE49-F238E27FC236}">
              <a16:creationId xmlns:a16="http://schemas.microsoft.com/office/drawing/2014/main" id="{00000000-0008-0000-0300-00002F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362700" y="79700438"/>
          <a:ext cx="26860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1400175</xdr:colOff>
      <xdr:row>54</xdr:row>
      <xdr:rowOff>28575</xdr:rowOff>
    </xdr:from>
    <xdr:to>
      <xdr:col>2</xdr:col>
      <xdr:colOff>4095750</xdr:colOff>
      <xdr:row>54</xdr:row>
      <xdr:rowOff>1743075</xdr:rowOff>
    </xdr:to>
    <xdr:pic>
      <xdr:nvPicPr>
        <xdr:cNvPr id="168240" name="Picture 3">
          <a:extLst>
            <a:ext uri="{FF2B5EF4-FFF2-40B4-BE49-F238E27FC236}">
              <a16:creationId xmlns:a16="http://schemas.microsoft.com/office/drawing/2014/main" id="{00000000-0008-0000-0300-000030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1238" y="81514950"/>
          <a:ext cx="26955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1433512</xdr:colOff>
      <xdr:row>55</xdr:row>
      <xdr:rowOff>142875</xdr:rowOff>
    </xdr:from>
    <xdr:to>
      <xdr:col>2</xdr:col>
      <xdr:colOff>4291012</xdr:colOff>
      <xdr:row>55</xdr:row>
      <xdr:rowOff>1847850</xdr:rowOff>
    </xdr:to>
    <xdr:pic>
      <xdr:nvPicPr>
        <xdr:cNvPr id="168241" name="Picture 4">
          <a:extLst>
            <a:ext uri="{FF2B5EF4-FFF2-40B4-BE49-F238E27FC236}">
              <a16:creationId xmlns:a16="http://schemas.microsoft.com/office/drawing/2014/main" id="{00000000-0008-0000-0300-000031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24575" y="83558063"/>
          <a:ext cx="28575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214313</xdr:colOff>
      <xdr:row>0</xdr:row>
      <xdr:rowOff>71437</xdr:rowOff>
    </xdr:from>
    <xdr:to>
      <xdr:col>13</xdr:col>
      <xdr:colOff>309561</xdr:colOff>
      <xdr:row>0</xdr:row>
      <xdr:rowOff>3081337</xdr:rowOff>
    </xdr:to>
    <xdr:pic>
      <xdr:nvPicPr>
        <xdr:cNvPr id="168242" name="Рисунок 3">
          <a:extLst>
            <a:ext uri="{FF2B5EF4-FFF2-40B4-BE49-F238E27FC236}">
              <a16:creationId xmlns:a16="http://schemas.microsoft.com/office/drawing/2014/main" id="{00000000-0008-0000-0300-00003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b="87215"/>
        <a:stretch>
          <a:fillRect/>
        </a:stretch>
      </xdr:blipFill>
      <xdr:spPr bwMode="auto">
        <a:xfrm>
          <a:off x="214313" y="71437"/>
          <a:ext cx="25574623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214315</xdr:colOff>
      <xdr:row>0</xdr:row>
      <xdr:rowOff>3065395</xdr:rowOff>
    </xdr:from>
    <xdr:to>
      <xdr:col>13</xdr:col>
      <xdr:colOff>309564</xdr:colOff>
      <xdr:row>2</xdr:row>
      <xdr:rowOff>23813</xdr:rowOff>
    </xdr:to>
    <xdr:pic>
      <xdr:nvPicPr>
        <xdr:cNvPr id="168243" name="Рисунок 3">
          <a:extLst>
            <a:ext uri="{FF2B5EF4-FFF2-40B4-BE49-F238E27FC236}">
              <a16:creationId xmlns:a16="http://schemas.microsoft.com/office/drawing/2014/main" id="{00000000-0008-0000-0300-00003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55519" b="28006"/>
        <a:stretch>
          <a:fillRect/>
        </a:stretch>
      </xdr:blipFill>
      <xdr:spPr bwMode="auto">
        <a:xfrm>
          <a:off x="214315" y="3065395"/>
          <a:ext cx="25574624" cy="348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190499</xdr:colOff>
      <xdr:row>4</xdr:row>
      <xdr:rowOff>476250</xdr:rowOff>
    </xdr:from>
    <xdr:to>
      <xdr:col>2</xdr:col>
      <xdr:colOff>2285998</xdr:colOff>
      <xdr:row>5</xdr:row>
      <xdr:rowOff>1119188</xdr:rowOff>
    </xdr:to>
    <xdr:pic>
      <xdr:nvPicPr>
        <xdr:cNvPr id="46" name="Рисунок 309" descr="01_эспандер красный СССР.png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881562" y="9977438"/>
          <a:ext cx="2095499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2271712</xdr:colOff>
      <xdr:row>4</xdr:row>
      <xdr:rowOff>571501</xdr:rowOff>
    </xdr:from>
    <xdr:to>
      <xdr:col>2</xdr:col>
      <xdr:colOff>4262910</xdr:colOff>
      <xdr:row>5</xdr:row>
      <xdr:rowOff>1095377</xdr:rowOff>
    </xdr:to>
    <xdr:pic>
      <xdr:nvPicPr>
        <xdr:cNvPr id="47" name="Рисунок 308" descr="01_эспандер желтый СССР.png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962775" y="10072689"/>
          <a:ext cx="1991198" cy="1785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4143374</xdr:colOff>
      <xdr:row>4</xdr:row>
      <xdr:rowOff>486928</xdr:rowOff>
    </xdr:from>
    <xdr:to>
      <xdr:col>2</xdr:col>
      <xdr:colOff>6119812</xdr:colOff>
      <xdr:row>5</xdr:row>
      <xdr:rowOff>1076325</xdr:rowOff>
    </xdr:to>
    <xdr:pic>
      <xdr:nvPicPr>
        <xdr:cNvPr id="48" name="Рисунок 307" descr="01_эспандер Голубой СССР.pn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834437" y="9988116"/>
          <a:ext cx="1976438" cy="185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1138236</xdr:colOff>
      <xdr:row>8</xdr:row>
      <xdr:rowOff>42862</xdr:rowOff>
    </xdr:from>
    <xdr:to>
      <xdr:col>2</xdr:col>
      <xdr:colOff>5308146</xdr:colOff>
      <xdr:row>11</xdr:row>
      <xdr:rowOff>71437</xdr:rowOff>
    </xdr:to>
    <xdr:pic>
      <xdr:nvPicPr>
        <xdr:cNvPr id="49" name="Рисунок 264" descr="эспандеры.jpg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829299" y="14592300"/>
          <a:ext cx="4169910" cy="3814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75</xdr:row>
      <xdr:rowOff>190500</xdr:rowOff>
    </xdr:from>
    <xdr:to>
      <xdr:col>2</xdr:col>
      <xdr:colOff>3162300</xdr:colOff>
      <xdr:row>75</xdr:row>
      <xdr:rowOff>952500</xdr:rowOff>
    </xdr:to>
    <xdr:pic>
      <xdr:nvPicPr>
        <xdr:cNvPr id="169440" name="Рисунок 357" descr="Z:\ОТДЕЛ ПРОДАЖ\Добреднев Игорь\!____Юрий Десигнер\качели-персик.jpg">
          <a:extLst>
            <a:ext uri="{FF2B5EF4-FFF2-40B4-BE49-F238E27FC236}">
              <a16:creationId xmlns:a16="http://schemas.microsoft.com/office/drawing/2014/main" id="{00000000-0008-0000-0400-0000E09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3013" y="153733500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1704975</xdr:colOff>
      <xdr:row>60</xdr:row>
      <xdr:rowOff>433388</xdr:rowOff>
    </xdr:from>
    <xdr:to>
      <xdr:col>2</xdr:col>
      <xdr:colOff>3848100</xdr:colOff>
      <xdr:row>62</xdr:row>
      <xdr:rowOff>176213</xdr:rowOff>
    </xdr:to>
    <xdr:pic>
      <xdr:nvPicPr>
        <xdr:cNvPr id="169441" name="Рисунок 264" descr="Кольцо на двери.png">
          <a:extLst>
            <a:ext uri="{FF2B5EF4-FFF2-40B4-BE49-F238E27FC236}">
              <a16:creationId xmlns:a16="http://schemas.microsoft.com/office/drawing/2014/main" id="{00000000-0008-0000-0400-0000E1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39163" y="135093076"/>
          <a:ext cx="21431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2147887</xdr:colOff>
      <xdr:row>69</xdr:row>
      <xdr:rowOff>123825</xdr:rowOff>
    </xdr:from>
    <xdr:to>
      <xdr:col>2</xdr:col>
      <xdr:colOff>2995612</xdr:colOff>
      <xdr:row>69</xdr:row>
      <xdr:rowOff>781050</xdr:rowOff>
    </xdr:to>
    <xdr:pic>
      <xdr:nvPicPr>
        <xdr:cNvPr id="169443" name="Рисунок 270" descr="C:\Documents and Settings\Альпинист\Рабочий стол\Качель тарзанка_персик111.jpg">
          <a:extLst>
            <a:ext uri="{FF2B5EF4-FFF2-40B4-BE49-F238E27FC236}">
              <a16:creationId xmlns:a16="http://schemas.microsoft.com/office/drawing/2014/main" id="{00000000-0008-0000-0400-0000E39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82075" y="147261263"/>
          <a:ext cx="847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2047874</xdr:colOff>
      <xdr:row>66</xdr:row>
      <xdr:rowOff>100012</xdr:rowOff>
    </xdr:from>
    <xdr:to>
      <xdr:col>2</xdr:col>
      <xdr:colOff>3181349</xdr:colOff>
      <xdr:row>66</xdr:row>
      <xdr:rowOff>1195387</xdr:rowOff>
    </xdr:to>
    <xdr:pic>
      <xdr:nvPicPr>
        <xdr:cNvPr id="169444" name="Рисунок 302" descr="Трапеция_.png">
          <a:extLst>
            <a:ext uri="{FF2B5EF4-FFF2-40B4-BE49-F238E27FC236}">
              <a16:creationId xmlns:a16="http://schemas.microsoft.com/office/drawing/2014/main" id="{00000000-0008-0000-0400-0000E4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882062" y="144189450"/>
          <a:ext cx="1133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1585912</xdr:colOff>
      <xdr:row>67</xdr:row>
      <xdr:rowOff>47625</xdr:rowOff>
    </xdr:from>
    <xdr:to>
      <xdr:col>2</xdr:col>
      <xdr:colOff>3328987</xdr:colOff>
      <xdr:row>68</xdr:row>
      <xdr:rowOff>781050</xdr:rowOff>
    </xdr:to>
    <xdr:pic>
      <xdr:nvPicPr>
        <xdr:cNvPr id="169445" name="Рисунок 303" descr="Кольца большие.png">
          <a:extLst>
            <a:ext uri="{FF2B5EF4-FFF2-40B4-BE49-F238E27FC236}">
              <a16:creationId xmlns:a16="http://schemas.microsoft.com/office/drawing/2014/main" id="{00000000-0008-0000-0400-0000E5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20100" y="145470563"/>
          <a:ext cx="1743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2343150</xdr:colOff>
      <xdr:row>76</xdr:row>
      <xdr:rowOff>66675</xdr:rowOff>
    </xdr:from>
    <xdr:to>
      <xdr:col>2</xdr:col>
      <xdr:colOff>2895600</xdr:colOff>
      <xdr:row>76</xdr:row>
      <xdr:rowOff>1190625</xdr:rowOff>
    </xdr:to>
    <xdr:pic>
      <xdr:nvPicPr>
        <xdr:cNvPr id="169446" name="Рисунок 304" descr="Лестница веревочная.JPG">
          <a:extLst>
            <a:ext uri="{FF2B5EF4-FFF2-40B4-BE49-F238E27FC236}">
              <a16:creationId xmlns:a16="http://schemas.microsoft.com/office/drawing/2014/main" id="{00000000-0008-0000-0400-0000E6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177338" y="154657425"/>
          <a:ext cx="552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2119312</xdr:colOff>
      <xdr:row>77</xdr:row>
      <xdr:rowOff>66675</xdr:rowOff>
    </xdr:from>
    <xdr:to>
      <xdr:col>2</xdr:col>
      <xdr:colOff>3071812</xdr:colOff>
      <xdr:row>77</xdr:row>
      <xdr:rowOff>838200</xdr:rowOff>
    </xdr:to>
    <xdr:pic>
      <xdr:nvPicPr>
        <xdr:cNvPr id="169447" name="Рисунок 305" descr="брусья навесные.png">
          <a:extLst>
            <a:ext uri="{FF2B5EF4-FFF2-40B4-BE49-F238E27FC236}">
              <a16:creationId xmlns:a16="http://schemas.microsoft.com/office/drawing/2014/main" id="{00000000-0008-0000-0400-0000E7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3500" y="155919488"/>
          <a:ext cx="952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1852613</xdr:colOff>
      <xdr:row>65</xdr:row>
      <xdr:rowOff>185737</xdr:rowOff>
    </xdr:from>
    <xdr:to>
      <xdr:col>2</xdr:col>
      <xdr:colOff>3062288</xdr:colOff>
      <xdr:row>65</xdr:row>
      <xdr:rowOff>1014412</xdr:rowOff>
    </xdr:to>
    <xdr:pic>
      <xdr:nvPicPr>
        <xdr:cNvPr id="169448" name="Рисунок 306" descr="Канат для лазенья.png">
          <a:extLst>
            <a:ext uri="{FF2B5EF4-FFF2-40B4-BE49-F238E27FC236}">
              <a16:creationId xmlns:a16="http://schemas.microsoft.com/office/drawing/2014/main" id="{00000000-0008-0000-0400-0000E8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6801" y="142846425"/>
          <a:ext cx="1209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2309812</xdr:colOff>
      <xdr:row>72</xdr:row>
      <xdr:rowOff>38100</xdr:rowOff>
    </xdr:from>
    <xdr:to>
      <xdr:col>2</xdr:col>
      <xdr:colOff>3157537</xdr:colOff>
      <xdr:row>72</xdr:row>
      <xdr:rowOff>933450</xdr:rowOff>
    </xdr:to>
    <xdr:pic>
      <xdr:nvPicPr>
        <xdr:cNvPr id="169449" name="Рисунок 11" descr="ДСК-15-Чемпион.png">
          <a:extLst>
            <a:ext uri="{FF2B5EF4-FFF2-40B4-BE49-F238E27FC236}">
              <a16:creationId xmlns:a16="http://schemas.microsoft.com/office/drawing/2014/main" id="{00000000-0008-0000-0400-0000E9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144000" y="149532975"/>
          <a:ext cx="8477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2185988</xdr:colOff>
      <xdr:row>73</xdr:row>
      <xdr:rowOff>219075</xdr:rowOff>
    </xdr:from>
    <xdr:to>
      <xdr:col>2</xdr:col>
      <xdr:colOff>2976563</xdr:colOff>
      <xdr:row>73</xdr:row>
      <xdr:rowOff>962025</xdr:rowOff>
    </xdr:to>
    <xdr:pic>
      <xdr:nvPicPr>
        <xdr:cNvPr id="169450" name="Рисунок 12" descr="Rjkmwh.jpg">
          <a:extLst>
            <a:ext uri="{FF2B5EF4-FFF2-40B4-BE49-F238E27FC236}">
              <a16:creationId xmlns:a16="http://schemas.microsoft.com/office/drawing/2014/main" id="{00000000-0008-0000-0400-0000EA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020176" y="150737888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2147888</xdr:colOff>
      <xdr:row>78</xdr:row>
      <xdr:rowOff>95250</xdr:rowOff>
    </xdr:from>
    <xdr:to>
      <xdr:col>2</xdr:col>
      <xdr:colOff>3024188</xdr:colOff>
      <xdr:row>78</xdr:row>
      <xdr:rowOff>781050</xdr:rowOff>
    </xdr:to>
    <xdr:pic>
      <xdr:nvPicPr>
        <xdr:cNvPr id="169451" name="Рисунок 13" descr="Турник (брусья)_.png">
          <a:extLst>
            <a:ext uri="{FF2B5EF4-FFF2-40B4-BE49-F238E27FC236}">
              <a16:creationId xmlns:a16="http://schemas.microsoft.com/office/drawing/2014/main" id="{00000000-0008-0000-0400-0000EB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982076" y="156852938"/>
          <a:ext cx="8763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1981200</xdr:colOff>
      <xdr:row>74</xdr:row>
      <xdr:rowOff>238125</xdr:rowOff>
    </xdr:from>
    <xdr:to>
      <xdr:col>2</xdr:col>
      <xdr:colOff>3181350</xdr:colOff>
      <xdr:row>74</xdr:row>
      <xdr:rowOff>1628775</xdr:rowOff>
    </xdr:to>
    <xdr:pic>
      <xdr:nvPicPr>
        <xdr:cNvPr id="169452" name="Рисунок 291" descr="Фото_щитка.png">
          <a:extLst>
            <a:ext uri="{FF2B5EF4-FFF2-40B4-BE49-F238E27FC236}">
              <a16:creationId xmlns:a16="http://schemas.microsoft.com/office/drawing/2014/main" id="{00000000-0008-0000-0400-0000EC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815388" y="151876125"/>
          <a:ext cx="12001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2062162</xdr:colOff>
      <xdr:row>79</xdr:row>
      <xdr:rowOff>214312</xdr:rowOff>
    </xdr:from>
    <xdr:to>
      <xdr:col>2</xdr:col>
      <xdr:colOff>2919412</xdr:colOff>
      <xdr:row>80</xdr:row>
      <xdr:rowOff>385759</xdr:rowOff>
    </xdr:to>
    <xdr:pic>
      <xdr:nvPicPr>
        <xdr:cNvPr id="169453" name="Рисунок 16" descr="r11e02.jpg">
          <a:extLst>
            <a:ext uri="{FF2B5EF4-FFF2-40B4-BE49-F238E27FC236}">
              <a16:creationId xmlns:a16="http://schemas.microsoft.com/office/drawing/2014/main" id="{00000000-0008-0000-0400-0000ED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896350" y="157853062"/>
          <a:ext cx="857250" cy="81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48</xdr:row>
      <xdr:rowOff>285750</xdr:rowOff>
    </xdr:from>
    <xdr:to>
      <xdr:col>2</xdr:col>
      <xdr:colOff>3152775</xdr:colOff>
      <xdr:row>48</xdr:row>
      <xdr:rowOff>1800225</xdr:rowOff>
    </xdr:to>
    <xdr:pic>
      <xdr:nvPicPr>
        <xdr:cNvPr id="169454" name="Рисунок 57" descr="ДСК-11 Малыш копия.jpg">
          <a:extLst>
            <a:ext uri="{FF2B5EF4-FFF2-40B4-BE49-F238E27FC236}">
              <a16:creationId xmlns:a16="http://schemas.microsoft.com/office/drawing/2014/main" id="{00000000-0008-0000-0400-0000EE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0571" t="5704" r="18945" b="9351"/>
        <a:stretch>
          <a:fillRect/>
        </a:stretch>
      </xdr:blipFill>
      <xdr:spPr bwMode="auto">
        <a:xfrm>
          <a:off x="5667375" y="128787525"/>
          <a:ext cx="2085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47</xdr:row>
      <xdr:rowOff>180975</xdr:rowOff>
    </xdr:from>
    <xdr:to>
      <xdr:col>2</xdr:col>
      <xdr:colOff>3829050</xdr:colOff>
      <xdr:row>47</xdr:row>
      <xdr:rowOff>2800350</xdr:rowOff>
    </xdr:to>
    <xdr:pic>
      <xdr:nvPicPr>
        <xdr:cNvPr id="169455" name="Рисунок 262" descr="ДСК первый шаг.png">
          <a:extLst>
            <a:ext uri="{FF2B5EF4-FFF2-40B4-BE49-F238E27FC236}">
              <a16:creationId xmlns:a16="http://schemas.microsoft.com/office/drawing/2014/main" id="{00000000-0008-0000-0400-0000EF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972050" y="125196600"/>
          <a:ext cx="345757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519113</xdr:colOff>
      <xdr:row>23</xdr:row>
      <xdr:rowOff>357188</xdr:rowOff>
    </xdr:from>
    <xdr:to>
      <xdr:col>2</xdr:col>
      <xdr:colOff>2509838</xdr:colOff>
      <xdr:row>24</xdr:row>
      <xdr:rowOff>166688</xdr:rowOff>
    </xdr:to>
    <xdr:pic>
      <xdr:nvPicPr>
        <xdr:cNvPr id="169457" name="Рисунок 258" descr="ДСК Самолет_трапеция_.png">
          <a:extLst>
            <a:ext uri="{FF2B5EF4-FFF2-40B4-BE49-F238E27FC236}">
              <a16:creationId xmlns:a16="http://schemas.microsoft.com/office/drawing/2014/main" id="{00000000-0008-0000-0400-0000F1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53301" y="53506688"/>
          <a:ext cx="19907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3171825</xdr:colOff>
      <xdr:row>23</xdr:row>
      <xdr:rowOff>366712</xdr:rowOff>
    </xdr:from>
    <xdr:to>
      <xdr:col>2</xdr:col>
      <xdr:colOff>4876800</xdr:colOff>
      <xdr:row>24</xdr:row>
      <xdr:rowOff>309562</xdr:rowOff>
    </xdr:to>
    <xdr:pic>
      <xdr:nvPicPr>
        <xdr:cNvPr id="169458" name="Рисунок 25" descr="ДСК Самолет фиолет роз_.png">
          <a:extLst>
            <a:ext uri="{FF2B5EF4-FFF2-40B4-BE49-F238E27FC236}">
              <a16:creationId xmlns:a16="http://schemas.microsoft.com/office/drawing/2014/main" id="{00000000-0008-0000-0400-0000F2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006013" y="53516212"/>
          <a:ext cx="17049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1785937</xdr:colOff>
      <xdr:row>26</xdr:row>
      <xdr:rowOff>114301</xdr:rowOff>
    </xdr:from>
    <xdr:to>
      <xdr:col>2</xdr:col>
      <xdr:colOff>3500437</xdr:colOff>
      <xdr:row>26</xdr:row>
      <xdr:rowOff>2238375</xdr:rowOff>
    </xdr:to>
    <xdr:pic>
      <xdr:nvPicPr>
        <xdr:cNvPr id="169459" name="Рисунок 26" descr="ДСК Самолет_салат_.png">
          <a:extLst>
            <a:ext uri="{FF2B5EF4-FFF2-40B4-BE49-F238E27FC236}">
              <a16:creationId xmlns:a16="http://schemas.microsoft.com/office/drawing/2014/main" id="{00000000-0008-0000-0400-0000F3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620125" y="56121301"/>
          <a:ext cx="1714500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28</xdr:row>
      <xdr:rowOff>190500</xdr:rowOff>
    </xdr:from>
    <xdr:to>
      <xdr:col>2</xdr:col>
      <xdr:colOff>2981325</xdr:colOff>
      <xdr:row>28</xdr:row>
      <xdr:rowOff>3609975</xdr:rowOff>
    </xdr:to>
    <xdr:pic>
      <xdr:nvPicPr>
        <xdr:cNvPr id="169464" name="Рисунок 56" descr="ДСК-10 Замок принцессы копия.jpg">
          <a:extLst>
            <a:ext uri="{FF2B5EF4-FFF2-40B4-BE49-F238E27FC236}">
              <a16:creationId xmlns:a16="http://schemas.microsoft.com/office/drawing/2014/main" id="{00000000-0008-0000-0400-0000F8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6814" t="5095" r="18047" b="3070"/>
        <a:stretch>
          <a:fillRect/>
        </a:stretch>
      </xdr:blipFill>
      <xdr:spPr bwMode="auto">
        <a:xfrm>
          <a:off x="5534025" y="62341125"/>
          <a:ext cx="20478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5562600</xdr:colOff>
      <xdr:row>7</xdr:row>
      <xdr:rowOff>404812</xdr:rowOff>
    </xdr:from>
    <xdr:to>
      <xdr:col>2</xdr:col>
      <xdr:colOff>5381624</xdr:colOff>
      <xdr:row>10</xdr:row>
      <xdr:rowOff>71437</xdr:rowOff>
    </xdr:to>
    <xdr:grpSp>
      <xdr:nvGrpSpPr>
        <xdr:cNvPr id="169466" name="Группа 74">
          <a:extLst>
            <a:ext uri="{FF2B5EF4-FFF2-40B4-BE49-F238E27FC236}">
              <a16:creationId xmlns:a16="http://schemas.microsoft.com/office/drawing/2014/main" id="{00000000-0008-0000-0400-0000FA950200}"/>
            </a:ext>
          </a:extLst>
        </xdr:cNvPr>
        <xdr:cNvGrpSpPr>
          <a:grpSpLocks/>
        </xdr:cNvGrpSpPr>
      </xdr:nvGrpSpPr>
      <xdr:grpSpPr bwMode="auto">
        <a:xfrm>
          <a:off x="6824663" y="20526375"/>
          <a:ext cx="5391149" cy="6048375"/>
          <a:chOff x="4210075" y="16909789"/>
          <a:chExt cx="3031980" cy="3235760"/>
        </a:xfrm>
      </xdr:grpSpPr>
      <xdr:pic>
        <xdr:nvPicPr>
          <xdr:cNvPr id="169517" name="Рисунок 33" descr="ДСК-3 Салат_красный.png">
            <a:extLst>
              <a:ext uri="{FF2B5EF4-FFF2-40B4-BE49-F238E27FC236}">
                <a16:creationId xmlns:a16="http://schemas.microsoft.com/office/drawing/2014/main" id="{00000000-0008-0000-0400-00002D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/>
          <a:srcRect/>
          <a:stretch>
            <a:fillRect/>
          </a:stretch>
        </xdr:blipFill>
        <xdr:spPr bwMode="auto">
          <a:xfrm>
            <a:off x="4210075" y="16981019"/>
            <a:ext cx="1174436" cy="17402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8" name="Рисунок 34" descr="ДСК-3 Трансформер выс кач.png">
            <a:extLst>
              <a:ext uri="{FF2B5EF4-FFF2-40B4-BE49-F238E27FC236}">
                <a16:creationId xmlns:a16="http://schemas.microsoft.com/office/drawing/2014/main" id="{00000000-0008-0000-0400-00002E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/>
          <a:srcRect/>
          <a:stretch>
            <a:fillRect/>
          </a:stretch>
        </xdr:blipFill>
        <xdr:spPr bwMode="auto">
          <a:xfrm>
            <a:off x="6076431" y="16909789"/>
            <a:ext cx="1165624" cy="18359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9" name="Рисунок 35" descr="ДСК-3 фиолет, желт.png">
            <a:extLst>
              <a:ext uri="{FF2B5EF4-FFF2-40B4-BE49-F238E27FC236}">
                <a16:creationId xmlns:a16="http://schemas.microsoft.com/office/drawing/2014/main" id="{00000000-0008-0000-0400-00002F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/>
          <a:srcRect/>
          <a:stretch>
            <a:fillRect/>
          </a:stretch>
        </xdr:blipFill>
        <xdr:spPr bwMode="auto">
          <a:xfrm>
            <a:off x="5250779" y="18092964"/>
            <a:ext cx="1135508" cy="2052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1026649</xdr:colOff>
      <xdr:row>11</xdr:row>
      <xdr:rowOff>86826</xdr:rowOff>
    </xdr:from>
    <xdr:to>
      <xdr:col>2</xdr:col>
      <xdr:colOff>4833937</xdr:colOff>
      <xdr:row>14</xdr:row>
      <xdr:rowOff>309563</xdr:rowOff>
    </xdr:to>
    <xdr:grpSp>
      <xdr:nvGrpSpPr>
        <xdr:cNvPr id="169467" name="Группа 75">
          <a:extLst>
            <a:ext uri="{FF2B5EF4-FFF2-40B4-BE49-F238E27FC236}">
              <a16:creationId xmlns:a16="http://schemas.microsoft.com/office/drawing/2014/main" id="{00000000-0008-0000-0400-0000FB950200}"/>
            </a:ext>
          </a:extLst>
        </xdr:cNvPr>
        <xdr:cNvGrpSpPr>
          <a:grpSpLocks/>
        </xdr:cNvGrpSpPr>
      </xdr:nvGrpSpPr>
      <xdr:grpSpPr bwMode="auto">
        <a:xfrm>
          <a:off x="7860837" y="27971264"/>
          <a:ext cx="3807288" cy="7556987"/>
          <a:chOff x="18431880" y="21424090"/>
          <a:chExt cx="3022323" cy="4444191"/>
        </a:xfrm>
      </xdr:grpSpPr>
      <xdr:pic>
        <xdr:nvPicPr>
          <xdr:cNvPr id="169514" name="Рисунок 36" descr="01_ДСК-4.png">
            <a:extLst>
              <a:ext uri="{FF2B5EF4-FFF2-40B4-BE49-F238E27FC236}">
                <a16:creationId xmlns:a16="http://schemas.microsoft.com/office/drawing/2014/main" id="{00000000-0008-0000-0400-00002A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/>
          <a:srcRect/>
          <a:stretch>
            <a:fillRect/>
          </a:stretch>
        </xdr:blipFill>
        <xdr:spPr bwMode="auto">
          <a:xfrm>
            <a:off x="20613024" y="21424090"/>
            <a:ext cx="841179" cy="14647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5" name="Рисунок 37" descr="01_ДСК-4 салат.png">
            <a:extLst>
              <a:ext uri="{FF2B5EF4-FFF2-40B4-BE49-F238E27FC236}">
                <a16:creationId xmlns:a16="http://schemas.microsoft.com/office/drawing/2014/main" id="{00000000-0008-0000-0400-00002B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/>
          <a:srcRect/>
          <a:stretch>
            <a:fillRect/>
          </a:stretch>
        </xdr:blipFill>
        <xdr:spPr bwMode="auto">
          <a:xfrm>
            <a:off x="18431880" y="22198369"/>
            <a:ext cx="911613" cy="1519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6" name="Рисунок 38" descr="01_ДСК-4 фиолет.png">
            <a:extLst>
              <a:ext uri="{FF2B5EF4-FFF2-40B4-BE49-F238E27FC236}">
                <a16:creationId xmlns:a16="http://schemas.microsoft.com/office/drawing/2014/main" id="{00000000-0008-0000-0400-00002C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/>
          <a:srcRect/>
          <a:stretch>
            <a:fillRect/>
          </a:stretch>
        </xdr:blipFill>
        <xdr:spPr bwMode="auto">
          <a:xfrm>
            <a:off x="19586778" y="24293908"/>
            <a:ext cx="973072" cy="1574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952500</xdr:colOff>
      <xdr:row>16</xdr:row>
      <xdr:rowOff>114300</xdr:rowOff>
    </xdr:from>
    <xdr:to>
      <xdr:col>2</xdr:col>
      <xdr:colOff>2971800</xdr:colOff>
      <xdr:row>16</xdr:row>
      <xdr:rowOff>3133725</xdr:rowOff>
    </xdr:to>
    <xdr:pic>
      <xdr:nvPicPr>
        <xdr:cNvPr id="169468" name="Рисунок 53" descr="ДСК-16 Солнышко_2 копия.jpg">
          <a:extLst>
            <a:ext uri="{FF2B5EF4-FFF2-40B4-BE49-F238E27FC236}">
              <a16:creationId xmlns:a16="http://schemas.microsoft.com/office/drawing/2014/main" id="{00000000-0008-0000-0400-0000FC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553075" y="27889200"/>
          <a:ext cx="2019300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31</xdr:row>
      <xdr:rowOff>238125</xdr:rowOff>
    </xdr:from>
    <xdr:to>
      <xdr:col>2</xdr:col>
      <xdr:colOff>3990975</xdr:colOff>
      <xdr:row>31</xdr:row>
      <xdr:rowOff>3086100</xdr:rowOff>
    </xdr:to>
    <xdr:pic>
      <xdr:nvPicPr>
        <xdr:cNvPr id="169470" name="Рисунок 50" descr="ДСК-8 копия.jpg">
          <a:extLst>
            <a:ext uri="{FF2B5EF4-FFF2-40B4-BE49-F238E27FC236}">
              <a16:creationId xmlns:a16="http://schemas.microsoft.com/office/drawing/2014/main" id="{00000000-0008-0000-0400-0000FE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19625" y="77657325"/>
          <a:ext cx="39719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600075</xdr:colOff>
      <xdr:row>18</xdr:row>
      <xdr:rowOff>133350</xdr:rowOff>
    </xdr:from>
    <xdr:to>
      <xdr:col>2</xdr:col>
      <xdr:colOff>2286000</xdr:colOff>
      <xdr:row>19</xdr:row>
      <xdr:rowOff>409575</xdr:rowOff>
    </xdr:to>
    <xdr:pic>
      <xdr:nvPicPr>
        <xdr:cNvPr id="169471" name="Рисунок 54" descr="Радуга.jpg">
          <a:extLst>
            <a:ext uri="{FF2B5EF4-FFF2-40B4-BE49-F238E27FC236}">
              <a16:creationId xmlns:a16="http://schemas.microsoft.com/office/drawing/2014/main" id="{00000000-0008-0000-0400-0000FF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00650" y="31708725"/>
          <a:ext cx="16859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20</xdr:row>
      <xdr:rowOff>376238</xdr:rowOff>
    </xdr:from>
    <xdr:to>
      <xdr:col>2</xdr:col>
      <xdr:colOff>1914525</xdr:colOff>
      <xdr:row>20</xdr:row>
      <xdr:rowOff>2547938</xdr:rowOff>
    </xdr:to>
    <xdr:pic>
      <xdr:nvPicPr>
        <xdr:cNvPr id="169472" name="Рисунок 43" descr="ДСК-1.jpg">
          <a:extLst>
            <a:ext uri="{FF2B5EF4-FFF2-40B4-BE49-F238E27FC236}">
              <a16:creationId xmlns:a16="http://schemas.microsoft.com/office/drawing/2014/main" id="{00000000-0008-0000-0400-000000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453313" y="48286988"/>
          <a:ext cx="12954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2352675</xdr:colOff>
      <xdr:row>18</xdr:row>
      <xdr:rowOff>228600</xdr:rowOff>
    </xdr:from>
    <xdr:to>
      <xdr:col>2</xdr:col>
      <xdr:colOff>3924300</xdr:colOff>
      <xdr:row>19</xdr:row>
      <xdr:rowOff>371475</xdr:rowOff>
    </xdr:to>
    <xdr:pic>
      <xdr:nvPicPr>
        <xdr:cNvPr id="169473" name="Рисунок 52" descr="02_ДСК-9 р.png">
          <a:extLst>
            <a:ext uri="{FF2B5EF4-FFF2-40B4-BE49-F238E27FC236}">
              <a16:creationId xmlns:a16="http://schemas.microsoft.com/office/drawing/2014/main" id="{00000000-0008-0000-0400-000001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953250" y="31803975"/>
          <a:ext cx="15716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2095500</xdr:colOff>
      <xdr:row>20</xdr:row>
      <xdr:rowOff>414337</xdr:rowOff>
    </xdr:from>
    <xdr:to>
      <xdr:col>2</xdr:col>
      <xdr:colOff>3429000</xdr:colOff>
      <xdr:row>21</xdr:row>
      <xdr:rowOff>33337</xdr:rowOff>
    </xdr:to>
    <xdr:pic>
      <xdr:nvPicPr>
        <xdr:cNvPr id="169474" name="Рисунок 53" descr="ДСК-1 фиолетово_розовый.png">
          <a:extLst>
            <a:ext uri="{FF2B5EF4-FFF2-40B4-BE49-F238E27FC236}">
              <a16:creationId xmlns:a16="http://schemas.microsoft.com/office/drawing/2014/main" id="{00000000-0008-0000-0400-000002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929688" y="48325087"/>
          <a:ext cx="1333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3452812</xdr:colOff>
      <xdr:row>20</xdr:row>
      <xdr:rowOff>704850</xdr:rowOff>
    </xdr:from>
    <xdr:to>
      <xdr:col>2</xdr:col>
      <xdr:colOff>4662487</xdr:colOff>
      <xdr:row>20</xdr:row>
      <xdr:rowOff>2800350</xdr:rowOff>
    </xdr:to>
    <xdr:pic>
      <xdr:nvPicPr>
        <xdr:cNvPr id="169475" name="Рисунок 54" descr="ДСК-1_сине_желтый.png">
          <a:extLst>
            <a:ext uri="{FF2B5EF4-FFF2-40B4-BE49-F238E27FC236}">
              <a16:creationId xmlns:a16="http://schemas.microsoft.com/office/drawing/2014/main" id="{00000000-0008-0000-0400-000003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287000" y="48615600"/>
          <a:ext cx="12096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1833563</xdr:colOff>
      <xdr:row>64</xdr:row>
      <xdr:rowOff>42863</xdr:rowOff>
    </xdr:from>
    <xdr:to>
      <xdr:col>2</xdr:col>
      <xdr:colOff>2824163</xdr:colOff>
      <xdr:row>64</xdr:row>
      <xdr:rowOff>1376363</xdr:rowOff>
    </xdr:to>
    <xdr:pic>
      <xdr:nvPicPr>
        <xdr:cNvPr id="169476" name="Рисунок 55" descr="04_Качель-для-ДСК.png">
          <a:extLst>
            <a:ext uri="{FF2B5EF4-FFF2-40B4-BE49-F238E27FC236}">
              <a16:creationId xmlns:a16="http://schemas.microsoft.com/office/drawing/2014/main" id="{00000000-0008-0000-0400-000004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667751" y="140774738"/>
          <a:ext cx="990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1919287</xdr:colOff>
      <xdr:row>70</xdr:row>
      <xdr:rowOff>138112</xdr:rowOff>
    </xdr:from>
    <xdr:to>
      <xdr:col>2</xdr:col>
      <xdr:colOff>3300412</xdr:colOff>
      <xdr:row>71</xdr:row>
      <xdr:rowOff>704853</xdr:rowOff>
    </xdr:to>
    <xdr:pic>
      <xdr:nvPicPr>
        <xdr:cNvPr id="169478" name="Рисунок 57" descr="1.jpg">
          <a:extLst>
            <a:ext uri="{FF2B5EF4-FFF2-40B4-BE49-F238E27FC236}">
              <a16:creationId xmlns:a16="http://schemas.microsoft.com/office/drawing/2014/main" id="{00000000-0008-0000-0400-000006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753475" y="148132800"/>
          <a:ext cx="1381125" cy="125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373207</xdr:colOff>
      <xdr:row>84</xdr:row>
      <xdr:rowOff>366713</xdr:rowOff>
    </xdr:from>
    <xdr:to>
      <xdr:col>9</xdr:col>
      <xdr:colOff>591589</xdr:colOff>
      <xdr:row>84</xdr:row>
      <xdr:rowOff>874712</xdr:rowOff>
    </xdr:to>
    <xdr:sp macro="" textlink="">
      <xdr:nvSpPr>
        <xdr:cNvPr id="61" name="Стрелка вправо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20399520" y="162434588"/>
          <a:ext cx="1599507" cy="507999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1866900</xdr:colOff>
      <xdr:row>50</xdr:row>
      <xdr:rowOff>152400</xdr:rowOff>
    </xdr:from>
    <xdr:to>
      <xdr:col>2</xdr:col>
      <xdr:colOff>3438525</xdr:colOff>
      <xdr:row>50</xdr:row>
      <xdr:rowOff>1247775</xdr:rowOff>
    </xdr:to>
    <xdr:pic>
      <xdr:nvPicPr>
        <xdr:cNvPr id="169480" name="Рисунок 302" descr="vfb.jpg">
          <a:extLst>
            <a:ext uri="{FF2B5EF4-FFF2-40B4-BE49-F238E27FC236}">
              <a16:creationId xmlns:a16="http://schemas.microsoft.com/office/drawing/2014/main" id="{00000000-0008-0000-0400-00000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701088" y="122596275"/>
          <a:ext cx="15716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1738313</xdr:colOff>
      <xdr:row>51</xdr:row>
      <xdr:rowOff>152400</xdr:rowOff>
    </xdr:from>
    <xdr:to>
      <xdr:col>2</xdr:col>
      <xdr:colOff>3557588</xdr:colOff>
      <xdr:row>51</xdr:row>
      <xdr:rowOff>1066800</xdr:rowOff>
    </xdr:to>
    <xdr:pic>
      <xdr:nvPicPr>
        <xdr:cNvPr id="169481" name="Рисунок 220" descr="Мат гимнастический оранж прайс.jpg">
          <a:extLst>
            <a:ext uri="{FF2B5EF4-FFF2-40B4-BE49-F238E27FC236}">
              <a16:creationId xmlns:a16="http://schemas.microsoft.com/office/drawing/2014/main" id="{00000000-0008-0000-0400-000009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5586" t="27676" r="3551" b="22594"/>
        <a:stretch>
          <a:fillRect/>
        </a:stretch>
      </xdr:blipFill>
      <xdr:spPr bwMode="auto">
        <a:xfrm>
          <a:off x="8572501" y="124406025"/>
          <a:ext cx="1819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1976437</xdr:colOff>
      <xdr:row>53</xdr:row>
      <xdr:rowOff>142875</xdr:rowOff>
    </xdr:from>
    <xdr:to>
      <xdr:col>2</xdr:col>
      <xdr:colOff>3548062</xdr:colOff>
      <xdr:row>53</xdr:row>
      <xdr:rowOff>1104900</xdr:rowOff>
    </xdr:to>
    <xdr:pic>
      <xdr:nvPicPr>
        <xdr:cNvPr id="169482" name="Рисунок 301" descr="Мат складной.png">
          <a:extLst>
            <a:ext uri="{FF2B5EF4-FFF2-40B4-BE49-F238E27FC236}">
              <a16:creationId xmlns:a16="http://schemas.microsoft.com/office/drawing/2014/main" id="{00000000-0008-0000-0400-00000A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810625" y="127777875"/>
          <a:ext cx="15716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1728787</xdr:colOff>
      <xdr:row>54</xdr:row>
      <xdr:rowOff>28575</xdr:rowOff>
    </xdr:from>
    <xdr:to>
      <xdr:col>2</xdr:col>
      <xdr:colOff>3767137</xdr:colOff>
      <xdr:row>54</xdr:row>
      <xdr:rowOff>1333500</xdr:rowOff>
    </xdr:to>
    <xdr:pic>
      <xdr:nvPicPr>
        <xdr:cNvPr id="169483" name="Рисунок 220" descr="Мат гимнастический оранж прайс.jpg">
          <a:extLst>
            <a:ext uri="{FF2B5EF4-FFF2-40B4-BE49-F238E27FC236}">
              <a16:creationId xmlns:a16="http://schemas.microsoft.com/office/drawing/2014/main" id="{00000000-0008-0000-0400-00000B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5586" t="27676" r="3551" b="22594"/>
        <a:stretch>
          <a:fillRect/>
        </a:stretch>
      </xdr:blipFill>
      <xdr:spPr bwMode="auto">
        <a:xfrm>
          <a:off x="8562975" y="128854200"/>
          <a:ext cx="20383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1290638</xdr:colOff>
      <xdr:row>57</xdr:row>
      <xdr:rowOff>66675</xdr:rowOff>
    </xdr:from>
    <xdr:to>
      <xdr:col>2</xdr:col>
      <xdr:colOff>4176713</xdr:colOff>
      <xdr:row>58</xdr:row>
      <xdr:rowOff>647696</xdr:rowOff>
    </xdr:to>
    <xdr:pic>
      <xdr:nvPicPr>
        <xdr:cNvPr id="169484" name="Рисунок 217" descr="Мат прайс.jpg">
          <a:extLst>
            <a:ext uri="{FF2B5EF4-FFF2-40B4-BE49-F238E27FC236}">
              <a16:creationId xmlns:a16="http://schemas.microsoft.com/office/drawing/2014/main" id="{00000000-0008-0000-0400-00000C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6979" t="26778" b="13719"/>
        <a:stretch>
          <a:fillRect/>
        </a:stretch>
      </xdr:blipFill>
      <xdr:spPr bwMode="auto">
        <a:xfrm>
          <a:off x="8124826" y="132607050"/>
          <a:ext cx="2886075" cy="1319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1800224</xdr:colOff>
      <xdr:row>55</xdr:row>
      <xdr:rowOff>476251</xdr:rowOff>
    </xdr:from>
    <xdr:to>
      <xdr:col>2</xdr:col>
      <xdr:colOff>4171949</xdr:colOff>
      <xdr:row>56</xdr:row>
      <xdr:rowOff>952501</xdr:rowOff>
    </xdr:to>
    <xdr:pic>
      <xdr:nvPicPr>
        <xdr:cNvPr id="169485" name="Рисунок 71" descr="Мат гимнастический (1000х1000х60мм) OXFORD (2).png">
          <a:extLst>
            <a:ext uri="{FF2B5EF4-FFF2-40B4-BE49-F238E27FC236}">
              <a16:creationId xmlns:a16="http://schemas.microsoft.com/office/drawing/2014/main" id="{00000000-0008-0000-0400-00000D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634412" y="130730626"/>
          <a:ext cx="23717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1381125</xdr:colOff>
      <xdr:row>52</xdr:row>
      <xdr:rowOff>14287</xdr:rowOff>
    </xdr:from>
    <xdr:to>
      <xdr:col>2</xdr:col>
      <xdr:colOff>4000500</xdr:colOff>
      <xdr:row>52</xdr:row>
      <xdr:rowOff>1243012</xdr:rowOff>
    </xdr:to>
    <xdr:pic>
      <xdr:nvPicPr>
        <xdr:cNvPr id="169486" name="Рисунок 79" descr="мат складной.jpeg">
          <a:extLst>
            <a:ext uri="{FF2B5EF4-FFF2-40B4-BE49-F238E27FC236}">
              <a16:creationId xmlns:a16="http://schemas.microsoft.com/office/drawing/2014/main" id="{00000000-0008-0000-0400-00000E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215313" y="125958600"/>
          <a:ext cx="26193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1333500</xdr:colOff>
      <xdr:row>36</xdr:row>
      <xdr:rowOff>228600</xdr:rowOff>
    </xdr:from>
    <xdr:to>
      <xdr:col>2</xdr:col>
      <xdr:colOff>2619375</xdr:colOff>
      <xdr:row>36</xdr:row>
      <xdr:rowOff>4076700</xdr:rowOff>
    </xdr:to>
    <xdr:pic>
      <xdr:nvPicPr>
        <xdr:cNvPr id="169487" name="Picture 1">
          <a:extLst>
            <a:ext uri="{FF2B5EF4-FFF2-40B4-BE49-F238E27FC236}">
              <a16:creationId xmlns:a16="http://schemas.microsoft.com/office/drawing/2014/main" id="{00000000-0008-0000-0400-00000F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934075" y="92868750"/>
          <a:ext cx="1285875" cy="3848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39</xdr:row>
      <xdr:rowOff>152400</xdr:rowOff>
    </xdr:from>
    <xdr:to>
      <xdr:col>2</xdr:col>
      <xdr:colOff>3790950</xdr:colOff>
      <xdr:row>39</xdr:row>
      <xdr:rowOff>3971925</xdr:rowOff>
    </xdr:to>
    <xdr:pic>
      <xdr:nvPicPr>
        <xdr:cNvPr id="169488" name="Picture 2">
          <a:extLst>
            <a:ext uri="{FF2B5EF4-FFF2-40B4-BE49-F238E27FC236}">
              <a16:creationId xmlns:a16="http://schemas.microsoft.com/office/drawing/2014/main" id="{00000000-0008-0000-0400-000010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21898" b="59470"/>
        <a:stretch>
          <a:fillRect/>
        </a:stretch>
      </xdr:blipFill>
      <xdr:spPr bwMode="auto">
        <a:xfrm>
          <a:off x="4962525" y="105537000"/>
          <a:ext cx="3429000" cy="381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37</xdr:row>
      <xdr:rowOff>333375</xdr:rowOff>
    </xdr:from>
    <xdr:to>
      <xdr:col>2</xdr:col>
      <xdr:colOff>3990975</xdr:colOff>
      <xdr:row>37</xdr:row>
      <xdr:rowOff>3838575</xdr:rowOff>
    </xdr:to>
    <xdr:pic>
      <xdr:nvPicPr>
        <xdr:cNvPr id="169489" name="Picture 2">
          <a:extLst>
            <a:ext uri="{FF2B5EF4-FFF2-40B4-BE49-F238E27FC236}">
              <a16:creationId xmlns:a16="http://schemas.microsoft.com/office/drawing/2014/main" id="{00000000-0008-0000-0400-000011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t="56439"/>
        <a:stretch>
          <a:fillRect/>
        </a:stretch>
      </xdr:blipFill>
      <xdr:spPr bwMode="auto">
        <a:xfrm>
          <a:off x="4838700" y="97221675"/>
          <a:ext cx="3752850" cy="3505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38</xdr:row>
      <xdr:rowOff>1314450</xdr:rowOff>
    </xdr:from>
    <xdr:to>
      <xdr:col>2</xdr:col>
      <xdr:colOff>4095750</xdr:colOff>
      <xdr:row>38</xdr:row>
      <xdr:rowOff>2247900</xdr:rowOff>
    </xdr:to>
    <xdr:pic>
      <xdr:nvPicPr>
        <xdr:cNvPr id="169490" name="Picture 3">
          <a:extLst>
            <a:ext uri="{FF2B5EF4-FFF2-40B4-BE49-F238E27FC236}">
              <a16:creationId xmlns:a16="http://schemas.microsoft.com/office/drawing/2014/main" id="{00000000-0008-0000-0400-000012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t="40816" b="44490"/>
        <a:stretch>
          <a:fillRect/>
        </a:stretch>
      </xdr:blipFill>
      <xdr:spPr bwMode="auto">
        <a:xfrm>
          <a:off x="4772025" y="102450900"/>
          <a:ext cx="3924300" cy="933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40</xdr:row>
      <xdr:rowOff>95250</xdr:rowOff>
    </xdr:from>
    <xdr:to>
      <xdr:col>2</xdr:col>
      <xdr:colOff>3495675</xdr:colOff>
      <xdr:row>40</xdr:row>
      <xdr:rowOff>4191000</xdr:rowOff>
    </xdr:to>
    <xdr:pic>
      <xdr:nvPicPr>
        <xdr:cNvPr id="169491" name="Picture 3">
          <a:extLst>
            <a:ext uri="{FF2B5EF4-FFF2-40B4-BE49-F238E27FC236}">
              <a16:creationId xmlns:a16="http://schemas.microsoft.com/office/drawing/2014/main" id="{00000000-0008-0000-0400-000013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553075" y="109728000"/>
          <a:ext cx="2543175" cy="409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914400</xdr:rowOff>
    </xdr:to>
    <xdr:pic>
      <xdr:nvPicPr>
        <xdr:cNvPr id="16949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400-000014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104775</xdr:rowOff>
    </xdr:from>
    <xdr:to>
      <xdr:col>12</xdr:col>
      <xdr:colOff>0</xdr:colOff>
      <xdr:row>74</xdr:row>
      <xdr:rowOff>857250</xdr:rowOff>
    </xdr:to>
    <xdr:pic>
      <xdr:nvPicPr>
        <xdr:cNvPr id="169493" name="Рисунок 291" descr="Фото_щитка.png">
          <a:extLst>
            <a:ext uri="{FF2B5EF4-FFF2-40B4-BE49-F238E27FC236}">
              <a16:creationId xmlns:a16="http://schemas.microsoft.com/office/drawing/2014/main" id="{00000000-0008-0000-0400-000015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20488275" y="1619250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171450</xdr:rowOff>
    </xdr:to>
    <xdr:pic>
      <xdr:nvPicPr>
        <xdr:cNvPr id="169494" name="Picture 18" descr="2745">
          <a:extLst>
            <a:ext uri="{FF2B5EF4-FFF2-40B4-BE49-F238E27FC236}">
              <a16:creationId xmlns:a16="http://schemas.microsoft.com/office/drawing/2014/main" id="{00000000-0008-0000-0400-000016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0488275" y="161820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914400</xdr:rowOff>
    </xdr:to>
    <xdr:pic>
      <xdr:nvPicPr>
        <xdr:cNvPr id="169495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400-000017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914400</xdr:rowOff>
    </xdr:to>
    <xdr:pic>
      <xdr:nvPicPr>
        <xdr:cNvPr id="169496" name="Рисунок 23" descr="УДСК Ветерок.png">
          <a:extLst>
            <a:ext uri="{FF2B5EF4-FFF2-40B4-BE49-F238E27FC236}">
              <a16:creationId xmlns:a16="http://schemas.microsoft.com/office/drawing/2014/main" id="{00000000-0008-0000-0400-00001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981075</xdr:rowOff>
    </xdr:to>
    <xdr:pic>
      <xdr:nvPicPr>
        <xdr:cNvPr id="169497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400-000019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20488275" y="1618202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752475</xdr:rowOff>
    </xdr:to>
    <xdr:pic>
      <xdr:nvPicPr>
        <xdr:cNvPr id="169498" name="Рисунок 291" descr="Фото_щитка.png">
          <a:extLst>
            <a:ext uri="{FF2B5EF4-FFF2-40B4-BE49-F238E27FC236}">
              <a16:creationId xmlns:a16="http://schemas.microsoft.com/office/drawing/2014/main" id="{00000000-0008-0000-0400-00001A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20488275" y="16182022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171450</xdr:rowOff>
    </xdr:to>
    <xdr:pic>
      <xdr:nvPicPr>
        <xdr:cNvPr id="169499" name="Picture 18" descr="2745">
          <a:extLst>
            <a:ext uri="{FF2B5EF4-FFF2-40B4-BE49-F238E27FC236}">
              <a16:creationId xmlns:a16="http://schemas.microsoft.com/office/drawing/2014/main" id="{00000000-0008-0000-0400-00001B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0488275" y="161820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990600</xdr:rowOff>
    </xdr:to>
    <xdr:pic>
      <xdr:nvPicPr>
        <xdr:cNvPr id="16950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400-00001C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20488275" y="1618202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12</xdr:col>
      <xdr:colOff>0</xdr:colOff>
      <xdr:row>74</xdr:row>
      <xdr:rowOff>1143000</xdr:rowOff>
    </xdr:to>
    <xdr:pic>
      <xdr:nvPicPr>
        <xdr:cNvPr id="169501" name="Рисунок 23" descr="УДСК Ветерок.png">
          <a:extLst>
            <a:ext uri="{FF2B5EF4-FFF2-40B4-BE49-F238E27FC236}">
              <a16:creationId xmlns:a16="http://schemas.microsoft.com/office/drawing/2014/main" id="{00000000-0008-0000-0400-00001D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0488275" y="1618202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1257300</xdr:colOff>
      <xdr:row>30</xdr:row>
      <xdr:rowOff>266700</xdr:rowOff>
    </xdr:from>
    <xdr:to>
      <xdr:col>2</xdr:col>
      <xdr:colOff>3209925</xdr:colOff>
      <xdr:row>30</xdr:row>
      <xdr:rowOff>3429000</xdr:rowOff>
    </xdr:to>
    <xdr:pic>
      <xdr:nvPicPr>
        <xdr:cNvPr id="169502" name="Рисунок 300" descr="C:\Documents and Settings\Альпинист\Рабочий стол\sportmaster.jpg">
          <a:extLst>
            <a:ext uri="{FF2B5EF4-FFF2-40B4-BE49-F238E27FC236}">
              <a16:creationId xmlns:a16="http://schemas.microsoft.com/office/drawing/2014/main" id="{00000000-0008-0000-0400-00001E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857875" y="70161150"/>
          <a:ext cx="1952625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923925</xdr:colOff>
      <xdr:row>81</xdr:row>
      <xdr:rowOff>404813</xdr:rowOff>
    </xdr:from>
    <xdr:to>
      <xdr:col>2</xdr:col>
      <xdr:colOff>4886325</xdr:colOff>
      <xdr:row>83</xdr:row>
      <xdr:rowOff>414338</xdr:rowOff>
    </xdr:to>
    <xdr:pic>
      <xdr:nvPicPr>
        <xdr:cNvPr id="169504" name="Рисунок 45">
          <a:extLst>
            <a:ext uri="{FF2B5EF4-FFF2-40B4-BE49-F238E27FC236}">
              <a16:creationId xmlns:a16="http://schemas.microsoft.com/office/drawing/2014/main" id="{00000000-0008-0000-0400-000020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758113" y="159400876"/>
          <a:ext cx="3962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63</xdr:row>
      <xdr:rowOff>95250</xdr:rowOff>
    </xdr:from>
    <xdr:to>
      <xdr:col>2</xdr:col>
      <xdr:colOff>3343275</xdr:colOff>
      <xdr:row>63</xdr:row>
      <xdr:rowOff>2562225</xdr:rowOff>
    </xdr:to>
    <xdr:pic>
      <xdr:nvPicPr>
        <xdr:cNvPr id="169505" name="Рисунок 46">
          <a:extLst>
            <a:ext uri="{FF2B5EF4-FFF2-40B4-BE49-F238E27FC236}">
              <a16:creationId xmlns:a16="http://schemas.microsoft.com/office/drawing/2014/main" id="{00000000-0008-0000-0400-000021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467350" y="146532600"/>
          <a:ext cx="247650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33</xdr:row>
      <xdr:rowOff>366713</xdr:rowOff>
    </xdr:from>
    <xdr:to>
      <xdr:col>2</xdr:col>
      <xdr:colOff>4819650</xdr:colOff>
      <xdr:row>34</xdr:row>
      <xdr:rowOff>2738437</xdr:rowOff>
    </xdr:to>
    <xdr:pic>
      <xdr:nvPicPr>
        <xdr:cNvPr id="169506" name="Рисунок 48">
          <a:extLst>
            <a:ext uri="{FF2B5EF4-FFF2-40B4-BE49-F238E27FC236}">
              <a16:creationId xmlns:a16="http://schemas.microsoft.com/office/drawing/2014/main" id="{00000000-0008-0000-0400-000022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500938" y="75161776"/>
          <a:ext cx="4152900" cy="5181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1581151</xdr:colOff>
      <xdr:row>27</xdr:row>
      <xdr:rowOff>261939</xdr:rowOff>
    </xdr:from>
    <xdr:to>
      <xdr:col>2</xdr:col>
      <xdr:colOff>3781426</xdr:colOff>
      <xdr:row>27</xdr:row>
      <xdr:rowOff>3143251</xdr:rowOff>
    </xdr:to>
    <xdr:pic>
      <xdr:nvPicPr>
        <xdr:cNvPr id="169507" name="Рисунок 49">
          <a:extLst>
            <a:ext uri="{FF2B5EF4-FFF2-40B4-BE49-F238E27FC236}">
              <a16:creationId xmlns:a16="http://schemas.microsoft.com/office/drawing/2014/main" id="{00000000-0008-0000-0400-000023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415339" y="59745564"/>
          <a:ext cx="2200275" cy="2881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15</xdr:row>
      <xdr:rowOff>114300</xdr:rowOff>
    </xdr:from>
    <xdr:to>
      <xdr:col>2</xdr:col>
      <xdr:colOff>4029075</xdr:colOff>
      <xdr:row>15</xdr:row>
      <xdr:rowOff>3933825</xdr:rowOff>
    </xdr:to>
    <xdr:pic>
      <xdr:nvPicPr>
        <xdr:cNvPr id="169508" name="Рисунок 58">
          <a:extLst>
            <a:ext uri="{FF2B5EF4-FFF2-40B4-BE49-F238E27FC236}">
              <a16:creationId xmlns:a16="http://schemas.microsoft.com/office/drawing/2014/main" id="{00000000-0008-0000-0400-000024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819650" y="23869650"/>
          <a:ext cx="38100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42</xdr:row>
      <xdr:rowOff>104775</xdr:rowOff>
    </xdr:from>
    <xdr:to>
      <xdr:col>2</xdr:col>
      <xdr:colOff>3228975</xdr:colOff>
      <xdr:row>42</xdr:row>
      <xdr:rowOff>3419475</xdr:rowOff>
    </xdr:to>
    <xdr:pic>
      <xdr:nvPicPr>
        <xdr:cNvPr id="169509" name="Рисунок 1">
          <a:extLst>
            <a:ext uri="{FF2B5EF4-FFF2-40B4-BE49-F238E27FC236}">
              <a16:creationId xmlns:a16="http://schemas.microsoft.com/office/drawing/2014/main" id="{00000000-0008-0000-0400-000025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629275" y="113985675"/>
          <a:ext cx="220027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44</xdr:row>
      <xdr:rowOff>66675</xdr:rowOff>
    </xdr:from>
    <xdr:to>
      <xdr:col>2</xdr:col>
      <xdr:colOff>3314700</xdr:colOff>
      <xdr:row>44</xdr:row>
      <xdr:rowOff>3429000</xdr:rowOff>
    </xdr:to>
    <xdr:pic>
      <xdr:nvPicPr>
        <xdr:cNvPr id="169510" name="Рисунок 2">
          <a:extLst>
            <a:ext uri="{FF2B5EF4-FFF2-40B4-BE49-F238E27FC236}">
              <a16:creationId xmlns:a16="http://schemas.microsoft.com/office/drawing/2014/main" id="{00000000-0008-0000-0400-000026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676900" y="120900825"/>
          <a:ext cx="22383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43</xdr:row>
      <xdr:rowOff>66675</xdr:rowOff>
    </xdr:from>
    <xdr:to>
      <xdr:col>2</xdr:col>
      <xdr:colOff>3495675</xdr:colOff>
      <xdr:row>43</xdr:row>
      <xdr:rowOff>3390900</xdr:rowOff>
    </xdr:to>
    <xdr:pic>
      <xdr:nvPicPr>
        <xdr:cNvPr id="169511" name="Рисунок 3">
          <a:extLst>
            <a:ext uri="{FF2B5EF4-FFF2-40B4-BE49-F238E27FC236}">
              <a16:creationId xmlns:a16="http://schemas.microsoft.com/office/drawing/2014/main" id="{00000000-0008-0000-0400-000027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191125" y="117414675"/>
          <a:ext cx="2905125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47624</xdr:colOff>
      <xdr:row>0</xdr:row>
      <xdr:rowOff>3571874</xdr:rowOff>
    </xdr:to>
    <xdr:pic>
      <xdr:nvPicPr>
        <xdr:cNvPr id="169512" name="Рисунок 3">
          <a:extLst>
            <a:ext uri="{FF2B5EF4-FFF2-40B4-BE49-F238E27FC236}">
              <a16:creationId xmlns:a16="http://schemas.microsoft.com/office/drawing/2014/main" id="{00000000-0008-0000-0400-00002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b="87215"/>
        <a:stretch>
          <a:fillRect/>
        </a:stretch>
      </xdr:blipFill>
      <xdr:spPr bwMode="auto">
        <a:xfrm>
          <a:off x="0" y="0"/>
          <a:ext cx="25836562" cy="3571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3438524</xdr:rowOff>
    </xdr:from>
    <xdr:to>
      <xdr:col>12</xdr:col>
      <xdr:colOff>23812</xdr:colOff>
      <xdr:row>1</xdr:row>
      <xdr:rowOff>1952624</xdr:rowOff>
    </xdr:to>
    <xdr:pic>
      <xdr:nvPicPr>
        <xdr:cNvPr id="169513" name="Рисунок 3">
          <a:extLst>
            <a:ext uri="{FF2B5EF4-FFF2-40B4-BE49-F238E27FC236}">
              <a16:creationId xmlns:a16="http://schemas.microsoft.com/office/drawing/2014/main" id="{00000000-0008-0000-0400-000029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t="55519" b="28006"/>
        <a:stretch>
          <a:fillRect/>
        </a:stretch>
      </xdr:blipFill>
      <xdr:spPr bwMode="auto">
        <a:xfrm>
          <a:off x="0" y="3438524"/>
          <a:ext cx="25812750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1238249</xdr:colOff>
      <xdr:row>41</xdr:row>
      <xdr:rowOff>119062</xdr:rowOff>
    </xdr:from>
    <xdr:to>
      <xdr:col>2</xdr:col>
      <xdr:colOff>3238498</xdr:colOff>
      <xdr:row>41</xdr:row>
      <xdr:rowOff>2786063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834062" y="114371437"/>
          <a:ext cx="2000249" cy="266700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6</xdr:row>
      <xdr:rowOff>119063</xdr:rowOff>
    </xdr:from>
    <xdr:to>
      <xdr:col>2</xdr:col>
      <xdr:colOff>4929504</xdr:colOff>
      <xdr:row>6</xdr:row>
      <xdr:rowOff>4976813</xdr:rowOff>
    </xdr:to>
    <xdr:pic>
      <xdr:nvPicPr>
        <xdr:cNvPr id="78" name="Рисунок 77" descr="C:\Users\gamidov\Desktop\РАБОЧАЯ\Фото товара\ДСК Веселые ребята\турник-с-канатом-маркировка.png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2" y="15430501"/>
          <a:ext cx="4548505" cy="485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381000</xdr:colOff>
      <xdr:row>5</xdr:row>
      <xdr:rowOff>1</xdr:rowOff>
    </xdr:from>
    <xdr:to>
      <xdr:col>2</xdr:col>
      <xdr:colOff>2310130</xdr:colOff>
      <xdr:row>5</xdr:row>
      <xdr:rowOff>4110038</xdr:rowOff>
    </xdr:to>
    <xdr:pic>
      <xdr:nvPicPr>
        <xdr:cNvPr id="79" name="Рисунок 78" descr="C:\Users\gamidov\Desktop\РАБОЧАЯ\Фото товара\ДСК Веселые ребята\Турник-с-канатом-2-маркировка.png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3" y="10929939"/>
          <a:ext cx="1929130" cy="43100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2381248</xdr:colOff>
      <xdr:row>5</xdr:row>
      <xdr:rowOff>1452564</xdr:rowOff>
    </xdr:from>
    <xdr:to>
      <xdr:col>2</xdr:col>
      <xdr:colOff>5381624</xdr:colOff>
      <xdr:row>5</xdr:row>
      <xdr:rowOff>3214688</xdr:rowOff>
    </xdr:to>
    <xdr:pic>
      <xdr:nvPicPr>
        <xdr:cNvPr id="80" name="Рисунок 79" descr="C:\Users\gamidov\Desktop\РАБОЧАЯ\Фото товара\ДСК Веселые ребята\Крупно-рефленная-деталь-размыто.png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/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7311" y="12382502"/>
          <a:ext cx="3000376" cy="1762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2786062</xdr:colOff>
      <xdr:row>6</xdr:row>
      <xdr:rowOff>2976562</xdr:rowOff>
    </xdr:from>
    <xdr:to>
      <xdr:col>2</xdr:col>
      <xdr:colOff>5215253</xdr:colOff>
      <xdr:row>6</xdr:row>
      <xdr:rowOff>4810125</xdr:rowOff>
    </xdr:to>
    <xdr:pic>
      <xdr:nvPicPr>
        <xdr:cNvPr id="81" name="Рисунок 80" descr="C:\Users\gamidov\Desktop\РАБОЧАЯ\Фото товара\ДСК Веселые ребята\крепления-турника-крупно.png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/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026062"/>
          <a:ext cx="2429191" cy="183356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63</xdr:row>
          <xdr:rowOff>38100</xdr:rowOff>
        </xdr:from>
        <xdr:to>
          <xdr:col>2</xdr:col>
          <xdr:colOff>838200</xdr:colOff>
          <xdr:row>63</xdr:row>
          <xdr:rowOff>171450</xdr:rowOff>
        </xdr:to>
        <xdr:sp macro="" textlink="">
          <xdr:nvSpPr>
            <xdr:cNvPr id="18441" name="Object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4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28</xdr:row>
          <xdr:rowOff>0</xdr:rowOff>
        </xdr:from>
        <xdr:to>
          <xdr:col>2</xdr:col>
          <xdr:colOff>1000125</xdr:colOff>
          <xdr:row>28</xdr:row>
          <xdr:rowOff>123825</xdr:rowOff>
        </xdr:to>
        <xdr:sp macro="" textlink="">
          <xdr:nvSpPr>
            <xdr:cNvPr id="18444" name="Object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4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20</xdr:row>
      <xdr:rowOff>0</xdr:rowOff>
    </xdr:from>
    <xdr:to>
      <xdr:col>2</xdr:col>
      <xdr:colOff>628650</xdr:colOff>
      <xdr:row>20</xdr:row>
      <xdr:rowOff>647700</xdr:rowOff>
    </xdr:to>
    <xdr:pic>
      <xdr:nvPicPr>
        <xdr:cNvPr id="177466" name="Рисунок 16" descr="C:\Users\Игорь Борисович\Desktop\ком предл\Ватрушки\ватрушка новая красная.jpg">
          <a:extLst>
            <a:ext uri="{FF2B5EF4-FFF2-40B4-BE49-F238E27FC236}">
              <a16:creationId xmlns:a16="http://schemas.microsoft.com/office/drawing/2014/main" id="{00000000-0008-0000-0500-00003A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5357"/>
        <a:stretch>
          <a:fillRect/>
        </a:stretch>
      </xdr:blipFill>
      <xdr:spPr bwMode="auto">
        <a:xfrm>
          <a:off x="6324600" y="482822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7</xdr:row>
      <xdr:rowOff>114300</xdr:rowOff>
    </xdr:from>
    <xdr:to>
      <xdr:col>2</xdr:col>
      <xdr:colOff>1962150</xdr:colOff>
      <xdr:row>7</xdr:row>
      <xdr:rowOff>1457325</xdr:rowOff>
    </xdr:to>
    <xdr:pic>
      <xdr:nvPicPr>
        <xdr:cNvPr id="177471" name="Рисунок 15" descr="C:\Documents and Settings\Альпинист\Рабочий стол\DSC00539.jpg">
          <a:extLst>
            <a:ext uri="{FF2B5EF4-FFF2-40B4-BE49-F238E27FC236}">
              <a16:creationId xmlns:a16="http://schemas.microsoft.com/office/drawing/2014/main" id="{00000000-0008-0000-0500-00003F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985" t="22885" r="3979" b="25372"/>
        <a:stretch>
          <a:fillRect/>
        </a:stretch>
      </xdr:blipFill>
      <xdr:spPr bwMode="auto">
        <a:xfrm>
          <a:off x="6010275" y="15335250"/>
          <a:ext cx="16478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5</xdr:row>
      <xdr:rowOff>381000</xdr:rowOff>
    </xdr:from>
    <xdr:to>
      <xdr:col>2</xdr:col>
      <xdr:colOff>1800225</xdr:colOff>
      <xdr:row>5</xdr:row>
      <xdr:rowOff>1304925</xdr:rowOff>
    </xdr:to>
    <xdr:pic>
      <xdr:nvPicPr>
        <xdr:cNvPr id="177472" name="Рисунок 14" descr="ледянка желтая.png">
          <a:extLst>
            <a:ext uri="{FF2B5EF4-FFF2-40B4-BE49-F238E27FC236}">
              <a16:creationId xmlns:a16="http://schemas.microsoft.com/office/drawing/2014/main" id="{00000000-0008-0000-0500-000040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72150" y="11944350"/>
          <a:ext cx="1724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5</xdr:row>
      <xdr:rowOff>371475</xdr:rowOff>
    </xdr:from>
    <xdr:to>
      <xdr:col>2</xdr:col>
      <xdr:colOff>2038350</xdr:colOff>
      <xdr:row>5</xdr:row>
      <xdr:rowOff>1352550</xdr:rowOff>
    </xdr:to>
    <xdr:pic>
      <xdr:nvPicPr>
        <xdr:cNvPr id="177473" name="Рисунок 15" descr="ледянка зелёная.png">
          <a:extLst>
            <a:ext uri="{FF2B5EF4-FFF2-40B4-BE49-F238E27FC236}">
              <a16:creationId xmlns:a16="http://schemas.microsoft.com/office/drawing/2014/main" id="{00000000-0008-0000-0500-00004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62675" y="11934825"/>
          <a:ext cx="1571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742950</xdr:colOff>
      <xdr:row>5</xdr:row>
      <xdr:rowOff>371475</xdr:rowOff>
    </xdr:from>
    <xdr:to>
      <xdr:col>2</xdr:col>
      <xdr:colOff>2247900</xdr:colOff>
      <xdr:row>5</xdr:row>
      <xdr:rowOff>1266825</xdr:rowOff>
    </xdr:to>
    <xdr:pic>
      <xdr:nvPicPr>
        <xdr:cNvPr id="177474" name="Рисунок 16" descr="ледянка красная.png">
          <a:extLst>
            <a:ext uri="{FF2B5EF4-FFF2-40B4-BE49-F238E27FC236}">
              <a16:creationId xmlns:a16="http://schemas.microsoft.com/office/drawing/2014/main" id="{00000000-0008-0000-0500-00004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38900" y="11934825"/>
          <a:ext cx="1504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</xdr:row>
      <xdr:rowOff>247650</xdr:rowOff>
    </xdr:from>
    <xdr:to>
      <xdr:col>2</xdr:col>
      <xdr:colOff>1828800</xdr:colOff>
      <xdr:row>6</xdr:row>
      <xdr:rowOff>1219200</xdr:rowOff>
    </xdr:to>
    <xdr:pic>
      <xdr:nvPicPr>
        <xdr:cNvPr id="177475" name="Рисунок 17" descr="ледянка желтая.png">
          <a:extLst>
            <a:ext uri="{FF2B5EF4-FFF2-40B4-BE49-F238E27FC236}">
              <a16:creationId xmlns:a16="http://schemas.microsoft.com/office/drawing/2014/main" id="{00000000-0008-0000-0500-000043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34050" y="13639800"/>
          <a:ext cx="1790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6</xdr:row>
      <xdr:rowOff>314325</xdr:rowOff>
    </xdr:from>
    <xdr:to>
      <xdr:col>2</xdr:col>
      <xdr:colOff>1790700</xdr:colOff>
      <xdr:row>6</xdr:row>
      <xdr:rowOff>1209675</xdr:rowOff>
    </xdr:to>
    <xdr:pic>
      <xdr:nvPicPr>
        <xdr:cNvPr id="177476" name="Рисунок 18" descr="ледянка красная.png">
          <a:extLst>
            <a:ext uri="{FF2B5EF4-FFF2-40B4-BE49-F238E27FC236}">
              <a16:creationId xmlns:a16="http://schemas.microsoft.com/office/drawing/2014/main" id="{00000000-0008-0000-0500-000044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62650" y="13706475"/>
          <a:ext cx="1524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6</xdr:row>
      <xdr:rowOff>323850</xdr:rowOff>
    </xdr:from>
    <xdr:to>
      <xdr:col>2</xdr:col>
      <xdr:colOff>2295525</xdr:colOff>
      <xdr:row>6</xdr:row>
      <xdr:rowOff>1333500</xdr:rowOff>
    </xdr:to>
    <xdr:pic>
      <xdr:nvPicPr>
        <xdr:cNvPr id="177477" name="Рисунок 19" descr="ледянка зелёная.png">
          <a:extLst>
            <a:ext uri="{FF2B5EF4-FFF2-40B4-BE49-F238E27FC236}">
              <a16:creationId xmlns:a16="http://schemas.microsoft.com/office/drawing/2014/main" id="{00000000-0008-0000-0500-00004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91275" y="13716000"/>
          <a:ext cx="1600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9</xdr:row>
      <xdr:rowOff>28575</xdr:rowOff>
    </xdr:from>
    <xdr:to>
      <xdr:col>2</xdr:col>
      <xdr:colOff>2114550</xdr:colOff>
      <xdr:row>9</xdr:row>
      <xdr:rowOff>1676400</xdr:rowOff>
    </xdr:to>
    <xdr:pic>
      <xdr:nvPicPr>
        <xdr:cNvPr id="177478" name="Picture 5661" descr="SnowSledge2">
          <a:extLst>
            <a:ext uri="{FF2B5EF4-FFF2-40B4-BE49-F238E27FC236}">
              <a16:creationId xmlns:a16="http://schemas.microsoft.com/office/drawing/2014/main" id="{00000000-0008-0000-0500-000046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8363" t="12878" r="10182" b="18536"/>
        <a:stretch>
          <a:fillRect/>
        </a:stretch>
      </xdr:blipFill>
      <xdr:spPr bwMode="auto">
        <a:xfrm>
          <a:off x="6162675" y="18907125"/>
          <a:ext cx="1647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8</xdr:row>
      <xdr:rowOff>38100</xdr:rowOff>
    </xdr:from>
    <xdr:to>
      <xdr:col>2</xdr:col>
      <xdr:colOff>2276475</xdr:colOff>
      <xdr:row>8</xdr:row>
      <xdr:rowOff>1485900</xdr:rowOff>
    </xdr:to>
    <xdr:pic>
      <xdr:nvPicPr>
        <xdr:cNvPr id="177479" name="Рисунок 21" descr="Лкдянка и фон.png">
          <a:extLst>
            <a:ext uri="{FF2B5EF4-FFF2-40B4-BE49-F238E27FC236}">
              <a16:creationId xmlns:a16="http://schemas.microsoft.com/office/drawing/2014/main" id="{00000000-0008-0000-0500-000047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15025" y="17087850"/>
          <a:ext cx="20574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17</xdr:row>
      <xdr:rowOff>152400</xdr:rowOff>
    </xdr:from>
    <xdr:to>
      <xdr:col>2</xdr:col>
      <xdr:colOff>1905000</xdr:colOff>
      <xdr:row>17</xdr:row>
      <xdr:rowOff>1676400</xdr:rowOff>
    </xdr:to>
    <xdr:pic>
      <xdr:nvPicPr>
        <xdr:cNvPr id="177480" name="Рисунок 327" descr="C:\Users\Игорь Борисович\Desktop\98291045-4830-11e3-8400-1c6f65cd8def_98291047-4830-11e3-8400-1c6f65cd8def.jpeg">
          <a:extLst>
            <a:ext uri="{FF2B5EF4-FFF2-40B4-BE49-F238E27FC236}">
              <a16:creationId xmlns:a16="http://schemas.microsoft.com/office/drawing/2014/main" id="{00000000-0008-0000-0500-000048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9091" b="5824"/>
        <a:stretch>
          <a:fillRect/>
        </a:stretch>
      </xdr:blipFill>
      <xdr:spPr bwMode="auto">
        <a:xfrm>
          <a:off x="5972175" y="42148125"/>
          <a:ext cx="16287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15</xdr:row>
      <xdr:rowOff>219075</xdr:rowOff>
    </xdr:from>
    <xdr:to>
      <xdr:col>2</xdr:col>
      <xdr:colOff>2400300</xdr:colOff>
      <xdr:row>15</xdr:row>
      <xdr:rowOff>1743075</xdr:rowOff>
    </xdr:to>
    <xdr:pic>
      <xdr:nvPicPr>
        <xdr:cNvPr id="177481" name="Picture 1" descr="i">
          <a:extLst>
            <a:ext uri="{FF2B5EF4-FFF2-40B4-BE49-F238E27FC236}">
              <a16:creationId xmlns:a16="http://schemas.microsoft.com/office/drawing/2014/main" id="{00000000-0008-0000-0500-000049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8883" b="19627"/>
        <a:stretch>
          <a:fillRect/>
        </a:stretch>
      </xdr:blipFill>
      <xdr:spPr bwMode="auto">
        <a:xfrm>
          <a:off x="5800725" y="31242000"/>
          <a:ext cx="22955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16</xdr:row>
      <xdr:rowOff>38100</xdr:rowOff>
    </xdr:from>
    <xdr:to>
      <xdr:col>2</xdr:col>
      <xdr:colOff>2028825</xdr:colOff>
      <xdr:row>16</xdr:row>
      <xdr:rowOff>1800225</xdr:rowOff>
    </xdr:to>
    <xdr:pic>
      <xdr:nvPicPr>
        <xdr:cNvPr id="177482" name="Рисунок 390" descr="Z:\ОТДЕЛ ПРОДАЖ\Добреднев Игорь\!____Юрий Десигнер\2013г\13.11.13\лыжи мини.jpg">
          <a:extLst>
            <a:ext uri="{FF2B5EF4-FFF2-40B4-BE49-F238E27FC236}">
              <a16:creationId xmlns:a16="http://schemas.microsoft.com/office/drawing/2014/main" id="{00000000-0008-0000-0500-00004A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43625" y="32889825"/>
          <a:ext cx="15811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11</xdr:row>
      <xdr:rowOff>257175</xdr:rowOff>
    </xdr:from>
    <xdr:to>
      <xdr:col>2</xdr:col>
      <xdr:colOff>2238375</xdr:colOff>
      <xdr:row>11</xdr:row>
      <xdr:rowOff>1266825</xdr:rowOff>
    </xdr:to>
    <xdr:pic>
      <xdr:nvPicPr>
        <xdr:cNvPr id="177483" name="Рисунок 26" descr="набор для хоккея.png">
          <a:extLst>
            <a:ext uri="{FF2B5EF4-FFF2-40B4-BE49-F238E27FC236}">
              <a16:creationId xmlns:a16="http://schemas.microsoft.com/office/drawing/2014/main" id="{00000000-0008-0000-0500-00004B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53125" y="22793325"/>
          <a:ext cx="1981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14</xdr:row>
      <xdr:rowOff>295275</xdr:rowOff>
    </xdr:from>
    <xdr:to>
      <xdr:col>2</xdr:col>
      <xdr:colOff>1514475</xdr:colOff>
      <xdr:row>14</xdr:row>
      <xdr:rowOff>1057275</xdr:rowOff>
    </xdr:to>
    <xdr:pic>
      <xdr:nvPicPr>
        <xdr:cNvPr id="177484" name="Рисунок 27" descr="лопатка детская голубая.png">
          <a:extLst>
            <a:ext uri="{FF2B5EF4-FFF2-40B4-BE49-F238E27FC236}">
              <a16:creationId xmlns:a16="http://schemas.microsoft.com/office/drawing/2014/main" id="{00000000-0008-0000-0500-00004C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67425" y="29489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14</xdr:row>
      <xdr:rowOff>419100</xdr:rowOff>
    </xdr:from>
    <xdr:to>
      <xdr:col>2</xdr:col>
      <xdr:colOff>2314575</xdr:colOff>
      <xdr:row>14</xdr:row>
      <xdr:rowOff>1752600</xdr:rowOff>
    </xdr:to>
    <xdr:pic>
      <xdr:nvPicPr>
        <xdr:cNvPr id="177485" name="Рисунок 28" descr="лопатка детская желтая.png">
          <a:extLst>
            <a:ext uri="{FF2B5EF4-FFF2-40B4-BE49-F238E27FC236}">
              <a16:creationId xmlns:a16="http://schemas.microsoft.com/office/drawing/2014/main" id="{00000000-0008-0000-0500-00004D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19800" y="29613225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476250</xdr:rowOff>
    </xdr:from>
    <xdr:to>
      <xdr:col>2</xdr:col>
      <xdr:colOff>1952625</xdr:colOff>
      <xdr:row>14</xdr:row>
      <xdr:rowOff>1762125</xdr:rowOff>
    </xdr:to>
    <xdr:pic>
      <xdr:nvPicPr>
        <xdr:cNvPr id="177486" name="Рисунок 29" descr="лопатка детская зелёная.png">
          <a:extLst>
            <a:ext uri="{FF2B5EF4-FFF2-40B4-BE49-F238E27FC236}">
              <a16:creationId xmlns:a16="http://schemas.microsoft.com/office/drawing/2014/main" id="{00000000-0008-0000-0500-00004E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24525" y="29670375"/>
          <a:ext cx="1924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14</xdr:row>
      <xdr:rowOff>152400</xdr:rowOff>
    </xdr:from>
    <xdr:to>
      <xdr:col>2</xdr:col>
      <xdr:colOff>1724025</xdr:colOff>
      <xdr:row>14</xdr:row>
      <xdr:rowOff>1143000</xdr:rowOff>
    </xdr:to>
    <xdr:pic>
      <xdr:nvPicPr>
        <xdr:cNvPr id="177487" name="Рисунок 30" descr="лопатка детская розовая.png">
          <a:extLst>
            <a:ext uri="{FF2B5EF4-FFF2-40B4-BE49-F238E27FC236}">
              <a16:creationId xmlns:a16="http://schemas.microsoft.com/office/drawing/2014/main" id="{00000000-0008-0000-0500-00004F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0" y="29346525"/>
          <a:ext cx="17049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13</xdr:row>
      <xdr:rowOff>123825</xdr:rowOff>
    </xdr:from>
    <xdr:to>
      <xdr:col>2</xdr:col>
      <xdr:colOff>2266950</xdr:colOff>
      <xdr:row>13</xdr:row>
      <xdr:rowOff>1352550</xdr:rowOff>
    </xdr:to>
    <xdr:pic>
      <xdr:nvPicPr>
        <xdr:cNvPr id="177488" name="Рисунок 333" descr="C:\Users\Игорь Борисович\Desktop\1.jpg">
          <a:extLst>
            <a:ext uri="{FF2B5EF4-FFF2-40B4-BE49-F238E27FC236}">
              <a16:creationId xmlns:a16="http://schemas.microsoft.com/office/drawing/2014/main" id="{00000000-0008-0000-0500-000050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r="12434" b="9656"/>
        <a:stretch>
          <a:fillRect/>
        </a:stretch>
      </xdr:blipFill>
      <xdr:spPr bwMode="auto">
        <a:xfrm>
          <a:off x="5895975" y="27489150"/>
          <a:ext cx="20669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18</xdr:row>
      <xdr:rowOff>190500</xdr:rowOff>
    </xdr:from>
    <xdr:to>
      <xdr:col>2</xdr:col>
      <xdr:colOff>2057400</xdr:colOff>
      <xdr:row>18</xdr:row>
      <xdr:rowOff>1771650</xdr:rowOff>
    </xdr:to>
    <xdr:pic>
      <xdr:nvPicPr>
        <xdr:cNvPr id="177489" name="Рисунок 37" descr="3.jpg">
          <a:extLst>
            <a:ext uri="{FF2B5EF4-FFF2-40B4-BE49-F238E27FC236}">
              <a16:creationId xmlns:a16="http://schemas.microsoft.com/office/drawing/2014/main" id="{00000000-0008-0000-0500-00005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00750" y="44015025"/>
          <a:ext cx="17526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19</xdr:row>
      <xdr:rowOff>0</xdr:rowOff>
    </xdr:from>
    <xdr:to>
      <xdr:col>2</xdr:col>
      <xdr:colOff>1962150</xdr:colOff>
      <xdr:row>19</xdr:row>
      <xdr:rowOff>1476375</xdr:rowOff>
    </xdr:to>
    <xdr:pic>
      <xdr:nvPicPr>
        <xdr:cNvPr id="177490" name="Рисунок 38" descr="3.jpg">
          <a:extLst>
            <a:ext uri="{FF2B5EF4-FFF2-40B4-BE49-F238E27FC236}">
              <a16:creationId xmlns:a16="http://schemas.microsoft.com/office/drawing/2014/main" id="{00000000-0008-0000-0500-00005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38850" y="46301025"/>
          <a:ext cx="16192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19</xdr:row>
      <xdr:rowOff>85725</xdr:rowOff>
    </xdr:from>
    <xdr:to>
      <xdr:col>2</xdr:col>
      <xdr:colOff>2190750</xdr:colOff>
      <xdr:row>19</xdr:row>
      <xdr:rowOff>1609725</xdr:rowOff>
    </xdr:to>
    <xdr:pic>
      <xdr:nvPicPr>
        <xdr:cNvPr id="177491" name="Рисунок 39" descr="4.jpg">
          <a:extLst>
            <a:ext uri="{FF2B5EF4-FFF2-40B4-BE49-F238E27FC236}">
              <a16:creationId xmlns:a16="http://schemas.microsoft.com/office/drawing/2014/main" id="{00000000-0008-0000-0500-000053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867400" y="46386750"/>
          <a:ext cx="20193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12</xdr:row>
      <xdr:rowOff>57150</xdr:rowOff>
    </xdr:from>
    <xdr:to>
      <xdr:col>2</xdr:col>
      <xdr:colOff>2181225</xdr:colOff>
      <xdr:row>12</xdr:row>
      <xdr:rowOff>2428875</xdr:rowOff>
    </xdr:to>
    <xdr:grpSp>
      <xdr:nvGrpSpPr>
        <xdr:cNvPr id="177492" name="Группа 151">
          <a:extLst>
            <a:ext uri="{FF2B5EF4-FFF2-40B4-BE49-F238E27FC236}">
              <a16:creationId xmlns:a16="http://schemas.microsoft.com/office/drawing/2014/main" id="{00000000-0008-0000-0500-000054B50200}"/>
            </a:ext>
          </a:extLst>
        </xdr:cNvPr>
        <xdr:cNvGrpSpPr>
          <a:grpSpLocks/>
        </xdr:cNvGrpSpPr>
      </xdr:nvGrpSpPr>
      <xdr:grpSpPr bwMode="auto">
        <a:xfrm>
          <a:off x="5324475" y="24441150"/>
          <a:ext cx="2000250" cy="2371725"/>
          <a:chOff x="7622419" y="27071259"/>
          <a:chExt cx="2004693" cy="2360841"/>
        </a:xfrm>
      </xdr:grpSpPr>
      <xdr:pic>
        <xdr:nvPicPr>
          <xdr:cNvPr id="177512" name="Рисунок 42" descr="набор для хоккея.png">
            <a:extLst>
              <a:ext uri="{FF2B5EF4-FFF2-40B4-BE49-F238E27FC236}">
                <a16:creationId xmlns:a16="http://schemas.microsoft.com/office/drawing/2014/main" id="{00000000-0008-0000-0500-000068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/>
          <a:srcRect/>
          <a:stretch>
            <a:fillRect/>
          </a:stretch>
        </xdr:blipFill>
        <xdr:spPr bwMode="auto">
          <a:xfrm rot="5400000">
            <a:off x="8102577" y="28289985"/>
            <a:ext cx="771072" cy="15131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3" name="Рисунок 43" descr="23_Варежки болельщика р. L,M,S_.png">
            <a:extLst>
              <a:ext uri="{FF2B5EF4-FFF2-40B4-BE49-F238E27FC236}">
                <a16:creationId xmlns:a16="http://schemas.microsoft.com/office/drawing/2014/main" id="{00000000-0008-0000-0500-000069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/>
          <a:srcRect/>
          <a:stretch>
            <a:fillRect/>
          </a:stretch>
        </xdr:blipFill>
        <xdr:spPr bwMode="auto">
          <a:xfrm>
            <a:off x="8285086" y="27071259"/>
            <a:ext cx="1063881" cy="9719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4" name="Рисунок 44" descr="26_Шапка болельщика р. L.png">
            <a:extLst>
              <a:ext uri="{FF2B5EF4-FFF2-40B4-BE49-F238E27FC236}">
                <a16:creationId xmlns:a16="http://schemas.microsoft.com/office/drawing/2014/main" id="{00000000-0008-0000-0500-00006A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/>
          <a:srcRect/>
          <a:stretch>
            <a:fillRect/>
          </a:stretch>
        </xdr:blipFill>
        <xdr:spPr bwMode="auto">
          <a:xfrm>
            <a:off x="7622419" y="27946727"/>
            <a:ext cx="1068117" cy="6658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5" name="Рисунок 45" descr="Шарф1.png">
            <a:extLst>
              <a:ext uri="{FF2B5EF4-FFF2-40B4-BE49-F238E27FC236}">
                <a16:creationId xmlns:a16="http://schemas.microsoft.com/office/drawing/2014/main" id="{00000000-0008-0000-0500-00006B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/>
          <a:srcRect/>
          <a:stretch>
            <a:fillRect/>
          </a:stretch>
        </xdr:blipFill>
        <xdr:spPr bwMode="auto">
          <a:xfrm flipH="1">
            <a:off x="9070396" y="27712307"/>
            <a:ext cx="556716" cy="8266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76200</xdr:colOff>
      <xdr:row>23</xdr:row>
      <xdr:rowOff>228600</xdr:rowOff>
    </xdr:from>
    <xdr:to>
      <xdr:col>2</xdr:col>
      <xdr:colOff>2362200</xdr:colOff>
      <xdr:row>23</xdr:row>
      <xdr:rowOff>1647825</xdr:rowOff>
    </xdr:to>
    <xdr:pic>
      <xdr:nvPicPr>
        <xdr:cNvPr id="177493" name="Рисунок 46" descr="26_Шапка болельщика р. L.png">
          <a:extLst>
            <a:ext uri="{FF2B5EF4-FFF2-40B4-BE49-F238E27FC236}">
              <a16:creationId xmlns:a16="http://schemas.microsoft.com/office/drawing/2014/main" id="{00000000-0008-0000-0500-00005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72150" y="59550300"/>
          <a:ext cx="22860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24</xdr:row>
      <xdr:rowOff>95250</xdr:rowOff>
    </xdr:from>
    <xdr:to>
      <xdr:col>2</xdr:col>
      <xdr:colOff>2152650</xdr:colOff>
      <xdr:row>24</xdr:row>
      <xdr:rowOff>1733550</xdr:rowOff>
    </xdr:to>
    <xdr:pic>
      <xdr:nvPicPr>
        <xdr:cNvPr id="177494" name="Рисунок 47" descr="23_Варежки болельщика р. L,M,S_.png">
          <a:extLst>
            <a:ext uri="{FF2B5EF4-FFF2-40B4-BE49-F238E27FC236}">
              <a16:creationId xmlns:a16="http://schemas.microsoft.com/office/drawing/2014/main" id="{00000000-0008-0000-0500-000056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57900" y="61579125"/>
          <a:ext cx="17907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24</xdr:row>
      <xdr:rowOff>2152650</xdr:rowOff>
    </xdr:from>
    <xdr:to>
      <xdr:col>2</xdr:col>
      <xdr:colOff>1962150</xdr:colOff>
      <xdr:row>25</xdr:row>
      <xdr:rowOff>2324100</xdr:rowOff>
    </xdr:to>
    <xdr:pic>
      <xdr:nvPicPr>
        <xdr:cNvPr id="177495" name="Рисунок 48" descr="Шарф1.png">
          <a:extLst>
            <a:ext uri="{FF2B5EF4-FFF2-40B4-BE49-F238E27FC236}">
              <a16:creationId xmlns:a16="http://schemas.microsoft.com/office/drawing/2014/main" id="{00000000-0008-0000-0500-000057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63636525"/>
          <a:ext cx="15621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4</xdr:row>
      <xdr:rowOff>95250</xdr:rowOff>
    </xdr:from>
    <xdr:to>
      <xdr:col>2</xdr:col>
      <xdr:colOff>2095500</xdr:colOff>
      <xdr:row>5</xdr:row>
      <xdr:rowOff>9525</xdr:rowOff>
    </xdr:to>
    <xdr:pic>
      <xdr:nvPicPr>
        <xdr:cNvPr id="177502" name="Picture 2">
          <a:extLst>
            <a:ext uri="{FF2B5EF4-FFF2-40B4-BE49-F238E27FC236}">
              <a16:creationId xmlns:a16="http://schemas.microsoft.com/office/drawing/2014/main" id="{00000000-0008-0000-0500-00005E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600700" y="10191750"/>
          <a:ext cx="1638300" cy="1366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642938</xdr:colOff>
      <xdr:row>29</xdr:row>
      <xdr:rowOff>415637</xdr:rowOff>
    </xdr:from>
    <xdr:to>
      <xdr:col>11</xdr:col>
      <xdr:colOff>2081212</xdr:colOff>
      <xdr:row>29</xdr:row>
      <xdr:rowOff>1028700</xdr:rowOff>
    </xdr:to>
    <xdr:sp macro="" textlink="">
      <xdr:nvSpPr>
        <xdr:cNvPr id="158" name="Стрелка вправо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/>
      </xdr:nvSpPr>
      <xdr:spPr>
        <a:xfrm>
          <a:off x="13882688" y="67781200"/>
          <a:ext cx="1438274" cy="613063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95250</xdr:colOff>
      <xdr:row>27</xdr:row>
      <xdr:rowOff>1314450</xdr:rowOff>
    </xdr:from>
    <xdr:to>
      <xdr:col>2</xdr:col>
      <xdr:colOff>2324100</xdr:colOff>
      <xdr:row>27</xdr:row>
      <xdr:rowOff>2581275</xdr:rowOff>
    </xdr:to>
    <xdr:pic>
      <xdr:nvPicPr>
        <xdr:cNvPr id="177505" name="Рисунок 106">
          <a:extLst>
            <a:ext uri="{FF2B5EF4-FFF2-40B4-BE49-F238E27FC236}">
              <a16:creationId xmlns:a16="http://schemas.microsoft.com/office/drawing/2014/main" id="{00000000-0008-0000-0500-00006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91200" y="70485000"/>
          <a:ext cx="22288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26</xdr:row>
      <xdr:rowOff>142875</xdr:rowOff>
    </xdr:from>
    <xdr:to>
      <xdr:col>2</xdr:col>
      <xdr:colOff>1857375</xdr:colOff>
      <xdr:row>27</xdr:row>
      <xdr:rowOff>1228725</xdr:rowOff>
    </xdr:to>
    <xdr:pic>
      <xdr:nvPicPr>
        <xdr:cNvPr id="177506" name="Рисунок 107">
          <a:extLst>
            <a:ext uri="{FF2B5EF4-FFF2-40B4-BE49-F238E27FC236}">
              <a16:creationId xmlns:a16="http://schemas.microsoft.com/office/drawing/2014/main" id="{00000000-0008-0000-0500-00006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3674" b="5022"/>
        <a:stretch>
          <a:fillRect/>
        </a:stretch>
      </xdr:blipFill>
      <xdr:spPr bwMode="auto">
        <a:xfrm>
          <a:off x="6029325" y="66551175"/>
          <a:ext cx="15240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23813</xdr:rowOff>
    </xdr:from>
    <xdr:to>
      <xdr:col>14</xdr:col>
      <xdr:colOff>47625</xdr:colOff>
      <xdr:row>0</xdr:row>
      <xdr:rowOff>3667125</xdr:rowOff>
    </xdr:to>
    <xdr:pic>
      <xdr:nvPicPr>
        <xdr:cNvPr id="177508" name="Рисунок 3">
          <a:extLst>
            <a:ext uri="{FF2B5EF4-FFF2-40B4-BE49-F238E27FC236}">
              <a16:creationId xmlns:a16="http://schemas.microsoft.com/office/drawing/2014/main" id="{00000000-0008-0000-0500-000064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b="87215"/>
        <a:stretch>
          <a:fillRect/>
        </a:stretch>
      </xdr:blipFill>
      <xdr:spPr bwMode="auto">
        <a:xfrm>
          <a:off x="0" y="23813"/>
          <a:ext cx="19478625" cy="3643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3676650</xdr:rowOff>
    </xdr:from>
    <xdr:to>
      <xdr:col>14</xdr:col>
      <xdr:colOff>71438</xdr:colOff>
      <xdr:row>2</xdr:row>
      <xdr:rowOff>23813</xdr:rowOff>
    </xdr:to>
    <xdr:pic>
      <xdr:nvPicPr>
        <xdr:cNvPr id="177509" name="Рисунок 3">
          <a:extLst>
            <a:ext uri="{FF2B5EF4-FFF2-40B4-BE49-F238E27FC236}">
              <a16:creationId xmlns:a16="http://schemas.microsoft.com/office/drawing/2014/main" id="{00000000-0008-0000-0500-00006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55519" b="28006"/>
        <a:stretch>
          <a:fillRect/>
        </a:stretch>
      </xdr:blipFill>
      <xdr:spPr bwMode="auto">
        <a:xfrm>
          <a:off x="0" y="3676650"/>
          <a:ext cx="19502438" cy="358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10</xdr:row>
      <xdr:rowOff>66675</xdr:rowOff>
    </xdr:from>
    <xdr:to>
      <xdr:col>2</xdr:col>
      <xdr:colOff>2276475</xdr:colOff>
      <xdr:row>10</xdr:row>
      <xdr:rowOff>1781175</xdr:rowOff>
    </xdr:to>
    <xdr:pic>
      <xdr:nvPicPr>
        <xdr:cNvPr id="177510" name="Рисунок 98">
          <a:extLst>
            <a:ext uri="{FF2B5EF4-FFF2-40B4-BE49-F238E27FC236}">
              <a16:creationId xmlns:a16="http://schemas.microsoft.com/office/drawing/2014/main" id="{00000000-0008-0000-0500-000066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886450" y="20774025"/>
          <a:ext cx="20859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95251</xdr:colOff>
      <xdr:row>20</xdr:row>
      <xdr:rowOff>71437</xdr:rowOff>
    </xdr:from>
    <xdr:to>
      <xdr:col>2</xdr:col>
      <xdr:colOff>2667000</xdr:colOff>
      <xdr:row>22</xdr:row>
      <xdr:rowOff>976312</xdr:rowOff>
    </xdr:to>
    <xdr:pic>
      <xdr:nvPicPr>
        <xdr:cNvPr id="58" name="Рисунок 57" descr="C:\Users\gamidov\Desktop\РАБОЧАЯ\Фото товара\Ватрушки Рус Трейд\4.jp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41052750"/>
          <a:ext cx="2571749" cy="442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</xdr:colOff>
      <xdr:row>28</xdr:row>
      <xdr:rowOff>47624</xdr:rowOff>
    </xdr:from>
    <xdr:to>
      <xdr:col>2</xdr:col>
      <xdr:colOff>1047750</xdr:colOff>
      <xdr:row>28</xdr:row>
      <xdr:rowOff>4048125</xdr:rowOff>
    </xdr:to>
    <xdr:pic>
      <xdr:nvPicPr>
        <xdr:cNvPr id="51" name="Рисунок 50" descr="C:\Users\gamidov\Desktop\РАБОЧАЯ\Фото товара\IMG_9430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3" y="70461187"/>
          <a:ext cx="809625" cy="400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1143000</xdr:colOff>
      <xdr:row>28</xdr:row>
      <xdr:rowOff>95251</xdr:rowOff>
    </xdr:from>
    <xdr:to>
      <xdr:col>2</xdr:col>
      <xdr:colOff>2928937</xdr:colOff>
      <xdr:row>28</xdr:row>
      <xdr:rowOff>4214813</xdr:rowOff>
    </xdr:to>
    <xdr:pic>
      <xdr:nvPicPr>
        <xdr:cNvPr id="52" name="Рисунок 51" descr="C:\Users\gamidov\Desktop\РАБОЧАЯ\Фото товара\IMG_9426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188" y="70508814"/>
          <a:ext cx="1785937" cy="41195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242108</xdr:colOff>
      <xdr:row>17</xdr:row>
      <xdr:rowOff>685481</xdr:rowOff>
    </xdr:from>
    <xdr:to>
      <xdr:col>7</xdr:col>
      <xdr:colOff>2420591</xdr:colOff>
      <xdr:row>17</xdr:row>
      <xdr:rowOff>1259291</xdr:rowOff>
    </xdr:to>
    <xdr:sp macro="" textlink="">
      <xdr:nvSpPr>
        <xdr:cNvPr id="2" name="Стрелка вправо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839046" y="45738731"/>
          <a:ext cx="2178483" cy="573810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0</xdr:col>
      <xdr:colOff>23813</xdr:colOff>
      <xdr:row>0</xdr:row>
      <xdr:rowOff>142875</xdr:rowOff>
    </xdr:from>
    <xdr:to>
      <xdr:col>14</xdr:col>
      <xdr:colOff>25517</xdr:colOff>
      <xdr:row>0</xdr:row>
      <xdr:rowOff>3405187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87215"/>
        <a:stretch>
          <a:fillRect/>
        </a:stretch>
      </xdr:blipFill>
      <xdr:spPr bwMode="auto">
        <a:xfrm>
          <a:off x="23813" y="142875"/>
          <a:ext cx="19670829" cy="3262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3243262</xdr:rowOff>
    </xdr:from>
    <xdr:to>
      <xdr:col>14</xdr:col>
      <xdr:colOff>23812</xdr:colOff>
      <xdr:row>2</xdr:row>
      <xdr:rowOff>-1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55519" b="28006"/>
        <a:stretch>
          <a:fillRect/>
        </a:stretch>
      </xdr:blipFill>
      <xdr:spPr bwMode="auto">
        <a:xfrm>
          <a:off x="47625" y="3243262"/>
          <a:ext cx="19645312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190499</xdr:colOff>
      <xdr:row>4</xdr:row>
      <xdr:rowOff>47625</xdr:rowOff>
    </xdr:from>
    <xdr:ext cx="3619500" cy="2881312"/>
    <xdr:pic>
      <xdr:nvPicPr>
        <xdr:cNvPr id="23" name="Рисунок 22" descr="\\192.168.208.111\дизайнеры\Сизов\!обмен\лопаты png\зима-3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9024938"/>
          <a:ext cx="3619500" cy="28813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238125</xdr:colOff>
      <xdr:row>5</xdr:row>
      <xdr:rowOff>190500</xdr:rowOff>
    </xdr:from>
    <xdr:ext cx="3190874" cy="3143250"/>
    <xdr:pic>
      <xdr:nvPicPr>
        <xdr:cNvPr id="24" name="Рисунок 23" descr="\\192.168.208.111\дизайнеры\Сизов\!обмен\лопаты png\зима-6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73000"/>
          <a:ext cx="3190874" cy="3143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381000</xdr:colOff>
      <xdr:row>6</xdr:row>
      <xdr:rowOff>71437</xdr:rowOff>
    </xdr:from>
    <xdr:ext cx="3833812" cy="2976563"/>
    <xdr:pic>
      <xdr:nvPicPr>
        <xdr:cNvPr id="25" name="Рисунок 24" descr="\\192.168.208.111\дизайнеры\Сизов\!обмен\лопаты png\зима-7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359187"/>
          <a:ext cx="3833812" cy="29765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142875</xdr:colOff>
      <xdr:row>7</xdr:row>
      <xdr:rowOff>238125</xdr:rowOff>
    </xdr:from>
    <xdr:ext cx="4262438" cy="2738438"/>
    <xdr:pic>
      <xdr:nvPicPr>
        <xdr:cNvPr id="26" name="Рисунок 25" descr="\\192.168.208.111\дизайнеры\Сизов\!обмен\лопаты png\зима-8.pn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431125"/>
          <a:ext cx="4262438" cy="27384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619125</xdr:colOff>
      <xdr:row>8</xdr:row>
      <xdr:rowOff>142875</xdr:rowOff>
    </xdr:from>
    <xdr:ext cx="3571874" cy="3262313"/>
    <xdr:pic>
      <xdr:nvPicPr>
        <xdr:cNvPr id="27" name="Рисунок 26" descr="\\192.168.208.111\дизайнеры\Сизов\!обмен\лопаты png\зима авто_дер.pn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4241125"/>
          <a:ext cx="3571874" cy="326231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476250</xdr:colOff>
      <xdr:row>9</xdr:row>
      <xdr:rowOff>166687</xdr:rowOff>
    </xdr:from>
    <xdr:ext cx="3429000" cy="3238501"/>
    <xdr:pic>
      <xdr:nvPicPr>
        <xdr:cNvPr id="28" name="Рисунок 27" descr="\\192.168.208.111\дизайнеры\Сизов\!обмен\лопаты png\рысь.pn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170187"/>
          <a:ext cx="3429000" cy="323850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-1</xdr:rowOff>
    </xdr:from>
    <xdr:ext cx="4405313" cy="4048125"/>
    <xdr:pic>
      <xdr:nvPicPr>
        <xdr:cNvPr id="29" name="Рисунок 28" descr="\\192.168.208.111\дизайнеры\Сизов\!обмен\лопаты png\медведь.pn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08749"/>
          <a:ext cx="4405313" cy="4048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261939</xdr:colOff>
      <xdr:row>11</xdr:row>
      <xdr:rowOff>285750</xdr:rowOff>
    </xdr:from>
    <xdr:ext cx="4095750" cy="3381376"/>
    <xdr:pic>
      <xdr:nvPicPr>
        <xdr:cNvPr id="30" name="Рисунок 29" descr="\\192.168.208.111\дизайнеры\Сизов\!обмен\лопаты png\черенок-дерев.png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9" y="36742688"/>
          <a:ext cx="4095750" cy="33813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571499</xdr:colOff>
      <xdr:row>14</xdr:row>
      <xdr:rowOff>119062</xdr:rowOff>
    </xdr:from>
    <xdr:ext cx="3690937" cy="2047875"/>
    <xdr:pic>
      <xdr:nvPicPr>
        <xdr:cNvPr id="31" name="Рисунок 30" descr="\\192.168.208.111\дизайнеры\Сизов\!обмен\лопаты png\черенок-алюм.pn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0957500"/>
          <a:ext cx="3690937" cy="2047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290513</xdr:colOff>
      <xdr:row>5</xdr:row>
      <xdr:rowOff>547688</xdr:rowOff>
    </xdr:from>
    <xdr:to>
      <xdr:col>2</xdr:col>
      <xdr:colOff>3524250</xdr:colOff>
      <xdr:row>6</xdr:row>
      <xdr:rowOff>1223963</xdr:rowOff>
    </xdr:to>
    <xdr:pic>
      <xdr:nvPicPr>
        <xdr:cNvPr id="170044" name="Рисунок 1" descr="IMG_6516.png">
          <a:extLst>
            <a:ext uri="{FF2B5EF4-FFF2-40B4-BE49-F238E27FC236}">
              <a16:creationId xmlns:a16="http://schemas.microsoft.com/office/drawing/2014/main" id="{00000000-0008-0000-0700-00003C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0513" y="12930188"/>
          <a:ext cx="3233737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4</xdr:row>
      <xdr:rowOff>514350</xdr:rowOff>
    </xdr:from>
    <xdr:to>
      <xdr:col>2</xdr:col>
      <xdr:colOff>3343275</xdr:colOff>
      <xdr:row>4</xdr:row>
      <xdr:rowOff>2609850</xdr:rowOff>
    </xdr:to>
    <xdr:pic>
      <xdr:nvPicPr>
        <xdr:cNvPr id="170045" name="Рисунок 2" descr="Батут.png">
          <a:extLst>
            <a:ext uri="{FF2B5EF4-FFF2-40B4-BE49-F238E27FC236}">
              <a16:creationId xmlns:a16="http://schemas.microsoft.com/office/drawing/2014/main" id="{00000000-0008-0000-0700-00003D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20850225"/>
          <a:ext cx="29622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837421</xdr:colOff>
      <xdr:row>9</xdr:row>
      <xdr:rowOff>804543</xdr:rowOff>
    </xdr:from>
    <xdr:to>
      <xdr:col>8</xdr:col>
      <xdr:colOff>1920529</xdr:colOff>
      <xdr:row>9</xdr:row>
      <xdr:rowOff>1378353</xdr:rowOff>
    </xdr:to>
    <xdr:sp macro="" textlink="">
      <xdr:nvSpPr>
        <xdr:cNvPr id="8" name="Стрелка вправо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6148859" y="19878356"/>
          <a:ext cx="2178483" cy="573810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385763</xdr:colOff>
      <xdr:row>7</xdr:row>
      <xdr:rowOff>166687</xdr:rowOff>
    </xdr:from>
    <xdr:to>
      <xdr:col>2</xdr:col>
      <xdr:colOff>3381376</xdr:colOff>
      <xdr:row>8</xdr:row>
      <xdr:rowOff>1619250</xdr:rowOff>
    </xdr:to>
    <xdr:pic>
      <xdr:nvPicPr>
        <xdr:cNvPr id="170047" name="Picture 1">
          <a:extLst>
            <a:ext uri="{FF2B5EF4-FFF2-40B4-BE49-F238E27FC236}">
              <a16:creationId xmlns:a16="http://schemas.microsoft.com/office/drawing/2014/main" id="{00000000-0008-0000-0700-00003F9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5763" y="21455062"/>
          <a:ext cx="2995613" cy="3429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95251</xdr:rowOff>
    </xdr:from>
    <xdr:to>
      <xdr:col>10</xdr:col>
      <xdr:colOff>1190624</xdr:colOff>
      <xdr:row>0</xdr:row>
      <xdr:rowOff>3214688</xdr:rowOff>
    </xdr:to>
    <xdr:pic>
      <xdr:nvPicPr>
        <xdr:cNvPr id="170050" name="Рисунок 3">
          <a:extLst>
            <a:ext uri="{FF2B5EF4-FFF2-40B4-BE49-F238E27FC236}">
              <a16:creationId xmlns:a16="http://schemas.microsoft.com/office/drawing/2014/main" id="{00000000-0008-0000-0700-000042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87215"/>
        <a:stretch>
          <a:fillRect/>
        </a:stretch>
      </xdr:blipFill>
      <xdr:spPr bwMode="auto">
        <a:xfrm>
          <a:off x="47625" y="95251"/>
          <a:ext cx="22407562" cy="3119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3219450</xdr:rowOff>
    </xdr:from>
    <xdr:to>
      <xdr:col>15</xdr:col>
      <xdr:colOff>71437</xdr:colOff>
      <xdr:row>2</xdr:row>
      <xdr:rowOff>23813</xdr:rowOff>
    </xdr:to>
    <xdr:pic>
      <xdr:nvPicPr>
        <xdr:cNvPr id="170051" name="Рисунок 3">
          <a:extLst>
            <a:ext uri="{FF2B5EF4-FFF2-40B4-BE49-F238E27FC236}">
              <a16:creationId xmlns:a16="http://schemas.microsoft.com/office/drawing/2014/main" id="{00000000-0008-0000-0700-000043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55519" b="28006"/>
        <a:stretch>
          <a:fillRect/>
        </a:stretch>
      </xdr:blipFill>
      <xdr:spPr bwMode="auto">
        <a:xfrm>
          <a:off x="0" y="3219450"/>
          <a:ext cx="22550437" cy="301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396875</xdr:colOff>
      <xdr:row>74</xdr:row>
      <xdr:rowOff>439209</xdr:rowOff>
    </xdr:from>
    <xdr:to>
      <xdr:col>9</xdr:col>
      <xdr:colOff>1447863</xdr:colOff>
      <xdr:row>74</xdr:row>
      <xdr:rowOff>865014</xdr:rowOff>
    </xdr:to>
    <xdr:sp macro="" textlink="">
      <xdr:nvSpPr>
        <xdr:cNvPr id="5" name="Стрелка вправо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flipV="1">
          <a:off x="15494000" y="139909022"/>
          <a:ext cx="2098738" cy="42580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142875</xdr:colOff>
      <xdr:row>19</xdr:row>
      <xdr:rowOff>381000</xdr:rowOff>
    </xdr:from>
    <xdr:to>
      <xdr:col>2</xdr:col>
      <xdr:colOff>1171575</xdr:colOff>
      <xdr:row>20</xdr:row>
      <xdr:rowOff>171451</xdr:rowOff>
    </xdr:to>
    <xdr:pic>
      <xdr:nvPicPr>
        <xdr:cNvPr id="171347" name="Рисунок 309" descr="01_эспандер красный СССР.png">
          <a:extLst>
            <a:ext uri="{FF2B5EF4-FFF2-40B4-BE49-F238E27FC236}">
              <a16:creationId xmlns:a16="http://schemas.microsoft.com/office/drawing/2014/main" id="{00000000-0008-0000-0800-000053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42900600"/>
          <a:ext cx="10287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19</xdr:row>
      <xdr:rowOff>409575</xdr:rowOff>
    </xdr:from>
    <xdr:to>
      <xdr:col>2</xdr:col>
      <xdr:colOff>2352675</xdr:colOff>
      <xdr:row>20</xdr:row>
      <xdr:rowOff>209551</xdr:rowOff>
    </xdr:to>
    <xdr:pic>
      <xdr:nvPicPr>
        <xdr:cNvPr id="171348" name="Рисунок 308" descr="01_эспандер желтый СССР.png">
          <a:extLst>
            <a:ext uri="{FF2B5EF4-FFF2-40B4-BE49-F238E27FC236}">
              <a16:creationId xmlns:a16="http://schemas.microsoft.com/office/drawing/2014/main" id="{00000000-0008-0000-0800-000054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42929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19</xdr:row>
      <xdr:rowOff>409575</xdr:rowOff>
    </xdr:from>
    <xdr:to>
      <xdr:col>2</xdr:col>
      <xdr:colOff>3590925</xdr:colOff>
      <xdr:row>20</xdr:row>
      <xdr:rowOff>257176</xdr:rowOff>
    </xdr:to>
    <xdr:pic>
      <xdr:nvPicPr>
        <xdr:cNvPr id="171349" name="Рисунок 307" descr="01_эспандер Голубой СССР.png">
          <a:extLst>
            <a:ext uri="{FF2B5EF4-FFF2-40B4-BE49-F238E27FC236}">
              <a16:creationId xmlns:a16="http://schemas.microsoft.com/office/drawing/2014/main" id="{00000000-0008-0000-0800-000055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42929175"/>
          <a:ext cx="10858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22</xdr:row>
      <xdr:rowOff>1162050</xdr:rowOff>
    </xdr:from>
    <xdr:to>
      <xdr:col>2</xdr:col>
      <xdr:colOff>3476625</xdr:colOff>
      <xdr:row>25</xdr:row>
      <xdr:rowOff>314325</xdr:rowOff>
    </xdr:to>
    <xdr:pic>
      <xdr:nvPicPr>
        <xdr:cNvPr id="171350" name="Рисунок 264" descr="эспандеры.jpg">
          <a:extLst>
            <a:ext uri="{FF2B5EF4-FFF2-40B4-BE49-F238E27FC236}">
              <a16:creationId xmlns:a16="http://schemas.microsoft.com/office/drawing/2014/main" id="{00000000-0008-0000-0800-000056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14875" y="47482125"/>
          <a:ext cx="34099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28</xdr:row>
      <xdr:rowOff>1438275</xdr:rowOff>
    </xdr:from>
    <xdr:to>
      <xdr:col>2</xdr:col>
      <xdr:colOff>3714750</xdr:colOff>
      <xdr:row>29</xdr:row>
      <xdr:rowOff>1485900</xdr:rowOff>
    </xdr:to>
    <xdr:grpSp>
      <xdr:nvGrpSpPr>
        <xdr:cNvPr id="171351" name="Группа 82">
          <a:extLst>
            <a:ext uri="{FF2B5EF4-FFF2-40B4-BE49-F238E27FC236}">
              <a16:creationId xmlns:a16="http://schemas.microsoft.com/office/drawing/2014/main" id="{00000000-0008-0000-0800-0000579D0200}"/>
            </a:ext>
          </a:extLst>
        </xdr:cNvPr>
        <xdr:cNvGrpSpPr>
          <a:grpSpLocks/>
        </xdr:cNvGrpSpPr>
      </xdr:nvGrpSpPr>
      <xdr:grpSpPr bwMode="auto">
        <a:xfrm>
          <a:off x="5219700" y="55445025"/>
          <a:ext cx="3543300" cy="1762125"/>
          <a:chOff x="4723659" y="47375742"/>
          <a:chExt cx="3534639" cy="1996559"/>
        </a:xfrm>
      </xdr:grpSpPr>
      <xdr:pic>
        <xdr:nvPicPr>
          <xdr:cNvPr id="171397" name="Рисунок 12" descr="RBp_0394.png">
            <a:extLst>
              <a:ext uri="{FF2B5EF4-FFF2-40B4-BE49-F238E27FC236}">
                <a16:creationId xmlns:a16="http://schemas.microsoft.com/office/drawing/2014/main" id="{00000000-0008-0000-0800-000085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4723659" y="47375742"/>
            <a:ext cx="1288225" cy="19965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1398" name="Рисунок 13" descr="RBp_0403.png">
            <a:extLst>
              <a:ext uri="{FF2B5EF4-FFF2-40B4-BE49-F238E27FC236}">
                <a16:creationId xmlns:a16="http://schemas.microsoft.com/office/drawing/2014/main" id="{00000000-0008-0000-0800-000086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7080663" y="47404193"/>
            <a:ext cx="1177635" cy="171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1399" name="Рисунок 14" descr="RBp_0399.png">
            <a:extLst>
              <a:ext uri="{FF2B5EF4-FFF2-40B4-BE49-F238E27FC236}">
                <a16:creationId xmlns:a16="http://schemas.microsoft.com/office/drawing/2014/main" id="{00000000-0008-0000-0800-000087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5869626" y="47584971"/>
            <a:ext cx="1362363" cy="1777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</xdr:col>
      <xdr:colOff>3643312</xdr:colOff>
      <xdr:row>32</xdr:row>
      <xdr:rowOff>76201</xdr:rowOff>
    </xdr:from>
    <xdr:to>
      <xdr:col>2</xdr:col>
      <xdr:colOff>2347912</xdr:colOff>
      <xdr:row>33</xdr:row>
      <xdr:rowOff>123826</xdr:rowOff>
    </xdr:to>
    <xdr:pic>
      <xdr:nvPicPr>
        <xdr:cNvPr id="171352" name="Рисунок 15" descr="RBp_0364.png">
          <a:extLst>
            <a:ext uri="{FF2B5EF4-FFF2-40B4-BE49-F238E27FC236}">
              <a16:creationId xmlns:a16="http://schemas.microsoft.com/office/drawing/2014/main" id="{00000000-0008-0000-0800-000058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81562" y="65322451"/>
          <a:ext cx="25146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2043112</xdr:colOff>
      <xdr:row>32</xdr:row>
      <xdr:rowOff>485775</xdr:rowOff>
    </xdr:from>
    <xdr:to>
      <xdr:col>3</xdr:col>
      <xdr:colOff>300037</xdr:colOff>
      <xdr:row>33</xdr:row>
      <xdr:rowOff>504825</xdr:rowOff>
    </xdr:to>
    <xdr:pic>
      <xdr:nvPicPr>
        <xdr:cNvPr id="171353" name="Рисунок 16" descr="RBp_0338.png">
          <a:extLst>
            <a:ext uri="{FF2B5EF4-FFF2-40B4-BE49-F238E27FC236}">
              <a16:creationId xmlns:a16="http://schemas.microsoft.com/office/drawing/2014/main" id="{00000000-0008-0000-0800-000059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091362" y="65732025"/>
          <a:ext cx="20669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423863</xdr:colOff>
      <xdr:row>33</xdr:row>
      <xdr:rowOff>185738</xdr:rowOff>
    </xdr:from>
    <xdr:to>
      <xdr:col>2</xdr:col>
      <xdr:colOff>2947988</xdr:colOff>
      <xdr:row>33</xdr:row>
      <xdr:rowOff>2033588</xdr:rowOff>
    </xdr:to>
    <xdr:pic>
      <xdr:nvPicPr>
        <xdr:cNvPr id="171354" name="Рисунок 17" descr="RBp_0356.png">
          <a:extLst>
            <a:ext uri="{FF2B5EF4-FFF2-40B4-BE49-F238E27FC236}">
              <a16:creationId xmlns:a16="http://schemas.microsoft.com/office/drawing/2014/main" id="{00000000-0008-0000-0800-00005A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72113" y="67098863"/>
          <a:ext cx="25241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35</xdr:row>
      <xdr:rowOff>200025</xdr:rowOff>
    </xdr:from>
    <xdr:to>
      <xdr:col>2</xdr:col>
      <xdr:colOff>2867025</xdr:colOff>
      <xdr:row>35</xdr:row>
      <xdr:rowOff>2038350</xdr:rowOff>
    </xdr:to>
    <xdr:pic>
      <xdr:nvPicPr>
        <xdr:cNvPr id="171355" name="Рисунок 18" descr="RBp_0463.png">
          <a:extLst>
            <a:ext uri="{FF2B5EF4-FFF2-40B4-BE49-F238E27FC236}">
              <a16:creationId xmlns:a16="http://schemas.microsoft.com/office/drawing/2014/main" id="{00000000-0008-0000-0800-00005B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91100" y="69342000"/>
          <a:ext cx="25241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40</xdr:row>
      <xdr:rowOff>4076700</xdr:rowOff>
    </xdr:from>
    <xdr:to>
      <xdr:col>2</xdr:col>
      <xdr:colOff>3657600</xdr:colOff>
      <xdr:row>41</xdr:row>
      <xdr:rowOff>3152775</xdr:rowOff>
    </xdr:to>
    <xdr:pic>
      <xdr:nvPicPr>
        <xdr:cNvPr id="171356" name="Рисунок 19" descr="RBp_0392.png">
          <a:extLst>
            <a:ext uri="{FF2B5EF4-FFF2-40B4-BE49-F238E27FC236}">
              <a16:creationId xmlns:a16="http://schemas.microsoft.com/office/drawing/2014/main" id="{00000000-0008-0000-0800-00005C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05375" y="114166650"/>
          <a:ext cx="34004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1171575</xdr:colOff>
      <xdr:row>44</xdr:row>
      <xdr:rowOff>76200</xdr:rowOff>
    </xdr:from>
    <xdr:to>
      <xdr:col>2</xdr:col>
      <xdr:colOff>2324100</xdr:colOff>
      <xdr:row>44</xdr:row>
      <xdr:rowOff>1800225</xdr:rowOff>
    </xdr:to>
    <xdr:pic>
      <xdr:nvPicPr>
        <xdr:cNvPr id="171357" name="Picture 19" descr="2760">
          <a:extLst>
            <a:ext uri="{FF2B5EF4-FFF2-40B4-BE49-F238E27FC236}">
              <a16:creationId xmlns:a16="http://schemas.microsoft.com/office/drawing/2014/main" id="{00000000-0008-0000-0800-00005D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19775" y="131987925"/>
          <a:ext cx="11525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37</xdr:row>
      <xdr:rowOff>428625</xdr:rowOff>
    </xdr:from>
    <xdr:to>
      <xdr:col>2</xdr:col>
      <xdr:colOff>3505200</xdr:colOff>
      <xdr:row>37</xdr:row>
      <xdr:rowOff>2962275</xdr:rowOff>
    </xdr:to>
    <xdr:pic>
      <xdr:nvPicPr>
        <xdr:cNvPr id="171358" name="Рисунок 26" descr="RBp_0483 (2).png">
          <a:extLst>
            <a:ext uri="{FF2B5EF4-FFF2-40B4-BE49-F238E27FC236}">
              <a16:creationId xmlns:a16="http://schemas.microsoft.com/office/drawing/2014/main" id="{00000000-0008-0000-0800-00005E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9715" t="14008" r="15546" b="7996"/>
        <a:stretch>
          <a:fillRect/>
        </a:stretch>
      </xdr:blipFill>
      <xdr:spPr bwMode="auto">
        <a:xfrm>
          <a:off x="5667375" y="78486000"/>
          <a:ext cx="288607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233362</xdr:colOff>
      <xdr:row>38</xdr:row>
      <xdr:rowOff>333375</xdr:rowOff>
    </xdr:from>
    <xdr:to>
      <xdr:col>2</xdr:col>
      <xdr:colOff>3328987</xdr:colOff>
      <xdr:row>38</xdr:row>
      <xdr:rowOff>2867025</xdr:rowOff>
    </xdr:to>
    <xdr:pic>
      <xdr:nvPicPr>
        <xdr:cNvPr id="171359" name="Рисунок 27" descr="RBp_0473 (2).png">
          <a:extLst>
            <a:ext uri="{FF2B5EF4-FFF2-40B4-BE49-F238E27FC236}">
              <a16:creationId xmlns:a16="http://schemas.microsoft.com/office/drawing/2014/main" id="{00000000-0008-0000-0800-00005F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281612" y="82653188"/>
          <a:ext cx="30956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214313</xdr:colOff>
      <xdr:row>50</xdr:row>
      <xdr:rowOff>423863</xdr:rowOff>
    </xdr:from>
    <xdr:to>
      <xdr:col>2</xdr:col>
      <xdr:colOff>3690938</xdr:colOff>
      <xdr:row>52</xdr:row>
      <xdr:rowOff>1047749</xdr:rowOff>
    </xdr:to>
    <xdr:pic>
      <xdr:nvPicPr>
        <xdr:cNvPr id="171363" name="Рисунок 50" descr="RBP_8243-phRB.png">
          <a:extLst>
            <a:ext uri="{FF2B5EF4-FFF2-40B4-BE49-F238E27FC236}">
              <a16:creationId xmlns:a16="http://schemas.microsoft.com/office/drawing/2014/main" id="{00000000-0008-0000-0800-000063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262563" y="115104863"/>
          <a:ext cx="3476625" cy="426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261937</xdr:colOff>
      <xdr:row>46</xdr:row>
      <xdr:rowOff>600075</xdr:rowOff>
    </xdr:from>
    <xdr:to>
      <xdr:col>2</xdr:col>
      <xdr:colOff>3471862</xdr:colOff>
      <xdr:row>47</xdr:row>
      <xdr:rowOff>1095374</xdr:rowOff>
    </xdr:to>
    <xdr:pic>
      <xdr:nvPicPr>
        <xdr:cNvPr id="171364" name="Рисунок 53" descr="Без имени-1 (2).png">
          <a:extLst>
            <a:ext uri="{FF2B5EF4-FFF2-40B4-BE49-F238E27FC236}">
              <a16:creationId xmlns:a16="http://schemas.microsoft.com/office/drawing/2014/main" id="{00000000-0008-0000-0800-000064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10187" y="109661325"/>
          <a:ext cx="3209925" cy="1900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39</xdr:row>
      <xdr:rowOff>333375</xdr:rowOff>
    </xdr:from>
    <xdr:to>
      <xdr:col>2</xdr:col>
      <xdr:colOff>3248025</xdr:colOff>
      <xdr:row>39</xdr:row>
      <xdr:rowOff>2371725</xdr:rowOff>
    </xdr:to>
    <xdr:pic>
      <xdr:nvPicPr>
        <xdr:cNvPr id="171366" name="Рисунок 1">
          <a:extLst>
            <a:ext uri="{FF2B5EF4-FFF2-40B4-BE49-F238E27FC236}">
              <a16:creationId xmlns:a16="http://schemas.microsoft.com/office/drawing/2014/main" id="{00000000-0008-0000-0800-000066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181600" y="107661075"/>
          <a:ext cx="27146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63</xdr:row>
      <xdr:rowOff>76200</xdr:rowOff>
    </xdr:from>
    <xdr:to>
      <xdr:col>2</xdr:col>
      <xdr:colOff>3495675</xdr:colOff>
      <xdr:row>65</xdr:row>
      <xdr:rowOff>57150</xdr:rowOff>
    </xdr:to>
    <xdr:pic>
      <xdr:nvPicPr>
        <xdr:cNvPr id="171367" name="Рисунок 54" descr="обручи.png">
          <a:extLst>
            <a:ext uri="{FF2B5EF4-FFF2-40B4-BE49-F238E27FC236}">
              <a16:creationId xmlns:a16="http://schemas.microsoft.com/office/drawing/2014/main" id="{00000000-0008-0000-0800-000067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48250" y="156009975"/>
          <a:ext cx="30956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57</xdr:row>
      <xdr:rowOff>95250</xdr:rowOff>
    </xdr:from>
    <xdr:to>
      <xdr:col>2</xdr:col>
      <xdr:colOff>3028950</xdr:colOff>
      <xdr:row>58</xdr:row>
      <xdr:rowOff>428625</xdr:rowOff>
    </xdr:to>
    <xdr:pic>
      <xdr:nvPicPr>
        <xdr:cNvPr id="171368" name="Рисунок 58" descr="обручи.png">
          <a:extLst>
            <a:ext uri="{FF2B5EF4-FFF2-40B4-BE49-F238E27FC236}">
              <a16:creationId xmlns:a16="http://schemas.microsoft.com/office/drawing/2014/main" id="{00000000-0008-0000-0800-000068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67325" y="152314275"/>
          <a:ext cx="2409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68</xdr:row>
      <xdr:rowOff>457200</xdr:rowOff>
    </xdr:from>
    <xdr:to>
      <xdr:col>2</xdr:col>
      <xdr:colOff>3762375</xdr:colOff>
      <xdr:row>70</xdr:row>
      <xdr:rowOff>695325</xdr:rowOff>
    </xdr:to>
    <xdr:pic>
      <xdr:nvPicPr>
        <xdr:cNvPr id="171369" name="Рисунок 60" descr="обручи.png">
          <a:extLst>
            <a:ext uri="{FF2B5EF4-FFF2-40B4-BE49-F238E27FC236}">
              <a16:creationId xmlns:a16="http://schemas.microsoft.com/office/drawing/2014/main" id="{00000000-0008-0000-0800-000069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695825" y="159486600"/>
          <a:ext cx="37147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40</xdr:row>
      <xdr:rowOff>428625</xdr:rowOff>
    </xdr:from>
    <xdr:to>
      <xdr:col>2</xdr:col>
      <xdr:colOff>2009775</xdr:colOff>
      <xdr:row>40</xdr:row>
      <xdr:rowOff>2152650</xdr:rowOff>
    </xdr:to>
    <xdr:pic>
      <xdr:nvPicPr>
        <xdr:cNvPr id="171371" name="Picture 2">
          <a:extLst>
            <a:ext uri="{FF2B5EF4-FFF2-40B4-BE49-F238E27FC236}">
              <a16:creationId xmlns:a16="http://schemas.microsoft.com/office/drawing/2014/main" id="{00000000-0008-0000-0800-00006B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00" y="112223550"/>
          <a:ext cx="18954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1790700</xdr:colOff>
      <xdr:row>40</xdr:row>
      <xdr:rowOff>352425</xdr:rowOff>
    </xdr:from>
    <xdr:to>
      <xdr:col>2</xdr:col>
      <xdr:colOff>3743325</xdr:colOff>
      <xdr:row>40</xdr:row>
      <xdr:rowOff>2124075</xdr:rowOff>
    </xdr:to>
    <xdr:pic>
      <xdr:nvPicPr>
        <xdr:cNvPr id="171372" name="Picture 3">
          <a:extLst>
            <a:ext uri="{FF2B5EF4-FFF2-40B4-BE49-F238E27FC236}">
              <a16:creationId xmlns:a16="http://schemas.microsoft.com/office/drawing/2014/main" id="{00000000-0008-0000-0800-00006C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38900" y="112147350"/>
          <a:ext cx="19526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36</xdr:row>
      <xdr:rowOff>0</xdr:rowOff>
    </xdr:from>
    <xdr:to>
      <xdr:col>2</xdr:col>
      <xdr:colOff>2857500</xdr:colOff>
      <xdr:row>37</xdr:row>
      <xdr:rowOff>114300</xdr:rowOff>
    </xdr:to>
    <xdr:pic>
      <xdr:nvPicPr>
        <xdr:cNvPr id="171377" name="Рисунок 50" descr="http://sportoptovik.ru/upload/resize_cache/iblock/d26/110_110_1/d2675572412fe8085cec19c0b4f80b2c.png">
          <a:extLst>
            <a:ext uri="{FF2B5EF4-FFF2-40B4-BE49-F238E27FC236}">
              <a16:creationId xmlns:a16="http://schemas.microsoft.com/office/drawing/2014/main" id="{00000000-0008-0000-0800-000071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524500" y="75747563"/>
          <a:ext cx="2000250" cy="242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71381" name="AutoShape 11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800-000075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71382" name="AutoShape 12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800-000076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71383" name="AutoShape 14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800-000077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23813</xdr:colOff>
      <xdr:row>0</xdr:row>
      <xdr:rowOff>3317495</xdr:rowOff>
    </xdr:to>
    <xdr:pic>
      <xdr:nvPicPr>
        <xdr:cNvPr id="171386" name="Рисунок 3">
          <a:extLst>
            <a:ext uri="{FF2B5EF4-FFF2-40B4-BE49-F238E27FC236}">
              <a16:creationId xmlns:a16="http://schemas.microsoft.com/office/drawing/2014/main" id="{00000000-0008-0000-0800-00007A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b="87215"/>
        <a:stretch>
          <a:fillRect/>
        </a:stretch>
      </xdr:blipFill>
      <xdr:spPr bwMode="auto">
        <a:xfrm>
          <a:off x="1" y="0"/>
          <a:ext cx="21240750" cy="3317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3295650</xdr:rowOff>
    </xdr:from>
    <xdr:to>
      <xdr:col>12</xdr:col>
      <xdr:colOff>23813</xdr:colOff>
      <xdr:row>2</xdr:row>
      <xdr:rowOff>-1</xdr:rowOff>
    </xdr:to>
    <xdr:pic>
      <xdr:nvPicPr>
        <xdr:cNvPr id="171387" name="Рисунок 3">
          <a:extLst>
            <a:ext uri="{FF2B5EF4-FFF2-40B4-BE49-F238E27FC236}">
              <a16:creationId xmlns:a16="http://schemas.microsoft.com/office/drawing/2014/main" id="{00000000-0008-0000-0800-00007B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55519" b="28006"/>
        <a:stretch>
          <a:fillRect/>
        </a:stretch>
      </xdr:blipFill>
      <xdr:spPr bwMode="auto">
        <a:xfrm>
          <a:off x="1" y="3295650"/>
          <a:ext cx="21240750" cy="3871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14</xdr:row>
      <xdr:rowOff>114300</xdr:rowOff>
    </xdr:from>
    <xdr:to>
      <xdr:col>2</xdr:col>
      <xdr:colOff>3143250</xdr:colOff>
      <xdr:row>16</xdr:row>
      <xdr:rowOff>1314450</xdr:rowOff>
    </xdr:to>
    <xdr:pic>
      <xdr:nvPicPr>
        <xdr:cNvPr id="171388" name="Рисунок 57">
          <a:extLst>
            <a:ext uri="{FF2B5EF4-FFF2-40B4-BE49-F238E27FC236}">
              <a16:creationId xmlns:a16="http://schemas.microsoft.com/office/drawing/2014/main" id="{00000000-0008-0000-0800-00007C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505450" y="30175200"/>
          <a:ext cx="228600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7</xdr:row>
      <xdr:rowOff>190500</xdr:rowOff>
    </xdr:from>
    <xdr:to>
      <xdr:col>2</xdr:col>
      <xdr:colOff>3114675</xdr:colOff>
      <xdr:row>9</xdr:row>
      <xdr:rowOff>1285875</xdr:rowOff>
    </xdr:to>
    <xdr:pic>
      <xdr:nvPicPr>
        <xdr:cNvPr id="171389" name="Рисунок 2">
          <a:extLst>
            <a:ext uri="{FF2B5EF4-FFF2-40B4-BE49-F238E27FC236}">
              <a16:creationId xmlns:a16="http://schemas.microsoft.com/office/drawing/2014/main" id="{00000000-0008-0000-0800-00007D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57775" y="21231225"/>
          <a:ext cx="2705100" cy="687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17</xdr:row>
      <xdr:rowOff>723900</xdr:rowOff>
    </xdr:from>
    <xdr:to>
      <xdr:col>2</xdr:col>
      <xdr:colOff>3057525</xdr:colOff>
      <xdr:row>17</xdr:row>
      <xdr:rowOff>2943225</xdr:rowOff>
    </xdr:to>
    <xdr:pic>
      <xdr:nvPicPr>
        <xdr:cNvPr id="171390" name="Рисунок 59">
          <a:extLst>
            <a:ext uri="{FF2B5EF4-FFF2-40B4-BE49-F238E27FC236}">
              <a16:creationId xmlns:a16="http://schemas.microsoft.com/office/drawing/2014/main" id="{00000000-0008-0000-0800-00007E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72075" y="38023800"/>
          <a:ext cx="253365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73</xdr:row>
      <xdr:rowOff>285750</xdr:rowOff>
    </xdr:from>
    <xdr:to>
      <xdr:col>2</xdr:col>
      <xdr:colOff>3429000</xdr:colOff>
      <xdr:row>73</xdr:row>
      <xdr:rowOff>2733675</xdr:rowOff>
    </xdr:to>
    <xdr:pic>
      <xdr:nvPicPr>
        <xdr:cNvPr id="171391" name="Рисунок 59">
          <a:extLst>
            <a:ext uri="{FF2B5EF4-FFF2-40B4-BE49-F238E27FC236}">
              <a16:creationId xmlns:a16="http://schemas.microsoft.com/office/drawing/2014/main" id="{00000000-0008-0000-0800-00007F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267325" y="163344225"/>
          <a:ext cx="280987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42</xdr:row>
      <xdr:rowOff>95250</xdr:rowOff>
    </xdr:from>
    <xdr:to>
      <xdr:col>2</xdr:col>
      <xdr:colOff>2524125</xdr:colOff>
      <xdr:row>42</xdr:row>
      <xdr:rowOff>1838325</xdr:rowOff>
    </xdr:to>
    <xdr:pic>
      <xdr:nvPicPr>
        <xdr:cNvPr id="171392" name="Рисунок 1">
          <a:extLst>
            <a:ext uri="{FF2B5EF4-FFF2-40B4-BE49-F238E27FC236}">
              <a16:creationId xmlns:a16="http://schemas.microsoft.com/office/drawing/2014/main" id="{00000000-0008-0000-0800-000080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486400" y="128644650"/>
          <a:ext cx="16859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6</xdr:row>
      <xdr:rowOff>271462</xdr:rowOff>
    </xdr:from>
    <xdr:to>
      <xdr:col>2</xdr:col>
      <xdr:colOff>3209925</xdr:colOff>
      <xdr:row>6</xdr:row>
      <xdr:rowOff>2605087</xdr:rowOff>
    </xdr:to>
    <xdr:pic>
      <xdr:nvPicPr>
        <xdr:cNvPr id="171394" name="Рисунок 5">
          <a:extLst>
            <a:ext uri="{FF2B5EF4-FFF2-40B4-BE49-F238E27FC236}">
              <a16:creationId xmlns:a16="http://schemas.microsoft.com/office/drawing/2014/main" id="{00000000-0008-0000-0800-000082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972050" y="18488025"/>
          <a:ext cx="29051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43</xdr:row>
      <xdr:rowOff>71437</xdr:rowOff>
    </xdr:from>
    <xdr:to>
      <xdr:col>2</xdr:col>
      <xdr:colOff>3358400</xdr:colOff>
      <xdr:row>43</xdr:row>
      <xdr:rowOff>2119312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953000" y="121038937"/>
          <a:ext cx="3072650" cy="20478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</xdr:row>
      <xdr:rowOff>119062</xdr:rowOff>
    </xdr:from>
    <xdr:to>
      <xdr:col>2</xdr:col>
      <xdr:colOff>2376487</xdr:colOff>
      <xdr:row>5</xdr:row>
      <xdr:rowOff>2305049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129837"/>
          <a:ext cx="2185987" cy="2185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2881312</xdr:colOff>
      <xdr:row>5</xdr:row>
      <xdr:rowOff>142875</xdr:rowOff>
    </xdr:from>
    <xdr:to>
      <xdr:col>2</xdr:col>
      <xdr:colOff>3318827</xdr:colOff>
      <xdr:row>5</xdr:row>
      <xdr:rowOff>2438400</xdr:rowOff>
    </xdr:to>
    <xdr:pic>
      <xdr:nvPicPr>
        <xdr:cNvPr id="46" name="Рисунок 45" descr="C:\Users\gamidov\Desktop\РАБОЧАЯ\Фото товара\береша 2.pn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00507" y="11082655"/>
          <a:ext cx="2295525" cy="437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absolutechampion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3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4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4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5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5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7.jpeg"/><Relationship Id="rId3" Type="http://schemas.openxmlformats.org/officeDocument/2006/relationships/printerSettings" Target="../printerSettings/printerSettings15.bin"/><Relationship Id="rId7" Type="http://schemas.openxmlformats.org/officeDocument/2006/relationships/oleObject" Target="../embeddings/oleObject1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5.xml"/><Relationship Id="rId10" Type="http://schemas.openxmlformats.org/officeDocument/2006/relationships/image" Target="../media/image128.jpeg"/><Relationship Id="rId4" Type="http://schemas.openxmlformats.org/officeDocument/2006/relationships/printerSettings" Target="../printerSettings/printerSettings16.bin"/><Relationship Id="rId9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VT292"/>
  <sheetViews>
    <sheetView zoomScale="40" zoomScaleNormal="40" workbookViewId="0">
      <selection activeCell="N1" sqref="N1"/>
    </sheetView>
  </sheetViews>
  <sheetFormatPr defaultRowHeight="16.5"/>
  <cols>
    <col min="1" max="1" width="79.140625" style="93" customWidth="1"/>
    <col min="2" max="2" width="16.42578125" style="206" customWidth="1"/>
    <col min="3" max="3" width="49.7109375" style="206" customWidth="1"/>
    <col min="4" max="4" width="20.7109375" style="93" customWidth="1"/>
    <col min="5" max="8" width="20.7109375" style="206" customWidth="1"/>
    <col min="9" max="9" width="18.7109375" style="94" customWidth="1"/>
    <col min="10" max="10" width="18.28515625" style="94" customWidth="1"/>
    <col min="11" max="11" width="0.5703125" style="206" customWidth="1"/>
    <col min="12" max="12" width="9.140625" style="206" hidden="1" customWidth="1"/>
    <col min="13" max="256" width="9.140625" style="206"/>
    <col min="257" max="257" width="79.140625" style="206" customWidth="1"/>
    <col min="258" max="258" width="16.42578125" style="206" customWidth="1"/>
    <col min="259" max="259" width="49.7109375" style="206" customWidth="1"/>
    <col min="260" max="264" width="20.7109375" style="206" customWidth="1"/>
    <col min="265" max="265" width="18.7109375" style="206" customWidth="1"/>
    <col min="266" max="266" width="18.28515625" style="206" customWidth="1"/>
    <col min="267" max="267" width="0.5703125" style="206" customWidth="1"/>
    <col min="268" max="268" width="9.140625" style="206" hidden="1" customWidth="1"/>
    <col min="269" max="512" width="9.140625" style="206"/>
    <col min="513" max="513" width="79.140625" style="206" customWidth="1"/>
    <col min="514" max="514" width="16.42578125" style="206" customWidth="1"/>
    <col min="515" max="515" width="49.7109375" style="206" customWidth="1"/>
    <col min="516" max="520" width="20.7109375" style="206" customWidth="1"/>
    <col min="521" max="521" width="18.7109375" style="206" customWidth="1"/>
    <col min="522" max="522" width="18.28515625" style="206" customWidth="1"/>
    <col min="523" max="523" width="0.5703125" style="206" customWidth="1"/>
    <col min="524" max="524" width="9.140625" style="206" hidden="1" customWidth="1"/>
    <col min="525" max="768" width="9.140625" style="206"/>
    <col min="769" max="769" width="79.140625" style="206" customWidth="1"/>
    <col min="770" max="770" width="16.42578125" style="206" customWidth="1"/>
    <col min="771" max="771" width="49.7109375" style="206" customWidth="1"/>
    <col min="772" max="776" width="20.7109375" style="206" customWidth="1"/>
    <col min="777" max="777" width="18.7109375" style="206" customWidth="1"/>
    <col min="778" max="778" width="18.28515625" style="206" customWidth="1"/>
    <col min="779" max="779" width="0.5703125" style="206" customWidth="1"/>
    <col min="780" max="780" width="9.140625" style="206" hidden="1" customWidth="1"/>
    <col min="781" max="1024" width="9.140625" style="206"/>
    <col min="1025" max="1025" width="79.140625" style="206" customWidth="1"/>
    <col min="1026" max="1026" width="16.42578125" style="206" customWidth="1"/>
    <col min="1027" max="1027" width="49.7109375" style="206" customWidth="1"/>
    <col min="1028" max="1032" width="20.7109375" style="206" customWidth="1"/>
    <col min="1033" max="1033" width="18.7109375" style="206" customWidth="1"/>
    <col min="1034" max="1034" width="18.28515625" style="206" customWidth="1"/>
    <col min="1035" max="1035" width="0.5703125" style="206" customWidth="1"/>
    <col min="1036" max="1036" width="9.140625" style="206" hidden="1" customWidth="1"/>
    <col min="1037" max="1280" width="9.140625" style="206"/>
    <col min="1281" max="1281" width="79.140625" style="206" customWidth="1"/>
    <col min="1282" max="1282" width="16.42578125" style="206" customWidth="1"/>
    <col min="1283" max="1283" width="49.7109375" style="206" customWidth="1"/>
    <col min="1284" max="1288" width="20.7109375" style="206" customWidth="1"/>
    <col min="1289" max="1289" width="18.7109375" style="206" customWidth="1"/>
    <col min="1290" max="1290" width="18.28515625" style="206" customWidth="1"/>
    <col min="1291" max="1291" width="0.5703125" style="206" customWidth="1"/>
    <col min="1292" max="1292" width="9.140625" style="206" hidden="1" customWidth="1"/>
    <col min="1293" max="1536" width="9.140625" style="206"/>
    <col min="1537" max="1537" width="79.140625" style="206" customWidth="1"/>
    <col min="1538" max="1538" width="16.42578125" style="206" customWidth="1"/>
    <col min="1539" max="1539" width="49.7109375" style="206" customWidth="1"/>
    <col min="1540" max="1544" width="20.7109375" style="206" customWidth="1"/>
    <col min="1545" max="1545" width="18.7109375" style="206" customWidth="1"/>
    <col min="1546" max="1546" width="18.28515625" style="206" customWidth="1"/>
    <col min="1547" max="1547" width="0.5703125" style="206" customWidth="1"/>
    <col min="1548" max="1548" width="9.140625" style="206" hidden="1" customWidth="1"/>
    <col min="1549" max="1792" width="9.140625" style="206"/>
    <col min="1793" max="1793" width="79.140625" style="206" customWidth="1"/>
    <col min="1794" max="1794" width="16.42578125" style="206" customWidth="1"/>
    <col min="1795" max="1795" width="49.7109375" style="206" customWidth="1"/>
    <col min="1796" max="1800" width="20.7109375" style="206" customWidth="1"/>
    <col min="1801" max="1801" width="18.7109375" style="206" customWidth="1"/>
    <col min="1802" max="1802" width="18.28515625" style="206" customWidth="1"/>
    <col min="1803" max="1803" width="0.5703125" style="206" customWidth="1"/>
    <col min="1804" max="1804" width="9.140625" style="206" hidden="1" customWidth="1"/>
    <col min="1805" max="2048" width="9.140625" style="206"/>
    <col min="2049" max="2049" width="79.140625" style="206" customWidth="1"/>
    <col min="2050" max="2050" width="16.42578125" style="206" customWidth="1"/>
    <col min="2051" max="2051" width="49.7109375" style="206" customWidth="1"/>
    <col min="2052" max="2056" width="20.7109375" style="206" customWidth="1"/>
    <col min="2057" max="2057" width="18.7109375" style="206" customWidth="1"/>
    <col min="2058" max="2058" width="18.28515625" style="206" customWidth="1"/>
    <col min="2059" max="2059" width="0.5703125" style="206" customWidth="1"/>
    <col min="2060" max="2060" width="9.140625" style="206" hidden="1" customWidth="1"/>
    <col min="2061" max="2304" width="9.140625" style="206"/>
    <col min="2305" max="2305" width="79.140625" style="206" customWidth="1"/>
    <col min="2306" max="2306" width="16.42578125" style="206" customWidth="1"/>
    <col min="2307" max="2307" width="49.7109375" style="206" customWidth="1"/>
    <col min="2308" max="2312" width="20.7109375" style="206" customWidth="1"/>
    <col min="2313" max="2313" width="18.7109375" style="206" customWidth="1"/>
    <col min="2314" max="2314" width="18.28515625" style="206" customWidth="1"/>
    <col min="2315" max="2315" width="0.5703125" style="206" customWidth="1"/>
    <col min="2316" max="2316" width="9.140625" style="206" hidden="1" customWidth="1"/>
    <col min="2317" max="2560" width="9.140625" style="206"/>
    <col min="2561" max="2561" width="79.140625" style="206" customWidth="1"/>
    <col min="2562" max="2562" width="16.42578125" style="206" customWidth="1"/>
    <col min="2563" max="2563" width="49.7109375" style="206" customWidth="1"/>
    <col min="2564" max="2568" width="20.7109375" style="206" customWidth="1"/>
    <col min="2569" max="2569" width="18.7109375" style="206" customWidth="1"/>
    <col min="2570" max="2570" width="18.28515625" style="206" customWidth="1"/>
    <col min="2571" max="2571" width="0.5703125" style="206" customWidth="1"/>
    <col min="2572" max="2572" width="9.140625" style="206" hidden="1" customWidth="1"/>
    <col min="2573" max="2816" width="9.140625" style="206"/>
    <col min="2817" max="2817" width="79.140625" style="206" customWidth="1"/>
    <col min="2818" max="2818" width="16.42578125" style="206" customWidth="1"/>
    <col min="2819" max="2819" width="49.7109375" style="206" customWidth="1"/>
    <col min="2820" max="2824" width="20.7109375" style="206" customWidth="1"/>
    <col min="2825" max="2825" width="18.7109375" style="206" customWidth="1"/>
    <col min="2826" max="2826" width="18.28515625" style="206" customWidth="1"/>
    <col min="2827" max="2827" width="0.5703125" style="206" customWidth="1"/>
    <col min="2828" max="2828" width="9.140625" style="206" hidden="1" customWidth="1"/>
    <col min="2829" max="3072" width="9.140625" style="206"/>
    <col min="3073" max="3073" width="79.140625" style="206" customWidth="1"/>
    <col min="3074" max="3074" width="16.42578125" style="206" customWidth="1"/>
    <col min="3075" max="3075" width="49.7109375" style="206" customWidth="1"/>
    <col min="3076" max="3080" width="20.7109375" style="206" customWidth="1"/>
    <col min="3081" max="3081" width="18.7109375" style="206" customWidth="1"/>
    <col min="3082" max="3082" width="18.28515625" style="206" customWidth="1"/>
    <col min="3083" max="3083" width="0.5703125" style="206" customWidth="1"/>
    <col min="3084" max="3084" width="9.140625" style="206" hidden="1" customWidth="1"/>
    <col min="3085" max="3328" width="9.140625" style="206"/>
    <col min="3329" max="3329" width="79.140625" style="206" customWidth="1"/>
    <col min="3330" max="3330" width="16.42578125" style="206" customWidth="1"/>
    <col min="3331" max="3331" width="49.7109375" style="206" customWidth="1"/>
    <col min="3332" max="3336" width="20.7109375" style="206" customWidth="1"/>
    <col min="3337" max="3337" width="18.7109375" style="206" customWidth="1"/>
    <col min="3338" max="3338" width="18.28515625" style="206" customWidth="1"/>
    <col min="3339" max="3339" width="0.5703125" style="206" customWidth="1"/>
    <col min="3340" max="3340" width="9.140625" style="206" hidden="1" customWidth="1"/>
    <col min="3341" max="3584" width="9.140625" style="206"/>
    <col min="3585" max="3585" width="79.140625" style="206" customWidth="1"/>
    <col min="3586" max="3586" width="16.42578125" style="206" customWidth="1"/>
    <col min="3587" max="3587" width="49.7109375" style="206" customWidth="1"/>
    <col min="3588" max="3592" width="20.7109375" style="206" customWidth="1"/>
    <col min="3593" max="3593" width="18.7109375" style="206" customWidth="1"/>
    <col min="3594" max="3594" width="18.28515625" style="206" customWidth="1"/>
    <col min="3595" max="3595" width="0.5703125" style="206" customWidth="1"/>
    <col min="3596" max="3596" width="9.140625" style="206" hidden="1" customWidth="1"/>
    <col min="3597" max="3840" width="9.140625" style="206"/>
    <col min="3841" max="3841" width="79.140625" style="206" customWidth="1"/>
    <col min="3842" max="3842" width="16.42578125" style="206" customWidth="1"/>
    <col min="3843" max="3843" width="49.7109375" style="206" customWidth="1"/>
    <col min="3844" max="3848" width="20.7109375" style="206" customWidth="1"/>
    <col min="3849" max="3849" width="18.7109375" style="206" customWidth="1"/>
    <col min="3850" max="3850" width="18.28515625" style="206" customWidth="1"/>
    <col min="3851" max="3851" width="0.5703125" style="206" customWidth="1"/>
    <col min="3852" max="3852" width="9.140625" style="206" hidden="1" customWidth="1"/>
    <col min="3853" max="4096" width="9.140625" style="206"/>
    <col min="4097" max="4097" width="79.140625" style="206" customWidth="1"/>
    <col min="4098" max="4098" width="16.42578125" style="206" customWidth="1"/>
    <col min="4099" max="4099" width="49.7109375" style="206" customWidth="1"/>
    <col min="4100" max="4104" width="20.7109375" style="206" customWidth="1"/>
    <col min="4105" max="4105" width="18.7109375" style="206" customWidth="1"/>
    <col min="4106" max="4106" width="18.28515625" style="206" customWidth="1"/>
    <col min="4107" max="4107" width="0.5703125" style="206" customWidth="1"/>
    <col min="4108" max="4108" width="9.140625" style="206" hidden="1" customWidth="1"/>
    <col min="4109" max="4352" width="9.140625" style="206"/>
    <col min="4353" max="4353" width="79.140625" style="206" customWidth="1"/>
    <col min="4354" max="4354" width="16.42578125" style="206" customWidth="1"/>
    <col min="4355" max="4355" width="49.7109375" style="206" customWidth="1"/>
    <col min="4356" max="4360" width="20.7109375" style="206" customWidth="1"/>
    <col min="4361" max="4361" width="18.7109375" style="206" customWidth="1"/>
    <col min="4362" max="4362" width="18.28515625" style="206" customWidth="1"/>
    <col min="4363" max="4363" width="0.5703125" style="206" customWidth="1"/>
    <col min="4364" max="4364" width="9.140625" style="206" hidden="1" customWidth="1"/>
    <col min="4365" max="4608" width="9.140625" style="206"/>
    <col min="4609" max="4609" width="79.140625" style="206" customWidth="1"/>
    <col min="4610" max="4610" width="16.42578125" style="206" customWidth="1"/>
    <col min="4611" max="4611" width="49.7109375" style="206" customWidth="1"/>
    <col min="4612" max="4616" width="20.7109375" style="206" customWidth="1"/>
    <col min="4617" max="4617" width="18.7109375" style="206" customWidth="1"/>
    <col min="4618" max="4618" width="18.28515625" style="206" customWidth="1"/>
    <col min="4619" max="4619" width="0.5703125" style="206" customWidth="1"/>
    <col min="4620" max="4620" width="9.140625" style="206" hidden="1" customWidth="1"/>
    <col min="4621" max="4864" width="9.140625" style="206"/>
    <col min="4865" max="4865" width="79.140625" style="206" customWidth="1"/>
    <col min="4866" max="4866" width="16.42578125" style="206" customWidth="1"/>
    <col min="4867" max="4867" width="49.7109375" style="206" customWidth="1"/>
    <col min="4868" max="4872" width="20.7109375" style="206" customWidth="1"/>
    <col min="4873" max="4873" width="18.7109375" style="206" customWidth="1"/>
    <col min="4874" max="4874" width="18.28515625" style="206" customWidth="1"/>
    <col min="4875" max="4875" width="0.5703125" style="206" customWidth="1"/>
    <col min="4876" max="4876" width="9.140625" style="206" hidden="1" customWidth="1"/>
    <col min="4877" max="5120" width="9.140625" style="206"/>
    <col min="5121" max="5121" width="79.140625" style="206" customWidth="1"/>
    <col min="5122" max="5122" width="16.42578125" style="206" customWidth="1"/>
    <col min="5123" max="5123" width="49.7109375" style="206" customWidth="1"/>
    <col min="5124" max="5128" width="20.7109375" style="206" customWidth="1"/>
    <col min="5129" max="5129" width="18.7109375" style="206" customWidth="1"/>
    <col min="5130" max="5130" width="18.28515625" style="206" customWidth="1"/>
    <col min="5131" max="5131" width="0.5703125" style="206" customWidth="1"/>
    <col min="5132" max="5132" width="9.140625" style="206" hidden="1" customWidth="1"/>
    <col min="5133" max="5376" width="9.140625" style="206"/>
    <col min="5377" max="5377" width="79.140625" style="206" customWidth="1"/>
    <col min="5378" max="5378" width="16.42578125" style="206" customWidth="1"/>
    <col min="5379" max="5379" width="49.7109375" style="206" customWidth="1"/>
    <col min="5380" max="5384" width="20.7109375" style="206" customWidth="1"/>
    <col min="5385" max="5385" width="18.7109375" style="206" customWidth="1"/>
    <col min="5386" max="5386" width="18.28515625" style="206" customWidth="1"/>
    <col min="5387" max="5387" width="0.5703125" style="206" customWidth="1"/>
    <col min="5388" max="5388" width="9.140625" style="206" hidden="1" customWidth="1"/>
    <col min="5389" max="5632" width="9.140625" style="206"/>
    <col min="5633" max="5633" width="79.140625" style="206" customWidth="1"/>
    <col min="5634" max="5634" width="16.42578125" style="206" customWidth="1"/>
    <col min="5635" max="5635" width="49.7109375" style="206" customWidth="1"/>
    <col min="5636" max="5640" width="20.7109375" style="206" customWidth="1"/>
    <col min="5641" max="5641" width="18.7109375" style="206" customWidth="1"/>
    <col min="5642" max="5642" width="18.28515625" style="206" customWidth="1"/>
    <col min="5643" max="5643" width="0.5703125" style="206" customWidth="1"/>
    <col min="5644" max="5644" width="9.140625" style="206" hidden="1" customWidth="1"/>
    <col min="5645" max="5888" width="9.140625" style="206"/>
    <col min="5889" max="5889" width="79.140625" style="206" customWidth="1"/>
    <col min="5890" max="5890" width="16.42578125" style="206" customWidth="1"/>
    <col min="5891" max="5891" width="49.7109375" style="206" customWidth="1"/>
    <col min="5892" max="5896" width="20.7109375" style="206" customWidth="1"/>
    <col min="5897" max="5897" width="18.7109375" style="206" customWidth="1"/>
    <col min="5898" max="5898" width="18.28515625" style="206" customWidth="1"/>
    <col min="5899" max="5899" width="0.5703125" style="206" customWidth="1"/>
    <col min="5900" max="5900" width="9.140625" style="206" hidden="1" customWidth="1"/>
    <col min="5901" max="6144" width="9.140625" style="206"/>
    <col min="6145" max="6145" width="79.140625" style="206" customWidth="1"/>
    <col min="6146" max="6146" width="16.42578125" style="206" customWidth="1"/>
    <col min="6147" max="6147" width="49.7109375" style="206" customWidth="1"/>
    <col min="6148" max="6152" width="20.7109375" style="206" customWidth="1"/>
    <col min="6153" max="6153" width="18.7109375" style="206" customWidth="1"/>
    <col min="6154" max="6154" width="18.28515625" style="206" customWidth="1"/>
    <col min="6155" max="6155" width="0.5703125" style="206" customWidth="1"/>
    <col min="6156" max="6156" width="9.140625" style="206" hidden="1" customWidth="1"/>
    <col min="6157" max="6400" width="9.140625" style="206"/>
    <col min="6401" max="6401" width="79.140625" style="206" customWidth="1"/>
    <col min="6402" max="6402" width="16.42578125" style="206" customWidth="1"/>
    <col min="6403" max="6403" width="49.7109375" style="206" customWidth="1"/>
    <col min="6404" max="6408" width="20.7109375" style="206" customWidth="1"/>
    <col min="6409" max="6409" width="18.7109375" style="206" customWidth="1"/>
    <col min="6410" max="6410" width="18.28515625" style="206" customWidth="1"/>
    <col min="6411" max="6411" width="0.5703125" style="206" customWidth="1"/>
    <col min="6412" max="6412" width="9.140625" style="206" hidden="1" customWidth="1"/>
    <col min="6413" max="6656" width="9.140625" style="206"/>
    <col min="6657" max="6657" width="79.140625" style="206" customWidth="1"/>
    <col min="6658" max="6658" width="16.42578125" style="206" customWidth="1"/>
    <col min="6659" max="6659" width="49.7109375" style="206" customWidth="1"/>
    <col min="6660" max="6664" width="20.7109375" style="206" customWidth="1"/>
    <col min="6665" max="6665" width="18.7109375" style="206" customWidth="1"/>
    <col min="6666" max="6666" width="18.28515625" style="206" customWidth="1"/>
    <col min="6667" max="6667" width="0.5703125" style="206" customWidth="1"/>
    <col min="6668" max="6668" width="9.140625" style="206" hidden="1" customWidth="1"/>
    <col min="6669" max="6912" width="9.140625" style="206"/>
    <col min="6913" max="6913" width="79.140625" style="206" customWidth="1"/>
    <col min="6914" max="6914" width="16.42578125" style="206" customWidth="1"/>
    <col min="6915" max="6915" width="49.7109375" style="206" customWidth="1"/>
    <col min="6916" max="6920" width="20.7109375" style="206" customWidth="1"/>
    <col min="6921" max="6921" width="18.7109375" style="206" customWidth="1"/>
    <col min="6922" max="6922" width="18.28515625" style="206" customWidth="1"/>
    <col min="6923" max="6923" width="0.5703125" style="206" customWidth="1"/>
    <col min="6924" max="6924" width="9.140625" style="206" hidden="1" customWidth="1"/>
    <col min="6925" max="7168" width="9.140625" style="206"/>
    <col min="7169" max="7169" width="79.140625" style="206" customWidth="1"/>
    <col min="7170" max="7170" width="16.42578125" style="206" customWidth="1"/>
    <col min="7171" max="7171" width="49.7109375" style="206" customWidth="1"/>
    <col min="7172" max="7176" width="20.7109375" style="206" customWidth="1"/>
    <col min="7177" max="7177" width="18.7109375" style="206" customWidth="1"/>
    <col min="7178" max="7178" width="18.28515625" style="206" customWidth="1"/>
    <col min="7179" max="7179" width="0.5703125" style="206" customWidth="1"/>
    <col min="7180" max="7180" width="9.140625" style="206" hidden="1" customWidth="1"/>
    <col min="7181" max="7424" width="9.140625" style="206"/>
    <col min="7425" max="7425" width="79.140625" style="206" customWidth="1"/>
    <col min="7426" max="7426" width="16.42578125" style="206" customWidth="1"/>
    <col min="7427" max="7427" width="49.7109375" style="206" customWidth="1"/>
    <col min="7428" max="7432" width="20.7109375" style="206" customWidth="1"/>
    <col min="7433" max="7433" width="18.7109375" style="206" customWidth="1"/>
    <col min="7434" max="7434" width="18.28515625" style="206" customWidth="1"/>
    <col min="7435" max="7435" width="0.5703125" style="206" customWidth="1"/>
    <col min="7436" max="7436" width="9.140625" style="206" hidden="1" customWidth="1"/>
    <col min="7437" max="7680" width="9.140625" style="206"/>
    <col min="7681" max="7681" width="79.140625" style="206" customWidth="1"/>
    <col min="7682" max="7682" width="16.42578125" style="206" customWidth="1"/>
    <col min="7683" max="7683" width="49.7109375" style="206" customWidth="1"/>
    <col min="7684" max="7688" width="20.7109375" style="206" customWidth="1"/>
    <col min="7689" max="7689" width="18.7109375" style="206" customWidth="1"/>
    <col min="7690" max="7690" width="18.28515625" style="206" customWidth="1"/>
    <col min="7691" max="7691" width="0.5703125" style="206" customWidth="1"/>
    <col min="7692" max="7692" width="9.140625" style="206" hidden="1" customWidth="1"/>
    <col min="7693" max="7936" width="9.140625" style="206"/>
    <col min="7937" max="7937" width="79.140625" style="206" customWidth="1"/>
    <col min="7938" max="7938" width="16.42578125" style="206" customWidth="1"/>
    <col min="7939" max="7939" width="49.7109375" style="206" customWidth="1"/>
    <col min="7940" max="7944" width="20.7109375" style="206" customWidth="1"/>
    <col min="7945" max="7945" width="18.7109375" style="206" customWidth="1"/>
    <col min="7946" max="7946" width="18.28515625" style="206" customWidth="1"/>
    <col min="7947" max="7947" width="0.5703125" style="206" customWidth="1"/>
    <col min="7948" max="7948" width="9.140625" style="206" hidden="1" customWidth="1"/>
    <col min="7949" max="8192" width="9.140625" style="206"/>
    <col min="8193" max="8193" width="79.140625" style="206" customWidth="1"/>
    <col min="8194" max="8194" width="16.42578125" style="206" customWidth="1"/>
    <col min="8195" max="8195" width="49.7109375" style="206" customWidth="1"/>
    <col min="8196" max="8200" width="20.7109375" style="206" customWidth="1"/>
    <col min="8201" max="8201" width="18.7109375" style="206" customWidth="1"/>
    <col min="8202" max="8202" width="18.28515625" style="206" customWidth="1"/>
    <col min="8203" max="8203" width="0.5703125" style="206" customWidth="1"/>
    <col min="8204" max="8204" width="9.140625" style="206" hidden="1" customWidth="1"/>
    <col min="8205" max="8448" width="9.140625" style="206"/>
    <col min="8449" max="8449" width="79.140625" style="206" customWidth="1"/>
    <col min="8450" max="8450" width="16.42578125" style="206" customWidth="1"/>
    <col min="8451" max="8451" width="49.7109375" style="206" customWidth="1"/>
    <col min="8452" max="8456" width="20.7109375" style="206" customWidth="1"/>
    <col min="8457" max="8457" width="18.7109375" style="206" customWidth="1"/>
    <col min="8458" max="8458" width="18.28515625" style="206" customWidth="1"/>
    <col min="8459" max="8459" width="0.5703125" style="206" customWidth="1"/>
    <col min="8460" max="8460" width="9.140625" style="206" hidden="1" customWidth="1"/>
    <col min="8461" max="8704" width="9.140625" style="206"/>
    <col min="8705" max="8705" width="79.140625" style="206" customWidth="1"/>
    <col min="8706" max="8706" width="16.42578125" style="206" customWidth="1"/>
    <col min="8707" max="8707" width="49.7109375" style="206" customWidth="1"/>
    <col min="8708" max="8712" width="20.7109375" style="206" customWidth="1"/>
    <col min="8713" max="8713" width="18.7109375" style="206" customWidth="1"/>
    <col min="8714" max="8714" width="18.28515625" style="206" customWidth="1"/>
    <col min="8715" max="8715" width="0.5703125" style="206" customWidth="1"/>
    <col min="8716" max="8716" width="9.140625" style="206" hidden="1" customWidth="1"/>
    <col min="8717" max="8960" width="9.140625" style="206"/>
    <col min="8961" max="8961" width="79.140625" style="206" customWidth="1"/>
    <col min="8962" max="8962" width="16.42578125" style="206" customWidth="1"/>
    <col min="8963" max="8963" width="49.7109375" style="206" customWidth="1"/>
    <col min="8964" max="8968" width="20.7109375" style="206" customWidth="1"/>
    <col min="8969" max="8969" width="18.7109375" style="206" customWidth="1"/>
    <col min="8970" max="8970" width="18.28515625" style="206" customWidth="1"/>
    <col min="8971" max="8971" width="0.5703125" style="206" customWidth="1"/>
    <col min="8972" max="8972" width="9.140625" style="206" hidden="1" customWidth="1"/>
    <col min="8973" max="9216" width="9.140625" style="206"/>
    <col min="9217" max="9217" width="79.140625" style="206" customWidth="1"/>
    <col min="9218" max="9218" width="16.42578125" style="206" customWidth="1"/>
    <col min="9219" max="9219" width="49.7109375" style="206" customWidth="1"/>
    <col min="9220" max="9224" width="20.7109375" style="206" customWidth="1"/>
    <col min="9225" max="9225" width="18.7109375" style="206" customWidth="1"/>
    <col min="9226" max="9226" width="18.28515625" style="206" customWidth="1"/>
    <col min="9227" max="9227" width="0.5703125" style="206" customWidth="1"/>
    <col min="9228" max="9228" width="9.140625" style="206" hidden="1" customWidth="1"/>
    <col min="9229" max="9472" width="9.140625" style="206"/>
    <col min="9473" max="9473" width="79.140625" style="206" customWidth="1"/>
    <col min="9474" max="9474" width="16.42578125" style="206" customWidth="1"/>
    <col min="9475" max="9475" width="49.7109375" style="206" customWidth="1"/>
    <col min="9476" max="9480" width="20.7109375" style="206" customWidth="1"/>
    <col min="9481" max="9481" width="18.7109375" style="206" customWidth="1"/>
    <col min="9482" max="9482" width="18.28515625" style="206" customWidth="1"/>
    <col min="9483" max="9483" width="0.5703125" style="206" customWidth="1"/>
    <col min="9484" max="9484" width="9.140625" style="206" hidden="1" customWidth="1"/>
    <col min="9485" max="9728" width="9.140625" style="206"/>
    <col min="9729" max="9729" width="79.140625" style="206" customWidth="1"/>
    <col min="9730" max="9730" width="16.42578125" style="206" customWidth="1"/>
    <col min="9731" max="9731" width="49.7109375" style="206" customWidth="1"/>
    <col min="9732" max="9736" width="20.7109375" style="206" customWidth="1"/>
    <col min="9737" max="9737" width="18.7109375" style="206" customWidth="1"/>
    <col min="9738" max="9738" width="18.28515625" style="206" customWidth="1"/>
    <col min="9739" max="9739" width="0.5703125" style="206" customWidth="1"/>
    <col min="9740" max="9740" width="9.140625" style="206" hidden="1" customWidth="1"/>
    <col min="9741" max="9984" width="9.140625" style="206"/>
    <col min="9985" max="9985" width="79.140625" style="206" customWidth="1"/>
    <col min="9986" max="9986" width="16.42578125" style="206" customWidth="1"/>
    <col min="9987" max="9987" width="49.7109375" style="206" customWidth="1"/>
    <col min="9988" max="9992" width="20.7109375" style="206" customWidth="1"/>
    <col min="9993" max="9993" width="18.7109375" style="206" customWidth="1"/>
    <col min="9994" max="9994" width="18.28515625" style="206" customWidth="1"/>
    <col min="9995" max="9995" width="0.5703125" style="206" customWidth="1"/>
    <col min="9996" max="9996" width="9.140625" style="206" hidden="1" customWidth="1"/>
    <col min="9997" max="10240" width="9.140625" style="206"/>
    <col min="10241" max="10241" width="79.140625" style="206" customWidth="1"/>
    <col min="10242" max="10242" width="16.42578125" style="206" customWidth="1"/>
    <col min="10243" max="10243" width="49.7109375" style="206" customWidth="1"/>
    <col min="10244" max="10248" width="20.7109375" style="206" customWidth="1"/>
    <col min="10249" max="10249" width="18.7109375" style="206" customWidth="1"/>
    <col min="10250" max="10250" width="18.28515625" style="206" customWidth="1"/>
    <col min="10251" max="10251" width="0.5703125" style="206" customWidth="1"/>
    <col min="10252" max="10252" width="9.140625" style="206" hidden="1" customWidth="1"/>
    <col min="10253" max="10496" width="9.140625" style="206"/>
    <col min="10497" max="10497" width="79.140625" style="206" customWidth="1"/>
    <col min="10498" max="10498" width="16.42578125" style="206" customWidth="1"/>
    <col min="10499" max="10499" width="49.7109375" style="206" customWidth="1"/>
    <col min="10500" max="10504" width="20.7109375" style="206" customWidth="1"/>
    <col min="10505" max="10505" width="18.7109375" style="206" customWidth="1"/>
    <col min="10506" max="10506" width="18.28515625" style="206" customWidth="1"/>
    <col min="10507" max="10507" width="0.5703125" style="206" customWidth="1"/>
    <col min="10508" max="10508" width="9.140625" style="206" hidden="1" customWidth="1"/>
    <col min="10509" max="10752" width="9.140625" style="206"/>
    <col min="10753" max="10753" width="79.140625" style="206" customWidth="1"/>
    <col min="10754" max="10754" width="16.42578125" style="206" customWidth="1"/>
    <col min="10755" max="10755" width="49.7109375" style="206" customWidth="1"/>
    <col min="10756" max="10760" width="20.7109375" style="206" customWidth="1"/>
    <col min="10761" max="10761" width="18.7109375" style="206" customWidth="1"/>
    <col min="10762" max="10762" width="18.28515625" style="206" customWidth="1"/>
    <col min="10763" max="10763" width="0.5703125" style="206" customWidth="1"/>
    <col min="10764" max="10764" width="9.140625" style="206" hidden="1" customWidth="1"/>
    <col min="10765" max="11008" width="9.140625" style="206"/>
    <col min="11009" max="11009" width="79.140625" style="206" customWidth="1"/>
    <col min="11010" max="11010" width="16.42578125" style="206" customWidth="1"/>
    <col min="11011" max="11011" width="49.7109375" style="206" customWidth="1"/>
    <col min="11012" max="11016" width="20.7109375" style="206" customWidth="1"/>
    <col min="11017" max="11017" width="18.7109375" style="206" customWidth="1"/>
    <col min="11018" max="11018" width="18.28515625" style="206" customWidth="1"/>
    <col min="11019" max="11019" width="0.5703125" style="206" customWidth="1"/>
    <col min="11020" max="11020" width="9.140625" style="206" hidden="1" customWidth="1"/>
    <col min="11021" max="11264" width="9.140625" style="206"/>
    <col min="11265" max="11265" width="79.140625" style="206" customWidth="1"/>
    <col min="11266" max="11266" width="16.42578125" style="206" customWidth="1"/>
    <col min="11267" max="11267" width="49.7109375" style="206" customWidth="1"/>
    <col min="11268" max="11272" width="20.7109375" style="206" customWidth="1"/>
    <col min="11273" max="11273" width="18.7109375" style="206" customWidth="1"/>
    <col min="11274" max="11274" width="18.28515625" style="206" customWidth="1"/>
    <col min="11275" max="11275" width="0.5703125" style="206" customWidth="1"/>
    <col min="11276" max="11276" width="9.140625" style="206" hidden="1" customWidth="1"/>
    <col min="11277" max="11520" width="9.140625" style="206"/>
    <col min="11521" max="11521" width="79.140625" style="206" customWidth="1"/>
    <col min="11522" max="11522" width="16.42578125" style="206" customWidth="1"/>
    <col min="11523" max="11523" width="49.7109375" style="206" customWidth="1"/>
    <col min="11524" max="11528" width="20.7109375" style="206" customWidth="1"/>
    <col min="11529" max="11529" width="18.7109375" style="206" customWidth="1"/>
    <col min="11530" max="11530" width="18.28515625" style="206" customWidth="1"/>
    <col min="11531" max="11531" width="0.5703125" style="206" customWidth="1"/>
    <col min="11532" max="11532" width="9.140625" style="206" hidden="1" customWidth="1"/>
    <col min="11533" max="11776" width="9.140625" style="206"/>
    <col min="11777" max="11777" width="79.140625" style="206" customWidth="1"/>
    <col min="11778" max="11778" width="16.42578125" style="206" customWidth="1"/>
    <col min="11779" max="11779" width="49.7109375" style="206" customWidth="1"/>
    <col min="11780" max="11784" width="20.7109375" style="206" customWidth="1"/>
    <col min="11785" max="11785" width="18.7109375" style="206" customWidth="1"/>
    <col min="11786" max="11786" width="18.28515625" style="206" customWidth="1"/>
    <col min="11787" max="11787" width="0.5703125" style="206" customWidth="1"/>
    <col min="11788" max="11788" width="9.140625" style="206" hidden="1" customWidth="1"/>
    <col min="11789" max="12032" width="9.140625" style="206"/>
    <col min="12033" max="12033" width="79.140625" style="206" customWidth="1"/>
    <col min="12034" max="12034" width="16.42578125" style="206" customWidth="1"/>
    <col min="12035" max="12035" width="49.7109375" style="206" customWidth="1"/>
    <col min="12036" max="12040" width="20.7109375" style="206" customWidth="1"/>
    <col min="12041" max="12041" width="18.7109375" style="206" customWidth="1"/>
    <col min="12042" max="12042" width="18.28515625" style="206" customWidth="1"/>
    <col min="12043" max="12043" width="0.5703125" style="206" customWidth="1"/>
    <col min="12044" max="12044" width="9.140625" style="206" hidden="1" customWidth="1"/>
    <col min="12045" max="12288" width="9.140625" style="206"/>
    <col min="12289" max="12289" width="79.140625" style="206" customWidth="1"/>
    <col min="12290" max="12290" width="16.42578125" style="206" customWidth="1"/>
    <col min="12291" max="12291" width="49.7109375" style="206" customWidth="1"/>
    <col min="12292" max="12296" width="20.7109375" style="206" customWidth="1"/>
    <col min="12297" max="12297" width="18.7109375" style="206" customWidth="1"/>
    <col min="12298" max="12298" width="18.28515625" style="206" customWidth="1"/>
    <col min="12299" max="12299" width="0.5703125" style="206" customWidth="1"/>
    <col min="12300" max="12300" width="9.140625" style="206" hidden="1" customWidth="1"/>
    <col min="12301" max="12544" width="9.140625" style="206"/>
    <col min="12545" max="12545" width="79.140625" style="206" customWidth="1"/>
    <col min="12546" max="12546" width="16.42578125" style="206" customWidth="1"/>
    <col min="12547" max="12547" width="49.7109375" style="206" customWidth="1"/>
    <col min="12548" max="12552" width="20.7109375" style="206" customWidth="1"/>
    <col min="12553" max="12553" width="18.7109375" style="206" customWidth="1"/>
    <col min="12554" max="12554" width="18.28515625" style="206" customWidth="1"/>
    <col min="12555" max="12555" width="0.5703125" style="206" customWidth="1"/>
    <col min="12556" max="12556" width="9.140625" style="206" hidden="1" customWidth="1"/>
    <col min="12557" max="12800" width="9.140625" style="206"/>
    <col min="12801" max="12801" width="79.140625" style="206" customWidth="1"/>
    <col min="12802" max="12802" width="16.42578125" style="206" customWidth="1"/>
    <col min="12803" max="12803" width="49.7109375" style="206" customWidth="1"/>
    <col min="12804" max="12808" width="20.7109375" style="206" customWidth="1"/>
    <col min="12809" max="12809" width="18.7109375" style="206" customWidth="1"/>
    <col min="12810" max="12810" width="18.28515625" style="206" customWidth="1"/>
    <col min="12811" max="12811" width="0.5703125" style="206" customWidth="1"/>
    <col min="12812" max="12812" width="9.140625" style="206" hidden="1" customWidth="1"/>
    <col min="12813" max="13056" width="9.140625" style="206"/>
    <col min="13057" max="13057" width="79.140625" style="206" customWidth="1"/>
    <col min="13058" max="13058" width="16.42578125" style="206" customWidth="1"/>
    <col min="13059" max="13059" width="49.7109375" style="206" customWidth="1"/>
    <col min="13060" max="13064" width="20.7109375" style="206" customWidth="1"/>
    <col min="13065" max="13065" width="18.7109375" style="206" customWidth="1"/>
    <col min="13066" max="13066" width="18.28515625" style="206" customWidth="1"/>
    <col min="13067" max="13067" width="0.5703125" style="206" customWidth="1"/>
    <col min="13068" max="13068" width="9.140625" style="206" hidden="1" customWidth="1"/>
    <col min="13069" max="13312" width="9.140625" style="206"/>
    <col min="13313" max="13313" width="79.140625" style="206" customWidth="1"/>
    <col min="13314" max="13314" width="16.42578125" style="206" customWidth="1"/>
    <col min="13315" max="13315" width="49.7109375" style="206" customWidth="1"/>
    <col min="13316" max="13320" width="20.7109375" style="206" customWidth="1"/>
    <col min="13321" max="13321" width="18.7109375" style="206" customWidth="1"/>
    <col min="13322" max="13322" width="18.28515625" style="206" customWidth="1"/>
    <col min="13323" max="13323" width="0.5703125" style="206" customWidth="1"/>
    <col min="13324" max="13324" width="9.140625" style="206" hidden="1" customWidth="1"/>
    <col min="13325" max="13568" width="9.140625" style="206"/>
    <col min="13569" max="13569" width="79.140625" style="206" customWidth="1"/>
    <col min="13570" max="13570" width="16.42578125" style="206" customWidth="1"/>
    <col min="13571" max="13571" width="49.7109375" style="206" customWidth="1"/>
    <col min="13572" max="13576" width="20.7109375" style="206" customWidth="1"/>
    <col min="13577" max="13577" width="18.7109375" style="206" customWidth="1"/>
    <col min="13578" max="13578" width="18.28515625" style="206" customWidth="1"/>
    <col min="13579" max="13579" width="0.5703125" style="206" customWidth="1"/>
    <col min="13580" max="13580" width="9.140625" style="206" hidden="1" customWidth="1"/>
    <col min="13581" max="13824" width="9.140625" style="206"/>
    <col min="13825" max="13825" width="79.140625" style="206" customWidth="1"/>
    <col min="13826" max="13826" width="16.42578125" style="206" customWidth="1"/>
    <col min="13827" max="13827" width="49.7109375" style="206" customWidth="1"/>
    <col min="13828" max="13832" width="20.7109375" style="206" customWidth="1"/>
    <col min="13833" max="13833" width="18.7109375" style="206" customWidth="1"/>
    <col min="13834" max="13834" width="18.28515625" style="206" customWidth="1"/>
    <col min="13835" max="13835" width="0.5703125" style="206" customWidth="1"/>
    <col min="13836" max="13836" width="9.140625" style="206" hidden="1" customWidth="1"/>
    <col min="13837" max="14080" width="9.140625" style="206"/>
    <col min="14081" max="14081" width="79.140625" style="206" customWidth="1"/>
    <col min="14082" max="14082" width="16.42578125" style="206" customWidth="1"/>
    <col min="14083" max="14083" width="49.7109375" style="206" customWidth="1"/>
    <col min="14084" max="14088" width="20.7109375" style="206" customWidth="1"/>
    <col min="14089" max="14089" width="18.7109375" style="206" customWidth="1"/>
    <col min="14090" max="14090" width="18.28515625" style="206" customWidth="1"/>
    <col min="14091" max="14091" width="0.5703125" style="206" customWidth="1"/>
    <col min="14092" max="14092" width="9.140625" style="206" hidden="1" customWidth="1"/>
    <col min="14093" max="14336" width="9.140625" style="206"/>
    <col min="14337" max="14337" width="79.140625" style="206" customWidth="1"/>
    <col min="14338" max="14338" width="16.42578125" style="206" customWidth="1"/>
    <col min="14339" max="14339" width="49.7109375" style="206" customWidth="1"/>
    <col min="14340" max="14344" width="20.7109375" style="206" customWidth="1"/>
    <col min="14345" max="14345" width="18.7109375" style="206" customWidth="1"/>
    <col min="14346" max="14346" width="18.28515625" style="206" customWidth="1"/>
    <col min="14347" max="14347" width="0.5703125" style="206" customWidth="1"/>
    <col min="14348" max="14348" width="9.140625" style="206" hidden="1" customWidth="1"/>
    <col min="14349" max="14592" width="9.140625" style="206"/>
    <col min="14593" max="14593" width="79.140625" style="206" customWidth="1"/>
    <col min="14594" max="14594" width="16.42578125" style="206" customWidth="1"/>
    <col min="14595" max="14595" width="49.7109375" style="206" customWidth="1"/>
    <col min="14596" max="14600" width="20.7109375" style="206" customWidth="1"/>
    <col min="14601" max="14601" width="18.7109375" style="206" customWidth="1"/>
    <col min="14602" max="14602" width="18.28515625" style="206" customWidth="1"/>
    <col min="14603" max="14603" width="0.5703125" style="206" customWidth="1"/>
    <col min="14604" max="14604" width="9.140625" style="206" hidden="1" customWidth="1"/>
    <col min="14605" max="14848" width="9.140625" style="206"/>
    <col min="14849" max="14849" width="79.140625" style="206" customWidth="1"/>
    <col min="14850" max="14850" width="16.42578125" style="206" customWidth="1"/>
    <col min="14851" max="14851" width="49.7109375" style="206" customWidth="1"/>
    <col min="14852" max="14856" width="20.7109375" style="206" customWidth="1"/>
    <col min="14857" max="14857" width="18.7109375" style="206" customWidth="1"/>
    <col min="14858" max="14858" width="18.28515625" style="206" customWidth="1"/>
    <col min="14859" max="14859" width="0.5703125" style="206" customWidth="1"/>
    <col min="14860" max="14860" width="9.140625" style="206" hidden="1" customWidth="1"/>
    <col min="14861" max="15104" width="9.140625" style="206"/>
    <col min="15105" max="15105" width="79.140625" style="206" customWidth="1"/>
    <col min="15106" max="15106" width="16.42578125" style="206" customWidth="1"/>
    <col min="15107" max="15107" width="49.7109375" style="206" customWidth="1"/>
    <col min="15108" max="15112" width="20.7109375" style="206" customWidth="1"/>
    <col min="15113" max="15113" width="18.7109375" style="206" customWidth="1"/>
    <col min="15114" max="15114" width="18.28515625" style="206" customWidth="1"/>
    <col min="15115" max="15115" width="0.5703125" style="206" customWidth="1"/>
    <col min="15116" max="15116" width="9.140625" style="206" hidden="1" customWidth="1"/>
    <col min="15117" max="15360" width="9.140625" style="206"/>
    <col min="15361" max="15361" width="79.140625" style="206" customWidth="1"/>
    <col min="15362" max="15362" width="16.42578125" style="206" customWidth="1"/>
    <col min="15363" max="15363" width="49.7109375" style="206" customWidth="1"/>
    <col min="15364" max="15368" width="20.7109375" style="206" customWidth="1"/>
    <col min="15369" max="15369" width="18.7109375" style="206" customWidth="1"/>
    <col min="15370" max="15370" width="18.28515625" style="206" customWidth="1"/>
    <col min="15371" max="15371" width="0.5703125" style="206" customWidth="1"/>
    <col min="15372" max="15372" width="9.140625" style="206" hidden="1" customWidth="1"/>
    <col min="15373" max="15616" width="9.140625" style="206"/>
    <col min="15617" max="15617" width="79.140625" style="206" customWidth="1"/>
    <col min="15618" max="15618" width="16.42578125" style="206" customWidth="1"/>
    <col min="15619" max="15619" width="49.7109375" style="206" customWidth="1"/>
    <col min="15620" max="15624" width="20.7109375" style="206" customWidth="1"/>
    <col min="15625" max="15625" width="18.7109375" style="206" customWidth="1"/>
    <col min="15626" max="15626" width="18.28515625" style="206" customWidth="1"/>
    <col min="15627" max="15627" width="0.5703125" style="206" customWidth="1"/>
    <col min="15628" max="15628" width="9.140625" style="206" hidden="1" customWidth="1"/>
    <col min="15629" max="15872" width="9.140625" style="206"/>
    <col min="15873" max="15873" width="79.140625" style="206" customWidth="1"/>
    <col min="15874" max="15874" width="16.42578125" style="206" customWidth="1"/>
    <col min="15875" max="15875" width="49.7109375" style="206" customWidth="1"/>
    <col min="15876" max="15880" width="20.7109375" style="206" customWidth="1"/>
    <col min="15881" max="15881" width="18.7109375" style="206" customWidth="1"/>
    <col min="15882" max="15882" width="18.28515625" style="206" customWidth="1"/>
    <col min="15883" max="15883" width="0.5703125" style="206" customWidth="1"/>
    <col min="15884" max="15884" width="9.140625" style="206" hidden="1" customWidth="1"/>
    <col min="15885" max="16128" width="9.140625" style="206"/>
    <col min="16129" max="16129" width="79.140625" style="206" customWidth="1"/>
    <col min="16130" max="16130" width="16.42578125" style="206" customWidth="1"/>
    <col min="16131" max="16131" width="49.7109375" style="206" customWidth="1"/>
    <col min="16132" max="16136" width="20.7109375" style="206" customWidth="1"/>
    <col min="16137" max="16137" width="18.7109375" style="206" customWidth="1"/>
    <col min="16138" max="16138" width="18.28515625" style="206" customWidth="1"/>
    <col min="16139" max="16139" width="0.5703125" style="206" customWidth="1"/>
    <col min="16140" max="16140" width="9.140625" style="206" hidden="1" customWidth="1"/>
    <col min="16141" max="16384" width="9.140625" style="206"/>
  </cols>
  <sheetData>
    <row r="1" spans="1:12" ht="409.5" customHeight="1">
      <c r="A1" s="1373"/>
      <c r="B1" s="1374"/>
      <c r="C1" s="1374"/>
      <c r="D1" s="1374"/>
      <c r="E1" s="1374"/>
      <c r="F1" s="1374"/>
      <c r="G1" s="1374"/>
      <c r="H1" s="1374"/>
      <c r="I1" s="1374"/>
      <c r="J1" s="1374"/>
    </row>
    <row r="2" spans="1:12" ht="409.5" customHeight="1">
      <c r="A2" s="1373"/>
      <c r="B2" s="1374"/>
      <c r="C2" s="1374"/>
      <c r="D2" s="1374"/>
      <c r="E2" s="1374"/>
      <c r="F2" s="1374"/>
      <c r="G2" s="1374"/>
      <c r="H2" s="1374"/>
      <c r="I2" s="1374"/>
      <c r="J2" s="1374"/>
    </row>
    <row r="3" spans="1:12" ht="409.5" customHeight="1">
      <c r="A3" s="1373"/>
      <c r="B3" s="1374"/>
      <c r="C3" s="1374"/>
      <c r="D3" s="1374"/>
      <c r="E3" s="1374"/>
      <c r="F3" s="1374"/>
      <c r="G3" s="1374"/>
      <c r="H3" s="1374"/>
      <c r="I3" s="1374"/>
      <c r="J3" s="1374"/>
    </row>
    <row r="4" spans="1:12" ht="409.5" customHeight="1">
      <c r="A4" s="1373"/>
      <c r="B4" s="1374"/>
      <c r="C4" s="1374"/>
      <c r="D4" s="1374"/>
      <c r="E4" s="1374"/>
      <c r="F4" s="1374"/>
      <c r="G4" s="1374"/>
      <c r="H4" s="1374"/>
      <c r="I4" s="1374"/>
      <c r="J4" s="1374"/>
    </row>
    <row r="5" spans="1:12" ht="240" customHeight="1">
      <c r="A5" s="1373"/>
      <c r="B5" s="1374"/>
      <c r="C5" s="1374"/>
      <c r="D5" s="1374"/>
      <c r="E5" s="1374"/>
      <c r="F5" s="1374"/>
      <c r="G5" s="1374"/>
      <c r="H5" s="1374"/>
      <c r="I5" s="1374"/>
      <c r="J5" s="1374"/>
    </row>
    <row r="6" spans="1:12" s="327" customFormat="1" ht="215.25" customHeight="1">
      <c r="A6" s="1378" t="s">
        <v>875</v>
      </c>
      <c r="B6" s="1379"/>
      <c r="C6" s="1379"/>
      <c r="D6" s="1379"/>
      <c r="E6" s="1379"/>
      <c r="F6" s="1379"/>
      <c r="G6" s="1379"/>
      <c r="H6" s="1379"/>
      <c r="I6" s="1379"/>
      <c r="J6" s="1379"/>
      <c r="K6" s="1379"/>
      <c r="L6" s="1379"/>
    </row>
    <row r="7" spans="1:12" s="327" customFormat="1" ht="141.75" customHeight="1">
      <c r="A7" s="1369" t="s">
        <v>876</v>
      </c>
      <c r="B7" s="1370"/>
      <c r="C7" s="1370"/>
      <c r="D7" s="1370"/>
      <c r="E7" s="1370"/>
      <c r="F7" s="1370"/>
      <c r="G7" s="1370"/>
      <c r="H7" s="1370"/>
      <c r="I7" s="1370"/>
      <c r="J7" s="1370"/>
      <c r="K7" s="1370"/>
      <c r="L7" s="1370"/>
    </row>
    <row r="8" spans="1:12" s="351" customFormat="1" ht="321.75" customHeight="1">
      <c r="A8" s="1370"/>
      <c r="B8" s="1370"/>
      <c r="C8" s="1370"/>
      <c r="D8" s="1370"/>
      <c r="E8" s="1370"/>
      <c r="F8" s="1370"/>
      <c r="G8" s="1370"/>
      <c r="H8" s="1370"/>
      <c r="I8" s="1370"/>
      <c r="J8" s="1370"/>
      <c r="K8" s="1370"/>
      <c r="L8" s="1370"/>
    </row>
    <row r="9" spans="1:12" s="327" customFormat="1" ht="105.75" customHeight="1">
      <c r="A9" s="1371" t="s">
        <v>877</v>
      </c>
      <c r="B9" s="1372"/>
      <c r="C9" s="1372"/>
      <c r="D9" s="1372"/>
      <c r="E9" s="1372"/>
      <c r="F9" s="1372"/>
      <c r="G9" s="1372"/>
      <c r="H9" s="1372"/>
      <c r="I9" s="1372"/>
      <c r="J9" s="1372"/>
      <c r="K9" s="1372"/>
      <c r="L9" s="1372"/>
    </row>
    <row r="10" spans="1:12" ht="106.5" hidden="1" customHeight="1">
      <c r="A10" s="1373"/>
      <c r="B10" s="1374"/>
      <c r="C10" s="1374"/>
      <c r="D10" s="1374"/>
      <c r="E10" s="1374"/>
      <c r="F10" s="1374"/>
      <c r="G10" s="1374"/>
      <c r="H10" s="1374"/>
      <c r="I10" s="1374"/>
      <c r="J10" s="1374"/>
    </row>
    <row r="11" spans="1:12" ht="118.5" customHeight="1">
      <c r="A11" s="1375" t="s">
        <v>878</v>
      </c>
      <c r="B11" s="1376"/>
      <c r="C11" s="1376"/>
      <c r="D11" s="1376"/>
      <c r="E11" s="1376"/>
      <c r="F11" s="1376"/>
      <c r="G11" s="1376"/>
      <c r="H11" s="1376"/>
      <c r="I11" s="1376"/>
      <c r="J11" s="1376"/>
    </row>
    <row r="12" spans="1:12" ht="155.25" customHeight="1">
      <c r="A12" s="352"/>
      <c r="B12" s="353"/>
      <c r="C12" s="353"/>
      <c r="D12" s="353"/>
      <c r="E12" s="353"/>
      <c r="F12" s="353"/>
      <c r="G12" s="353"/>
      <c r="H12" s="353"/>
      <c r="I12" s="353"/>
      <c r="J12" s="353"/>
    </row>
    <row r="13" spans="1:12" ht="332.25" customHeight="1">
      <c r="A13" s="4"/>
      <c r="B13" s="15"/>
      <c r="C13" s="15"/>
      <c r="D13" s="4"/>
      <c r="E13" s="15"/>
      <c r="F13" s="15"/>
      <c r="G13" s="354"/>
      <c r="H13" s="354"/>
      <c r="I13" s="354"/>
      <c r="J13" s="354"/>
    </row>
    <row r="14" spans="1:12" ht="100.5" customHeight="1">
      <c r="A14" s="1377" t="s">
        <v>879</v>
      </c>
      <c r="B14" s="1377"/>
      <c r="C14" s="1377"/>
      <c r="D14" s="1377"/>
      <c r="E14" s="1377"/>
      <c r="F14" s="1377"/>
      <c r="G14" s="1377"/>
      <c r="H14" s="1377"/>
      <c r="I14" s="1377"/>
      <c r="J14" s="1377"/>
    </row>
    <row r="15" spans="1:12" s="355" customFormat="1" ht="60" customHeight="1">
      <c r="A15" s="1367" t="s">
        <v>880</v>
      </c>
      <c r="B15" s="1367"/>
      <c r="C15" s="1367"/>
      <c r="D15" s="1367"/>
      <c r="E15" s="1367"/>
      <c r="F15" s="1367"/>
      <c r="G15" s="1367"/>
      <c r="H15" s="1367"/>
      <c r="I15" s="1367"/>
      <c r="J15" s="1367"/>
    </row>
    <row r="16" spans="1:12" s="355" customFormat="1" ht="60" customHeight="1">
      <c r="A16" s="1367" t="s">
        <v>881</v>
      </c>
      <c r="B16" s="1367"/>
      <c r="C16" s="1367"/>
      <c r="D16" s="1367"/>
      <c r="E16" s="1367"/>
      <c r="F16" s="1367"/>
      <c r="G16" s="1367"/>
      <c r="H16" s="1367"/>
      <c r="I16" s="1367"/>
      <c r="J16" s="1367"/>
    </row>
    <row r="17" spans="1:10" s="355" customFormat="1" ht="60" customHeight="1">
      <c r="A17" s="1368" t="s">
        <v>882</v>
      </c>
      <c r="B17" s="1368"/>
      <c r="C17" s="1368"/>
      <c r="D17" s="1368"/>
      <c r="E17" s="1368"/>
      <c r="F17" s="1368"/>
      <c r="G17" s="1368"/>
      <c r="H17" s="1368"/>
      <c r="I17" s="1368"/>
      <c r="J17" s="1368"/>
    </row>
    <row r="18" spans="1:10" ht="61.5" customHeight="1">
      <c r="I18" s="97"/>
      <c r="J18" s="97"/>
    </row>
    <row r="19" spans="1:10">
      <c r="I19" s="97"/>
      <c r="J19" s="97"/>
    </row>
    <row r="20" spans="1:10">
      <c r="I20" s="97"/>
      <c r="J20" s="97"/>
    </row>
    <row r="21" spans="1:10">
      <c r="I21" s="97"/>
      <c r="J21" s="97"/>
    </row>
    <row r="22" spans="1:10">
      <c r="I22" s="97"/>
      <c r="J22" s="97"/>
    </row>
    <row r="23" spans="1:10">
      <c r="I23" s="97"/>
      <c r="J23" s="97"/>
    </row>
    <row r="24" spans="1:10">
      <c r="I24" s="97"/>
      <c r="J24" s="97"/>
    </row>
    <row r="25" spans="1:10">
      <c r="I25" s="97"/>
      <c r="J25" s="97"/>
    </row>
    <row r="26" spans="1:10">
      <c r="I26" s="97"/>
      <c r="J26" s="97"/>
    </row>
    <row r="27" spans="1:10">
      <c r="I27" s="97"/>
      <c r="J27" s="97"/>
    </row>
    <row r="28" spans="1:10">
      <c r="I28" s="97"/>
      <c r="J28" s="97"/>
    </row>
    <row r="29" spans="1:10">
      <c r="I29" s="97"/>
      <c r="J29" s="97"/>
    </row>
    <row r="30" spans="1:10">
      <c r="I30" s="97"/>
      <c r="J30" s="97"/>
    </row>
    <row r="31" spans="1:10">
      <c r="I31" s="97"/>
      <c r="J31" s="97"/>
    </row>
    <row r="32" spans="1:10">
      <c r="I32" s="97"/>
      <c r="J32" s="97"/>
    </row>
    <row r="33" spans="9:10">
      <c r="I33" s="97"/>
      <c r="J33" s="97"/>
    </row>
    <row r="34" spans="9:10">
      <c r="I34" s="97"/>
      <c r="J34" s="97"/>
    </row>
    <row r="35" spans="9:10">
      <c r="I35" s="97"/>
      <c r="J35" s="97"/>
    </row>
    <row r="36" spans="9:10">
      <c r="I36" s="97"/>
      <c r="J36" s="97"/>
    </row>
    <row r="37" spans="9:10">
      <c r="I37" s="97"/>
      <c r="J37" s="97"/>
    </row>
    <row r="38" spans="9:10">
      <c r="I38" s="97"/>
      <c r="J38" s="97"/>
    </row>
    <row r="39" spans="9:10">
      <c r="I39" s="97"/>
      <c r="J39" s="97"/>
    </row>
    <row r="40" spans="9:10">
      <c r="I40" s="97"/>
      <c r="J40" s="97"/>
    </row>
    <row r="41" spans="9:10">
      <c r="I41" s="97"/>
      <c r="J41" s="97"/>
    </row>
    <row r="42" spans="9:10">
      <c r="I42" s="97"/>
      <c r="J42" s="97"/>
    </row>
    <row r="43" spans="9:10">
      <c r="I43" s="97"/>
      <c r="J43" s="97"/>
    </row>
    <row r="44" spans="9:10">
      <c r="I44" s="97"/>
      <c r="J44" s="97"/>
    </row>
    <row r="45" spans="9:10">
      <c r="I45" s="97"/>
      <c r="J45" s="97"/>
    </row>
    <row r="46" spans="9:10">
      <c r="I46" s="97"/>
      <c r="J46" s="97"/>
    </row>
    <row r="47" spans="9:10">
      <c r="I47" s="97"/>
      <c r="J47" s="97"/>
    </row>
    <row r="48" spans="9:10">
      <c r="I48" s="97"/>
      <c r="J48" s="97"/>
    </row>
    <row r="49" spans="9:10">
      <c r="I49" s="97"/>
      <c r="J49" s="97"/>
    </row>
    <row r="50" spans="9:10">
      <c r="I50" s="97"/>
      <c r="J50" s="97"/>
    </row>
    <row r="51" spans="9:10">
      <c r="I51" s="97"/>
      <c r="J51" s="97"/>
    </row>
    <row r="52" spans="9:10">
      <c r="I52" s="97"/>
      <c r="J52" s="97"/>
    </row>
    <row r="53" spans="9:10">
      <c r="I53" s="97"/>
      <c r="J53" s="97"/>
    </row>
    <row r="54" spans="9:10">
      <c r="I54" s="97"/>
      <c r="J54" s="97"/>
    </row>
    <row r="55" spans="9:10">
      <c r="I55" s="97"/>
      <c r="J55" s="97"/>
    </row>
    <row r="56" spans="9:10">
      <c r="I56" s="97"/>
      <c r="J56" s="97"/>
    </row>
    <row r="57" spans="9:10">
      <c r="I57" s="97"/>
      <c r="J57" s="97"/>
    </row>
    <row r="58" spans="9:10">
      <c r="I58" s="97"/>
      <c r="J58" s="97"/>
    </row>
    <row r="59" spans="9:10">
      <c r="I59" s="97"/>
      <c r="J59" s="97"/>
    </row>
    <row r="60" spans="9:10">
      <c r="I60" s="97"/>
      <c r="J60" s="97"/>
    </row>
    <row r="61" spans="9:10">
      <c r="I61" s="97"/>
      <c r="J61" s="97"/>
    </row>
    <row r="62" spans="9:10">
      <c r="I62" s="97"/>
      <c r="J62" s="97"/>
    </row>
    <row r="63" spans="9:10">
      <c r="I63" s="97"/>
      <c r="J63" s="97"/>
    </row>
    <row r="64" spans="9:10">
      <c r="I64" s="97"/>
      <c r="J64" s="97"/>
    </row>
    <row r="65" spans="9:10">
      <c r="I65" s="97"/>
      <c r="J65" s="97"/>
    </row>
    <row r="66" spans="9:10">
      <c r="I66" s="97"/>
      <c r="J66" s="97"/>
    </row>
    <row r="67" spans="9:10">
      <c r="I67" s="97"/>
      <c r="J67" s="97"/>
    </row>
    <row r="68" spans="9:10">
      <c r="I68" s="97"/>
      <c r="J68" s="97"/>
    </row>
    <row r="69" spans="9:10">
      <c r="I69" s="97"/>
      <c r="J69" s="97"/>
    </row>
    <row r="70" spans="9:10">
      <c r="I70" s="97"/>
      <c r="J70" s="97"/>
    </row>
    <row r="71" spans="9:10">
      <c r="I71" s="97"/>
      <c r="J71" s="97"/>
    </row>
    <row r="72" spans="9:10">
      <c r="I72" s="97"/>
      <c r="J72" s="97"/>
    </row>
    <row r="73" spans="9:10">
      <c r="I73" s="97"/>
      <c r="J73" s="97"/>
    </row>
    <row r="74" spans="9:10">
      <c r="I74" s="97"/>
      <c r="J74" s="97"/>
    </row>
    <row r="75" spans="9:10">
      <c r="I75" s="97"/>
      <c r="J75" s="97"/>
    </row>
    <row r="76" spans="9:10">
      <c r="I76" s="97"/>
      <c r="J76" s="97"/>
    </row>
    <row r="77" spans="9:10">
      <c r="I77" s="97"/>
      <c r="J77" s="97"/>
    </row>
    <row r="78" spans="9:10">
      <c r="I78" s="97"/>
      <c r="J78" s="97"/>
    </row>
    <row r="79" spans="9:10">
      <c r="I79" s="97"/>
      <c r="J79" s="97"/>
    </row>
    <row r="80" spans="9:10">
      <c r="I80" s="97"/>
      <c r="J80" s="97"/>
    </row>
    <row r="81" spans="9:10">
      <c r="I81" s="97"/>
      <c r="J81" s="97"/>
    </row>
    <row r="82" spans="9:10">
      <c r="I82" s="97"/>
      <c r="J82" s="97"/>
    </row>
    <row r="83" spans="9:10">
      <c r="I83" s="97"/>
      <c r="J83" s="97"/>
    </row>
    <row r="84" spans="9:10">
      <c r="I84" s="97"/>
      <c r="J84" s="97"/>
    </row>
    <row r="85" spans="9:10">
      <c r="I85" s="97"/>
      <c r="J85" s="97"/>
    </row>
    <row r="86" spans="9:10">
      <c r="I86" s="97"/>
      <c r="J86" s="97"/>
    </row>
    <row r="87" spans="9:10">
      <c r="I87" s="97"/>
      <c r="J87" s="97"/>
    </row>
    <row r="88" spans="9:10">
      <c r="I88" s="97"/>
      <c r="J88" s="97"/>
    </row>
    <row r="89" spans="9:10">
      <c r="I89" s="97"/>
      <c r="J89" s="97"/>
    </row>
    <row r="90" spans="9:10">
      <c r="I90" s="97"/>
      <c r="J90" s="97"/>
    </row>
    <row r="91" spans="9:10">
      <c r="I91" s="97"/>
      <c r="J91" s="97"/>
    </row>
    <row r="92" spans="9:10">
      <c r="I92" s="97"/>
      <c r="J92" s="97"/>
    </row>
    <row r="93" spans="9:10">
      <c r="I93" s="97"/>
      <c r="J93" s="97"/>
    </row>
    <row r="94" spans="9:10">
      <c r="I94" s="97"/>
      <c r="J94" s="97"/>
    </row>
    <row r="95" spans="9:10">
      <c r="I95" s="97"/>
      <c r="J95" s="97"/>
    </row>
    <row r="96" spans="9:10">
      <c r="I96" s="97"/>
      <c r="J96" s="97"/>
    </row>
    <row r="97" spans="9:10">
      <c r="I97" s="97"/>
      <c r="J97" s="97"/>
    </row>
    <row r="98" spans="9:10">
      <c r="I98" s="97"/>
      <c r="J98" s="97"/>
    </row>
    <row r="99" spans="9:10">
      <c r="I99" s="97"/>
      <c r="J99" s="97"/>
    </row>
    <row r="100" spans="9:10">
      <c r="I100" s="97"/>
      <c r="J100" s="97"/>
    </row>
    <row r="101" spans="9:10">
      <c r="I101" s="97"/>
      <c r="J101" s="97"/>
    </row>
    <row r="102" spans="9:10">
      <c r="I102" s="97"/>
      <c r="J102" s="97"/>
    </row>
    <row r="103" spans="9:10">
      <c r="I103" s="97"/>
      <c r="J103" s="97"/>
    </row>
    <row r="104" spans="9:10">
      <c r="I104" s="97"/>
      <c r="J104" s="97"/>
    </row>
    <row r="105" spans="9:10">
      <c r="I105" s="97"/>
      <c r="J105" s="97"/>
    </row>
    <row r="106" spans="9:10">
      <c r="I106" s="97"/>
      <c r="J106" s="97"/>
    </row>
    <row r="107" spans="9:10">
      <c r="I107" s="97"/>
      <c r="J107" s="97"/>
    </row>
    <row r="108" spans="9:10">
      <c r="I108" s="97"/>
      <c r="J108" s="97"/>
    </row>
    <row r="109" spans="9:10">
      <c r="I109" s="97"/>
      <c r="J109" s="97"/>
    </row>
    <row r="110" spans="9:10">
      <c r="I110" s="97"/>
      <c r="J110" s="97"/>
    </row>
    <row r="111" spans="9:10">
      <c r="I111" s="97"/>
      <c r="J111" s="97"/>
    </row>
    <row r="112" spans="9:10">
      <c r="I112" s="97"/>
      <c r="J112" s="97"/>
    </row>
    <row r="113" spans="9:10">
      <c r="I113" s="97"/>
      <c r="J113" s="97"/>
    </row>
    <row r="114" spans="9:10">
      <c r="I114" s="97"/>
      <c r="J114" s="97"/>
    </row>
    <row r="115" spans="9:10">
      <c r="I115" s="97"/>
      <c r="J115" s="97"/>
    </row>
    <row r="116" spans="9:10">
      <c r="I116" s="97"/>
      <c r="J116" s="97"/>
    </row>
    <row r="117" spans="9:10">
      <c r="I117" s="97"/>
      <c r="J117" s="97"/>
    </row>
    <row r="118" spans="9:10">
      <c r="I118" s="97"/>
      <c r="J118" s="97"/>
    </row>
    <row r="119" spans="9:10">
      <c r="I119" s="97"/>
      <c r="J119" s="97"/>
    </row>
    <row r="120" spans="9:10">
      <c r="I120" s="97"/>
      <c r="J120" s="97"/>
    </row>
    <row r="121" spans="9:10">
      <c r="I121" s="97"/>
      <c r="J121" s="97"/>
    </row>
    <row r="122" spans="9:10">
      <c r="I122" s="97"/>
      <c r="J122" s="97"/>
    </row>
    <row r="123" spans="9:10">
      <c r="I123" s="97"/>
      <c r="J123" s="97"/>
    </row>
    <row r="124" spans="9:10">
      <c r="I124" s="97"/>
      <c r="J124" s="97"/>
    </row>
    <row r="125" spans="9:10">
      <c r="I125" s="97"/>
      <c r="J125" s="97"/>
    </row>
    <row r="126" spans="9:10">
      <c r="I126" s="97"/>
      <c r="J126" s="97"/>
    </row>
    <row r="127" spans="9:10">
      <c r="I127" s="97"/>
      <c r="J127" s="97"/>
    </row>
    <row r="128" spans="9:10">
      <c r="I128" s="97"/>
      <c r="J128" s="97"/>
    </row>
    <row r="129" spans="9:10">
      <c r="I129" s="97"/>
      <c r="J129" s="97"/>
    </row>
    <row r="130" spans="9:10">
      <c r="I130" s="97"/>
      <c r="J130" s="97"/>
    </row>
    <row r="131" spans="9:10">
      <c r="I131" s="97"/>
      <c r="J131" s="97"/>
    </row>
    <row r="132" spans="9:10">
      <c r="I132" s="97"/>
      <c r="J132" s="97"/>
    </row>
    <row r="133" spans="9:10">
      <c r="I133" s="97"/>
      <c r="J133" s="97"/>
    </row>
    <row r="134" spans="9:10">
      <c r="I134" s="97"/>
      <c r="J134" s="97"/>
    </row>
    <row r="135" spans="9:10">
      <c r="I135" s="97"/>
      <c r="J135" s="97"/>
    </row>
    <row r="136" spans="9:10">
      <c r="I136" s="97"/>
      <c r="J136" s="97"/>
    </row>
    <row r="137" spans="9:10">
      <c r="I137" s="97"/>
      <c r="J137" s="97"/>
    </row>
    <row r="138" spans="9:10">
      <c r="I138" s="97"/>
      <c r="J138" s="97"/>
    </row>
    <row r="139" spans="9:10">
      <c r="I139" s="97"/>
      <c r="J139" s="97"/>
    </row>
    <row r="140" spans="9:10">
      <c r="I140" s="97"/>
      <c r="J140" s="97"/>
    </row>
    <row r="141" spans="9:10">
      <c r="I141" s="97"/>
      <c r="J141" s="97"/>
    </row>
    <row r="142" spans="9:10">
      <c r="I142" s="97"/>
      <c r="J142" s="97"/>
    </row>
    <row r="143" spans="9:10">
      <c r="I143" s="97"/>
      <c r="J143" s="97"/>
    </row>
    <row r="144" spans="9:10">
      <c r="I144" s="97"/>
      <c r="J144" s="97"/>
    </row>
    <row r="145" spans="9:10">
      <c r="I145" s="97"/>
      <c r="J145" s="97"/>
    </row>
    <row r="146" spans="9:10">
      <c r="I146" s="97"/>
      <c r="J146" s="97"/>
    </row>
    <row r="147" spans="9:10">
      <c r="I147" s="97"/>
      <c r="J147" s="97"/>
    </row>
    <row r="148" spans="9:10">
      <c r="I148" s="97"/>
      <c r="J148" s="97"/>
    </row>
    <row r="149" spans="9:10">
      <c r="I149" s="97"/>
      <c r="J149" s="97"/>
    </row>
    <row r="150" spans="9:10">
      <c r="I150" s="97"/>
      <c r="J150" s="97"/>
    </row>
    <row r="151" spans="9:10">
      <c r="I151" s="97"/>
      <c r="J151" s="97"/>
    </row>
    <row r="152" spans="9:10">
      <c r="I152" s="97"/>
      <c r="J152" s="97"/>
    </row>
    <row r="153" spans="9:10">
      <c r="I153" s="97"/>
      <c r="J153" s="97"/>
    </row>
    <row r="154" spans="9:10">
      <c r="I154" s="97"/>
      <c r="J154" s="97"/>
    </row>
    <row r="155" spans="9:10">
      <c r="I155" s="97"/>
      <c r="J155" s="97"/>
    </row>
    <row r="156" spans="9:10">
      <c r="I156" s="97"/>
      <c r="J156" s="97"/>
    </row>
    <row r="157" spans="9:10">
      <c r="I157" s="97"/>
      <c r="J157" s="97"/>
    </row>
    <row r="158" spans="9:10">
      <c r="I158" s="97"/>
      <c r="J158" s="97"/>
    </row>
    <row r="159" spans="9:10">
      <c r="I159" s="97"/>
      <c r="J159" s="97"/>
    </row>
    <row r="160" spans="9:10">
      <c r="I160" s="97"/>
      <c r="J160" s="97"/>
    </row>
    <row r="161" spans="9:10">
      <c r="I161" s="97"/>
      <c r="J161" s="97"/>
    </row>
    <row r="162" spans="9:10">
      <c r="I162" s="97"/>
      <c r="J162" s="97"/>
    </row>
    <row r="163" spans="9:10">
      <c r="I163" s="97"/>
      <c r="J163" s="97"/>
    </row>
    <row r="164" spans="9:10">
      <c r="I164" s="97"/>
      <c r="J164" s="97"/>
    </row>
    <row r="165" spans="9:10">
      <c r="I165" s="97"/>
      <c r="J165" s="97"/>
    </row>
    <row r="166" spans="9:10">
      <c r="I166" s="97"/>
      <c r="J166" s="97"/>
    </row>
    <row r="167" spans="9:10">
      <c r="I167" s="97"/>
      <c r="J167" s="97"/>
    </row>
    <row r="168" spans="9:10">
      <c r="I168" s="97"/>
      <c r="J168" s="97"/>
    </row>
    <row r="169" spans="9:10">
      <c r="I169" s="97"/>
      <c r="J169" s="97"/>
    </row>
    <row r="170" spans="9:10">
      <c r="I170" s="97"/>
      <c r="J170" s="97"/>
    </row>
    <row r="171" spans="9:10">
      <c r="I171" s="97"/>
      <c r="J171" s="97"/>
    </row>
    <row r="172" spans="9:10">
      <c r="I172" s="97"/>
      <c r="J172" s="97"/>
    </row>
    <row r="173" spans="9:10">
      <c r="I173" s="97"/>
      <c r="J173" s="97"/>
    </row>
    <row r="174" spans="9:10">
      <c r="I174" s="97"/>
      <c r="J174" s="97"/>
    </row>
    <row r="175" spans="9:10">
      <c r="I175" s="97"/>
      <c r="J175" s="97"/>
    </row>
    <row r="176" spans="9:10">
      <c r="I176" s="97"/>
      <c r="J176" s="97"/>
    </row>
    <row r="177" spans="9:10">
      <c r="I177" s="97"/>
      <c r="J177" s="97"/>
    </row>
    <row r="178" spans="9:10">
      <c r="I178" s="97"/>
      <c r="J178" s="97"/>
    </row>
    <row r="179" spans="9:10">
      <c r="I179" s="97"/>
      <c r="J179" s="97"/>
    </row>
    <row r="180" spans="9:10">
      <c r="I180" s="97"/>
      <c r="J180" s="97"/>
    </row>
    <row r="181" spans="9:10">
      <c r="I181" s="97"/>
      <c r="J181" s="97"/>
    </row>
    <row r="182" spans="9:10">
      <c r="I182" s="97"/>
      <c r="J182" s="97"/>
    </row>
    <row r="183" spans="9:10">
      <c r="I183" s="97"/>
      <c r="J183" s="97"/>
    </row>
    <row r="184" spans="9:10">
      <c r="I184" s="97"/>
      <c r="J184" s="97"/>
    </row>
    <row r="185" spans="9:10">
      <c r="I185" s="97"/>
      <c r="J185" s="97"/>
    </row>
    <row r="186" spans="9:10">
      <c r="I186" s="97"/>
      <c r="J186" s="97"/>
    </row>
    <row r="187" spans="9:10">
      <c r="I187" s="97"/>
      <c r="J187" s="97"/>
    </row>
    <row r="188" spans="9:10">
      <c r="I188" s="97"/>
      <c r="J188" s="97"/>
    </row>
    <row r="189" spans="9:10">
      <c r="I189" s="97"/>
      <c r="J189" s="97"/>
    </row>
    <row r="190" spans="9:10">
      <c r="I190" s="97"/>
      <c r="J190" s="97"/>
    </row>
    <row r="191" spans="9:10">
      <c r="I191" s="97"/>
      <c r="J191" s="97"/>
    </row>
    <row r="192" spans="9:10">
      <c r="I192" s="97"/>
      <c r="J192" s="97"/>
    </row>
    <row r="193" spans="9:10">
      <c r="I193" s="97"/>
      <c r="J193" s="97"/>
    </row>
    <row r="194" spans="9:10">
      <c r="I194" s="97"/>
      <c r="J194" s="97"/>
    </row>
    <row r="195" spans="9:10">
      <c r="I195" s="97"/>
      <c r="J195" s="97"/>
    </row>
    <row r="196" spans="9:10">
      <c r="I196" s="97"/>
      <c r="J196" s="97"/>
    </row>
    <row r="197" spans="9:10">
      <c r="I197" s="97"/>
      <c r="J197" s="97"/>
    </row>
    <row r="198" spans="9:10">
      <c r="I198" s="97"/>
      <c r="J198" s="97"/>
    </row>
    <row r="199" spans="9:10">
      <c r="I199" s="97"/>
      <c r="J199" s="97"/>
    </row>
    <row r="200" spans="9:10">
      <c r="I200" s="97"/>
      <c r="J200" s="97"/>
    </row>
    <row r="201" spans="9:10">
      <c r="I201" s="97"/>
      <c r="J201" s="97"/>
    </row>
    <row r="202" spans="9:10">
      <c r="I202" s="97"/>
      <c r="J202" s="97"/>
    </row>
    <row r="203" spans="9:10">
      <c r="I203" s="97"/>
      <c r="J203" s="97"/>
    </row>
    <row r="204" spans="9:10">
      <c r="I204" s="97"/>
      <c r="J204" s="97"/>
    </row>
    <row r="205" spans="9:10">
      <c r="I205" s="97"/>
      <c r="J205" s="97"/>
    </row>
    <row r="206" spans="9:10">
      <c r="I206" s="97"/>
      <c r="J206" s="97"/>
    </row>
    <row r="207" spans="9:10">
      <c r="I207" s="97"/>
      <c r="J207" s="97"/>
    </row>
    <row r="208" spans="9:10">
      <c r="I208" s="97"/>
      <c r="J208" s="97"/>
    </row>
    <row r="209" spans="9:10">
      <c r="I209" s="97"/>
      <c r="J209" s="97"/>
    </row>
    <row r="210" spans="9:10">
      <c r="I210" s="97"/>
      <c r="J210" s="97"/>
    </row>
    <row r="211" spans="9:10">
      <c r="I211" s="97"/>
      <c r="J211" s="97"/>
    </row>
    <row r="212" spans="9:10">
      <c r="I212" s="97"/>
      <c r="J212" s="97"/>
    </row>
    <row r="213" spans="9:10">
      <c r="I213" s="97"/>
      <c r="J213" s="97"/>
    </row>
    <row r="214" spans="9:10">
      <c r="I214" s="97"/>
      <c r="J214" s="97"/>
    </row>
    <row r="215" spans="9:10">
      <c r="I215" s="97"/>
      <c r="J215" s="97"/>
    </row>
    <row r="216" spans="9:10">
      <c r="I216" s="97"/>
      <c r="J216" s="97"/>
    </row>
    <row r="217" spans="9:10">
      <c r="I217" s="97"/>
      <c r="J217" s="97"/>
    </row>
    <row r="218" spans="9:10">
      <c r="I218" s="97"/>
      <c r="J218" s="97"/>
    </row>
    <row r="219" spans="9:10">
      <c r="I219" s="97"/>
      <c r="J219" s="97"/>
    </row>
    <row r="220" spans="9:10">
      <c r="I220" s="97"/>
      <c r="J220" s="97"/>
    </row>
    <row r="221" spans="9:10">
      <c r="I221" s="97"/>
      <c r="J221" s="97"/>
    </row>
    <row r="222" spans="9:10">
      <c r="I222" s="97"/>
      <c r="J222" s="97"/>
    </row>
    <row r="223" spans="9:10">
      <c r="I223" s="97"/>
      <c r="J223" s="97"/>
    </row>
    <row r="224" spans="9:10">
      <c r="I224" s="97"/>
      <c r="J224" s="97"/>
    </row>
    <row r="225" spans="9:10">
      <c r="I225" s="97"/>
      <c r="J225" s="97"/>
    </row>
    <row r="226" spans="9:10">
      <c r="I226" s="97"/>
      <c r="J226" s="97"/>
    </row>
    <row r="227" spans="9:10">
      <c r="I227" s="97"/>
      <c r="J227" s="97"/>
    </row>
    <row r="228" spans="9:10">
      <c r="I228" s="97"/>
      <c r="J228" s="97"/>
    </row>
    <row r="229" spans="9:10">
      <c r="I229" s="97"/>
      <c r="J229" s="97"/>
    </row>
    <row r="230" spans="9:10">
      <c r="I230" s="97"/>
      <c r="J230" s="97"/>
    </row>
    <row r="231" spans="9:10">
      <c r="I231" s="97"/>
      <c r="J231" s="97"/>
    </row>
    <row r="232" spans="9:10">
      <c r="I232" s="97"/>
      <c r="J232" s="97"/>
    </row>
    <row r="233" spans="9:10">
      <c r="I233" s="97"/>
      <c r="J233" s="97"/>
    </row>
    <row r="234" spans="9:10">
      <c r="I234" s="97"/>
      <c r="J234" s="97"/>
    </row>
    <row r="235" spans="9:10">
      <c r="I235" s="97"/>
      <c r="J235" s="97"/>
    </row>
    <row r="236" spans="9:10">
      <c r="I236" s="97"/>
      <c r="J236" s="97"/>
    </row>
    <row r="237" spans="9:10">
      <c r="I237" s="97"/>
      <c r="J237" s="97"/>
    </row>
    <row r="238" spans="9:10">
      <c r="I238" s="97"/>
      <c r="J238" s="97"/>
    </row>
    <row r="239" spans="9:10">
      <c r="I239" s="97"/>
      <c r="J239" s="97"/>
    </row>
    <row r="240" spans="9:10">
      <c r="I240" s="97"/>
      <c r="J240" s="97"/>
    </row>
    <row r="241" spans="9:10">
      <c r="I241" s="97"/>
      <c r="J241" s="97"/>
    </row>
    <row r="242" spans="9:10">
      <c r="I242" s="97"/>
      <c r="J242" s="97"/>
    </row>
    <row r="243" spans="9:10">
      <c r="I243" s="97"/>
      <c r="J243" s="97"/>
    </row>
    <row r="244" spans="9:10">
      <c r="I244" s="97"/>
      <c r="J244" s="97"/>
    </row>
    <row r="245" spans="9:10">
      <c r="I245" s="97"/>
      <c r="J245" s="97"/>
    </row>
    <row r="246" spans="9:10">
      <c r="I246" s="97"/>
      <c r="J246" s="97"/>
    </row>
    <row r="247" spans="9:10">
      <c r="I247" s="97"/>
      <c r="J247" s="97"/>
    </row>
    <row r="248" spans="9:10">
      <c r="I248" s="97"/>
      <c r="J248" s="97"/>
    </row>
    <row r="249" spans="9:10">
      <c r="I249" s="97"/>
      <c r="J249" s="97"/>
    </row>
    <row r="250" spans="9:10">
      <c r="I250" s="97"/>
      <c r="J250" s="97"/>
    </row>
    <row r="251" spans="9:10">
      <c r="I251" s="97"/>
      <c r="J251" s="97"/>
    </row>
    <row r="252" spans="9:10">
      <c r="I252" s="97"/>
      <c r="J252" s="97"/>
    </row>
    <row r="253" spans="9:10">
      <c r="I253" s="97"/>
      <c r="J253" s="97"/>
    </row>
    <row r="254" spans="9:10">
      <c r="I254" s="97"/>
      <c r="J254" s="97"/>
    </row>
    <row r="255" spans="9:10">
      <c r="I255" s="97"/>
      <c r="J255" s="97"/>
    </row>
    <row r="256" spans="9:10">
      <c r="I256" s="97"/>
      <c r="J256" s="97"/>
    </row>
    <row r="257" spans="9:10">
      <c r="I257" s="97"/>
      <c r="J257" s="97"/>
    </row>
    <row r="258" spans="9:10">
      <c r="I258" s="97"/>
      <c r="J258" s="97"/>
    </row>
    <row r="259" spans="9:10">
      <c r="I259" s="97"/>
      <c r="J259" s="97"/>
    </row>
    <row r="260" spans="9:10">
      <c r="I260" s="97"/>
      <c r="J260" s="97"/>
    </row>
    <row r="261" spans="9:10">
      <c r="I261" s="97"/>
      <c r="J261" s="97"/>
    </row>
    <row r="262" spans="9:10">
      <c r="I262" s="97"/>
      <c r="J262" s="97"/>
    </row>
    <row r="263" spans="9:10">
      <c r="I263" s="97"/>
      <c r="J263" s="97"/>
    </row>
    <row r="264" spans="9:10">
      <c r="I264" s="97"/>
      <c r="J264" s="97"/>
    </row>
    <row r="265" spans="9:10">
      <c r="I265" s="97"/>
      <c r="J265" s="97"/>
    </row>
    <row r="266" spans="9:10">
      <c r="I266" s="97"/>
      <c r="J266" s="97"/>
    </row>
    <row r="267" spans="9:10">
      <c r="I267" s="97"/>
      <c r="J267" s="97"/>
    </row>
    <row r="268" spans="9:10">
      <c r="I268" s="97"/>
      <c r="J268" s="97"/>
    </row>
    <row r="269" spans="9:10">
      <c r="I269" s="97"/>
      <c r="J269" s="97"/>
    </row>
    <row r="270" spans="9:10">
      <c r="I270" s="97"/>
      <c r="J270" s="97"/>
    </row>
    <row r="271" spans="9:10">
      <c r="I271" s="97"/>
      <c r="J271" s="97"/>
    </row>
    <row r="272" spans="9:10">
      <c r="I272" s="97"/>
      <c r="J272" s="97"/>
    </row>
    <row r="273" spans="9:10">
      <c r="I273" s="97"/>
      <c r="J273" s="97"/>
    </row>
    <row r="274" spans="9:10">
      <c r="I274" s="97"/>
      <c r="J274" s="97"/>
    </row>
    <row r="275" spans="9:10">
      <c r="I275" s="97"/>
      <c r="J275" s="97"/>
    </row>
    <row r="276" spans="9:10">
      <c r="I276" s="97"/>
      <c r="J276" s="97"/>
    </row>
    <row r="277" spans="9:10">
      <c r="I277" s="97"/>
      <c r="J277" s="97"/>
    </row>
    <row r="278" spans="9:10">
      <c r="I278" s="97"/>
      <c r="J278" s="97"/>
    </row>
    <row r="279" spans="9:10">
      <c r="I279" s="97"/>
      <c r="J279" s="97"/>
    </row>
    <row r="280" spans="9:10">
      <c r="I280" s="97"/>
      <c r="J280" s="97"/>
    </row>
    <row r="281" spans="9:10">
      <c r="I281" s="97"/>
      <c r="J281" s="97"/>
    </row>
    <row r="282" spans="9:10">
      <c r="I282" s="97"/>
      <c r="J282" s="97"/>
    </row>
    <row r="283" spans="9:10">
      <c r="I283" s="97"/>
      <c r="J283" s="97"/>
    </row>
    <row r="284" spans="9:10">
      <c r="I284" s="97"/>
      <c r="J284" s="97"/>
    </row>
    <row r="285" spans="9:10">
      <c r="I285" s="97"/>
      <c r="J285" s="97"/>
    </row>
    <row r="286" spans="9:10">
      <c r="I286" s="97"/>
      <c r="J286" s="97"/>
    </row>
    <row r="287" spans="9:10">
      <c r="I287" s="97"/>
      <c r="J287" s="97"/>
    </row>
    <row r="288" spans="9:10">
      <c r="I288" s="97"/>
      <c r="J288" s="97"/>
    </row>
    <row r="289" spans="9:10">
      <c r="I289" s="97"/>
      <c r="J289" s="97"/>
    </row>
    <row r="290" spans="9:10">
      <c r="I290" s="97"/>
      <c r="J290" s="97"/>
    </row>
    <row r="291" spans="9:10">
      <c r="I291" s="97"/>
      <c r="J291" s="97"/>
    </row>
    <row r="292" spans="9:10">
      <c r="I292" s="97"/>
      <c r="J292" s="97"/>
    </row>
  </sheetData>
  <sheetProtection selectLockedCells="1" selectUnlockedCells="1"/>
  <customSheetViews>
    <customSheetView guid="{82B9B5EF-342D-4631-9AF3-2E5299022429}" scale="40" hiddenRows="1" hiddenColumns="1">
      <selection activeCell="N1" sqref="N1"/>
      <pageMargins left="0.7" right="0.7" top="0.75" bottom="0.75" header="0.3" footer="0.3"/>
    </customSheetView>
    <customSheetView guid="{3639C9D1-8CC8-487E-A492-E97C3143B85F}" scale="40" hiddenRows="1" hiddenColumns="1">
      <selection activeCell="V1" sqref="V1"/>
      <pageMargins left="0.7" right="0.7" top="0.75" bottom="0.75" header="0.3" footer="0.3"/>
    </customSheetView>
    <customSheetView guid="{89EA35C3-7924-44DA-B8AA-065DFF2CD6E9}" scale="40" hiddenRows="1" hiddenColumns="1">
      <selection activeCell="V1" sqref="V1"/>
      <pageMargins left="0.7" right="0.7" top="0.75" bottom="0.75" header="0.3" footer="0.3"/>
    </customSheetView>
  </customSheetViews>
  <mergeCells count="14">
    <mergeCell ref="A6:L6"/>
    <mergeCell ref="A1:J1"/>
    <mergeCell ref="A2:J2"/>
    <mergeCell ref="A3:J3"/>
    <mergeCell ref="A4:J4"/>
    <mergeCell ref="A5:J5"/>
    <mergeCell ref="A16:J16"/>
    <mergeCell ref="A17:J17"/>
    <mergeCell ref="A7:L8"/>
    <mergeCell ref="A9:L9"/>
    <mergeCell ref="A10:J10"/>
    <mergeCell ref="A11:J11"/>
    <mergeCell ref="A14:J14"/>
    <mergeCell ref="A15:J15"/>
  </mergeCells>
  <hyperlinks>
    <hyperlink ref="A1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91"/>
  <sheetViews>
    <sheetView view="pageBreakPreview" zoomScale="50" zoomScaleNormal="43" zoomScaleSheetLayoutView="50" workbookViewId="0">
      <selection activeCell="A5" sqref="A5:XFD5"/>
    </sheetView>
  </sheetViews>
  <sheetFormatPr defaultRowHeight="22.5"/>
  <cols>
    <col min="1" max="1" width="15.28515625" style="112" customWidth="1"/>
    <col min="2" max="2" width="57.140625" style="102" customWidth="1"/>
    <col min="3" max="3" width="49.7109375" style="113" customWidth="1"/>
    <col min="4" max="4" width="43.140625" style="113" customWidth="1"/>
    <col min="5" max="5" width="13.7109375" style="18" hidden="1" customWidth="1"/>
    <col min="6" max="6" width="13.7109375" style="18" customWidth="1"/>
    <col min="7" max="7" width="13.7109375" style="17" customWidth="1"/>
    <col min="8" max="8" width="13.85546875" style="17" customWidth="1"/>
    <col min="9" max="9" width="14" style="17" customWidth="1"/>
    <col min="10" max="10" width="19.5703125" style="368" customWidth="1"/>
    <col min="11" max="11" width="23.28515625" style="50" customWidth="1"/>
    <col min="12" max="12" width="15.5703125" style="231" customWidth="1"/>
    <col min="13" max="16384" width="9.140625" style="16"/>
  </cols>
  <sheetData>
    <row r="1" spans="1:12" s="218" customFormat="1" ht="409.5" customHeight="1">
      <c r="A1" s="1373"/>
      <c r="B1" s="1373"/>
      <c r="C1" s="1373"/>
      <c r="D1" s="1373"/>
      <c r="E1" s="1373"/>
      <c r="F1" s="1373"/>
      <c r="G1" s="1373"/>
      <c r="H1" s="1373"/>
      <c r="I1" s="1373"/>
      <c r="J1" s="1373"/>
      <c r="K1" s="1373"/>
      <c r="L1" s="1373"/>
    </row>
    <row r="2" spans="1:12" s="218" customFormat="1" ht="128.25" customHeight="1">
      <c r="A2" s="1406"/>
      <c r="B2" s="1407"/>
      <c r="C2" s="1407"/>
      <c r="D2" s="1407"/>
      <c r="E2" s="1407"/>
      <c r="F2" s="1407"/>
      <c r="G2" s="1407"/>
      <c r="H2" s="1407"/>
      <c r="I2" s="1407"/>
      <c r="J2" s="1407"/>
      <c r="K2" s="1407"/>
      <c r="L2" s="1408"/>
    </row>
    <row r="3" spans="1:12" ht="85.5" customHeight="1">
      <c r="A3" s="1168" t="s">
        <v>175</v>
      </c>
      <c r="B3" s="1169" t="s">
        <v>176</v>
      </c>
      <c r="C3" s="1170" t="s">
        <v>977</v>
      </c>
      <c r="D3" s="1170" t="s">
        <v>173</v>
      </c>
      <c r="E3" s="1172" t="s">
        <v>480</v>
      </c>
      <c r="F3" s="1403" t="s">
        <v>480</v>
      </c>
      <c r="G3" s="1404"/>
      <c r="H3" s="1404"/>
      <c r="I3" s="1405"/>
      <c r="J3" s="1173" t="s">
        <v>1008</v>
      </c>
      <c r="K3" s="1174"/>
      <c r="L3" s="1176" t="s">
        <v>1006</v>
      </c>
    </row>
    <row r="4" spans="1:12" ht="126" customHeight="1">
      <c r="A4" s="1168"/>
      <c r="B4" s="1177"/>
      <c r="C4" s="1171"/>
      <c r="D4" s="168"/>
      <c r="E4" s="1166" t="s">
        <v>0</v>
      </c>
      <c r="F4" s="1167" t="s">
        <v>0</v>
      </c>
      <c r="G4" s="1167" t="s">
        <v>1</v>
      </c>
      <c r="H4" s="1167" t="s">
        <v>2</v>
      </c>
      <c r="I4" s="1167" t="s">
        <v>3</v>
      </c>
      <c r="J4" s="83" t="s">
        <v>1035</v>
      </c>
      <c r="K4" s="1175" t="s">
        <v>932</v>
      </c>
      <c r="L4" s="1178"/>
    </row>
    <row r="5" spans="1:12" ht="60" customHeight="1">
      <c r="A5" s="1129" t="s">
        <v>210</v>
      </c>
      <c r="B5" s="1184"/>
      <c r="C5" s="1184"/>
      <c r="D5" s="1184"/>
      <c r="E5" s="1184"/>
      <c r="F5" s="1184"/>
      <c r="G5" s="1184"/>
      <c r="H5" s="1184"/>
      <c r="I5" s="1184"/>
      <c r="J5" s="1185"/>
      <c r="K5" s="1185"/>
      <c r="L5" s="1186"/>
    </row>
    <row r="6" spans="1:12" s="231" customFormat="1" ht="306">
      <c r="A6" s="1179"/>
      <c r="B6" s="1180" t="s">
        <v>974</v>
      </c>
      <c r="C6" s="1181"/>
      <c r="D6" s="1182" t="s">
        <v>976</v>
      </c>
      <c r="E6" s="1179"/>
      <c r="F6" s="780">
        <v>6630</v>
      </c>
      <c r="G6" s="780">
        <v>3882.12</v>
      </c>
      <c r="H6" s="780">
        <v>3882.12</v>
      </c>
      <c r="I6" s="780">
        <v>3882.12</v>
      </c>
      <c r="J6" s="780">
        <v>3882.12</v>
      </c>
      <c r="K6" s="1183" t="s">
        <v>1036</v>
      </c>
      <c r="L6" s="293">
        <v>0</v>
      </c>
    </row>
    <row r="7" spans="1:12" ht="279" customHeight="1">
      <c r="A7" s="751"/>
      <c r="B7" s="751" t="s">
        <v>209</v>
      </c>
      <c r="C7" s="440" t="s">
        <v>448</v>
      </c>
      <c r="D7" s="109"/>
      <c r="E7" s="287">
        <f>G7*1.43</f>
        <v>132.73259999999999</v>
      </c>
      <c r="F7" s="1362">
        <v>270.3</v>
      </c>
      <c r="G7" s="780">
        <v>92.820000000000007</v>
      </c>
      <c r="H7" s="780">
        <v>92.820000000000007</v>
      </c>
      <c r="I7" s="780">
        <v>92.820000000000007</v>
      </c>
      <c r="J7" s="780">
        <v>92.820000000000007</v>
      </c>
      <c r="K7" s="780"/>
      <c r="L7" s="293">
        <v>0</v>
      </c>
    </row>
    <row r="8" spans="1:12" ht="291" customHeight="1">
      <c r="A8" s="752"/>
      <c r="B8" s="752" t="s">
        <v>515</v>
      </c>
      <c r="C8" s="359"/>
      <c r="D8" s="158"/>
      <c r="E8" s="287">
        <f t="shared" ref="E8:E39" si="0">G8*1.43</f>
        <v>91.891800000000003</v>
      </c>
      <c r="F8" s="780">
        <v>183.78359999999998</v>
      </c>
      <c r="G8" s="780">
        <v>64.260000000000005</v>
      </c>
      <c r="H8" s="780">
        <v>64.260000000000005</v>
      </c>
      <c r="I8" s="780">
        <v>64.260000000000005</v>
      </c>
      <c r="J8" s="780">
        <v>64.260000000000005</v>
      </c>
      <c r="K8" s="181"/>
      <c r="L8" s="294">
        <v>0</v>
      </c>
    </row>
    <row r="9" spans="1:12" s="231" customFormat="1" ht="125.25" customHeight="1">
      <c r="A9" s="752"/>
      <c r="B9" s="911" t="s">
        <v>725</v>
      </c>
      <c r="C9" s="682"/>
      <c r="D9" s="1187"/>
      <c r="E9" s="283">
        <f t="shared" si="0"/>
        <v>1053.69264</v>
      </c>
      <c r="F9" s="1362">
        <v>940.79699999999991</v>
      </c>
      <c r="G9" s="1362">
        <v>736.84800000000007</v>
      </c>
      <c r="H9" s="1362">
        <v>685.26864000000012</v>
      </c>
      <c r="I9" s="1362">
        <v>641.05776000000003</v>
      </c>
      <c r="J9" s="780"/>
      <c r="K9" s="181"/>
      <c r="L9" s="349">
        <v>0</v>
      </c>
    </row>
    <row r="10" spans="1:12" s="231" customFormat="1" ht="87.75" customHeight="1">
      <c r="A10" s="752"/>
      <c r="B10" s="911" t="s">
        <v>726</v>
      </c>
      <c r="C10" s="678"/>
      <c r="D10" s="1187"/>
      <c r="E10" s="283">
        <f t="shared" si="0"/>
        <v>1555.217664</v>
      </c>
      <c r="F10" s="1362">
        <v>1388.5871999999999</v>
      </c>
      <c r="G10" s="1362">
        <v>1087.5648000000001</v>
      </c>
      <c r="H10" s="1362">
        <v>1011.4352640000001</v>
      </c>
      <c r="I10" s="1362">
        <v>946.181376</v>
      </c>
      <c r="J10" s="780"/>
      <c r="K10" s="181"/>
      <c r="L10" s="349">
        <v>0</v>
      </c>
    </row>
    <row r="11" spans="1:12" s="231" customFormat="1" ht="117.75" customHeight="1">
      <c r="A11" s="752"/>
      <c r="B11" s="911" t="s">
        <v>727</v>
      </c>
      <c r="C11" s="678"/>
      <c r="D11" s="1187"/>
      <c r="E11" s="283">
        <f t="shared" si="0"/>
        <v>1228.491264</v>
      </c>
      <c r="F11" s="1362">
        <v>1096.8671999999999</v>
      </c>
      <c r="G11" s="1362">
        <v>859.08480000000009</v>
      </c>
      <c r="H11" s="1362">
        <v>798.94886400000019</v>
      </c>
      <c r="I11" s="1362">
        <v>747.40377600000011</v>
      </c>
      <c r="J11" s="780"/>
      <c r="K11" s="181"/>
      <c r="L11" s="349">
        <v>0</v>
      </c>
    </row>
    <row r="12" spans="1:12" s="231" customFormat="1" ht="67.5" customHeight="1">
      <c r="A12" s="752"/>
      <c r="B12" s="911" t="s">
        <v>728</v>
      </c>
      <c r="C12" s="678"/>
      <c r="D12" s="1187"/>
      <c r="E12" s="283">
        <f t="shared" si="0"/>
        <v>1728.382656</v>
      </c>
      <c r="F12" s="1362">
        <v>1543.1987999999999</v>
      </c>
      <c r="G12" s="1362">
        <v>1208.6592000000001</v>
      </c>
      <c r="H12" s="1362">
        <v>1124.0530560000002</v>
      </c>
      <c r="I12" s="1362">
        <v>1051.533504</v>
      </c>
      <c r="J12" s="780"/>
      <c r="K12" s="181"/>
      <c r="L12" s="349">
        <v>0</v>
      </c>
    </row>
    <row r="13" spans="1:12" s="231" customFormat="1" ht="109.5" customHeight="1">
      <c r="A13" s="752"/>
      <c r="B13" s="911" t="s">
        <v>729</v>
      </c>
      <c r="C13" s="678"/>
      <c r="D13" s="1187"/>
      <c r="E13" s="283">
        <f t="shared" si="0"/>
        <v>1883.5776960000001</v>
      </c>
      <c r="F13" s="1362">
        <v>1681.7657999999999</v>
      </c>
      <c r="G13" s="1362">
        <v>1317.1872000000001</v>
      </c>
      <c r="H13" s="1362">
        <v>1224.9840960000001</v>
      </c>
      <c r="I13" s="1362">
        <v>1145.9528640000001</v>
      </c>
      <c r="J13" s="780"/>
      <c r="K13" s="181"/>
      <c r="L13" s="349">
        <v>0</v>
      </c>
    </row>
    <row r="14" spans="1:12" s="231" customFormat="1" ht="94.5" customHeight="1">
      <c r="A14" s="752"/>
      <c r="B14" s="911" t="s">
        <v>730</v>
      </c>
      <c r="C14" s="683"/>
      <c r="D14" s="1187"/>
      <c r="E14" s="283">
        <f t="shared" si="0"/>
        <v>2924.2012800000002</v>
      </c>
      <c r="F14" s="1362">
        <v>2610.8939999999998</v>
      </c>
      <c r="G14" s="1362">
        <v>2044.8960000000002</v>
      </c>
      <c r="H14" s="1362">
        <v>1901.7532800000001</v>
      </c>
      <c r="I14" s="1362">
        <v>1779.0595200000002</v>
      </c>
      <c r="J14" s="780"/>
      <c r="K14" s="181"/>
      <c r="L14" s="349">
        <v>0</v>
      </c>
    </row>
    <row r="15" spans="1:12" s="231" customFormat="1" ht="93" customHeight="1">
      <c r="A15" s="752"/>
      <c r="B15" s="752" t="s">
        <v>731</v>
      </c>
      <c r="C15" s="901"/>
      <c r="D15" s="264"/>
      <c r="E15" s="283">
        <f t="shared" si="0"/>
        <v>3293.4021120000002</v>
      </c>
      <c r="F15" s="1362">
        <v>2940.5375999999997</v>
      </c>
      <c r="G15" s="1362">
        <v>2303.0784000000003</v>
      </c>
      <c r="H15" s="1362">
        <v>2141.8629120000001</v>
      </c>
      <c r="I15" s="1362">
        <v>2003.678208</v>
      </c>
      <c r="J15" s="780"/>
      <c r="K15" s="181"/>
      <c r="L15" s="349">
        <v>0</v>
      </c>
    </row>
    <row r="16" spans="1:12" s="231" customFormat="1" ht="123" customHeight="1">
      <c r="A16" s="752"/>
      <c r="B16" s="752" t="s">
        <v>732</v>
      </c>
      <c r="C16" s="1189"/>
      <c r="D16" s="264"/>
      <c r="E16" s="283">
        <f t="shared" si="0"/>
        <v>2635.0484160000001</v>
      </c>
      <c r="F16" s="1362">
        <v>2352.7217999999998</v>
      </c>
      <c r="G16" s="1362">
        <v>1842.6912000000002</v>
      </c>
      <c r="H16" s="1362">
        <v>1713.7028160000002</v>
      </c>
      <c r="I16" s="1362">
        <v>1603.1413440000001</v>
      </c>
      <c r="J16" s="780"/>
      <c r="K16" s="181"/>
      <c r="L16" s="349">
        <v>0</v>
      </c>
    </row>
    <row r="17" spans="1:12" s="396" customFormat="1" ht="102.75" customHeight="1">
      <c r="A17" s="763"/>
      <c r="B17" s="924" t="s">
        <v>733</v>
      </c>
      <c r="C17" s="1190"/>
      <c r="D17" s="1188"/>
      <c r="E17" s="441">
        <f t="shared" si="0"/>
        <v>316.92460800000003</v>
      </c>
      <c r="F17" s="1362">
        <v>282.96840000000003</v>
      </c>
      <c r="G17" s="1362">
        <v>221.62560000000002</v>
      </c>
      <c r="H17" s="1362">
        <v>206.11180800000005</v>
      </c>
      <c r="I17" s="1362">
        <v>192.81427200000005</v>
      </c>
      <c r="J17" s="780"/>
      <c r="K17" s="181"/>
      <c r="L17" s="409">
        <v>0</v>
      </c>
    </row>
    <row r="18" spans="1:12" s="231" customFormat="1" ht="85.5" customHeight="1">
      <c r="A18" s="763"/>
      <c r="B18" s="924" t="s">
        <v>734</v>
      </c>
      <c r="C18" s="1191"/>
      <c r="D18" s="1188"/>
      <c r="E18" s="441">
        <f t="shared" si="0"/>
        <v>369.20083200000005</v>
      </c>
      <c r="F18" s="1362">
        <v>329.64359999999999</v>
      </c>
      <c r="G18" s="1362">
        <v>258.18240000000003</v>
      </c>
      <c r="H18" s="1362">
        <v>240.10963200000003</v>
      </c>
      <c r="I18" s="1362">
        <v>224.61868800000005</v>
      </c>
      <c r="J18" s="780"/>
      <c r="K18" s="181"/>
      <c r="L18" s="409">
        <v>0</v>
      </c>
    </row>
    <row r="19" spans="1:12" s="231" customFormat="1" ht="59.25" customHeight="1">
      <c r="A19" s="763"/>
      <c r="B19" s="924" t="s">
        <v>735</v>
      </c>
      <c r="C19" s="1191"/>
      <c r="D19" s="1188"/>
      <c r="E19" s="441">
        <f t="shared" si="0"/>
        <v>421.47705600000006</v>
      </c>
      <c r="F19" s="1362">
        <v>376.31880000000001</v>
      </c>
      <c r="G19" s="1362">
        <v>294.73920000000004</v>
      </c>
      <c r="H19" s="1362">
        <v>274.10745600000007</v>
      </c>
      <c r="I19" s="1362">
        <v>256.42310400000002</v>
      </c>
      <c r="J19" s="780"/>
      <c r="K19" s="181"/>
      <c r="L19" s="409">
        <v>0</v>
      </c>
    </row>
    <row r="20" spans="1:12" s="231" customFormat="1" ht="80.25" customHeight="1">
      <c r="A20" s="752"/>
      <c r="B20" s="911" t="s">
        <v>736</v>
      </c>
      <c r="C20" s="682"/>
      <c r="D20" s="1187"/>
      <c r="E20" s="283">
        <f t="shared" si="0"/>
        <v>486.82233600000006</v>
      </c>
      <c r="F20" s="1362">
        <v>434.6628</v>
      </c>
      <c r="G20" s="1362">
        <v>340.43520000000007</v>
      </c>
      <c r="H20" s="1362">
        <v>316.60473600000006</v>
      </c>
      <c r="I20" s="1362">
        <v>296.17862400000007</v>
      </c>
      <c r="J20" s="780"/>
      <c r="K20" s="181"/>
      <c r="L20" s="349">
        <v>0</v>
      </c>
    </row>
    <row r="21" spans="1:12" s="231" customFormat="1" ht="49.5" customHeight="1">
      <c r="A21" s="752"/>
      <c r="B21" s="911" t="s">
        <v>737</v>
      </c>
      <c r="C21" s="678"/>
      <c r="D21" s="1187"/>
      <c r="E21" s="283">
        <f t="shared" si="0"/>
        <v>588.10752000000002</v>
      </c>
      <c r="F21" s="1362">
        <v>525.096</v>
      </c>
      <c r="G21" s="1362">
        <v>411.26400000000007</v>
      </c>
      <c r="H21" s="1362">
        <v>382.47552000000007</v>
      </c>
      <c r="I21" s="1362">
        <v>357.79968000000008</v>
      </c>
      <c r="J21" s="780"/>
      <c r="K21" s="181"/>
      <c r="L21" s="349">
        <v>0</v>
      </c>
    </row>
    <row r="22" spans="1:12" s="231" customFormat="1" ht="71.25" customHeight="1">
      <c r="A22" s="752"/>
      <c r="B22" s="911" t="s">
        <v>738</v>
      </c>
      <c r="C22" s="683"/>
      <c r="D22" s="1187"/>
      <c r="E22" s="283">
        <f t="shared" si="0"/>
        <v>671.42275200000006</v>
      </c>
      <c r="F22" s="1362">
        <v>599.4846</v>
      </c>
      <c r="G22" s="1362">
        <v>469.52640000000008</v>
      </c>
      <c r="H22" s="1362">
        <v>436.65955200000008</v>
      </c>
      <c r="I22" s="1362">
        <v>408.48796800000002</v>
      </c>
      <c r="J22" s="780"/>
      <c r="K22" s="181"/>
      <c r="L22" s="349">
        <v>0</v>
      </c>
    </row>
    <row r="23" spans="1:12" ht="87.75" customHeight="1">
      <c r="A23" s="80"/>
      <c r="B23" s="265" t="s">
        <v>620</v>
      </c>
      <c r="C23" s="1192"/>
      <c r="D23" s="262"/>
      <c r="E23" s="287">
        <f t="shared" si="0"/>
        <v>153.15299999999999</v>
      </c>
      <c r="F23" s="1362">
        <v>163.36320000000001</v>
      </c>
      <c r="G23" s="780">
        <v>107.10000000000001</v>
      </c>
      <c r="H23" s="780">
        <v>107.10000000000001</v>
      </c>
      <c r="I23" s="780">
        <v>107.10000000000001</v>
      </c>
      <c r="J23" s="780">
        <v>107.10000000000001</v>
      </c>
      <c r="K23" s="378"/>
      <c r="L23" s="293">
        <v>0</v>
      </c>
    </row>
    <row r="24" spans="1:12" ht="189" customHeight="1">
      <c r="A24" s="755"/>
      <c r="B24" s="459" t="s">
        <v>621</v>
      </c>
      <c r="C24" s="1192" t="s">
        <v>622</v>
      </c>
      <c r="D24" s="196"/>
      <c r="E24" s="287">
        <f t="shared" si="0"/>
        <v>163.36320000000001</v>
      </c>
      <c r="F24" s="1362">
        <v>326.72640000000001</v>
      </c>
      <c r="G24" s="780">
        <v>114.24000000000001</v>
      </c>
      <c r="H24" s="780">
        <v>114.24000000000001</v>
      </c>
      <c r="I24" s="780">
        <v>114.24000000000001</v>
      </c>
      <c r="J24" s="780">
        <v>114.24000000000001</v>
      </c>
      <c r="K24" s="379"/>
      <c r="L24" s="294">
        <v>0</v>
      </c>
    </row>
    <row r="25" spans="1:12" ht="214.5" customHeight="1">
      <c r="A25" s="758"/>
      <c r="B25" s="758" t="s">
        <v>207</v>
      </c>
      <c r="C25" s="252"/>
      <c r="D25" s="77"/>
      <c r="E25" s="287">
        <f t="shared" si="0"/>
        <v>67.095600000000005</v>
      </c>
      <c r="F25" s="780">
        <v>111.18</v>
      </c>
      <c r="G25" s="780">
        <v>46.92</v>
      </c>
      <c r="H25" s="780">
        <v>46.92</v>
      </c>
      <c r="I25" s="780">
        <v>46.92</v>
      </c>
      <c r="J25" s="780">
        <v>46.92</v>
      </c>
      <c r="K25" s="181"/>
      <c r="L25" s="294">
        <v>0</v>
      </c>
    </row>
    <row r="26" spans="1:12" ht="150" customHeight="1">
      <c r="A26" s="132" t="s">
        <v>202</v>
      </c>
      <c r="B26" s="1193" t="s">
        <v>203</v>
      </c>
      <c r="C26" s="64" t="s">
        <v>197</v>
      </c>
      <c r="D26" s="68"/>
      <c r="E26" s="287">
        <f t="shared" si="0"/>
        <v>1543.1988000000001</v>
      </c>
      <c r="F26" s="780">
        <v>3136.5</v>
      </c>
      <c r="G26" s="780">
        <v>1079.1600000000001</v>
      </c>
      <c r="H26" s="780">
        <v>1079.1600000000001</v>
      </c>
      <c r="I26" s="780">
        <v>1079.1600000000001</v>
      </c>
      <c r="J26" s="780">
        <v>1079.1600000000001</v>
      </c>
      <c r="K26" s="181"/>
      <c r="L26" s="294">
        <v>0</v>
      </c>
    </row>
    <row r="27" spans="1:12" ht="210.75" customHeight="1">
      <c r="A27" s="132" t="s">
        <v>200</v>
      </c>
      <c r="B27" s="1193" t="s">
        <v>201</v>
      </c>
      <c r="C27" s="251"/>
      <c r="D27" s="68"/>
      <c r="E27" s="287">
        <f t="shared" si="0"/>
        <v>713.25540000000001</v>
      </c>
      <c r="F27" s="780">
        <v>1444.32</v>
      </c>
      <c r="G27" s="780">
        <v>498.78000000000003</v>
      </c>
      <c r="H27" s="780">
        <v>498.78000000000003</v>
      </c>
      <c r="I27" s="780">
        <v>498.78000000000003</v>
      </c>
      <c r="J27" s="780">
        <v>498.78000000000003</v>
      </c>
      <c r="K27" s="181"/>
      <c r="L27" s="294">
        <v>0</v>
      </c>
    </row>
    <row r="28" spans="1:12" ht="180" customHeight="1">
      <c r="A28" s="334" t="s">
        <v>198</v>
      </c>
      <c r="B28" s="110" t="s">
        <v>199</v>
      </c>
      <c r="C28" s="1195" t="s">
        <v>197</v>
      </c>
      <c r="D28" s="68"/>
      <c r="E28" s="287">
        <f t="shared" si="0"/>
        <v>2809.2635999999998</v>
      </c>
      <c r="F28" s="780">
        <v>5171.3999999999996</v>
      </c>
      <c r="G28" s="780">
        <v>1964.52</v>
      </c>
      <c r="H28" s="780">
        <v>1964.52</v>
      </c>
      <c r="I28" s="780">
        <v>1964.52</v>
      </c>
      <c r="J28" s="780">
        <v>1964.52</v>
      </c>
      <c r="K28" s="181"/>
      <c r="L28" s="294">
        <v>0</v>
      </c>
    </row>
    <row r="29" spans="1:12" s="396" customFormat="1" ht="75" customHeight="1">
      <c r="A29" s="435"/>
      <c r="B29" s="1194" t="s">
        <v>739</v>
      </c>
      <c r="C29" s="1196"/>
      <c r="D29" s="1188"/>
      <c r="E29" s="441">
        <f t="shared" si="0"/>
        <v>627.31468800000005</v>
      </c>
      <c r="F29" s="1362">
        <v>560.10239999999999</v>
      </c>
      <c r="G29" s="1362">
        <v>438.68160000000006</v>
      </c>
      <c r="H29" s="1362">
        <v>407.97388800000004</v>
      </c>
      <c r="I29" s="1362">
        <v>381.65299200000004</v>
      </c>
      <c r="J29" s="780"/>
      <c r="K29" s="181"/>
      <c r="L29" s="409">
        <v>0</v>
      </c>
    </row>
    <row r="30" spans="1:12" s="231" customFormat="1" ht="63" customHeight="1">
      <c r="A30" s="435"/>
      <c r="B30" s="1194" t="s">
        <v>740</v>
      </c>
      <c r="C30" s="1197"/>
      <c r="D30" s="1188"/>
      <c r="E30" s="441">
        <f t="shared" si="0"/>
        <v>873.99312000000009</v>
      </c>
      <c r="F30" s="1362">
        <v>780.351</v>
      </c>
      <c r="G30" s="1362">
        <v>611.18400000000008</v>
      </c>
      <c r="H30" s="1362">
        <v>568.40112000000011</v>
      </c>
      <c r="I30" s="1362">
        <v>531.73008000000004</v>
      </c>
      <c r="J30" s="780"/>
      <c r="K30" s="181"/>
      <c r="L30" s="409">
        <v>0</v>
      </c>
    </row>
    <row r="31" spans="1:12" s="396" customFormat="1" ht="50.25" customHeight="1">
      <c r="A31" s="435"/>
      <c r="B31" s="1194" t="s">
        <v>741</v>
      </c>
      <c r="C31" s="1197"/>
      <c r="D31" s="1188"/>
      <c r="E31" s="441">
        <f t="shared" si="0"/>
        <v>1114.1370239999999</v>
      </c>
      <c r="F31" s="1362">
        <v>994.76520000000005</v>
      </c>
      <c r="G31" s="1362">
        <v>779.11680000000001</v>
      </c>
      <c r="H31" s="1362">
        <v>724.5786240000001</v>
      </c>
      <c r="I31" s="1362">
        <v>677.83161600000005</v>
      </c>
      <c r="J31" s="780"/>
      <c r="K31" s="181"/>
      <c r="L31" s="409">
        <v>0</v>
      </c>
    </row>
    <row r="32" spans="1:12" s="396" customFormat="1" ht="75" customHeight="1">
      <c r="A32" s="435"/>
      <c r="B32" s="1194" t="s">
        <v>742</v>
      </c>
      <c r="C32" s="1197"/>
      <c r="D32" s="1188"/>
      <c r="E32" s="441">
        <f t="shared" si="0"/>
        <v>1819.8660480000001</v>
      </c>
      <c r="F32" s="1362">
        <v>1624.8804</v>
      </c>
      <c r="G32" s="1362">
        <v>1272.6336000000001</v>
      </c>
      <c r="H32" s="1362">
        <v>1183.5492480000003</v>
      </c>
      <c r="I32" s="1362">
        <v>1107.1912320000001</v>
      </c>
      <c r="J32" s="780"/>
      <c r="K32" s="181"/>
      <c r="L32" s="409">
        <v>0</v>
      </c>
    </row>
    <row r="33" spans="1:12" s="396" customFormat="1" ht="80.25" customHeight="1">
      <c r="A33" s="435"/>
      <c r="B33" s="1194" t="s">
        <v>743</v>
      </c>
      <c r="C33" s="1197"/>
      <c r="D33" s="1188"/>
      <c r="E33" s="441">
        <f t="shared" si="0"/>
        <v>2733.0663360000003</v>
      </c>
      <c r="F33" s="1362">
        <v>2440.2377999999999</v>
      </c>
      <c r="G33" s="1362">
        <v>1911.2352000000003</v>
      </c>
      <c r="H33" s="1362">
        <v>1777.4487360000003</v>
      </c>
      <c r="I33" s="1362">
        <v>1662.7746240000004</v>
      </c>
      <c r="J33" s="780"/>
      <c r="K33" s="181"/>
      <c r="L33" s="409">
        <v>0</v>
      </c>
    </row>
    <row r="34" spans="1:12" s="231" customFormat="1" ht="114.75" customHeight="1">
      <c r="A34" s="334"/>
      <c r="B34" s="1198" t="s">
        <v>744</v>
      </c>
      <c r="C34" s="1200"/>
      <c r="D34" s="1187"/>
      <c r="E34" s="283">
        <f t="shared" si="0"/>
        <v>2455.3488960000004</v>
      </c>
      <c r="F34" s="1362">
        <v>2192.2757999999999</v>
      </c>
      <c r="G34" s="1362">
        <v>1717.0272000000002</v>
      </c>
      <c r="H34" s="1362">
        <v>1596.8352960000002</v>
      </c>
      <c r="I34" s="1362">
        <v>1493.813664</v>
      </c>
      <c r="J34" s="780"/>
      <c r="K34" s="181"/>
      <c r="L34" s="349">
        <v>0</v>
      </c>
    </row>
    <row r="35" spans="1:12" s="231" customFormat="1" ht="92.25" customHeight="1">
      <c r="A35" s="334"/>
      <c r="B35" s="1198" t="s">
        <v>745</v>
      </c>
      <c r="C35" s="1201"/>
      <c r="D35" s="1187"/>
      <c r="E35" s="283">
        <f t="shared" si="0"/>
        <v>2687.3246399999998</v>
      </c>
      <c r="F35" s="1362">
        <v>2399.3969999999999</v>
      </c>
      <c r="G35" s="1362">
        <v>1879.248</v>
      </c>
      <c r="H35" s="1362">
        <v>1747.7006400000002</v>
      </c>
      <c r="I35" s="1362">
        <v>1634.9457600000003</v>
      </c>
      <c r="J35" s="780"/>
      <c r="K35" s="181"/>
      <c r="L35" s="349">
        <v>0</v>
      </c>
    </row>
    <row r="36" spans="1:12" s="231" customFormat="1" ht="120" customHeight="1">
      <c r="A36" s="334"/>
      <c r="B36" s="1198" t="s">
        <v>746</v>
      </c>
      <c r="C36" s="1201"/>
      <c r="D36" s="1187"/>
      <c r="E36" s="283">
        <f t="shared" si="0"/>
        <v>3451.8644160000003</v>
      </c>
      <c r="F36" s="1362">
        <v>3082.0217999999995</v>
      </c>
      <c r="G36" s="1362">
        <v>2413.8912000000005</v>
      </c>
      <c r="H36" s="1362">
        <v>2244.9188160000003</v>
      </c>
      <c r="I36" s="1362">
        <v>2100.0853440000005</v>
      </c>
      <c r="J36" s="780"/>
      <c r="K36" s="181"/>
      <c r="L36" s="349">
        <v>0</v>
      </c>
    </row>
    <row r="37" spans="1:12" s="231" customFormat="1" ht="180" customHeight="1">
      <c r="A37" s="334"/>
      <c r="B37" s="1198" t="s">
        <v>747</v>
      </c>
      <c r="C37" s="1202"/>
      <c r="D37" s="1187"/>
      <c r="E37" s="283">
        <f t="shared" si="0"/>
        <v>4216.4041920000009</v>
      </c>
      <c r="F37" s="1362">
        <v>3764.6466</v>
      </c>
      <c r="G37" s="1362">
        <v>2948.5344000000005</v>
      </c>
      <c r="H37" s="1362">
        <v>2742.1369920000006</v>
      </c>
      <c r="I37" s="1362">
        <v>2565.2249280000005</v>
      </c>
      <c r="J37" s="780"/>
      <c r="K37" s="181"/>
      <c r="L37" s="349">
        <v>0</v>
      </c>
    </row>
    <row r="38" spans="1:12" s="218" customFormat="1" ht="174.75" customHeight="1">
      <c r="A38" s="334" t="s">
        <v>678</v>
      </c>
      <c r="B38" s="269" t="s">
        <v>679</v>
      </c>
      <c r="C38" s="1199"/>
      <c r="D38" s="264"/>
      <c r="E38" s="283">
        <f t="shared" si="0"/>
        <v>6461.0145599999996</v>
      </c>
      <c r="F38" s="1362">
        <v>5768.7629999999999</v>
      </c>
      <c r="G38" s="1362">
        <v>4518.192</v>
      </c>
      <c r="H38" s="1362">
        <v>4201.9185600000001</v>
      </c>
      <c r="I38" s="1362">
        <v>3930.8270400000006</v>
      </c>
      <c r="J38" s="780"/>
      <c r="K38" s="181"/>
      <c r="L38" s="349">
        <v>0</v>
      </c>
    </row>
    <row r="39" spans="1:12" s="218" customFormat="1" ht="174.75" customHeight="1">
      <c r="A39" s="267" t="s">
        <v>678</v>
      </c>
      <c r="B39" s="266" t="s">
        <v>680</v>
      </c>
      <c r="C39" s="260"/>
      <c r="D39" s="268"/>
      <c r="E39" s="792">
        <f t="shared" si="0"/>
        <v>8076.6766080000007</v>
      </c>
      <c r="F39" s="1362">
        <v>7211.3184000000001</v>
      </c>
      <c r="G39" s="1362">
        <v>5648.0256000000008</v>
      </c>
      <c r="H39" s="1362">
        <v>5252.6638080000012</v>
      </c>
      <c r="I39" s="1362">
        <v>4913.7822720000004</v>
      </c>
      <c r="J39" s="780"/>
      <c r="K39" s="779"/>
      <c r="L39" s="305">
        <v>0</v>
      </c>
    </row>
    <row r="40" spans="1:12" ht="60" customHeight="1">
      <c r="A40" s="1129" t="s">
        <v>1009</v>
      </c>
      <c r="B40" s="1020"/>
      <c r="C40" s="1020"/>
      <c r="D40" s="1020"/>
      <c r="E40" s="1020"/>
      <c r="F40" s="1020"/>
      <c r="G40" s="1020"/>
      <c r="H40" s="1020"/>
      <c r="I40" s="1020"/>
      <c r="J40" s="1020"/>
      <c r="K40" s="1020"/>
      <c r="L40" s="1021"/>
    </row>
    <row r="41" spans="1:12" ht="219.75" customHeight="1">
      <c r="A41" s="265"/>
      <c r="B41" s="265" t="s">
        <v>541</v>
      </c>
      <c r="C41" s="1206" t="s">
        <v>196</v>
      </c>
      <c r="D41" s="162" t="s">
        <v>542</v>
      </c>
      <c r="E41" s="287">
        <f>G41*1.43</f>
        <v>90.433199999999999</v>
      </c>
      <c r="F41" s="1362">
        <v>201.2868</v>
      </c>
      <c r="G41" s="780">
        <v>63.24</v>
      </c>
      <c r="H41" s="780">
        <v>63.24</v>
      </c>
      <c r="I41" s="780">
        <v>63.24</v>
      </c>
      <c r="J41" s="780">
        <v>63.24</v>
      </c>
      <c r="K41" s="306"/>
      <c r="L41" s="293">
        <v>0</v>
      </c>
    </row>
    <row r="42" spans="1:12" s="396" customFormat="1" ht="219.75" customHeight="1">
      <c r="A42" s="407"/>
      <c r="B42" s="1203" t="s">
        <v>449</v>
      </c>
      <c r="C42" s="1207"/>
      <c r="D42" s="1204"/>
      <c r="E42" s="442">
        <f t="shared" ref="E42:E79" si="1">G42*1.43</f>
        <v>490.08960000000008</v>
      </c>
      <c r="F42" s="1362">
        <v>437.58</v>
      </c>
      <c r="G42" s="1362">
        <v>342.72000000000008</v>
      </c>
      <c r="H42" s="1362">
        <v>318.72960000000006</v>
      </c>
      <c r="I42" s="1362">
        <v>298.16640000000007</v>
      </c>
      <c r="J42" s="780"/>
      <c r="K42" s="443"/>
      <c r="L42" s="415">
        <v>0</v>
      </c>
    </row>
    <row r="43" spans="1:12" s="396" customFormat="1" ht="120" customHeight="1">
      <c r="A43" s="407"/>
      <c r="B43" s="1203" t="s">
        <v>450</v>
      </c>
      <c r="C43" s="1208"/>
      <c r="D43" s="1205"/>
      <c r="E43" s="442">
        <f t="shared" si="1"/>
        <v>537.46492799999999</v>
      </c>
      <c r="F43" s="1362">
        <v>479.87939999999998</v>
      </c>
      <c r="G43" s="1362">
        <v>375.84960000000001</v>
      </c>
      <c r="H43" s="1362">
        <v>349.54012800000004</v>
      </c>
      <c r="I43" s="1362">
        <v>326.98915200000005</v>
      </c>
      <c r="J43" s="780"/>
      <c r="K43" s="443"/>
      <c r="L43" s="415">
        <v>0</v>
      </c>
    </row>
    <row r="44" spans="1:12" s="396" customFormat="1" ht="120" customHeight="1">
      <c r="A44" s="407"/>
      <c r="B44" s="1203" t="s">
        <v>451</v>
      </c>
      <c r="C44" s="1209" t="s">
        <v>490</v>
      </c>
      <c r="D44" s="1205"/>
      <c r="E44" s="442">
        <f t="shared" si="1"/>
        <v>584.84025600000007</v>
      </c>
      <c r="F44" s="1362">
        <v>522.17880000000002</v>
      </c>
      <c r="G44" s="1362">
        <v>408.97920000000005</v>
      </c>
      <c r="H44" s="1362">
        <v>380.35065600000007</v>
      </c>
      <c r="I44" s="1362">
        <v>355.81190400000003</v>
      </c>
      <c r="J44" s="780"/>
      <c r="K44" s="443"/>
      <c r="L44" s="415">
        <v>0</v>
      </c>
    </row>
    <row r="45" spans="1:12" s="396" customFormat="1" ht="120" customHeight="1">
      <c r="A45" s="407"/>
      <c r="B45" s="1203" t="s">
        <v>195</v>
      </c>
      <c r="C45" s="1210"/>
      <c r="D45" s="1205"/>
      <c r="E45" s="442">
        <f t="shared" si="1"/>
        <v>3098.9999040000002</v>
      </c>
      <c r="F45" s="1362">
        <v>2766.9641999999999</v>
      </c>
      <c r="G45" s="1362">
        <v>2167.1328000000003</v>
      </c>
      <c r="H45" s="1362">
        <v>2015.4335040000003</v>
      </c>
      <c r="I45" s="1362">
        <v>1885.4055360000002</v>
      </c>
      <c r="J45" s="780"/>
      <c r="K45" s="443"/>
      <c r="L45" s="415">
        <v>0</v>
      </c>
    </row>
    <row r="46" spans="1:12" s="396" customFormat="1" ht="120" customHeight="1">
      <c r="A46" s="407"/>
      <c r="B46" s="1203" t="s">
        <v>194</v>
      </c>
      <c r="C46" s="1211"/>
      <c r="D46" s="1205"/>
      <c r="E46" s="442">
        <f t="shared" si="1"/>
        <v>3723.0473279999997</v>
      </c>
      <c r="F46" s="1362">
        <v>3324.1493999999998</v>
      </c>
      <c r="G46" s="1362">
        <v>2603.5295999999998</v>
      </c>
      <c r="H46" s="1362">
        <v>2421.2825280000002</v>
      </c>
      <c r="I46" s="1362">
        <v>2265.0707520000001</v>
      </c>
      <c r="J46" s="780"/>
      <c r="K46" s="444"/>
      <c r="L46" s="415">
        <v>0</v>
      </c>
    </row>
    <row r="47" spans="1:12" s="218" customFormat="1" ht="120" customHeight="1">
      <c r="A47" s="459"/>
      <c r="B47" s="459" t="s">
        <v>681</v>
      </c>
      <c r="C47" s="791"/>
      <c r="D47"/>
      <c r="E47" s="287">
        <f t="shared" si="1"/>
        <v>1419.2177999999999</v>
      </c>
      <c r="F47" s="1362">
        <v>1810.1225999999999</v>
      </c>
      <c r="G47" s="780">
        <v>992.46</v>
      </c>
      <c r="H47" s="780">
        <v>992.46</v>
      </c>
      <c r="I47" s="780">
        <v>992.46</v>
      </c>
      <c r="J47" s="780">
        <v>992.46</v>
      </c>
      <c r="K47" s="381"/>
      <c r="L47" s="294">
        <v>0</v>
      </c>
    </row>
    <row r="48" spans="1:12" s="218" customFormat="1" ht="120" customHeight="1">
      <c r="A48" s="459"/>
      <c r="B48" s="459" t="s">
        <v>682</v>
      </c>
      <c r="C48" s="791"/>
      <c r="D48" s="222"/>
      <c r="E48" s="287">
        <f t="shared" si="1"/>
        <v>1881.5939999999998</v>
      </c>
      <c r="F48" s="1362">
        <v>2397.9384</v>
      </c>
      <c r="G48" s="780">
        <v>1315.8</v>
      </c>
      <c r="H48" s="780">
        <v>1315.8</v>
      </c>
      <c r="I48" s="780">
        <v>1315.8</v>
      </c>
      <c r="J48" s="780">
        <v>1315.8</v>
      </c>
      <c r="K48" s="381"/>
      <c r="L48" s="294">
        <v>0</v>
      </c>
    </row>
    <row r="49" spans="1:12" s="218" customFormat="1" ht="120" customHeight="1">
      <c r="A49" s="459"/>
      <c r="B49" s="459" t="s">
        <v>683</v>
      </c>
      <c r="C49" s="791"/>
      <c r="D49" s="222"/>
      <c r="E49" s="287">
        <f t="shared" si="1"/>
        <v>2055.1673999999998</v>
      </c>
      <c r="F49" s="1362">
        <v>2619.6455999999998</v>
      </c>
      <c r="G49" s="780">
        <v>1437.18</v>
      </c>
      <c r="H49" s="780">
        <v>1437.18</v>
      </c>
      <c r="I49" s="780">
        <v>1437.18</v>
      </c>
      <c r="J49" s="780">
        <v>1437.18</v>
      </c>
      <c r="K49" s="381"/>
      <c r="L49" s="294">
        <v>0</v>
      </c>
    </row>
    <row r="50" spans="1:12" s="396" customFormat="1" ht="120" customHeight="1">
      <c r="A50" s="419" t="s">
        <v>193</v>
      </c>
      <c r="B50" s="1212" t="s">
        <v>452</v>
      </c>
      <c r="C50" s="1214"/>
      <c r="D50" s="1213"/>
      <c r="E50" s="442">
        <f t="shared" si="1"/>
        <v>2884.9941120000003</v>
      </c>
      <c r="F50" s="1362">
        <v>2575.8876</v>
      </c>
      <c r="G50" s="1362">
        <v>2017.4784000000004</v>
      </c>
      <c r="H50" s="1362">
        <v>1876.2549120000006</v>
      </c>
      <c r="I50" s="1362">
        <v>1755.2062080000003</v>
      </c>
      <c r="J50" s="780"/>
      <c r="K50" s="444"/>
      <c r="L50" s="415">
        <v>0</v>
      </c>
    </row>
    <row r="51" spans="1:12" s="396" customFormat="1" ht="120" customHeight="1">
      <c r="A51" s="419" t="s">
        <v>193</v>
      </c>
      <c r="B51" s="1212" t="s">
        <v>453</v>
      </c>
      <c r="C51" s="1215"/>
      <c r="D51" s="1213"/>
      <c r="E51" s="442">
        <f t="shared" si="1"/>
        <v>3022.2192</v>
      </c>
      <c r="F51" s="1362">
        <v>2698.41</v>
      </c>
      <c r="G51" s="1362">
        <v>2113.44</v>
      </c>
      <c r="H51" s="1362">
        <v>1965.4992</v>
      </c>
      <c r="I51" s="1362">
        <v>1838.6928</v>
      </c>
      <c r="J51" s="780"/>
      <c r="K51" s="444"/>
      <c r="L51" s="415">
        <v>0</v>
      </c>
    </row>
    <row r="52" spans="1:12" s="231" customFormat="1" ht="120" customHeight="1">
      <c r="A52" s="265"/>
      <c r="B52" s="265" t="s">
        <v>748</v>
      </c>
      <c r="C52" s="161"/>
      <c r="D52" s="254"/>
      <c r="E52" s="287">
        <f>G52*1.43</f>
        <v>2372.0336640000005</v>
      </c>
      <c r="F52" s="1362">
        <v>2117.8872000000001</v>
      </c>
      <c r="G52" s="1362">
        <v>1658.7648000000004</v>
      </c>
      <c r="H52" s="1362">
        <v>1542.6512640000003</v>
      </c>
      <c r="I52" s="1362">
        <v>1443.1253760000002</v>
      </c>
      <c r="J52" s="780"/>
      <c r="K52" s="382"/>
      <c r="L52" s="293">
        <v>0</v>
      </c>
    </row>
    <row r="53" spans="1:12" s="231" customFormat="1" ht="120" customHeight="1">
      <c r="A53" s="419"/>
      <c r="B53" s="437" t="s">
        <v>749</v>
      </c>
      <c r="C53" s="1216"/>
      <c r="D53" s="424"/>
      <c r="E53" s="442">
        <f t="shared" ref="E53:E64" si="2">G53*1.43</f>
        <v>302.22192000000001</v>
      </c>
      <c r="F53" s="1362">
        <v>269.84100000000001</v>
      </c>
      <c r="G53" s="1362">
        <v>211.34400000000002</v>
      </c>
      <c r="H53" s="1362">
        <v>196.54992000000004</v>
      </c>
      <c r="I53" s="1362">
        <v>183.86928</v>
      </c>
      <c r="J53" s="780"/>
      <c r="K53" s="443"/>
      <c r="L53" s="415">
        <v>0</v>
      </c>
    </row>
    <row r="54" spans="1:12" s="396" customFormat="1" ht="120" customHeight="1">
      <c r="A54" s="419"/>
      <c r="B54" s="437" t="s">
        <v>750</v>
      </c>
      <c r="C54" s="445"/>
      <c r="D54" s="424"/>
      <c r="E54" s="442">
        <f t="shared" si="2"/>
        <v>593.00841600000012</v>
      </c>
      <c r="F54" s="1362">
        <v>529.47180000000003</v>
      </c>
      <c r="G54" s="1362">
        <v>414.69120000000009</v>
      </c>
      <c r="H54" s="1362">
        <v>385.66281600000008</v>
      </c>
      <c r="I54" s="1362">
        <v>360.78134400000005</v>
      </c>
      <c r="J54" s="780"/>
      <c r="K54" s="443"/>
      <c r="L54" s="415">
        <v>0</v>
      </c>
    </row>
    <row r="55" spans="1:12" s="396" customFormat="1" ht="120" customHeight="1">
      <c r="A55" s="419"/>
      <c r="B55" s="437" t="s">
        <v>751</v>
      </c>
      <c r="C55" s="445"/>
      <c r="D55" s="424"/>
      <c r="E55" s="442">
        <f t="shared" si="2"/>
        <v>1079.8307520000001</v>
      </c>
      <c r="F55" s="1362">
        <v>964.13459999999986</v>
      </c>
      <c r="G55" s="1362">
        <v>755.1264000000001</v>
      </c>
      <c r="H55" s="1362">
        <v>702.26755200000002</v>
      </c>
      <c r="I55" s="1362">
        <v>656.959968</v>
      </c>
      <c r="J55" s="780"/>
      <c r="K55" s="443"/>
      <c r="L55" s="415">
        <v>0</v>
      </c>
    </row>
    <row r="56" spans="1:12" s="396" customFormat="1" ht="120" customHeight="1">
      <c r="A56" s="419"/>
      <c r="B56" s="437" t="s">
        <v>752</v>
      </c>
      <c r="C56" s="445"/>
      <c r="D56" s="424"/>
      <c r="E56" s="442">
        <f t="shared" si="2"/>
        <v>2107.38528</v>
      </c>
      <c r="F56" s="1362">
        <v>1881.5939999999998</v>
      </c>
      <c r="G56" s="1362">
        <v>1473.6960000000001</v>
      </c>
      <c r="H56" s="1362">
        <v>1370.5372800000002</v>
      </c>
      <c r="I56" s="1362">
        <v>1282.1155200000001</v>
      </c>
      <c r="J56" s="780"/>
      <c r="K56" s="443"/>
      <c r="L56" s="415">
        <v>0</v>
      </c>
    </row>
    <row r="57" spans="1:12" s="231" customFormat="1" ht="120" customHeight="1">
      <c r="A57" s="361"/>
      <c r="B57" s="755" t="s">
        <v>753</v>
      </c>
      <c r="C57" s="257"/>
      <c r="D57" s="255"/>
      <c r="E57" s="287">
        <f t="shared" si="2"/>
        <v>3056.5254720000003</v>
      </c>
      <c r="F57" s="1362">
        <v>2729.0405999999998</v>
      </c>
      <c r="G57" s="1362">
        <v>2137.4304000000002</v>
      </c>
      <c r="H57" s="1362">
        <v>1987.8102720000002</v>
      </c>
      <c r="I57" s="1362">
        <v>1859.5644480000001</v>
      </c>
      <c r="J57" s="780"/>
      <c r="K57" s="307"/>
      <c r="L57" s="294">
        <v>0</v>
      </c>
    </row>
    <row r="58" spans="1:12" s="231" customFormat="1" ht="120" customHeight="1">
      <c r="A58" s="263"/>
      <c r="B58" s="258" t="s">
        <v>754</v>
      </c>
      <c r="C58" s="257"/>
      <c r="D58" s="259"/>
      <c r="E58" s="286">
        <f t="shared" si="2"/>
        <v>3951.7558080000003</v>
      </c>
      <c r="F58" s="1362">
        <v>3528.3534</v>
      </c>
      <c r="G58" s="1362">
        <v>2763.4656000000004</v>
      </c>
      <c r="H58" s="1362">
        <v>2570.0230080000006</v>
      </c>
      <c r="I58" s="1362">
        <v>2404.2150720000004</v>
      </c>
      <c r="J58" s="780"/>
      <c r="K58" s="308"/>
      <c r="L58" s="295">
        <v>0</v>
      </c>
    </row>
    <row r="59" spans="1:12" s="231" customFormat="1" ht="120" customHeight="1">
      <c r="A59" s="361"/>
      <c r="B59" s="1217" t="s">
        <v>755</v>
      </c>
      <c r="C59" s="1219"/>
      <c r="D59" s="1218"/>
      <c r="E59" s="283">
        <f t="shared" si="2"/>
        <v>302.22192000000001</v>
      </c>
      <c r="F59" s="1362">
        <v>269.84100000000001</v>
      </c>
      <c r="G59" s="1362">
        <v>211.34400000000002</v>
      </c>
      <c r="H59" s="1362">
        <v>196.54992000000004</v>
      </c>
      <c r="I59" s="1362">
        <v>183.86928</v>
      </c>
      <c r="J59" s="780"/>
      <c r="K59" s="307"/>
      <c r="L59" s="349">
        <v>0</v>
      </c>
    </row>
    <row r="60" spans="1:12" s="231" customFormat="1" ht="120" customHeight="1">
      <c r="A60" s="361"/>
      <c r="B60" s="1217" t="s">
        <v>756</v>
      </c>
      <c r="C60" s="820"/>
      <c r="D60" s="1218"/>
      <c r="E60" s="283">
        <f t="shared" si="2"/>
        <v>593.00841600000012</v>
      </c>
      <c r="F60" s="1362">
        <v>529.47180000000003</v>
      </c>
      <c r="G60" s="1362">
        <v>414.69120000000009</v>
      </c>
      <c r="H60" s="1362">
        <v>385.66281600000008</v>
      </c>
      <c r="I60" s="1362">
        <v>360.78134400000005</v>
      </c>
      <c r="J60" s="780"/>
      <c r="K60" s="307"/>
      <c r="L60" s="349">
        <v>0</v>
      </c>
    </row>
    <row r="61" spans="1:12" s="231" customFormat="1" ht="120" customHeight="1">
      <c r="A61" s="361"/>
      <c r="B61" s="1217" t="s">
        <v>757</v>
      </c>
      <c r="C61" s="820"/>
      <c r="D61" s="1218"/>
      <c r="E61" s="283">
        <f t="shared" si="2"/>
        <v>1079.8307520000001</v>
      </c>
      <c r="F61" s="1362">
        <v>964.13459999999986</v>
      </c>
      <c r="G61" s="1362">
        <v>755.1264000000001</v>
      </c>
      <c r="H61" s="1362">
        <v>702.26755200000002</v>
      </c>
      <c r="I61" s="1362">
        <v>656.959968</v>
      </c>
      <c r="J61" s="780"/>
      <c r="K61" s="307"/>
      <c r="L61" s="349">
        <v>0</v>
      </c>
    </row>
    <row r="62" spans="1:12" s="231" customFormat="1" ht="120" customHeight="1">
      <c r="A62" s="361"/>
      <c r="B62" s="1217" t="s">
        <v>758</v>
      </c>
      <c r="C62" s="820"/>
      <c r="D62" s="1218"/>
      <c r="E62" s="283">
        <f t="shared" si="2"/>
        <v>2107.38528</v>
      </c>
      <c r="F62" s="1362">
        <v>1881.5939999999998</v>
      </c>
      <c r="G62" s="1362">
        <v>1473.6960000000001</v>
      </c>
      <c r="H62" s="1362">
        <v>1370.5372800000002</v>
      </c>
      <c r="I62" s="1362">
        <v>1282.1155200000001</v>
      </c>
      <c r="J62" s="780"/>
      <c r="K62" s="307"/>
      <c r="L62" s="349">
        <v>0</v>
      </c>
    </row>
    <row r="63" spans="1:12" s="231" customFormat="1" ht="120" customHeight="1">
      <c r="A63" s="361"/>
      <c r="B63" s="1217" t="s">
        <v>759</v>
      </c>
      <c r="C63" s="817"/>
      <c r="D63" s="1222"/>
      <c r="E63" s="283">
        <f t="shared" si="2"/>
        <v>3056.5254720000003</v>
      </c>
      <c r="F63" s="1362">
        <v>2729.0405999999998</v>
      </c>
      <c r="G63" s="1362">
        <v>2137.4304000000002</v>
      </c>
      <c r="H63" s="1362">
        <v>1987.8102720000002</v>
      </c>
      <c r="I63" s="1362">
        <v>1859.5644480000001</v>
      </c>
      <c r="J63" s="780"/>
      <c r="K63" s="307"/>
      <c r="L63" s="349">
        <v>0</v>
      </c>
    </row>
    <row r="64" spans="1:12" s="231" customFormat="1" ht="120" customHeight="1">
      <c r="A64" s="361"/>
      <c r="B64" s="1220" t="s">
        <v>760</v>
      </c>
      <c r="C64" s="1221"/>
      <c r="D64" s="1218"/>
      <c r="E64" s="283">
        <f t="shared" si="2"/>
        <v>3951.7558080000003</v>
      </c>
      <c r="F64" s="1362">
        <v>3528.3534</v>
      </c>
      <c r="G64" s="1362">
        <v>2763.4656000000004</v>
      </c>
      <c r="H64" s="1362">
        <v>2570.0230080000006</v>
      </c>
      <c r="I64" s="1362">
        <v>2404.2150720000004</v>
      </c>
      <c r="J64" s="780"/>
      <c r="K64" s="307"/>
      <c r="L64" s="349">
        <v>0</v>
      </c>
    </row>
    <row r="65" spans="1:12" s="396" customFormat="1" ht="213.75" customHeight="1">
      <c r="A65" s="419"/>
      <c r="B65" s="437" t="s">
        <v>192</v>
      </c>
      <c r="C65" s="774"/>
      <c r="D65" s="424"/>
      <c r="E65" s="442">
        <f t="shared" si="1"/>
        <v>441.08064000000002</v>
      </c>
      <c r="F65" s="1362">
        <v>393.82199999999995</v>
      </c>
      <c r="G65" s="1362">
        <v>308.44800000000004</v>
      </c>
      <c r="H65" s="1362">
        <v>286.85664000000003</v>
      </c>
      <c r="I65" s="1362">
        <v>268.34976</v>
      </c>
      <c r="J65" s="780"/>
      <c r="K65" s="443"/>
      <c r="L65" s="415">
        <v>0</v>
      </c>
    </row>
    <row r="66" spans="1:12" s="396" customFormat="1" ht="213.75" customHeight="1">
      <c r="A66" s="419"/>
      <c r="B66" s="437" t="s">
        <v>191</v>
      </c>
      <c r="C66" s="773"/>
      <c r="D66" s="424"/>
      <c r="E66" s="442">
        <f t="shared" si="1"/>
        <v>2613.8112000000006</v>
      </c>
      <c r="F66" s="1362">
        <v>2333.7600000000002</v>
      </c>
      <c r="G66" s="1362">
        <v>1827.8400000000004</v>
      </c>
      <c r="H66" s="1362">
        <v>1699.8912000000005</v>
      </c>
      <c r="I66" s="1362">
        <v>1590.2208000000003</v>
      </c>
      <c r="J66" s="780"/>
      <c r="K66" s="443"/>
      <c r="L66" s="415">
        <v>0</v>
      </c>
    </row>
    <row r="67" spans="1:12" ht="93.75" customHeight="1">
      <c r="A67" s="361" t="s">
        <v>189</v>
      </c>
      <c r="B67" s="1217" t="s">
        <v>190</v>
      </c>
      <c r="C67" s="1223"/>
      <c r="D67" s="1218"/>
      <c r="E67" s="287">
        <f t="shared" si="1"/>
        <v>481.92144000000002</v>
      </c>
      <c r="F67" s="1362">
        <v>430.28699999999998</v>
      </c>
      <c r="G67" s="1362">
        <v>337.00800000000004</v>
      </c>
      <c r="H67" s="1362">
        <v>313.41744000000006</v>
      </c>
      <c r="I67" s="1362">
        <v>293.19696000000005</v>
      </c>
      <c r="J67" s="780"/>
      <c r="K67" s="307"/>
      <c r="L67" s="294">
        <v>0</v>
      </c>
    </row>
    <row r="68" spans="1:12" ht="93.75" customHeight="1">
      <c r="A68" s="361" t="s">
        <v>187</v>
      </c>
      <c r="B68" s="1217" t="s">
        <v>188</v>
      </c>
      <c r="C68" s="1224"/>
      <c r="D68" s="1218"/>
      <c r="E68" s="287">
        <f t="shared" si="1"/>
        <v>882.16128000000003</v>
      </c>
      <c r="F68" s="1362">
        <v>787.64399999999989</v>
      </c>
      <c r="G68" s="1362">
        <v>616.89600000000007</v>
      </c>
      <c r="H68" s="1362">
        <v>573.71328000000005</v>
      </c>
      <c r="I68" s="1362">
        <v>536.69952000000001</v>
      </c>
      <c r="J68" s="780"/>
      <c r="K68" s="307"/>
      <c r="L68" s="294">
        <v>0</v>
      </c>
    </row>
    <row r="69" spans="1:12" s="218" customFormat="1" ht="93.75" customHeight="1">
      <c r="A69" s="361" t="s">
        <v>702</v>
      </c>
      <c r="B69" s="1217" t="s">
        <v>701</v>
      </c>
      <c r="C69" s="1224"/>
      <c r="D69" s="1218"/>
      <c r="E69" s="287">
        <f t="shared" si="1"/>
        <v>1764.3225600000001</v>
      </c>
      <c r="F69" s="1362">
        <v>1575.2879999999998</v>
      </c>
      <c r="G69" s="1362">
        <v>1233.7920000000001</v>
      </c>
      <c r="H69" s="1362">
        <v>1147.4265600000001</v>
      </c>
      <c r="I69" s="1362">
        <v>1073.39904</v>
      </c>
      <c r="J69" s="780"/>
      <c r="K69" s="307"/>
      <c r="L69" s="294">
        <v>0</v>
      </c>
    </row>
    <row r="70" spans="1:12" ht="93.75" customHeight="1">
      <c r="A70" s="361" t="s">
        <v>185</v>
      </c>
      <c r="B70" s="1217" t="s">
        <v>186</v>
      </c>
      <c r="C70" s="1224"/>
      <c r="D70" s="1218"/>
      <c r="E70" s="287">
        <f t="shared" si="1"/>
        <v>2633.4147840000001</v>
      </c>
      <c r="F70" s="1362">
        <v>2351.2631999999999</v>
      </c>
      <c r="G70" s="1362">
        <v>1841.5488000000003</v>
      </c>
      <c r="H70" s="1362">
        <v>1712.6403840000005</v>
      </c>
      <c r="I70" s="1362">
        <v>1602.1474560000001</v>
      </c>
      <c r="J70" s="780"/>
      <c r="K70" s="307"/>
      <c r="L70" s="294">
        <v>0</v>
      </c>
    </row>
    <row r="71" spans="1:12" ht="93.75" customHeight="1">
      <c r="A71" s="361" t="s">
        <v>183</v>
      </c>
      <c r="B71" s="1217" t="s">
        <v>184</v>
      </c>
      <c r="C71" s="1224"/>
      <c r="D71" s="1218"/>
      <c r="E71" s="287">
        <f t="shared" si="1"/>
        <v>4394.4700800000001</v>
      </c>
      <c r="F71" s="1362">
        <v>3923.634</v>
      </c>
      <c r="G71" s="1362">
        <v>3073.056</v>
      </c>
      <c r="H71" s="1362">
        <v>2857.9420800000007</v>
      </c>
      <c r="I71" s="1362">
        <v>2673.55872</v>
      </c>
      <c r="J71" s="780"/>
      <c r="K71" s="307"/>
      <c r="L71" s="294">
        <v>0</v>
      </c>
    </row>
    <row r="72" spans="1:12" ht="120" customHeight="1">
      <c r="A72" s="419" t="s">
        <v>182</v>
      </c>
      <c r="B72" s="924" t="s">
        <v>454</v>
      </c>
      <c r="C72" s="1214"/>
      <c r="D72" s="1213"/>
      <c r="E72" s="442">
        <f t="shared" si="1"/>
        <v>325.09276800000004</v>
      </c>
      <c r="F72" s="1362">
        <v>290.26139999999998</v>
      </c>
      <c r="G72" s="1362">
        <v>227.33760000000004</v>
      </c>
      <c r="H72" s="1362">
        <v>211.42396800000003</v>
      </c>
      <c r="I72" s="1362">
        <v>197.78371200000004</v>
      </c>
      <c r="J72" s="780"/>
      <c r="K72" s="443"/>
      <c r="L72" s="415">
        <v>0</v>
      </c>
    </row>
    <row r="73" spans="1:12" s="396" customFormat="1" ht="120" customHeight="1">
      <c r="A73" s="419" t="s">
        <v>182</v>
      </c>
      <c r="B73" s="924" t="s">
        <v>455</v>
      </c>
      <c r="C73" s="1225"/>
      <c r="D73" s="1213"/>
      <c r="E73" s="442">
        <f t="shared" si="1"/>
        <v>650.18553600000007</v>
      </c>
      <c r="F73" s="1362">
        <v>580.52279999999996</v>
      </c>
      <c r="G73" s="1362">
        <v>454.67520000000007</v>
      </c>
      <c r="H73" s="1362">
        <v>422.84793600000006</v>
      </c>
      <c r="I73" s="1362">
        <v>395.56742400000007</v>
      </c>
      <c r="J73" s="780"/>
      <c r="K73" s="443"/>
      <c r="L73" s="415">
        <v>0</v>
      </c>
    </row>
    <row r="74" spans="1:12" s="396" customFormat="1" ht="120" customHeight="1">
      <c r="A74" s="419" t="s">
        <v>181</v>
      </c>
      <c r="B74" s="924" t="s">
        <v>456</v>
      </c>
      <c r="C74" s="1215"/>
      <c r="D74" s="1213"/>
      <c r="E74" s="442">
        <f t="shared" si="1"/>
        <v>2221.7395200000001</v>
      </c>
      <c r="F74" s="1362">
        <v>1983.6959999999999</v>
      </c>
      <c r="G74" s="1362">
        <v>1553.664</v>
      </c>
      <c r="H74" s="1362">
        <v>1444.90752</v>
      </c>
      <c r="I74" s="1362">
        <v>1351.68768</v>
      </c>
      <c r="J74" s="780"/>
      <c r="K74" s="443"/>
      <c r="L74" s="415">
        <v>0</v>
      </c>
    </row>
    <row r="75" spans="1:12" ht="223.5" customHeight="1">
      <c r="A75" s="361">
        <v>1003</v>
      </c>
      <c r="B75" s="755" t="s">
        <v>457</v>
      </c>
      <c r="C75" s="868"/>
      <c r="D75" s="65"/>
      <c r="E75" s="287">
        <f t="shared" si="1"/>
        <v>5361.5802239999994</v>
      </c>
      <c r="F75" s="1362">
        <v>4787.1252000000004</v>
      </c>
      <c r="G75" s="1362">
        <v>3749.3568</v>
      </c>
      <c r="H75" s="1362">
        <v>3486.9018240000005</v>
      </c>
      <c r="I75" s="1362">
        <v>3261.9404160000004</v>
      </c>
      <c r="J75" s="780"/>
      <c r="K75" s="307"/>
      <c r="L75" s="294">
        <v>0</v>
      </c>
    </row>
    <row r="76" spans="1:12" s="396" customFormat="1" ht="111" customHeight="1">
      <c r="A76" s="419" t="s">
        <v>704</v>
      </c>
      <c r="B76" s="763" t="s">
        <v>703</v>
      </c>
      <c r="C76" s="1226"/>
      <c r="D76" s="446"/>
      <c r="E76" s="442">
        <f t="shared" si="1"/>
        <v>1084.731648</v>
      </c>
      <c r="F76" s="1362">
        <v>968.5104</v>
      </c>
      <c r="G76" s="1362">
        <v>758.55360000000007</v>
      </c>
      <c r="H76" s="1362">
        <v>705.45484800000008</v>
      </c>
      <c r="I76" s="1362">
        <v>659.94163200000003</v>
      </c>
      <c r="J76" s="780"/>
      <c r="K76" s="443"/>
      <c r="L76" s="415">
        <v>0</v>
      </c>
    </row>
    <row r="77" spans="1:12" ht="120" customHeight="1">
      <c r="A77" s="419" t="s">
        <v>180</v>
      </c>
      <c r="B77" s="763" t="s">
        <v>458</v>
      </c>
      <c r="C77" s="1228"/>
      <c r="D77" s="424"/>
      <c r="E77" s="442">
        <f t="shared" si="1"/>
        <v>4606.8422399999999</v>
      </c>
      <c r="F77" s="1362">
        <v>4113.2520000000004</v>
      </c>
      <c r="G77" s="1362">
        <v>3221.5680000000002</v>
      </c>
      <c r="H77" s="1362">
        <v>2996.0582400000003</v>
      </c>
      <c r="I77" s="1362">
        <v>2802.7641600000002</v>
      </c>
      <c r="J77" s="780"/>
      <c r="K77" s="443"/>
      <c r="L77" s="415">
        <v>0</v>
      </c>
    </row>
    <row r="78" spans="1:12" ht="120" customHeight="1">
      <c r="A78" s="361">
        <v>1001</v>
      </c>
      <c r="B78" s="911" t="s">
        <v>459</v>
      </c>
      <c r="C78" s="1219"/>
      <c r="D78" s="1218"/>
      <c r="E78" s="287">
        <f t="shared" si="1"/>
        <v>4600.3077119999998</v>
      </c>
      <c r="F78" s="1362">
        <v>4107.4175999999998</v>
      </c>
      <c r="G78" s="1362">
        <v>3216.9983999999999</v>
      </c>
      <c r="H78" s="1362">
        <v>2991.8085120000005</v>
      </c>
      <c r="I78" s="1362">
        <v>2798.7886080000003</v>
      </c>
      <c r="J78" s="780"/>
      <c r="K78" s="307"/>
      <c r="L78" s="294">
        <v>0</v>
      </c>
    </row>
    <row r="79" spans="1:12" ht="120" customHeight="1">
      <c r="A79" s="263">
        <v>1001</v>
      </c>
      <c r="B79" s="913" t="s">
        <v>460</v>
      </c>
      <c r="C79" s="820"/>
      <c r="D79" s="1227"/>
      <c r="E79" s="792">
        <f t="shared" si="1"/>
        <v>5299.5022080000008</v>
      </c>
      <c r="F79" s="1362">
        <v>4731.6984000000002</v>
      </c>
      <c r="G79" s="1362">
        <v>3705.9456000000005</v>
      </c>
      <c r="H79" s="1362">
        <v>3446.5294080000003</v>
      </c>
      <c r="I79" s="1362">
        <v>3224.1726720000001</v>
      </c>
      <c r="J79" s="780"/>
      <c r="K79" s="308"/>
      <c r="L79" s="295">
        <v>0</v>
      </c>
    </row>
    <row r="80" spans="1:12" ht="80.25" customHeight="1">
      <c r="A80" s="1230" t="s">
        <v>1010</v>
      </c>
      <c r="B80" s="1231"/>
      <c r="C80" s="1232"/>
      <c r="D80" s="1232"/>
      <c r="E80" s="1232"/>
      <c r="F80" s="1232"/>
      <c r="G80" s="1232"/>
      <c r="H80" s="1232"/>
      <c r="I80" s="1232"/>
      <c r="J80" s="1233"/>
      <c r="K80" s="309" t="s">
        <v>810</v>
      </c>
      <c r="L80" s="309">
        <f>SUM(L6:L79)</f>
        <v>0</v>
      </c>
    </row>
    <row r="81" spans="1:12" ht="43.5" customHeight="1">
      <c r="A81" s="1234"/>
      <c r="B81" s="1235"/>
      <c r="C81" s="1235"/>
      <c r="D81" s="1235"/>
      <c r="E81" s="1235"/>
      <c r="F81" s="1235"/>
      <c r="G81" s="1235"/>
      <c r="H81" s="1235"/>
      <c r="I81" s="1235"/>
      <c r="J81" s="1236"/>
      <c r="K81" s="1229"/>
      <c r="L81" s="310"/>
    </row>
    <row r="82" spans="1:12" ht="18" customHeight="1">
      <c r="J82" s="366"/>
      <c r="K82" s="52"/>
    </row>
    <row r="83" spans="1:12" ht="18" customHeight="1">
      <c r="J83" s="366"/>
      <c r="K83" s="52"/>
    </row>
    <row r="84" spans="1:12" ht="18" customHeight="1">
      <c r="J84" s="366"/>
      <c r="K84" s="52"/>
    </row>
    <row r="85" spans="1:12" ht="18" customHeight="1">
      <c r="J85" s="366"/>
      <c r="K85" s="52"/>
    </row>
    <row r="86" spans="1:12" ht="18" customHeight="1">
      <c r="J86" s="366"/>
      <c r="K86" s="52"/>
    </row>
    <row r="87" spans="1:12" ht="18" customHeight="1">
      <c r="J87" s="366"/>
      <c r="K87" s="52"/>
    </row>
    <row r="88" spans="1:12" ht="18" customHeight="1">
      <c r="A88" s="113"/>
      <c r="B88" s="103"/>
      <c r="E88" s="17"/>
      <c r="F88" s="17"/>
      <c r="J88" s="366"/>
      <c r="K88" s="52"/>
    </row>
    <row r="89" spans="1:12" ht="18" customHeight="1">
      <c r="A89" s="113"/>
      <c r="B89" s="103"/>
      <c r="E89" s="17"/>
      <c r="F89" s="17"/>
      <c r="J89" s="366"/>
      <c r="K89" s="52"/>
    </row>
    <row r="90" spans="1:12" ht="121.5" customHeight="1">
      <c r="A90" s="113"/>
      <c r="B90" s="103"/>
      <c r="E90" s="17"/>
      <c r="F90" s="17"/>
      <c r="J90" s="366"/>
      <c r="K90" s="52"/>
    </row>
    <row r="91" spans="1:12" ht="18" customHeight="1">
      <c r="A91" s="113"/>
      <c r="B91" s="103"/>
      <c r="E91" s="17"/>
      <c r="F91" s="17"/>
      <c r="J91" s="366"/>
      <c r="K91" s="52"/>
    </row>
    <row r="92" spans="1:12" ht="18" customHeight="1">
      <c r="A92" s="113"/>
      <c r="B92" s="103"/>
      <c r="E92" s="17"/>
      <c r="F92" s="17"/>
      <c r="J92" s="366"/>
      <c r="K92" s="52"/>
    </row>
    <row r="93" spans="1:12" ht="18" customHeight="1">
      <c r="A93" s="113"/>
      <c r="B93" s="103"/>
      <c r="E93" s="17"/>
      <c r="F93" s="17"/>
      <c r="G93" s="16"/>
      <c r="H93" s="16"/>
      <c r="I93" s="16"/>
      <c r="J93" s="366"/>
      <c r="K93" s="52"/>
    </row>
    <row r="94" spans="1:12" ht="18" customHeight="1">
      <c r="A94" s="113"/>
      <c r="B94" s="103"/>
      <c r="E94" s="17"/>
      <c r="F94" s="17"/>
      <c r="G94" s="16"/>
      <c r="H94" s="16"/>
      <c r="I94" s="16"/>
      <c r="J94" s="366"/>
      <c r="K94" s="52"/>
    </row>
    <row r="95" spans="1:12" ht="18" customHeight="1">
      <c r="A95" s="113"/>
      <c r="B95" s="103"/>
      <c r="E95" s="17"/>
      <c r="F95" s="17"/>
      <c r="G95" s="16"/>
      <c r="H95" s="16"/>
      <c r="I95" s="16"/>
      <c r="J95" s="366"/>
      <c r="K95" s="52"/>
    </row>
    <row r="96" spans="1:12" ht="18" customHeight="1">
      <c r="A96" s="113"/>
      <c r="B96" s="103"/>
      <c r="E96" s="17"/>
      <c r="F96" s="17"/>
      <c r="G96" s="16"/>
      <c r="H96" s="16"/>
      <c r="I96" s="16"/>
      <c r="J96" s="366"/>
      <c r="K96" s="52"/>
    </row>
    <row r="97" spans="1:11" ht="18" customHeight="1">
      <c r="A97" s="113"/>
      <c r="B97" s="103"/>
      <c r="E97" s="17"/>
      <c r="F97" s="17"/>
      <c r="G97" s="16"/>
      <c r="H97" s="16"/>
      <c r="I97" s="16"/>
      <c r="J97" s="366"/>
      <c r="K97" s="52"/>
    </row>
    <row r="98" spans="1:11" ht="18" customHeight="1">
      <c r="A98" s="113"/>
      <c r="B98" s="103"/>
      <c r="E98" s="17"/>
      <c r="F98" s="17"/>
      <c r="G98" s="16"/>
      <c r="H98" s="16"/>
      <c r="I98" s="16"/>
      <c r="J98" s="366"/>
      <c r="K98" s="52"/>
    </row>
    <row r="99" spans="1:11" ht="18" customHeight="1">
      <c r="A99" s="113"/>
      <c r="B99" s="103"/>
      <c r="E99" s="17"/>
      <c r="F99" s="17"/>
      <c r="G99" s="16"/>
      <c r="H99" s="16"/>
      <c r="I99" s="16"/>
      <c r="J99" s="366"/>
      <c r="K99" s="52"/>
    </row>
    <row r="100" spans="1:11" ht="18" customHeight="1">
      <c r="A100" s="113"/>
      <c r="B100" s="103"/>
      <c r="E100" s="17"/>
      <c r="F100" s="17"/>
      <c r="G100" s="16"/>
      <c r="H100" s="16"/>
      <c r="I100" s="16"/>
      <c r="J100" s="366"/>
      <c r="K100" s="52"/>
    </row>
    <row r="101" spans="1:11" ht="18" customHeight="1">
      <c r="A101" s="113"/>
      <c r="B101" s="103"/>
      <c r="E101" s="17"/>
      <c r="F101" s="17"/>
      <c r="G101" s="16"/>
      <c r="H101" s="16"/>
      <c r="I101" s="16"/>
      <c r="J101" s="366"/>
      <c r="K101" s="52"/>
    </row>
    <row r="102" spans="1:11" ht="18" customHeight="1">
      <c r="A102" s="113"/>
      <c r="B102" s="103"/>
      <c r="E102" s="17"/>
      <c r="F102" s="17"/>
      <c r="G102" s="16"/>
      <c r="H102" s="16"/>
      <c r="I102" s="16"/>
      <c r="J102" s="366"/>
      <c r="K102" s="52"/>
    </row>
    <row r="103" spans="1:11" ht="18" customHeight="1">
      <c r="A103" s="113"/>
      <c r="B103" s="103"/>
      <c r="E103" s="17"/>
      <c r="F103" s="17"/>
      <c r="G103" s="16"/>
      <c r="H103" s="16"/>
      <c r="I103" s="16"/>
      <c r="J103" s="366"/>
      <c r="K103" s="52"/>
    </row>
    <row r="104" spans="1:11" ht="18" customHeight="1">
      <c r="A104" s="113"/>
      <c r="B104" s="103"/>
      <c r="E104" s="17"/>
      <c r="F104" s="17"/>
      <c r="G104" s="16"/>
      <c r="H104" s="16"/>
      <c r="I104" s="16"/>
      <c r="J104" s="366"/>
      <c r="K104" s="52"/>
    </row>
    <row r="105" spans="1:11" ht="18" customHeight="1">
      <c r="A105" s="113"/>
      <c r="B105" s="103"/>
      <c r="E105" s="17"/>
      <c r="F105" s="17"/>
      <c r="G105" s="16"/>
      <c r="H105" s="16"/>
      <c r="I105" s="16"/>
      <c r="J105" s="366"/>
      <c r="K105" s="52"/>
    </row>
    <row r="106" spans="1:11" ht="18" customHeight="1">
      <c r="A106" s="113"/>
      <c r="B106" s="103"/>
      <c r="E106" s="17"/>
      <c r="F106" s="17"/>
      <c r="G106" s="16"/>
      <c r="H106" s="16"/>
      <c r="I106" s="16"/>
      <c r="J106" s="366"/>
      <c r="K106" s="52"/>
    </row>
    <row r="107" spans="1:11" ht="18" customHeight="1">
      <c r="A107" s="113"/>
      <c r="B107" s="103"/>
      <c r="E107" s="17"/>
      <c r="F107" s="17"/>
      <c r="G107" s="16"/>
      <c r="H107" s="16"/>
      <c r="I107" s="16"/>
      <c r="J107" s="366"/>
      <c r="K107" s="52"/>
    </row>
    <row r="108" spans="1:11" ht="18" customHeight="1">
      <c r="A108" s="113"/>
      <c r="B108" s="103"/>
      <c r="E108" s="17"/>
      <c r="F108" s="17"/>
      <c r="G108" s="16"/>
      <c r="H108" s="16"/>
      <c r="I108" s="16"/>
      <c r="J108" s="366"/>
      <c r="K108" s="52"/>
    </row>
    <row r="109" spans="1:11" ht="18" customHeight="1">
      <c r="A109" s="113"/>
      <c r="B109" s="103"/>
      <c r="E109" s="17"/>
      <c r="F109" s="17"/>
      <c r="G109" s="16"/>
      <c r="H109" s="16"/>
      <c r="I109" s="16"/>
      <c r="J109" s="366"/>
      <c r="K109" s="52"/>
    </row>
    <row r="110" spans="1:11" ht="18" customHeight="1">
      <c r="A110" s="113"/>
      <c r="B110" s="103"/>
      <c r="E110" s="17"/>
      <c r="F110" s="17"/>
      <c r="G110" s="16"/>
      <c r="H110" s="16"/>
      <c r="I110" s="16"/>
      <c r="J110" s="366"/>
      <c r="K110" s="52"/>
    </row>
    <row r="111" spans="1:11" ht="18" customHeight="1">
      <c r="A111" s="113"/>
      <c r="B111" s="103"/>
      <c r="E111" s="17"/>
      <c r="F111" s="17"/>
      <c r="G111" s="16"/>
      <c r="H111" s="16"/>
      <c r="I111" s="16"/>
      <c r="J111" s="366"/>
      <c r="K111" s="52"/>
    </row>
    <row r="112" spans="1:11" ht="18" customHeight="1">
      <c r="A112" s="113"/>
      <c r="B112" s="103"/>
      <c r="E112" s="17"/>
      <c r="F112" s="17"/>
      <c r="G112" s="16"/>
      <c r="H112" s="16"/>
      <c r="I112" s="16"/>
      <c r="J112" s="366"/>
      <c r="K112" s="52"/>
    </row>
    <row r="113" spans="1:11" ht="18" customHeight="1">
      <c r="A113" s="113"/>
      <c r="B113" s="103"/>
      <c r="E113" s="17"/>
      <c r="F113" s="17"/>
      <c r="G113" s="16"/>
      <c r="H113" s="16"/>
      <c r="I113" s="16"/>
      <c r="J113" s="366"/>
      <c r="K113" s="52"/>
    </row>
    <row r="114" spans="1:11" ht="18" customHeight="1">
      <c r="A114" s="113"/>
      <c r="B114" s="103"/>
      <c r="E114" s="17"/>
      <c r="F114" s="17"/>
      <c r="G114" s="16"/>
      <c r="H114" s="16"/>
      <c r="I114" s="16"/>
      <c r="J114" s="366"/>
      <c r="K114" s="52"/>
    </row>
    <row r="115" spans="1:11" ht="18" customHeight="1">
      <c r="A115" s="113"/>
      <c r="B115" s="103"/>
      <c r="E115" s="17"/>
      <c r="F115" s="17"/>
      <c r="G115" s="16"/>
      <c r="H115" s="16"/>
      <c r="I115" s="16"/>
      <c r="J115" s="366"/>
      <c r="K115" s="52"/>
    </row>
    <row r="116" spans="1:11" ht="18" customHeight="1">
      <c r="A116" s="113"/>
      <c r="B116" s="103"/>
      <c r="E116" s="17"/>
      <c r="F116" s="17"/>
      <c r="G116" s="16"/>
      <c r="H116" s="16"/>
      <c r="I116" s="16"/>
      <c r="J116" s="366"/>
      <c r="K116" s="52"/>
    </row>
    <row r="117" spans="1:11" ht="18" customHeight="1">
      <c r="A117" s="113"/>
      <c r="B117" s="103"/>
      <c r="E117" s="17"/>
      <c r="F117" s="17"/>
      <c r="G117" s="16"/>
      <c r="H117" s="16"/>
      <c r="I117" s="16"/>
      <c r="J117" s="366"/>
      <c r="K117" s="52"/>
    </row>
    <row r="118" spans="1:11" ht="18" customHeight="1">
      <c r="A118" s="113"/>
      <c r="B118" s="103"/>
      <c r="E118" s="17"/>
      <c r="F118" s="17"/>
      <c r="G118" s="16"/>
      <c r="H118" s="16"/>
      <c r="I118" s="16"/>
      <c r="J118" s="366"/>
      <c r="K118" s="52"/>
    </row>
    <row r="119" spans="1:11" ht="18" customHeight="1">
      <c r="A119" s="113"/>
      <c r="B119" s="103"/>
      <c r="E119" s="17"/>
      <c r="F119" s="17"/>
      <c r="G119" s="16"/>
      <c r="H119" s="16"/>
      <c r="I119" s="16"/>
      <c r="J119" s="366"/>
      <c r="K119" s="52"/>
    </row>
    <row r="120" spans="1:11" ht="18" customHeight="1">
      <c r="A120" s="113"/>
      <c r="B120" s="103"/>
      <c r="E120" s="17"/>
      <c r="F120" s="17"/>
      <c r="G120" s="16"/>
      <c r="H120" s="16"/>
      <c r="I120" s="16"/>
      <c r="J120" s="366"/>
      <c r="K120" s="52"/>
    </row>
    <row r="121" spans="1:11" ht="18" customHeight="1">
      <c r="A121" s="113"/>
      <c r="B121" s="103"/>
      <c r="E121" s="17"/>
      <c r="F121" s="17"/>
      <c r="G121" s="16"/>
      <c r="H121" s="16"/>
      <c r="I121" s="16"/>
      <c r="J121" s="366"/>
      <c r="K121" s="52"/>
    </row>
    <row r="122" spans="1:11" ht="18" customHeight="1">
      <c r="A122" s="113"/>
      <c r="B122" s="103"/>
      <c r="E122" s="17"/>
      <c r="F122" s="17"/>
      <c r="G122" s="16"/>
      <c r="H122" s="16"/>
      <c r="I122" s="16"/>
      <c r="J122" s="366"/>
      <c r="K122" s="52"/>
    </row>
    <row r="123" spans="1:11" ht="18" customHeight="1">
      <c r="A123" s="113"/>
      <c r="B123" s="103"/>
      <c r="E123" s="17"/>
      <c r="F123" s="17"/>
      <c r="G123" s="16"/>
      <c r="H123" s="16"/>
      <c r="I123" s="16"/>
      <c r="J123" s="366"/>
      <c r="K123" s="52"/>
    </row>
    <row r="124" spans="1:11" ht="18" customHeight="1">
      <c r="A124" s="113"/>
      <c r="B124" s="103"/>
      <c r="E124" s="17"/>
      <c r="F124" s="17"/>
      <c r="G124" s="16"/>
      <c r="H124" s="16"/>
      <c r="I124" s="16"/>
      <c r="J124" s="366"/>
      <c r="K124" s="52"/>
    </row>
    <row r="125" spans="1:11" ht="18" customHeight="1">
      <c r="A125" s="113"/>
      <c r="B125" s="103"/>
      <c r="E125" s="17"/>
      <c r="F125" s="17"/>
      <c r="G125" s="16"/>
      <c r="H125" s="16"/>
      <c r="I125" s="16"/>
      <c r="J125" s="366"/>
      <c r="K125" s="52"/>
    </row>
    <row r="126" spans="1:11" ht="18" customHeight="1">
      <c r="A126" s="113"/>
      <c r="B126" s="103"/>
      <c r="E126" s="17"/>
      <c r="F126" s="17"/>
      <c r="G126" s="16"/>
      <c r="H126" s="16"/>
      <c r="I126" s="16"/>
      <c r="J126" s="366"/>
      <c r="K126" s="52"/>
    </row>
    <row r="127" spans="1:11" ht="18" customHeight="1">
      <c r="A127" s="113"/>
      <c r="B127" s="103"/>
      <c r="E127" s="17"/>
      <c r="F127" s="17"/>
      <c r="G127" s="16"/>
      <c r="H127" s="16"/>
      <c r="I127" s="16"/>
      <c r="J127" s="366"/>
      <c r="K127" s="52"/>
    </row>
    <row r="128" spans="1:11" ht="18" customHeight="1">
      <c r="A128" s="113"/>
      <c r="B128" s="103"/>
      <c r="E128" s="17"/>
      <c r="F128" s="17"/>
      <c r="G128" s="16"/>
      <c r="H128" s="16"/>
      <c r="I128" s="16"/>
      <c r="J128" s="366"/>
      <c r="K128" s="52"/>
    </row>
    <row r="129" spans="1:11" ht="18" customHeight="1">
      <c r="A129" s="113"/>
      <c r="B129" s="103"/>
      <c r="E129" s="17"/>
      <c r="F129" s="17"/>
      <c r="G129" s="16"/>
      <c r="H129" s="16"/>
      <c r="I129" s="16"/>
      <c r="J129" s="366"/>
      <c r="K129" s="52"/>
    </row>
    <row r="130" spans="1:11" ht="18" customHeight="1">
      <c r="A130" s="113"/>
      <c r="B130" s="103"/>
      <c r="E130" s="17"/>
      <c r="F130" s="17"/>
      <c r="G130" s="16"/>
      <c r="H130" s="16"/>
      <c r="I130" s="16"/>
      <c r="J130" s="366"/>
      <c r="K130" s="52"/>
    </row>
    <row r="131" spans="1:11" ht="18" customHeight="1">
      <c r="A131" s="113"/>
      <c r="B131" s="103"/>
      <c r="E131" s="17"/>
      <c r="F131" s="17"/>
      <c r="G131" s="16"/>
      <c r="H131" s="16"/>
      <c r="I131" s="16"/>
      <c r="J131" s="366"/>
      <c r="K131" s="52"/>
    </row>
    <row r="132" spans="1:11" ht="18" customHeight="1">
      <c r="A132" s="113"/>
      <c r="B132" s="103"/>
      <c r="E132" s="17"/>
      <c r="F132" s="17"/>
      <c r="G132" s="16"/>
      <c r="H132" s="16"/>
      <c r="I132" s="16"/>
      <c r="J132" s="366"/>
      <c r="K132" s="52"/>
    </row>
    <row r="133" spans="1:11" ht="18" customHeight="1">
      <c r="A133" s="113"/>
      <c r="B133" s="103"/>
      <c r="E133" s="17"/>
      <c r="F133" s="17"/>
      <c r="G133" s="16"/>
      <c r="H133" s="16"/>
      <c r="I133" s="16"/>
      <c r="J133" s="366"/>
      <c r="K133" s="52"/>
    </row>
    <row r="134" spans="1:11" ht="18" customHeight="1">
      <c r="A134" s="113"/>
      <c r="B134" s="103"/>
      <c r="E134" s="17"/>
      <c r="F134" s="17"/>
      <c r="G134" s="16"/>
      <c r="H134" s="16"/>
      <c r="I134" s="16"/>
      <c r="J134" s="366"/>
      <c r="K134" s="52"/>
    </row>
    <row r="135" spans="1:11" ht="18" customHeight="1">
      <c r="A135" s="113"/>
      <c r="B135" s="103"/>
      <c r="E135" s="17"/>
      <c r="F135" s="17"/>
      <c r="G135" s="16"/>
      <c r="H135" s="16"/>
      <c r="I135" s="16"/>
      <c r="J135" s="366"/>
      <c r="K135" s="52"/>
    </row>
    <row r="136" spans="1:11" ht="18" customHeight="1">
      <c r="A136" s="113"/>
      <c r="B136" s="103"/>
      <c r="E136" s="17"/>
      <c r="F136" s="17"/>
      <c r="G136" s="16"/>
      <c r="H136" s="16"/>
      <c r="I136" s="16"/>
      <c r="J136" s="366"/>
      <c r="K136" s="52"/>
    </row>
    <row r="137" spans="1:11" ht="18" customHeight="1">
      <c r="A137" s="113"/>
      <c r="B137" s="103"/>
      <c r="E137" s="17"/>
      <c r="F137" s="17"/>
      <c r="G137" s="16"/>
      <c r="H137" s="16"/>
      <c r="I137" s="16"/>
      <c r="J137" s="366"/>
      <c r="K137" s="52"/>
    </row>
    <row r="138" spans="1:11" ht="18" customHeight="1">
      <c r="A138" s="113"/>
      <c r="B138" s="103"/>
      <c r="E138" s="17"/>
      <c r="F138" s="17"/>
      <c r="G138" s="16"/>
      <c r="H138" s="16"/>
      <c r="I138" s="16"/>
      <c r="J138" s="366"/>
      <c r="K138" s="52"/>
    </row>
    <row r="139" spans="1:11" ht="18" customHeight="1">
      <c r="A139" s="113"/>
      <c r="B139" s="103"/>
      <c r="E139" s="17"/>
      <c r="F139" s="17"/>
      <c r="G139" s="16"/>
      <c r="H139" s="16"/>
      <c r="I139" s="16"/>
      <c r="J139" s="366"/>
      <c r="K139" s="52"/>
    </row>
    <row r="140" spans="1:11" ht="18" customHeight="1">
      <c r="A140" s="113"/>
      <c r="B140" s="103"/>
      <c r="E140" s="17"/>
      <c r="F140" s="17"/>
      <c r="G140" s="16"/>
      <c r="H140" s="16"/>
      <c r="I140" s="16"/>
      <c r="J140" s="366"/>
      <c r="K140" s="52"/>
    </row>
    <row r="141" spans="1:11" ht="18" customHeight="1">
      <c r="A141" s="113"/>
      <c r="B141" s="103"/>
      <c r="E141" s="17"/>
      <c r="F141" s="17"/>
      <c r="G141" s="16"/>
      <c r="H141" s="16"/>
      <c r="I141" s="16"/>
      <c r="J141" s="366"/>
      <c r="K141" s="52"/>
    </row>
    <row r="142" spans="1:11" ht="18" customHeight="1">
      <c r="A142" s="113"/>
      <c r="B142" s="103"/>
      <c r="E142" s="17"/>
      <c r="F142" s="17"/>
      <c r="G142" s="16"/>
      <c r="H142" s="16"/>
      <c r="I142" s="16"/>
      <c r="J142" s="366"/>
      <c r="K142" s="52"/>
    </row>
    <row r="143" spans="1:11" ht="18" customHeight="1">
      <c r="A143" s="113"/>
      <c r="B143" s="103"/>
      <c r="E143" s="17"/>
      <c r="F143" s="17"/>
      <c r="G143" s="16"/>
      <c r="H143" s="16"/>
      <c r="I143" s="16"/>
      <c r="J143" s="366"/>
      <c r="K143" s="52"/>
    </row>
    <row r="144" spans="1:11" ht="18" customHeight="1">
      <c r="A144" s="113"/>
      <c r="B144" s="103"/>
      <c r="E144" s="17"/>
      <c r="F144" s="17"/>
      <c r="G144" s="16"/>
      <c r="H144" s="16"/>
      <c r="I144" s="16"/>
      <c r="J144" s="366"/>
      <c r="K144" s="52"/>
    </row>
    <row r="145" spans="1:11" ht="18" customHeight="1">
      <c r="A145" s="113"/>
      <c r="B145" s="103"/>
      <c r="E145" s="17"/>
      <c r="F145" s="17"/>
      <c r="G145" s="16"/>
      <c r="H145" s="16"/>
      <c r="I145" s="16"/>
      <c r="J145" s="366"/>
      <c r="K145" s="52"/>
    </row>
    <row r="146" spans="1:11" ht="18" customHeight="1">
      <c r="A146" s="113"/>
      <c r="B146" s="103"/>
      <c r="E146" s="17"/>
      <c r="F146" s="17"/>
      <c r="G146" s="16"/>
      <c r="H146" s="16"/>
      <c r="I146" s="16"/>
      <c r="J146" s="366"/>
      <c r="K146" s="52"/>
    </row>
    <row r="147" spans="1:11" ht="18" customHeight="1">
      <c r="A147" s="113"/>
      <c r="B147" s="103"/>
      <c r="E147" s="17"/>
      <c r="F147" s="17"/>
      <c r="G147" s="16"/>
      <c r="H147" s="16"/>
      <c r="I147" s="16"/>
      <c r="J147" s="366"/>
      <c r="K147" s="52"/>
    </row>
    <row r="148" spans="1:11" ht="18" customHeight="1">
      <c r="A148" s="113"/>
      <c r="B148" s="103"/>
      <c r="E148" s="17"/>
      <c r="F148" s="17"/>
      <c r="G148" s="16"/>
      <c r="H148" s="16"/>
      <c r="I148" s="16"/>
      <c r="J148" s="366"/>
      <c r="K148" s="52"/>
    </row>
    <row r="149" spans="1:11" ht="18" customHeight="1">
      <c r="A149" s="113"/>
      <c r="B149" s="103"/>
      <c r="E149" s="17"/>
      <c r="F149" s="17"/>
      <c r="G149" s="16"/>
      <c r="H149" s="16"/>
      <c r="I149" s="16"/>
      <c r="J149" s="366"/>
      <c r="K149" s="52"/>
    </row>
    <row r="150" spans="1:11" ht="18" customHeight="1">
      <c r="A150" s="113"/>
      <c r="B150" s="103"/>
      <c r="E150" s="17"/>
      <c r="F150" s="17"/>
      <c r="G150" s="16"/>
      <c r="H150" s="16"/>
      <c r="I150" s="16"/>
      <c r="J150" s="366"/>
      <c r="K150" s="52"/>
    </row>
    <row r="151" spans="1:11" ht="18" customHeight="1">
      <c r="A151" s="113"/>
      <c r="B151" s="103"/>
      <c r="E151" s="17"/>
      <c r="F151" s="17"/>
      <c r="G151" s="16"/>
      <c r="H151" s="16"/>
      <c r="I151" s="16"/>
      <c r="J151" s="366"/>
      <c r="K151" s="52"/>
    </row>
    <row r="152" spans="1:11" ht="18" customHeight="1">
      <c r="A152" s="113"/>
      <c r="B152" s="103"/>
      <c r="E152" s="17"/>
      <c r="F152" s="17"/>
      <c r="G152" s="16"/>
      <c r="H152" s="16"/>
      <c r="I152" s="16"/>
      <c r="J152" s="366"/>
      <c r="K152" s="52"/>
    </row>
    <row r="153" spans="1:11" ht="18" customHeight="1">
      <c r="A153" s="113"/>
      <c r="B153" s="103"/>
      <c r="E153" s="17"/>
      <c r="F153" s="17"/>
      <c r="G153" s="16"/>
      <c r="H153" s="16"/>
      <c r="I153" s="16"/>
      <c r="J153" s="366"/>
      <c r="K153" s="52"/>
    </row>
    <row r="154" spans="1:11" ht="18" customHeight="1">
      <c r="A154" s="113"/>
      <c r="B154" s="103"/>
      <c r="E154" s="17"/>
      <c r="F154" s="17"/>
      <c r="G154" s="16"/>
      <c r="H154" s="16"/>
      <c r="I154" s="16"/>
      <c r="J154" s="367"/>
      <c r="K154" s="96"/>
    </row>
    <row r="155" spans="1:11" ht="18" customHeight="1">
      <c r="A155" s="113"/>
      <c r="B155" s="103"/>
      <c r="E155" s="17"/>
      <c r="F155" s="17"/>
      <c r="G155" s="16"/>
      <c r="H155" s="16"/>
      <c r="I155" s="16"/>
    </row>
    <row r="156" spans="1:11" ht="18" customHeight="1">
      <c r="A156" s="113"/>
      <c r="B156" s="103"/>
      <c r="E156" s="17"/>
      <c r="F156" s="17"/>
      <c r="G156" s="16"/>
      <c r="H156" s="16"/>
      <c r="I156" s="16"/>
    </row>
    <row r="157" spans="1:11" ht="18" customHeight="1">
      <c r="A157" s="113"/>
      <c r="B157" s="103"/>
      <c r="E157" s="17"/>
      <c r="F157" s="17"/>
      <c r="G157" s="16"/>
      <c r="H157" s="16"/>
      <c r="I157" s="16"/>
    </row>
    <row r="158" spans="1:11" ht="18" customHeight="1">
      <c r="A158" s="113"/>
      <c r="B158" s="103"/>
      <c r="E158" s="17"/>
      <c r="F158" s="17"/>
      <c r="G158" s="16"/>
      <c r="H158" s="16"/>
      <c r="I158" s="16"/>
    </row>
    <row r="159" spans="1:11" ht="18" customHeight="1">
      <c r="A159" s="113"/>
      <c r="B159" s="103"/>
      <c r="E159" s="17"/>
      <c r="F159" s="17"/>
      <c r="G159" s="16"/>
      <c r="H159" s="16"/>
      <c r="I159" s="16"/>
    </row>
    <row r="160" spans="1:11" ht="18" customHeight="1">
      <c r="A160" s="113"/>
      <c r="B160" s="103"/>
      <c r="E160" s="17"/>
      <c r="F160" s="17"/>
      <c r="G160" s="16"/>
      <c r="H160" s="16"/>
      <c r="I160" s="16"/>
    </row>
    <row r="161" spans="1:9" ht="18" customHeight="1">
      <c r="A161" s="113"/>
      <c r="B161" s="103"/>
      <c r="E161" s="17"/>
      <c r="F161" s="17"/>
      <c r="G161" s="16"/>
      <c r="H161" s="16"/>
      <c r="I161" s="16"/>
    </row>
    <row r="162" spans="1:9" ht="18" customHeight="1">
      <c r="A162" s="113"/>
      <c r="B162" s="103"/>
      <c r="E162" s="17"/>
      <c r="F162" s="17"/>
      <c r="G162" s="16"/>
      <c r="H162" s="16"/>
      <c r="I162" s="16"/>
    </row>
    <row r="163" spans="1:9" ht="18" customHeight="1">
      <c r="A163" s="113"/>
      <c r="B163" s="103"/>
      <c r="E163" s="17"/>
      <c r="F163" s="17"/>
      <c r="G163" s="16"/>
      <c r="H163" s="16"/>
      <c r="I163" s="16"/>
    </row>
    <row r="164" spans="1:9" ht="18" customHeight="1">
      <c r="A164" s="113"/>
      <c r="B164" s="103"/>
      <c r="E164" s="17"/>
      <c r="F164" s="17"/>
      <c r="G164" s="16"/>
      <c r="H164" s="16"/>
      <c r="I164" s="16"/>
    </row>
    <row r="165" spans="1:9" ht="18" customHeight="1">
      <c r="A165" s="113"/>
      <c r="B165" s="103"/>
      <c r="E165" s="17"/>
      <c r="F165" s="17"/>
      <c r="G165" s="16"/>
      <c r="H165" s="16"/>
      <c r="I165" s="16"/>
    </row>
    <row r="166" spans="1:9" ht="18" customHeight="1">
      <c r="A166" s="113"/>
      <c r="B166" s="103"/>
      <c r="E166" s="17"/>
      <c r="F166" s="17"/>
      <c r="G166" s="16"/>
      <c r="H166" s="16"/>
      <c r="I166" s="16"/>
    </row>
    <row r="167" spans="1:9" ht="18" customHeight="1">
      <c r="A167" s="113"/>
      <c r="B167" s="103"/>
      <c r="E167" s="17"/>
      <c r="F167" s="17"/>
      <c r="G167" s="16"/>
      <c r="H167" s="16"/>
      <c r="I167" s="16"/>
    </row>
    <row r="168" spans="1:9" ht="18" customHeight="1">
      <c r="A168" s="113"/>
      <c r="B168" s="103"/>
      <c r="E168" s="17"/>
      <c r="F168" s="17"/>
      <c r="G168" s="16"/>
      <c r="H168" s="16"/>
      <c r="I168" s="16"/>
    </row>
    <row r="169" spans="1:9" ht="18" customHeight="1">
      <c r="A169" s="113"/>
      <c r="B169" s="103"/>
      <c r="E169" s="17"/>
      <c r="F169" s="17"/>
      <c r="G169" s="16"/>
      <c r="H169" s="16"/>
      <c r="I169" s="16"/>
    </row>
    <row r="170" spans="1:9" ht="18" customHeight="1">
      <c r="A170" s="113"/>
      <c r="B170" s="103"/>
      <c r="E170" s="17"/>
      <c r="F170" s="17"/>
      <c r="G170" s="16"/>
      <c r="H170" s="16"/>
      <c r="I170" s="16"/>
    </row>
    <row r="171" spans="1:9" ht="18" customHeight="1">
      <c r="A171" s="113"/>
      <c r="B171" s="103"/>
      <c r="E171" s="17"/>
      <c r="F171" s="17"/>
      <c r="G171" s="16"/>
      <c r="H171" s="16"/>
      <c r="I171" s="16"/>
    </row>
    <row r="172" spans="1:9" ht="18" customHeight="1">
      <c r="A172" s="113"/>
      <c r="B172" s="103"/>
      <c r="E172" s="17"/>
      <c r="F172" s="17"/>
      <c r="G172" s="16"/>
      <c r="H172" s="16"/>
      <c r="I172" s="16"/>
    </row>
    <row r="173" spans="1:9" ht="18" customHeight="1">
      <c r="A173" s="113"/>
      <c r="B173" s="103"/>
      <c r="E173" s="17"/>
      <c r="F173" s="17"/>
      <c r="G173" s="16"/>
      <c r="H173" s="16"/>
      <c r="I173" s="16"/>
    </row>
    <row r="174" spans="1:9" ht="18" customHeight="1">
      <c r="A174" s="113"/>
      <c r="B174" s="103"/>
      <c r="E174" s="17"/>
      <c r="F174" s="17"/>
      <c r="G174" s="16"/>
      <c r="H174" s="16"/>
      <c r="I174" s="16"/>
    </row>
    <row r="175" spans="1:9" ht="18" customHeight="1">
      <c r="A175" s="113"/>
      <c r="B175" s="103"/>
      <c r="E175" s="17"/>
      <c r="F175" s="17"/>
      <c r="G175" s="16"/>
      <c r="H175" s="16"/>
      <c r="I175" s="16"/>
    </row>
    <row r="176" spans="1:9" ht="18" customHeight="1">
      <c r="A176" s="113"/>
      <c r="B176" s="103"/>
      <c r="E176" s="17"/>
      <c r="F176" s="17"/>
      <c r="G176" s="16"/>
      <c r="H176" s="16"/>
      <c r="I176" s="16"/>
    </row>
    <row r="177" spans="1:9" ht="18" customHeight="1">
      <c r="A177" s="113"/>
      <c r="B177" s="103"/>
      <c r="E177" s="17"/>
      <c r="F177" s="17"/>
      <c r="G177" s="16"/>
      <c r="H177" s="16"/>
      <c r="I177" s="16"/>
    </row>
    <row r="178" spans="1:9" ht="18" customHeight="1">
      <c r="A178" s="113"/>
      <c r="B178" s="103"/>
      <c r="E178" s="17"/>
      <c r="F178" s="17"/>
      <c r="G178" s="16"/>
      <c r="H178" s="16"/>
      <c r="I178" s="16"/>
    </row>
    <row r="179" spans="1:9" ht="18" customHeight="1">
      <c r="A179" s="113"/>
      <c r="B179" s="103"/>
      <c r="E179" s="17"/>
      <c r="F179" s="17"/>
      <c r="G179" s="16"/>
      <c r="H179" s="16"/>
      <c r="I179" s="16"/>
    </row>
    <row r="180" spans="1:9" ht="18" customHeight="1">
      <c r="A180" s="113"/>
      <c r="B180" s="103"/>
      <c r="E180" s="17"/>
      <c r="F180" s="17"/>
      <c r="G180" s="16"/>
      <c r="H180" s="16"/>
      <c r="I180" s="16"/>
    </row>
    <row r="181" spans="1:9" ht="18" customHeight="1">
      <c r="A181" s="113"/>
      <c r="B181" s="103"/>
      <c r="E181" s="17"/>
      <c r="F181" s="17"/>
      <c r="G181" s="16"/>
      <c r="H181" s="16"/>
      <c r="I181" s="16"/>
    </row>
    <row r="182" spans="1:9" ht="18" customHeight="1">
      <c r="A182" s="113"/>
      <c r="B182" s="103"/>
      <c r="E182" s="17"/>
      <c r="F182" s="17"/>
      <c r="G182" s="16"/>
      <c r="H182" s="16"/>
      <c r="I182" s="16"/>
    </row>
    <row r="183" spans="1:9" ht="18" customHeight="1">
      <c r="A183" s="113"/>
      <c r="B183" s="103"/>
      <c r="E183" s="17"/>
      <c r="F183" s="17"/>
      <c r="G183" s="16"/>
      <c r="H183" s="16"/>
      <c r="I183" s="16"/>
    </row>
    <row r="184" spans="1:9" ht="18" customHeight="1">
      <c r="A184" s="113"/>
      <c r="B184" s="103"/>
      <c r="E184" s="17"/>
      <c r="F184" s="17"/>
      <c r="G184" s="16"/>
      <c r="H184" s="16"/>
      <c r="I184" s="16"/>
    </row>
    <row r="185" spans="1:9" ht="18" customHeight="1">
      <c r="A185" s="113"/>
      <c r="B185" s="103"/>
      <c r="E185" s="17"/>
      <c r="F185" s="17"/>
      <c r="G185" s="16"/>
      <c r="H185" s="16"/>
      <c r="I185" s="16"/>
    </row>
    <row r="186" spans="1:9" ht="18" customHeight="1">
      <c r="A186" s="113"/>
      <c r="B186" s="103"/>
      <c r="E186" s="17"/>
      <c r="F186" s="17"/>
      <c r="G186" s="16"/>
      <c r="H186" s="16"/>
      <c r="I186" s="16"/>
    </row>
    <row r="187" spans="1:9" ht="18" customHeight="1">
      <c r="A187" s="113"/>
      <c r="B187" s="103"/>
      <c r="E187" s="17"/>
      <c r="F187" s="17"/>
      <c r="G187" s="16"/>
      <c r="H187" s="16"/>
      <c r="I187" s="16"/>
    </row>
    <row r="188" spans="1:9" ht="18" customHeight="1">
      <c r="A188" s="113"/>
      <c r="B188" s="103"/>
      <c r="E188" s="17"/>
      <c r="F188" s="17"/>
      <c r="G188" s="16"/>
      <c r="H188" s="16"/>
      <c r="I188" s="16"/>
    </row>
    <row r="189" spans="1:9" ht="18" customHeight="1">
      <c r="A189" s="113"/>
      <c r="B189" s="103"/>
      <c r="E189" s="17"/>
      <c r="F189" s="17"/>
      <c r="G189" s="16"/>
      <c r="H189" s="16"/>
      <c r="I189" s="16"/>
    </row>
    <row r="190" spans="1:9" ht="18" customHeight="1">
      <c r="A190" s="113"/>
      <c r="B190" s="103"/>
      <c r="E190" s="17"/>
      <c r="F190" s="17"/>
      <c r="G190" s="16"/>
      <c r="H190" s="16"/>
      <c r="I190" s="16"/>
    </row>
    <row r="191" spans="1:9" ht="18" customHeight="1">
      <c r="A191" s="113"/>
      <c r="B191" s="103"/>
      <c r="E191" s="17"/>
      <c r="F191" s="17"/>
      <c r="G191" s="16"/>
      <c r="H191" s="16"/>
      <c r="I191" s="16"/>
    </row>
    <row r="192" spans="1:9" ht="18" customHeight="1">
      <c r="A192" s="113"/>
      <c r="B192" s="103"/>
      <c r="E192" s="17"/>
      <c r="F192" s="17"/>
      <c r="G192" s="16"/>
      <c r="H192" s="16"/>
      <c r="I192" s="16"/>
    </row>
    <row r="193" spans="1:9" ht="18" customHeight="1">
      <c r="A193" s="113"/>
      <c r="B193" s="103"/>
      <c r="E193" s="17"/>
      <c r="F193" s="17"/>
      <c r="G193" s="16"/>
      <c r="H193" s="16"/>
      <c r="I193" s="16"/>
    </row>
    <row r="194" spans="1:9" ht="18" customHeight="1">
      <c r="A194" s="113"/>
      <c r="B194" s="103"/>
      <c r="E194" s="17"/>
      <c r="F194" s="17"/>
      <c r="G194" s="16"/>
      <c r="H194" s="16"/>
      <c r="I194" s="16"/>
    </row>
    <row r="195" spans="1:9" ht="18" customHeight="1">
      <c r="A195" s="113"/>
      <c r="B195" s="103"/>
      <c r="E195" s="17"/>
      <c r="F195" s="17"/>
      <c r="G195" s="16"/>
      <c r="H195" s="16"/>
      <c r="I195" s="16"/>
    </row>
    <row r="196" spans="1:9" ht="18" customHeight="1">
      <c r="A196" s="113"/>
      <c r="B196" s="103"/>
      <c r="E196" s="17"/>
      <c r="F196" s="17"/>
      <c r="G196" s="16"/>
      <c r="H196" s="16"/>
      <c r="I196" s="16"/>
    </row>
    <row r="197" spans="1:9" ht="18" customHeight="1">
      <c r="A197" s="113"/>
      <c r="B197" s="103"/>
      <c r="E197" s="17"/>
      <c r="F197" s="17"/>
      <c r="G197" s="16"/>
      <c r="H197" s="16"/>
      <c r="I197" s="16"/>
    </row>
    <row r="198" spans="1:9" ht="18" customHeight="1">
      <c r="A198" s="113"/>
      <c r="B198" s="103"/>
      <c r="E198" s="17"/>
      <c r="F198" s="17"/>
      <c r="G198" s="16"/>
      <c r="H198" s="16"/>
      <c r="I198" s="16"/>
    </row>
    <row r="199" spans="1:9" ht="18" customHeight="1">
      <c r="A199" s="113"/>
      <c r="B199" s="103"/>
      <c r="E199" s="17"/>
      <c r="F199" s="17"/>
      <c r="G199" s="16"/>
      <c r="H199" s="16"/>
      <c r="I199" s="16"/>
    </row>
    <row r="200" spans="1:9" ht="18" customHeight="1">
      <c r="A200" s="113"/>
      <c r="B200" s="103"/>
      <c r="E200" s="17"/>
      <c r="F200" s="17"/>
      <c r="G200" s="16"/>
      <c r="H200" s="16"/>
      <c r="I200" s="16"/>
    </row>
    <row r="201" spans="1:9" ht="18" customHeight="1">
      <c r="A201" s="113"/>
      <c r="B201" s="103"/>
      <c r="E201" s="17"/>
      <c r="F201" s="17"/>
      <c r="G201" s="16"/>
      <c r="H201" s="16"/>
      <c r="I201" s="16"/>
    </row>
    <row r="202" spans="1:9" ht="18" customHeight="1">
      <c r="A202" s="113"/>
      <c r="B202" s="103"/>
      <c r="E202" s="17"/>
      <c r="F202" s="17"/>
      <c r="G202" s="16"/>
      <c r="H202" s="16"/>
      <c r="I202" s="16"/>
    </row>
    <row r="203" spans="1:9" ht="18" customHeight="1">
      <c r="A203" s="113"/>
      <c r="B203" s="103"/>
      <c r="E203" s="17"/>
      <c r="F203" s="17"/>
      <c r="G203" s="16"/>
      <c r="H203" s="16"/>
      <c r="I203" s="16"/>
    </row>
    <row r="204" spans="1:9" ht="18" customHeight="1">
      <c r="A204" s="113"/>
      <c r="B204" s="103"/>
      <c r="E204" s="17"/>
      <c r="F204" s="17"/>
      <c r="G204" s="16"/>
      <c r="H204" s="16"/>
      <c r="I204" s="16"/>
    </row>
    <row r="205" spans="1:9" ht="18" customHeight="1">
      <c r="A205" s="113"/>
      <c r="B205" s="103"/>
      <c r="E205" s="17"/>
      <c r="F205" s="17"/>
      <c r="G205" s="16"/>
      <c r="H205" s="16"/>
      <c r="I205" s="16"/>
    </row>
    <row r="206" spans="1:9" ht="18" customHeight="1">
      <c r="A206" s="113"/>
      <c r="B206" s="103"/>
      <c r="E206" s="17"/>
      <c r="F206" s="17"/>
      <c r="G206" s="16"/>
      <c r="H206" s="16"/>
      <c r="I206" s="16"/>
    </row>
    <row r="207" spans="1:9" ht="18" customHeight="1">
      <c r="A207" s="113"/>
      <c r="B207" s="103"/>
      <c r="E207" s="17"/>
      <c r="F207" s="17"/>
      <c r="G207" s="16"/>
      <c r="H207" s="16"/>
      <c r="I207" s="16"/>
    </row>
    <row r="208" spans="1:9" ht="18" customHeight="1">
      <c r="A208" s="113"/>
      <c r="B208" s="103"/>
      <c r="E208" s="17"/>
      <c r="F208" s="17"/>
      <c r="G208" s="16"/>
      <c r="H208" s="16"/>
      <c r="I208" s="16"/>
    </row>
    <row r="209" spans="1:9" ht="18" customHeight="1">
      <c r="A209" s="113"/>
      <c r="B209" s="103"/>
      <c r="E209" s="17"/>
      <c r="F209" s="17"/>
      <c r="G209" s="16"/>
      <c r="H209" s="16"/>
      <c r="I209" s="16"/>
    </row>
    <row r="210" spans="1:9" ht="18" customHeight="1">
      <c r="A210" s="113"/>
      <c r="B210" s="103"/>
      <c r="E210" s="17"/>
      <c r="F210" s="17"/>
      <c r="G210" s="16"/>
      <c r="H210" s="16"/>
      <c r="I210" s="16"/>
    </row>
    <row r="211" spans="1:9" ht="18" customHeight="1">
      <c r="A211" s="113"/>
      <c r="B211" s="103"/>
      <c r="E211" s="17"/>
      <c r="F211" s="17"/>
      <c r="G211" s="16"/>
      <c r="H211" s="16"/>
      <c r="I211" s="16"/>
    </row>
    <row r="212" spans="1:9" ht="18" customHeight="1">
      <c r="A212" s="113"/>
      <c r="B212" s="103"/>
      <c r="E212" s="17"/>
      <c r="F212" s="17"/>
      <c r="G212" s="16"/>
      <c r="H212" s="16"/>
      <c r="I212" s="16"/>
    </row>
    <row r="213" spans="1:9" ht="18" customHeight="1">
      <c r="A213" s="113"/>
      <c r="B213" s="103"/>
      <c r="E213" s="17"/>
      <c r="F213" s="17"/>
      <c r="G213" s="16"/>
      <c r="H213" s="16"/>
      <c r="I213" s="16"/>
    </row>
    <row r="214" spans="1:9" ht="18" customHeight="1">
      <c r="A214" s="113"/>
      <c r="B214" s="103"/>
      <c r="E214" s="17"/>
      <c r="F214" s="17"/>
      <c r="G214" s="16"/>
      <c r="H214" s="16"/>
      <c r="I214" s="16"/>
    </row>
    <row r="215" spans="1:9" ht="18" customHeight="1">
      <c r="A215" s="113"/>
      <c r="B215" s="103"/>
      <c r="E215" s="17"/>
      <c r="F215" s="17"/>
      <c r="G215" s="16"/>
      <c r="H215" s="16"/>
      <c r="I215" s="16"/>
    </row>
    <row r="216" spans="1:9" ht="18" customHeight="1">
      <c r="A216" s="113"/>
      <c r="B216" s="103"/>
      <c r="E216" s="17"/>
      <c r="F216" s="17"/>
      <c r="G216" s="16"/>
      <c r="H216" s="16"/>
      <c r="I216" s="16"/>
    </row>
    <row r="217" spans="1:9" ht="18" customHeight="1">
      <c r="A217" s="113"/>
      <c r="B217" s="103"/>
      <c r="E217" s="17"/>
      <c r="F217" s="17"/>
      <c r="G217" s="16"/>
      <c r="H217" s="16"/>
      <c r="I217" s="16"/>
    </row>
    <row r="218" spans="1:9" ht="18" customHeight="1">
      <c r="A218" s="113"/>
      <c r="B218" s="103"/>
      <c r="E218" s="17"/>
      <c r="F218" s="17"/>
      <c r="G218" s="16"/>
      <c r="H218" s="16"/>
      <c r="I218" s="16"/>
    </row>
    <row r="219" spans="1:9" ht="18" customHeight="1">
      <c r="A219" s="113"/>
      <c r="B219" s="103"/>
      <c r="E219" s="17"/>
      <c r="F219" s="17"/>
      <c r="G219" s="16"/>
      <c r="H219" s="16"/>
      <c r="I219" s="16"/>
    </row>
    <row r="220" spans="1:9" ht="18" customHeight="1">
      <c r="A220" s="113"/>
      <c r="B220" s="103"/>
      <c r="E220" s="17"/>
      <c r="F220" s="17"/>
      <c r="G220" s="16"/>
      <c r="H220" s="16"/>
      <c r="I220" s="16"/>
    </row>
    <row r="221" spans="1:9" ht="18" customHeight="1">
      <c r="A221" s="113"/>
      <c r="B221" s="103"/>
      <c r="E221" s="17"/>
      <c r="F221" s="17"/>
      <c r="G221" s="16"/>
      <c r="H221" s="16"/>
      <c r="I221" s="16"/>
    </row>
    <row r="222" spans="1:9" ht="18" customHeight="1">
      <c r="A222" s="113"/>
      <c r="B222" s="103"/>
      <c r="E222" s="17"/>
      <c r="F222" s="17"/>
      <c r="G222" s="16"/>
      <c r="H222" s="16"/>
      <c r="I222" s="16"/>
    </row>
    <row r="223" spans="1:9" ht="18" customHeight="1">
      <c r="A223" s="113"/>
      <c r="B223" s="103"/>
      <c r="E223" s="17"/>
      <c r="F223" s="17"/>
      <c r="G223" s="16"/>
      <c r="H223" s="16"/>
      <c r="I223" s="16"/>
    </row>
    <row r="224" spans="1:9" ht="18" customHeight="1">
      <c r="A224" s="113"/>
      <c r="B224" s="103"/>
      <c r="E224" s="17"/>
      <c r="F224" s="17"/>
      <c r="G224" s="16"/>
      <c r="H224" s="16"/>
      <c r="I224" s="16"/>
    </row>
    <row r="225" spans="1:9" ht="18" customHeight="1">
      <c r="A225" s="113"/>
      <c r="B225" s="103"/>
      <c r="E225" s="17"/>
      <c r="F225" s="17"/>
      <c r="G225" s="16"/>
      <c r="H225" s="16"/>
      <c r="I225" s="16"/>
    </row>
    <row r="226" spans="1:9" ht="18" customHeight="1">
      <c r="A226" s="113"/>
      <c r="B226" s="103"/>
      <c r="E226" s="17"/>
      <c r="F226" s="17"/>
      <c r="G226" s="16"/>
      <c r="H226" s="16"/>
      <c r="I226" s="16"/>
    </row>
    <row r="227" spans="1:9" ht="18" customHeight="1">
      <c r="A227" s="113"/>
      <c r="B227" s="103"/>
      <c r="E227" s="17"/>
      <c r="F227" s="17"/>
      <c r="G227" s="16"/>
      <c r="H227" s="16"/>
      <c r="I227" s="16"/>
    </row>
    <row r="228" spans="1:9" ht="18" customHeight="1">
      <c r="A228" s="113"/>
      <c r="B228" s="103"/>
      <c r="E228" s="17"/>
      <c r="F228" s="17"/>
      <c r="G228" s="16"/>
      <c r="H228" s="16"/>
      <c r="I228" s="16"/>
    </row>
    <row r="229" spans="1:9" ht="18" customHeight="1">
      <c r="A229" s="113"/>
      <c r="B229" s="103"/>
      <c r="E229" s="17"/>
      <c r="F229" s="17"/>
      <c r="G229" s="16"/>
      <c r="H229" s="16"/>
      <c r="I229" s="16"/>
    </row>
    <row r="230" spans="1:9" ht="18" customHeight="1">
      <c r="A230" s="113"/>
      <c r="B230" s="103"/>
      <c r="E230" s="17"/>
      <c r="F230" s="17"/>
      <c r="G230" s="16"/>
      <c r="H230" s="16"/>
      <c r="I230" s="16"/>
    </row>
    <row r="231" spans="1:9" ht="18" customHeight="1">
      <c r="A231" s="113"/>
      <c r="B231" s="103"/>
      <c r="E231" s="17"/>
      <c r="F231" s="17"/>
      <c r="G231" s="16"/>
      <c r="H231" s="16"/>
      <c r="I231" s="16"/>
    </row>
    <row r="232" spans="1:9" ht="18" customHeight="1">
      <c r="A232" s="113"/>
      <c r="B232" s="103"/>
      <c r="E232" s="17"/>
      <c r="F232" s="17"/>
      <c r="G232" s="16"/>
      <c r="H232" s="16"/>
      <c r="I232" s="16"/>
    </row>
    <row r="233" spans="1:9" ht="18" customHeight="1">
      <c r="A233" s="113"/>
      <c r="B233" s="103"/>
      <c r="E233" s="17"/>
      <c r="F233" s="17"/>
      <c r="G233" s="16"/>
      <c r="H233" s="16"/>
      <c r="I233" s="16"/>
    </row>
    <row r="234" spans="1:9" ht="18" customHeight="1">
      <c r="A234" s="113"/>
      <c r="B234" s="103"/>
      <c r="E234" s="17"/>
      <c r="F234" s="17"/>
      <c r="G234" s="16"/>
      <c r="H234" s="16"/>
      <c r="I234" s="16"/>
    </row>
    <row r="235" spans="1:9" ht="18" customHeight="1">
      <c r="A235" s="113"/>
      <c r="B235" s="103"/>
      <c r="E235" s="17"/>
      <c r="F235" s="17"/>
      <c r="G235" s="16"/>
      <c r="H235" s="16"/>
      <c r="I235" s="16"/>
    </row>
    <row r="236" spans="1:9" ht="18" customHeight="1">
      <c r="A236" s="113"/>
      <c r="B236" s="103"/>
      <c r="E236" s="17"/>
      <c r="F236" s="17"/>
      <c r="G236" s="16"/>
      <c r="H236" s="16"/>
      <c r="I236" s="16"/>
    </row>
    <row r="237" spans="1:9" ht="18" customHeight="1">
      <c r="A237" s="113"/>
      <c r="B237" s="103"/>
      <c r="E237" s="17"/>
      <c r="F237" s="17"/>
      <c r="G237" s="16"/>
      <c r="H237" s="16"/>
      <c r="I237" s="16"/>
    </row>
    <row r="238" spans="1:9" ht="18" customHeight="1">
      <c r="A238" s="113"/>
      <c r="B238" s="103"/>
      <c r="E238" s="17"/>
      <c r="F238" s="17"/>
      <c r="G238" s="16"/>
      <c r="H238" s="16"/>
      <c r="I238" s="16"/>
    </row>
    <row r="239" spans="1:9" ht="18" customHeight="1">
      <c r="A239" s="113"/>
      <c r="B239" s="103"/>
      <c r="E239" s="17"/>
      <c r="F239" s="17"/>
      <c r="G239" s="16"/>
      <c r="H239" s="16"/>
      <c r="I239" s="16"/>
    </row>
    <row r="240" spans="1:9" ht="18" customHeight="1">
      <c r="A240" s="113"/>
      <c r="B240" s="103"/>
      <c r="E240" s="17"/>
      <c r="F240" s="17"/>
      <c r="G240" s="16"/>
      <c r="H240" s="16"/>
      <c r="I240" s="16"/>
    </row>
    <row r="241" spans="1:9" ht="18" customHeight="1">
      <c r="A241" s="113"/>
      <c r="B241" s="103"/>
      <c r="E241" s="17"/>
      <c r="F241" s="17"/>
      <c r="G241" s="16"/>
      <c r="H241" s="16"/>
      <c r="I241" s="16"/>
    </row>
    <row r="242" spans="1:9" ht="18" customHeight="1">
      <c r="A242" s="113"/>
      <c r="B242" s="103"/>
      <c r="E242" s="17"/>
      <c r="F242" s="17"/>
      <c r="G242" s="16"/>
      <c r="H242" s="16"/>
      <c r="I242" s="16"/>
    </row>
    <row r="243" spans="1:9" ht="18" customHeight="1">
      <c r="A243" s="113"/>
      <c r="B243" s="103"/>
      <c r="E243" s="17"/>
      <c r="F243" s="17"/>
      <c r="G243" s="16"/>
      <c r="H243" s="16"/>
      <c r="I243" s="16"/>
    </row>
    <row r="244" spans="1:9" ht="18" customHeight="1">
      <c r="A244" s="113"/>
      <c r="B244" s="103"/>
      <c r="E244" s="17"/>
      <c r="F244" s="17"/>
      <c r="G244" s="16"/>
      <c r="H244" s="16"/>
      <c r="I244" s="16"/>
    </row>
    <row r="245" spans="1:9" ht="18" customHeight="1">
      <c r="A245" s="113"/>
      <c r="B245" s="103"/>
      <c r="E245" s="17"/>
      <c r="F245" s="17"/>
      <c r="G245" s="16"/>
      <c r="H245" s="16"/>
      <c r="I245" s="16"/>
    </row>
    <row r="246" spans="1:9" ht="18" customHeight="1">
      <c r="A246" s="113"/>
      <c r="B246" s="103"/>
      <c r="E246" s="17"/>
      <c r="F246" s="17"/>
      <c r="G246" s="16"/>
      <c r="H246" s="16"/>
      <c r="I246" s="16"/>
    </row>
    <row r="247" spans="1:9" ht="18" customHeight="1">
      <c r="A247" s="113"/>
      <c r="B247" s="103"/>
      <c r="E247" s="17"/>
      <c r="F247" s="17"/>
      <c r="G247" s="16"/>
      <c r="H247" s="16"/>
      <c r="I247" s="16"/>
    </row>
    <row r="248" spans="1:9" ht="18" customHeight="1">
      <c r="A248" s="113"/>
      <c r="B248" s="103"/>
      <c r="E248" s="17"/>
      <c r="F248" s="17"/>
      <c r="G248" s="16"/>
      <c r="H248" s="16"/>
      <c r="I248" s="16"/>
    </row>
    <row r="249" spans="1:9" ht="18" customHeight="1">
      <c r="A249" s="113"/>
      <c r="B249" s="103"/>
      <c r="E249" s="17"/>
      <c r="F249" s="17"/>
      <c r="G249" s="16"/>
      <c r="H249" s="16"/>
      <c r="I249" s="16"/>
    </row>
    <row r="250" spans="1:9" ht="18" customHeight="1">
      <c r="A250" s="113"/>
      <c r="B250" s="103"/>
      <c r="E250" s="17"/>
      <c r="F250" s="17"/>
      <c r="G250" s="16"/>
      <c r="H250" s="16"/>
      <c r="I250" s="16"/>
    </row>
    <row r="251" spans="1:9" ht="18" customHeight="1">
      <c r="A251" s="113"/>
      <c r="B251" s="103"/>
      <c r="E251" s="17"/>
      <c r="F251" s="17"/>
      <c r="G251" s="16"/>
      <c r="H251" s="16"/>
      <c r="I251" s="16"/>
    </row>
    <row r="252" spans="1:9" ht="18" customHeight="1">
      <c r="A252" s="113"/>
      <c r="B252" s="103"/>
      <c r="E252" s="17"/>
      <c r="F252" s="17"/>
      <c r="G252" s="16"/>
      <c r="H252" s="16"/>
      <c r="I252" s="16"/>
    </row>
    <row r="253" spans="1:9" ht="18" customHeight="1">
      <c r="A253" s="113"/>
      <c r="B253" s="103"/>
      <c r="E253" s="17"/>
      <c r="F253" s="17"/>
      <c r="G253" s="16"/>
      <c r="H253" s="16"/>
      <c r="I253" s="16"/>
    </row>
    <row r="254" spans="1:9" ht="18" customHeight="1">
      <c r="A254" s="113"/>
      <c r="B254" s="103"/>
      <c r="E254" s="17"/>
      <c r="F254" s="17"/>
      <c r="G254" s="16"/>
      <c r="H254" s="16"/>
      <c r="I254" s="16"/>
    </row>
    <row r="255" spans="1:9" ht="18" customHeight="1">
      <c r="A255" s="113"/>
      <c r="B255" s="103"/>
      <c r="E255" s="17"/>
      <c r="F255" s="17"/>
      <c r="G255" s="16"/>
      <c r="H255" s="16"/>
      <c r="I255" s="16"/>
    </row>
    <row r="256" spans="1:9" ht="18" customHeight="1">
      <c r="A256" s="113"/>
      <c r="B256" s="103"/>
      <c r="E256" s="17"/>
      <c r="F256" s="17"/>
      <c r="G256" s="16"/>
      <c r="H256" s="16"/>
      <c r="I256" s="16"/>
    </row>
    <row r="257" spans="1:9" ht="18" customHeight="1">
      <c r="A257" s="113"/>
      <c r="B257" s="103"/>
      <c r="E257" s="17"/>
      <c r="F257" s="17"/>
      <c r="G257" s="16"/>
      <c r="H257" s="16"/>
      <c r="I257" s="16"/>
    </row>
    <row r="258" spans="1:9" ht="18" customHeight="1">
      <c r="A258" s="113"/>
      <c r="B258" s="103"/>
      <c r="E258" s="17"/>
      <c r="F258" s="17"/>
      <c r="G258" s="16"/>
      <c r="H258" s="16"/>
      <c r="I258" s="16"/>
    </row>
    <row r="259" spans="1:9" ht="18" customHeight="1">
      <c r="A259" s="113"/>
      <c r="B259" s="103"/>
      <c r="E259" s="17"/>
      <c r="F259" s="17"/>
      <c r="G259" s="16"/>
      <c r="H259" s="16"/>
      <c r="I259" s="16"/>
    </row>
    <row r="260" spans="1:9" ht="18" customHeight="1">
      <c r="A260" s="113"/>
      <c r="B260" s="103"/>
      <c r="E260" s="17"/>
      <c r="F260" s="17"/>
      <c r="G260" s="16"/>
      <c r="H260" s="16"/>
      <c r="I260" s="16"/>
    </row>
    <row r="261" spans="1:9" ht="18" customHeight="1">
      <c r="A261" s="113"/>
      <c r="B261" s="103"/>
      <c r="E261" s="17"/>
      <c r="F261" s="17"/>
      <c r="G261" s="16"/>
      <c r="H261" s="16"/>
      <c r="I261" s="16"/>
    </row>
    <row r="262" spans="1:9" ht="18" customHeight="1">
      <c r="A262" s="113"/>
      <c r="B262" s="103"/>
      <c r="E262" s="17"/>
      <c r="F262" s="17"/>
      <c r="G262" s="16"/>
      <c r="H262" s="16"/>
      <c r="I262" s="16"/>
    </row>
    <row r="263" spans="1:9" ht="18" customHeight="1">
      <c r="A263" s="113"/>
      <c r="B263" s="103"/>
      <c r="E263" s="17"/>
      <c r="F263" s="17"/>
      <c r="G263" s="16"/>
      <c r="H263" s="16"/>
      <c r="I263" s="16"/>
    </row>
    <row r="264" spans="1:9" ht="18" customHeight="1">
      <c r="A264" s="113"/>
      <c r="B264" s="103"/>
      <c r="E264" s="17"/>
      <c r="F264" s="17"/>
      <c r="G264" s="16"/>
      <c r="H264" s="16"/>
      <c r="I264" s="16"/>
    </row>
    <row r="265" spans="1:9" ht="18" customHeight="1">
      <c r="A265" s="113"/>
      <c r="B265" s="103"/>
      <c r="E265" s="17"/>
      <c r="F265" s="17"/>
      <c r="G265" s="16"/>
      <c r="H265" s="16"/>
      <c r="I265" s="16"/>
    </row>
    <row r="266" spans="1:9" ht="18" customHeight="1">
      <c r="A266" s="113"/>
      <c r="B266" s="103"/>
      <c r="E266" s="17"/>
      <c r="F266" s="17"/>
      <c r="G266" s="16"/>
      <c r="H266" s="16"/>
      <c r="I266" s="16"/>
    </row>
    <row r="267" spans="1:9" ht="18" customHeight="1">
      <c r="A267" s="113"/>
      <c r="B267" s="103"/>
      <c r="E267" s="17"/>
      <c r="F267" s="17"/>
      <c r="G267" s="16"/>
      <c r="H267" s="16"/>
      <c r="I267" s="16"/>
    </row>
    <row r="268" spans="1:9" ht="18" customHeight="1">
      <c r="A268" s="113"/>
      <c r="B268" s="103"/>
      <c r="E268" s="17"/>
      <c r="F268" s="17"/>
      <c r="G268" s="16"/>
      <c r="H268" s="16"/>
      <c r="I268" s="16"/>
    </row>
    <row r="269" spans="1:9" ht="18" customHeight="1">
      <c r="A269" s="113"/>
      <c r="B269" s="103"/>
      <c r="E269" s="17"/>
      <c r="F269" s="17"/>
      <c r="G269" s="16"/>
      <c r="H269" s="16"/>
      <c r="I269" s="16"/>
    </row>
    <row r="270" spans="1:9" ht="18" customHeight="1">
      <c r="A270" s="113"/>
      <c r="B270" s="103"/>
      <c r="E270" s="17"/>
      <c r="F270" s="17"/>
      <c r="G270" s="16"/>
      <c r="H270" s="16"/>
      <c r="I270" s="16"/>
    </row>
    <row r="271" spans="1:9" ht="18" customHeight="1">
      <c r="A271" s="113"/>
      <c r="B271" s="103"/>
      <c r="E271" s="17"/>
      <c r="F271" s="17"/>
      <c r="G271" s="16"/>
      <c r="H271" s="16"/>
      <c r="I271" s="16"/>
    </row>
    <row r="272" spans="1:9" ht="18" customHeight="1">
      <c r="A272" s="113"/>
      <c r="B272" s="103"/>
      <c r="E272" s="17"/>
      <c r="F272" s="17"/>
      <c r="G272" s="16"/>
      <c r="H272" s="16"/>
      <c r="I272" s="16"/>
    </row>
    <row r="273" spans="1:9" ht="18" customHeight="1">
      <c r="A273" s="113"/>
      <c r="B273" s="103"/>
      <c r="E273" s="17"/>
      <c r="F273" s="17"/>
      <c r="G273" s="16"/>
      <c r="H273" s="16"/>
      <c r="I273" s="16"/>
    </row>
    <row r="274" spans="1:9" ht="18" customHeight="1">
      <c r="A274" s="113"/>
      <c r="B274" s="103"/>
      <c r="E274" s="17"/>
      <c r="F274" s="17"/>
      <c r="G274" s="16"/>
      <c r="H274" s="16"/>
      <c r="I274" s="16"/>
    </row>
    <row r="275" spans="1:9" ht="18" customHeight="1">
      <c r="A275" s="113"/>
      <c r="B275" s="103"/>
      <c r="E275" s="17"/>
      <c r="F275" s="17"/>
      <c r="G275" s="16"/>
      <c r="H275" s="16"/>
      <c r="I275" s="16"/>
    </row>
    <row r="276" spans="1:9" ht="18" customHeight="1">
      <c r="A276" s="113"/>
      <c r="B276" s="103"/>
      <c r="E276" s="17"/>
      <c r="F276" s="17"/>
      <c r="G276" s="16"/>
      <c r="H276" s="16"/>
      <c r="I276" s="16"/>
    </row>
    <row r="277" spans="1:9" ht="18" customHeight="1">
      <c r="A277" s="113"/>
      <c r="B277" s="103"/>
      <c r="E277" s="17"/>
      <c r="F277" s="17"/>
      <c r="G277" s="16"/>
      <c r="H277" s="16"/>
      <c r="I277" s="16"/>
    </row>
    <row r="278" spans="1:9" ht="18" customHeight="1">
      <c r="A278" s="113"/>
      <c r="B278" s="103"/>
      <c r="E278" s="17"/>
      <c r="F278" s="17"/>
      <c r="G278" s="16"/>
      <c r="H278" s="16"/>
      <c r="I278" s="16"/>
    </row>
    <row r="279" spans="1:9" ht="18" customHeight="1">
      <c r="A279" s="113"/>
      <c r="B279" s="103"/>
      <c r="E279" s="17"/>
      <c r="F279" s="17"/>
      <c r="G279" s="16"/>
      <c r="H279" s="16"/>
      <c r="I279" s="16"/>
    </row>
    <row r="280" spans="1:9" ht="18" customHeight="1">
      <c r="A280" s="113"/>
      <c r="B280" s="103"/>
      <c r="E280" s="17"/>
      <c r="F280" s="17"/>
      <c r="G280" s="16"/>
      <c r="H280" s="16"/>
      <c r="I280" s="16"/>
    </row>
    <row r="281" spans="1:9" ht="18" customHeight="1">
      <c r="A281" s="113"/>
      <c r="B281" s="103"/>
      <c r="E281" s="17"/>
      <c r="F281" s="17"/>
      <c r="G281" s="16"/>
      <c r="H281" s="16"/>
      <c r="I281" s="16"/>
    </row>
    <row r="282" spans="1:9" ht="18" customHeight="1">
      <c r="A282" s="113"/>
      <c r="B282" s="103"/>
      <c r="E282" s="17"/>
      <c r="F282" s="17"/>
      <c r="G282" s="16"/>
      <c r="H282" s="16"/>
      <c r="I282" s="16"/>
    </row>
    <row r="283" spans="1:9" ht="18" customHeight="1">
      <c r="A283" s="113"/>
      <c r="B283" s="103"/>
      <c r="E283" s="17"/>
      <c r="F283" s="17"/>
      <c r="G283" s="16"/>
      <c r="H283" s="16"/>
      <c r="I283" s="16"/>
    </row>
    <row r="284" spans="1:9" ht="18" customHeight="1">
      <c r="A284" s="113"/>
      <c r="B284" s="103"/>
      <c r="E284" s="17"/>
      <c r="F284" s="17"/>
      <c r="G284" s="16"/>
      <c r="H284" s="16"/>
      <c r="I284" s="16"/>
    </row>
    <row r="285" spans="1:9" ht="18" customHeight="1">
      <c r="A285" s="113"/>
      <c r="B285" s="103"/>
      <c r="E285" s="17"/>
      <c r="F285" s="17"/>
      <c r="G285" s="16"/>
      <c r="H285" s="16"/>
      <c r="I285" s="16"/>
    </row>
    <row r="286" spans="1:9" ht="18" customHeight="1">
      <c r="A286" s="113"/>
      <c r="B286" s="103"/>
      <c r="E286" s="17"/>
      <c r="F286" s="17"/>
      <c r="G286" s="16"/>
      <c r="H286" s="16"/>
      <c r="I286" s="16"/>
    </row>
    <row r="287" spans="1:9" ht="18" customHeight="1">
      <c r="A287" s="113"/>
      <c r="B287" s="103"/>
      <c r="E287" s="17"/>
      <c r="F287" s="17"/>
      <c r="G287" s="16"/>
      <c r="H287" s="16"/>
      <c r="I287" s="16"/>
    </row>
    <row r="288" spans="1:9" ht="18" customHeight="1">
      <c r="A288" s="113"/>
      <c r="B288" s="103"/>
      <c r="E288" s="17"/>
      <c r="F288" s="17"/>
      <c r="G288" s="16"/>
      <c r="H288" s="16"/>
      <c r="I288" s="16"/>
    </row>
    <row r="289" spans="1:9" ht="18" customHeight="1">
      <c r="A289" s="113"/>
      <c r="B289" s="103"/>
      <c r="E289" s="17"/>
      <c r="F289" s="17"/>
      <c r="G289" s="16"/>
      <c r="H289" s="16"/>
      <c r="I289" s="16"/>
    </row>
    <row r="290" spans="1:9" ht="18" customHeight="1">
      <c r="A290" s="113"/>
      <c r="B290" s="103"/>
      <c r="E290" s="17"/>
      <c r="F290" s="17"/>
      <c r="G290" s="16"/>
      <c r="H290" s="16"/>
      <c r="I290" s="16"/>
    </row>
    <row r="291" spans="1:9" ht="18" customHeight="1">
      <c r="A291" s="113"/>
      <c r="B291" s="103"/>
      <c r="E291" s="17"/>
      <c r="F291" s="17"/>
      <c r="G291" s="16"/>
      <c r="H291" s="16"/>
      <c r="I291" s="16"/>
    </row>
  </sheetData>
  <customSheetViews>
    <customSheetView guid="{82B9B5EF-342D-4631-9AF3-2E5299022429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1"/>
    </customSheetView>
    <customSheetView guid="{3639C9D1-8CC8-487E-A492-E97C3143B85F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2"/>
    </customSheetView>
    <customSheetView guid="{89EA35C3-7924-44DA-B8AA-065DFF2CD6E9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3"/>
    </customSheetView>
  </customSheetViews>
  <mergeCells count="3">
    <mergeCell ref="F3:I3"/>
    <mergeCell ref="A1:L1"/>
    <mergeCell ref="A2:L2"/>
  </mergeCells>
  <pageMargins left="0" right="0" top="0" bottom="0" header="0" footer="0"/>
  <pageSetup paperSize="9" scale="35" fitToHeight="0" orientation="portrait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010"/>
  <sheetViews>
    <sheetView view="pageBreakPreview" topLeftCell="A61" zoomScale="50" zoomScaleNormal="40" zoomScaleSheetLayoutView="50" workbookViewId="0">
      <selection activeCell="Q6" sqref="Q6"/>
    </sheetView>
  </sheetViews>
  <sheetFormatPr defaultRowHeight="20.25"/>
  <cols>
    <col min="1" max="1" width="14.5703125" style="103" customWidth="1"/>
    <col min="2" max="2" width="73.140625" style="102" customWidth="1"/>
    <col min="3" max="3" width="51.5703125" style="103" customWidth="1"/>
    <col min="4" max="4" width="15.140625" style="93" hidden="1" customWidth="1"/>
    <col min="5" max="5" width="17.140625" style="103" customWidth="1"/>
    <col min="6" max="6" width="20.7109375" style="93" customWidth="1"/>
    <col min="7" max="9" width="20.7109375" style="90" customWidth="1"/>
    <col min="10" max="10" width="24.28515625" style="98" customWidth="1"/>
    <col min="11" max="11" width="23.7109375" style="99" customWidth="1"/>
    <col min="12" max="12" width="16.42578125" style="206" customWidth="1"/>
    <col min="13" max="14" width="9.140625" style="90" hidden="1" customWidth="1"/>
    <col min="15" max="16384" width="9.140625" style="90"/>
  </cols>
  <sheetData>
    <row r="1" spans="1:12" s="206" customFormat="1" ht="409.5" customHeight="1">
      <c r="A1" s="1412"/>
      <c r="B1" s="1413"/>
      <c r="C1" s="1413"/>
      <c r="D1" s="1413"/>
      <c r="E1" s="1413"/>
      <c r="F1" s="1413"/>
      <c r="G1" s="1413"/>
      <c r="H1" s="1413"/>
      <c r="I1" s="1413"/>
      <c r="J1" s="1413"/>
      <c r="K1" s="1413"/>
      <c r="L1" s="1413"/>
    </row>
    <row r="2" spans="1:12" s="206" customFormat="1" ht="139.5" customHeight="1">
      <c r="A2" s="1412"/>
      <c r="B2" s="1413"/>
      <c r="C2" s="1413"/>
      <c r="D2" s="1413"/>
      <c r="E2" s="1413"/>
      <c r="F2" s="1413"/>
      <c r="G2" s="1413"/>
      <c r="H2" s="1413"/>
      <c r="I2" s="1413"/>
      <c r="J2" s="1413"/>
      <c r="K2" s="1413"/>
      <c r="L2" s="1413"/>
    </row>
    <row r="3" spans="1:12" ht="101.25" customHeight="1">
      <c r="A3" s="1163" t="s">
        <v>175</v>
      </c>
      <c r="B3" s="1239" t="s">
        <v>176</v>
      </c>
      <c r="C3" s="1170" t="s">
        <v>977</v>
      </c>
      <c r="D3" s="1237" t="s">
        <v>480</v>
      </c>
      <c r="E3" s="1169" t="s">
        <v>179</v>
      </c>
      <c r="F3" s="1237"/>
      <c r="G3" s="1240" t="s">
        <v>1011</v>
      </c>
      <c r="H3" s="1237"/>
      <c r="I3" s="1242"/>
      <c r="J3" s="1241" t="s">
        <v>1007</v>
      </c>
      <c r="K3" s="1241"/>
      <c r="L3" s="1243" t="s">
        <v>172</v>
      </c>
    </row>
    <row r="4" spans="1:12" ht="96.75" customHeight="1">
      <c r="A4" s="1164"/>
      <c r="B4" s="1164"/>
      <c r="C4" s="1165"/>
      <c r="D4" s="1244" t="s">
        <v>425</v>
      </c>
      <c r="E4" s="1177"/>
      <c r="F4" s="1162" t="s">
        <v>425</v>
      </c>
      <c r="G4" s="69" t="s">
        <v>426</v>
      </c>
      <c r="H4" s="69" t="s">
        <v>427</v>
      </c>
      <c r="I4" s="69" t="s">
        <v>428</v>
      </c>
      <c r="J4" s="1245" t="s">
        <v>342</v>
      </c>
      <c r="K4" s="1264" t="s">
        <v>932</v>
      </c>
      <c r="L4" s="1246"/>
    </row>
    <row r="5" spans="1:12" ht="110.25" customHeight="1">
      <c r="A5" s="1129" t="s">
        <v>1012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1"/>
    </row>
    <row r="6" spans="1:12" ht="298.5" customHeight="1">
      <c r="A6" s="267"/>
      <c r="B6" s="1247" t="s">
        <v>639</v>
      </c>
      <c r="C6" s="1250"/>
      <c r="D6" s="792">
        <f>G6*1.43</f>
        <v>829.9434</v>
      </c>
      <c r="E6" s="267" t="s">
        <v>274</v>
      </c>
      <c r="F6" s="1248">
        <v>923.1</v>
      </c>
      <c r="G6" s="1248">
        <v>580.38</v>
      </c>
      <c r="H6" s="1248">
        <v>580.38</v>
      </c>
      <c r="I6" s="1248">
        <v>580.38</v>
      </c>
      <c r="J6" s="1248">
        <v>580.38</v>
      </c>
      <c r="K6" s="1248"/>
      <c r="L6" s="1249">
        <v>0</v>
      </c>
    </row>
    <row r="7" spans="1:12" ht="378.75" customHeight="1">
      <c r="A7" s="79"/>
      <c r="B7" s="105" t="s">
        <v>640</v>
      </c>
      <c r="C7" s="785"/>
      <c r="D7" s="249">
        <f t="shared" ref="D7:D10" si="0">G7*1.43</f>
        <v>927.66959999999995</v>
      </c>
      <c r="E7" s="79" t="s">
        <v>274</v>
      </c>
      <c r="F7" s="1248">
        <v>1402.5</v>
      </c>
      <c r="G7" s="1248">
        <v>648.72</v>
      </c>
      <c r="H7" s="1248">
        <v>648.72</v>
      </c>
      <c r="I7" s="1248">
        <v>648.72</v>
      </c>
      <c r="J7" s="1248">
        <v>648.72</v>
      </c>
      <c r="K7" s="384"/>
      <c r="L7" s="311">
        <v>0</v>
      </c>
    </row>
    <row r="8" spans="1:12" ht="243.75" customHeight="1">
      <c r="A8" s="79"/>
      <c r="B8" s="105" t="s">
        <v>642</v>
      </c>
      <c r="C8" s="785"/>
      <c r="D8" s="249">
        <f t="shared" si="0"/>
        <v>697.21079999999995</v>
      </c>
      <c r="E8" s="79" t="s">
        <v>274</v>
      </c>
      <c r="F8" s="1248">
        <v>1048.56</v>
      </c>
      <c r="G8" s="1248">
        <v>487.56</v>
      </c>
      <c r="H8" s="1248">
        <v>487.56</v>
      </c>
      <c r="I8" s="1248">
        <v>487.56</v>
      </c>
      <c r="J8" s="1248">
        <v>487.56</v>
      </c>
      <c r="K8" s="385"/>
      <c r="L8" s="311">
        <v>0</v>
      </c>
    </row>
    <row r="9" spans="1:12" ht="273.75" customHeight="1">
      <c r="A9" s="79"/>
      <c r="B9" s="105" t="s">
        <v>638</v>
      </c>
      <c r="C9" s="785"/>
      <c r="D9" s="249">
        <f t="shared" si="0"/>
        <v>711.79679999999996</v>
      </c>
      <c r="E9" s="79" t="s">
        <v>274</v>
      </c>
      <c r="F9" s="1248">
        <v>1171.98</v>
      </c>
      <c r="G9" s="1248">
        <v>497.76</v>
      </c>
      <c r="H9" s="1248">
        <v>497.76</v>
      </c>
      <c r="I9" s="1248">
        <v>497.76</v>
      </c>
      <c r="J9" s="1248">
        <v>497.76</v>
      </c>
      <c r="K9" s="761"/>
      <c r="L9" s="311">
        <v>0</v>
      </c>
    </row>
    <row r="10" spans="1:12" ht="303.75" customHeight="1">
      <c r="A10" s="79"/>
      <c r="B10" s="105" t="s">
        <v>641</v>
      </c>
      <c r="C10" s="356"/>
      <c r="D10" s="249">
        <f t="shared" si="0"/>
        <v>738.05160000000001</v>
      </c>
      <c r="E10" s="79" t="s">
        <v>208</v>
      </c>
      <c r="F10" s="1248">
        <v>1220.94</v>
      </c>
      <c r="G10" s="1248">
        <v>516.12</v>
      </c>
      <c r="H10" s="1248">
        <v>516.12</v>
      </c>
      <c r="I10" s="1248">
        <v>516.12</v>
      </c>
      <c r="J10" s="1248">
        <v>516.12</v>
      </c>
      <c r="K10" s="383"/>
      <c r="L10" s="311">
        <v>0</v>
      </c>
    </row>
    <row r="11" spans="1:12" ht="60" customHeight="1">
      <c r="A11" s="1135" t="s">
        <v>1013</v>
      </c>
      <c r="B11" s="1010"/>
      <c r="C11" s="1010"/>
      <c r="D11" s="1010"/>
      <c r="E11" s="1010"/>
      <c r="F11" s="1010"/>
      <c r="G11" s="1010"/>
      <c r="H11" s="1010"/>
      <c r="I11" s="1010"/>
      <c r="J11" s="1010"/>
      <c r="K11" s="1010"/>
      <c r="L11" s="1011"/>
    </row>
    <row r="12" spans="1:12" ht="133.5" customHeight="1">
      <c r="A12" s="746" t="s">
        <v>595</v>
      </c>
      <c r="B12" s="751" t="s">
        <v>594</v>
      </c>
      <c r="C12" s="151"/>
      <c r="D12" s="177">
        <v>70.470399999999998</v>
      </c>
      <c r="E12" s="746" t="s">
        <v>595</v>
      </c>
      <c r="F12" s="1363">
        <v>64.178399999999996</v>
      </c>
      <c r="G12" s="1248">
        <v>13.26</v>
      </c>
      <c r="H12" s="1248">
        <v>13.26</v>
      </c>
      <c r="I12" s="1248">
        <v>13.26</v>
      </c>
      <c r="J12" s="1248">
        <v>13.26</v>
      </c>
      <c r="K12" s="780"/>
      <c r="L12" s="797">
        <v>0</v>
      </c>
    </row>
    <row r="13" spans="1:12" ht="122.25" customHeight="1">
      <c r="A13" s="746" t="s">
        <v>593</v>
      </c>
      <c r="B13" s="751" t="s">
        <v>592</v>
      </c>
      <c r="C13" s="151"/>
      <c r="D13" s="177">
        <v>89.689599999999999</v>
      </c>
      <c r="E13" s="746" t="s">
        <v>593</v>
      </c>
      <c r="F13" s="1363">
        <v>81.681600000000003</v>
      </c>
      <c r="G13" s="1248">
        <v>25.5</v>
      </c>
      <c r="H13" s="1248">
        <v>25.5</v>
      </c>
      <c r="I13" s="1248">
        <v>25.5</v>
      </c>
      <c r="J13" s="1248">
        <v>25.5</v>
      </c>
      <c r="K13" s="780"/>
      <c r="L13" s="797">
        <v>0</v>
      </c>
    </row>
    <row r="14" spans="1:12" ht="138" customHeight="1">
      <c r="A14" s="746" t="s">
        <v>206</v>
      </c>
      <c r="B14" s="751" t="s">
        <v>431</v>
      </c>
      <c r="C14" s="151" t="s">
        <v>408</v>
      </c>
      <c r="D14" s="177">
        <v>92.892800000000008</v>
      </c>
      <c r="E14" s="746" t="s">
        <v>206</v>
      </c>
      <c r="F14" s="1248">
        <v>76.5</v>
      </c>
      <c r="G14" s="1248">
        <v>46.92</v>
      </c>
      <c r="H14" s="1248">
        <v>46.92</v>
      </c>
      <c r="I14" s="1248">
        <v>46.92</v>
      </c>
      <c r="J14" s="1248">
        <v>46.92</v>
      </c>
      <c r="K14" s="780"/>
      <c r="L14" s="797">
        <v>0</v>
      </c>
    </row>
    <row r="15" spans="1:12" ht="100.5" customHeight="1">
      <c r="A15" s="753" t="s">
        <v>206</v>
      </c>
      <c r="B15" s="752" t="s">
        <v>432</v>
      </c>
      <c r="C15" s="67"/>
      <c r="D15" s="177">
        <v>83.283200000000008</v>
      </c>
      <c r="E15" s="753" t="s">
        <v>206</v>
      </c>
      <c r="F15" s="1248">
        <v>69.36</v>
      </c>
      <c r="G15" s="1248">
        <v>42.84</v>
      </c>
      <c r="H15" s="1248">
        <v>42.84</v>
      </c>
      <c r="I15" s="1248">
        <v>42.84</v>
      </c>
      <c r="J15" s="1248">
        <v>42.84</v>
      </c>
      <c r="K15" s="181"/>
      <c r="L15" s="349">
        <v>0</v>
      </c>
    </row>
    <row r="16" spans="1:12" ht="104.25" customHeight="1">
      <c r="A16" s="747" t="s">
        <v>206</v>
      </c>
      <c r="B16" s="760" t="s">
        <v>433</v>
      </c>
      <c r="C16" s="127"/>
      <c r="D16" s="177">
        <v>99.299200000000013</v>
      </c>
      <c r="E16" s="747" t="s">
        <v>206</v>
      </c>
      <c r="F16" s="1248">
        <v>82.62</v>
      </c>
      <c r="G16" s="1248">
        <v>51</v>
      </c>
      <c r="H16" s="1248">
        <v>51</v>
      </c>
      <c r="I16" s="1248">
        <v>51</v>
      </c>
      <c r="J16" s="1248">
        <v>51</v>
      </c>
      <c r="K16" s="778"/>
      <c r="L16" s="796">
        <v>0</v>
      </c>
    </row>
    <row r="17" spans="1:12" ht="89.25" customHeight="1">
      <c r="A17" s="753" t="s">
        <v>604</v>
      </c>
      <c r="B17" s="760" t="s">
        <v>603</v>
      </c>
      <c r="C17" s="347"/>
      <c r="D17" s="393">
        <v>126.5264</v>
      </c>
      <c r="E17" s="838" t="s">
        <v>604</v>
      </c>
      <c r="F17" s="1248">
        <v>115.2294</v>
      </c>
      <c r="G17" s="1248">
        <v>38.76</v>
      </c>
      <c r="H17" s="1248">
        <v>38.76</v>
      </c>
      <c r="I17" s="1248">
        <v>38.76</v>
      </c>
      <c r="J17" s="1248">
        <v>38.76</v>
      </c>
      <c r="K17" s="778"/>
      <c r="L17" s="796">
        <v>0</v>
      </c>
    </row>
    <row r="18" spans="1:12" ht="89.25" customHeight="1">
      <c r="A18" s="753" t="s">
        <v>604</v>
      </c>
      <c r="B18" s="760" t="s">
        <v>605</v>
      </c>
      <c r="C18" s="823"/>
      <c r="D18" s="393">
        <v>142.54240000000001</v>
      </c>
      <c r="E18" s="838" t="s">
        <v>604</v>
      </c>
      <c r="F18" s="1248">
        <v>129.81540000000001</v>
      </c>
      <c r="G18" s="1248">
        <v>43.86</v>
      </c>
      <c r="H18" s="1248">
        <v>43.86</v>
      </c>
      <c r="I18" s="1248">
        <v>43.86</v>
      </c>
      <c r="J18" s="1248">
        <v>43.86</v>
      </c>
      <c r="K18" s="778"/>
      <c r="L18" s="796">
        <v>0</v>
      </c>
    </row>
    <row r="19" spans="1:12" ht="89.25" customHeight="1">
      <c r="A19" s="747" t="s">
        <v>287</v>
      </c>
      <c r="B19" s="760" t="s">
        <v>606</v>
      </c>
      <c r="C19" s="824"/>
      <c r="D19" s="177">
        <v>200.2</v>
      </c>
      <c r="E19" s="745" t="s">
        <v>287</v>
      </c>
      <c r="F19" s="1248">
        <v>182.32500000000002</v>
      </c>
      <c r="G19" s="1248">
        <v>56.1</v>
      </c>
      <c r="H19" s="1248">
        <v>56.1</v>
      </c>
      <c r="I19" s="1248">
        <v>56.1</v>
      </c>
      <c r="J19" s="1248">
        <v>56.1</v>
      </c>
      <c r="K19" s="778"/>
      <c r="L19" s="796">
        <v>0</v>
      </c>
    </row>
    <row r="20" spans="1:12" ht="55.5" customHeight="1">
      <c r="A20" s="1135" t="s">
        <v>1014</v>
      </c>
      <c r="B20" s="1010"/>
      <c r="C20" s="1010"/>
      <c r="D20" s="1097"/>
      <c r="E20" s="1097"/>
      <c r="F20" s="1097"/>
      <c r="G20" s="1097"/>
      <c r="H20" s="1097"/>
      <c r="I20" s="1097"/>
      <c r="J20" s="1010"/>
      <c r="K20" s="1010"/>
      <c r="L20" s="1011"/>
    </row>
    <row r="21" spans="1:12" ht="249.75" customHeight="1">
      <c r="A21" s="132" t="s">
        <v>24</v>
      </c>
      <c r="B21" s="793" t="s">
        <v>650</v>
      </c>
      <c r="C21" s="148"/>
      <c r="D21" s="1251">
        <v>286</v>
      </c>
      <c r="E21" s="1251"/>
      <c r="F21" s="1248">
        <v>291.72000000000003</v>
      </c>
      <c r="G21" s="1248">
        <v>291.72000000000003</v>
      </c>
      <c r="H21" s="1248">
        <v>291.72000000000003</v>
      </c>
      <c r="I21" s="1248">
        <v>291.72000000000003</v>
      </c>
      <c r="J21" s="1248">
        <v>291.72000000000003</v>
      </c>
      <c r="K21" s="331"/>
      <c r="L21" s="797">
        <v>0</v>
      </c>
    </row>
    <row r="22" spans="1:12" s="206" customFormat="1" ht="249.75" customHeight="1">
      <c r="A22" s="132" t="s">
        <v>24</v>
      </c>
      <c r="B22" s="793" t="s">
        <v>884</v>
      </c>
      <c r="C22" s="148"/>
      <c r="D22" s="1251">
        <v>176</v>
      </c>
      <c r="E22" s="1251"/>
      <c r="F22" s="1248">
        <v>179.52</v>
      </c>
      <c r="G22" s="1248">
        <v>179.52</v>
      </c>
      <c r="H22" s="1248">
        <v>179.52</v>
      </c>
      <c r="I22" s="1248">
        <v>179.52</v>
      </c>
      <c r="J22" s="1248">
        <v>179.52</v>
      </c>
      <c r="K22" s="331"/>
      <c r="L22" s="797">
        <v>0</v>
      </c>
    </row>
    <row r="23" spans="1:12" s="206" customFormat="1" ht="249.75" customHeight="1">
      <c r="A23" s="132" t="s">
        <v>853</v>
      </c>
      <c r="B23" s="793" t="s">
        <v>852</v>
      </c>
      <c r="C23" s="148"/>
      <c r="D23" s="1251">
        <v>191.52</v>
      </c>
      <c r="E23" s="1251"/>
      <c r="F23" s="1248">
        <v>195.84</v>
      </c>
      <c r="G23" s="1248">
        <v>195.84</v>
      </c>
      <c r="H23" s="1248">
        <v>195.84</v>
      </c>
      <c r="I23" s="1248">
        <v>195.84</v>
      </c>
      <c r="J23" s="1248">
        <v>195.84</v>
      </c>
      <c r="K23" s="331"/>
      <c r="L23" s="797">
        <v>0</v>
      </c>
    </row>
    <row r="24" spans="1:12" s="402" customFormat="1" ht="249.75" customHeight="1">
      <c r="A24" s="447" t="s">
        <v>853</v>
      </c>
      <c r="B24" s="418" t="s">
        <v>854</v>
      </c>
      <c r="C24" s="1253"/>
      <c r="D24" s="1255">
        <v>191.52</v>
      </c>
      <c r="E24" s="1255"/>
      <c r="F24" s="1248">
        <v>195.84</v>
      </c>
      <c r="G24" s="1248">
        <v>195.84</v>
      </c>
      <c r="H24" s="1248">
        <v>195.84</v>
      </c>
      <c r="I24" s="1248">
        <v>195.84</v>
      </c>
      <c r="J24" s="1248">
        <v>195.84</v>
      </c>
      <c r="K24" s="331"/>
      <c r="L24" s="433">
        <v>0</v>
      </c>
    </row>
    <row r="25" spans="1:12" s="206" customFormat="1" ht="261" customHeight="1">
      <c r="A25" s="132" t="s">
        <v>853</v>
      </c>
      <c r="B25" s="793" t="s">
        <v>855</v>
      </c>
      <c r="C25" s="148"/>
      <c r="D25" s="1251">
        <v>252.00000000000003</v>
      </c>
      <c r="E25" s="1251"/>
      <c r="F25" s="1248">
        <v>257.04000000000002</v>
      </c>
      <c r="G25" s="1248">
        <v>257.04000000000002</v>
      </c>
      <c r="H25" s="1248">
        <v>257.04000000000002</v>
      </c>
      <c r="I25" s="1248">
        <v>257.04000000000002</v>
      </c>
      <c r="J25" s="1248">
        <v>257.04000000000002</v>
      </c>
      <c r="K25" s="331"/>
      <c r="L25" s="797">
        <v>0</v>
      </c>
    </row>
    <row r="26" spans="1:12" s="206" customFormat="1" ht="249.75" customHeight="1">
      <c r="A26" s="132" t="s">
        <v>853</v>
      </c>
      <c r="B26" s="793" t="s">
        <v>856</v>
      </c>
      <c r="C26" s="148"/>
      <c r="D26" s="1251">
        <v>252.00000000000003</v>
      </c>
      <c r="E26" s="1251"/>
      <c r="F26" s="1248">
        <v>257.04000000000002</v>
      </c>
      <c r="G26" s="1248">
        <v>257.04000000000002</v>
      </c>
      <c r="H26" s="1248">
        <v>257.04000000000002</v>
      </c>
      <c r="I26" s="1248">
        <v>257.04000000000002</v>
      </c>
      <c r="J26" s="1248">
        <v>257.04000000000002</v>
      </c>
      <c r="K26" s="331"/>
      <c r="L26" s="797">
        <v>0</v>
      </c>
    </row>
    <row r="27" spans="1:12" ht="189.75" customHeight="1">
      <c r="A27" s="132" t="s">
        <v>206</v>
      </c>
      <c r="B27" s="793" t="s">
        <v>601</v>
      </c>
      <c r="C27" s="148"/>
      <c r="D27" s="1251">
        <v>18</v>
      </c>
      <c r="E27" s="1251"/>
      <c r="F27" s="1248">
        <v>18.36</v>
      </c>
      <c r="G27" s="1248">
        <v>18.36</v>
      </c>
      <c r="H27" s="1248">
        <v>18.36</v>
      </c>
      <c r="I27" s="1248">
        <v>18.36</v>
      </c>
      <c r="J27" s="1248">
        <v>18.36</v>
      </c>
      <c r="K27" s="331"/>
      <c r="L27" s="797">
        <v>0</v>
      </c>
    </row>
    <row r="28" spans="1:12" s="206" customFormat="1" ht="189.75" customHeight="1">
      <c r="A28" s="132" t="s">
        <v>177</v>
      </c>
      <c r="B28" s="793" t="s">
        <v>864</v>
      </c>
      <c r="C28" s="148"/>
      <c r="D28" s="1251">
        <v>123.20000000000002</v>
      </c>
      <c r="E28" s="1251"/>
      <c r="F28" s="1248">
        <v>125.46000000000001</v>
      </c>
      <c r="G28" s="1248">
        <v>125.46000000000001</v>
      </c>
      <c r="H28" s="1248">
        <v>125.46000000000001</v>
      </c>
      <c r="I28" s="1248">
        <v>125.46000000000001</v>
      </c>
      <c r="J28" s="1248">
        <v>125.46000000000001</v>
      </c>
      <c r="K28" s="331"/>
      <c r="L28" s="797">
        <v>0</v>
      </c>
    </row>
    <row r="29" spans="1:12" s="402" customFormat="1" ht="189.75" customHeight="1">
      <c r="A29" s="447" t="s">
        <v>177</v>
      </c>
      <c r="B29" s="418" t="s">
        <v>762</v>
      </c>
      <c r="C29" s="1253"/>
      <c r="D29" s="1254">
        <v>165</v>
      </c>
      <c r="E29" s="1254"/>
      <c r="F29" s="1248">
        <v>168.3</v>
      </c>
      <c r="G29" s="1248">
        <v>168.3</v>
      </c>
      <c r="H29" s="1248">
        <v>168.3</v>
      </c>
      <c r="I29" s="1248">
        <v>168.3</v>
      </c>
      <c r="J29" s="1248">
        <v>168.3</v>
      </c>
      <c r="K29" s="331"/>
      <c r="L29" s="433">
        <v>0</v>
      </c>
    </row>
    <row r="30" spans="1:12" ht="60" customHeight="1">
      <c r="A30" s="1135" t="s">
        <v>1015</v>
      </c>
      <c r="B30" s="1010"/>
      <c r="C30" s="1097"/>
      <c r="D30" s="1121"/>
      <c r="E30" s="1121"/>
      <c r="F30" s="1121"/>
      <c r="G30" s="1121"/>
      <c r="H30" s="1121"/>
      <c r="I30" s="1121"/>
      <c r="J30" s="1010"/>
      <c r="K30" s="1010"/>
      <c r="L30" s="1011"/>
    </row>
    <row r="31" spans="1:12" ht="108.75" customHeight="1">
      <c r="A31" s="51" t="s">
        <v>24</v>
      </c>
      <c r="B31" s="179" t="s">
        <v>700</v>
      </c>
      <c r="C31" s="664"/>
      <c r="D31" s="1256">
        <f>G31*1.43</f>
        <v>271.7</v>
      </c>
      <c r="E31" s="51" t="s">
        <v>24</v>
      </c>
      <c r="F31" s="783">
        <v>247</v>
      </c>
      <c r="G31" s="181">
        <v>190</v>
      </c>
      <c r="H31" s="181">
        <v>190</v>
      </c>
      <c r="I31" s="181">
        <v>190</v>
      </c>
      <c r="J31" s="181">
        <v>190</v>
      </c>
      <c r="K31" s="181"/>
      <c r="L31" s="312">
        <v>0</v>
      </c>
    </row>
    <row r="32" spans="1:12" ht="108.75" customHeight="1">
      <c r="A32" s="43" t="s">
        <v>24</v>
      </c>
      <c r="B32" s="180" t="s">
        <v>924</v>
      </c>
      <c r="C32" s="654"/>
      <c r="D32" s="1256">
        <f t="shared" ref="D32:D44" si="1">G32*1.43</f>
        <v>1018.6176</v>
      </c>
      <c r="E32" s="43" t="s">
        <v>24</v>
      </c>
      <c r="F32" s="783">
        <v>1034</v>
      </c>
      <c r="G32" s="181">
        <v>712.32</v>
      </c>
      <c r="H32" s="181">
        <v>712.32</v>
      </c>
      <c r="I32" s="181">
        <v>712.32</v>
      </c>
      <c r="J32" s="181">
        <v>712.32</v>
      </c>
      <c r="K32" s="181"/>
      <c r="L32" s="312">
        <v>0</v>
      </c>
    </row>
    <row r="33" spans="1:12" ht="108.75" customHeight="1">
      <c r="A33" s="43" t="s">
        <v>24</v>
      </c>
      <c r="B33" s="175" t="s">
        <v>925</v>
      </c>
      <c r="C33" s="654"/>
      <c r="D33" s="1256">
        <f t="shared" si="1"/>
        <v>1148.3472000000002</v>
      </c>
      <c r="E33" s="43" t="s">
        <v>24</v>
      </c>
      <c r="F33" s="783">
        <v>1166</v>
      </c>
      <c r="G33" s="181">
        <v>803.04000000000008</v>
      </c>
      <c r="H33" s="181">
        <v>803.04000000000008</v>
      </c>
      <c r="I33" s="181">
        <v>803.04000000000008</v>
      </c>
      <c r="J33" s="181">
        <v>803.04000000000008</v>
      </c>
      <c r="K33" s="181"/>
      <c r="L33" s="312">
        <v>0</v>
      </c>
    </row>
    <row r="34" spans="1:12" ht="63.75" customHeight="1">
      <c r="A34" s="43" t="s">
        <v>24</v>
      </c>
      <c r="B34" s="180" t="s">
        <v>926</v>
      </c>
      <c r="C34" s="654"/>
      <c r="D34" s="1256">
        <f t="shared" si="1"/>
        <v>1308.5072</v>
      </c>
      <c r="E34" s="43" t="s">
        <v>24</v>
      </c>
      <c r="F34" s="783">
        <v>1327</v>
      </c>
      <c r="G34" s="181">
        <v>915.04000000000008</v>
      </c>
      <c r="H34" s="181">
        <v>915.04000000000008</v>
      </c>
      <c r="I34" s="181">
        <v>915.04000000000008</v>
      </c>
      <c r="J34" s="181">
        <v>915.04000000000008</v>
      </c>
      <c r="K34" s="181"/>
      <c r="L34" s="312">
        <v>0</v>
      </c>
    </row>
    <row r="35" spans="1:12" ht="213.75" customHeight="1">
      <c r="A35" s="43" t="s">
        <v>24</v>
      </c>
      <c r="B35" s="180" t="s">
        <v>927</v>
      </c>
      <c r="C35" s="670" t="s">
        <v>483</v>
      </c>
      <c r="D35" s="1256">
        <f t="shared" si="1"/>
        <v>1435.0336</v>
      </c>
      <c r="E35" s="43" t="s">
        <v>24</v>
      </c>
      <c r="F35" s="783">
        <v>1455</v>
      </c>
      <c r="G35" s="181">
        <v>1003.5200000000001</v>
      </c>
      <c r="H35" s="181">
        <v>1003.5200000000001</v>
      </c>
      <c r="I35" s="181">
        <v>1003.5200000000001</v>
      </c>
      <c r="J35" s="181">
        <v>1003.5200000000001</v>
      </c>
      <c r="K35" s="181"/>
      <c r="L35" s="312">
        <v>0</v>
      </c>
    </row>
    <row r="36" spans="1:12" ht="182.25" customHeight="1">
      <c r="A36" s="47" t="s">
        <v>26</v>
      </c>
      <c r="B36" s="46" t="s">
        <v>577</v>
      </c>
      <c r="C36" s="174"/>
      <c r="D36" s="248">
        <f t="shared" si="1"/>
        <v>804.00319999999999</v>
      </c>
      <c r="E36" s="47" t="s">
        <v>26</v>
      </c>
      <c r="F36" s="880">
        <v>815</v>
      </c>
      <c r="G36" s="779">
        <v>562.24</v>
      </c>
      <c r="H36" s="779">
        <v>562.24</v>
      </c>
      <c r="I36" s="779">
        <v>562.24</v>
      </c>
      <c r="J36" s="370">
        <v>562.24</v>
      </c>
      <c r="K36" s="779"/>
      <c r="L36" s="296">
        <v>0</v>
      </c>
    </row>
    <row r="37" spans="1:12" ht="182.25" customHeight="1">
      <c r="A37" s="6" t="s">
        <v>26</v>
      </c>
      <c r="B37" s="752" t="s">
        <v>578</v>
      </c>
      <c r="C37" s="147" t="s">
        <v>5</v>
      </c>
      <c r="D37" s="248">
        <f t="shared" si="1"/>
        <v>823.22240000000011</v>
      </c>
      <c r="E37" s="6" t="s">
        <v>26</v>
      </c>
      <c r="F37" s="783">
        <v>836</v>
      </c>
      <c r="G37" s="181">
        <v>575.68000000000006</v>
      </c>
      <c r="H37" s="181">
        <v>575.68000000000006</v>
      </c>
      <c r="I37" s="181">
        <v>575.68000000000006</v>
      </c>
      <c r="J37" s="181">
        <v>575.68000000000006</v>
      </c>
      <c r="K37" s="181"/>
      <c r="L37" s="349">
        <v>0</v>
      </c>
    </row>
    <row r="38" spans="1:12" ht="138" customHeight="1">
      <c r="A38" s="746" t="s">
        <v>6</v>
      </c>
      <c r="B38" s="751" t="s">
        <v>434</v>
      </c>
      <c r="C38" s="152" t="s">
        <v>31</v>
      </c>
      <c r="D38" s="248">
        <f t="shared" si="1"/>
        <v>345.94560000000001</v>
      </c>
      <c r="E38" s="746" t="s">
        <v>6</v>
      </c>
      <c r="F38" s="782">
        <v>351</v>
      </c>
      <c r="G38" s="780">
        <v>241.92000000000002</v>
      </c>
      <c r="H38" s="780">
        <v>241.92000000000002</v>
      </c>
      <c r="I38" s="780">
        <v>241.92000000000002</v>
      </c>
      <c r="J38" s="375">
        <v>241.92000000000002</v>
      </c>
      <c r="K38" s="780"/>
      <c r="L38" s="797">
        <v>0</v>
      </c>
    </row>
    <row r="39" spans="1:12" ht="139.5" customHeight="1">
      <c r="A39" s="753" t="s">
        <v>6</v>
      </c>
      <c r="B39" s="752" t="s">
        <v>435</v>
      </c>
      <c r="C39" s="146" t="s">
        <v>31</v>
      </c>
      <c r="D39" s="248">
        <f t="shared" si="1"/>
        <v>650.24959999999999</v>
      </c>
      <c r="E39" s="753" t="s">
        <v>6</v>
      </c>
      <c r="F39" s="783">
        <v>660</v>
      </c>
      <c r="G39" s="181">
        <v>454.72</v>
      </c>
      <c r="H39" s="181">
        <v>454.72</v>
      </c>
      <c r="I39" s="181">
        <v>454.72</v>
      </c>
      <c r="J39" s="181">
        <v>454.72</v>
      </c>
      <c r="K39" s="181"/>
      <c r="L39" s="349">
        <v>0</v>
      </c>
    </row>
    <row r="40" spans="1:12" ht="141.75" customHeight="1">
      <c r="A40" s="753" t="s">
        <v>6</v>
      </c>
      <c r="B40" s="752" t="s">
        <v>436</v>
      </c>
      <c r="C40" s="146" t="s">
        <v>31</v>
      </c>
      <c r="D40" s="248">
        <f t="shared" si="1"/>
        <v>677.47680000000003</v>
      </c>
      <c r="E40" s="753" t="s">
        <v>6</v>
      </c>
      <c r="F40" s="783">
        <v>688</v>
      </c>
      <c r="G40" s="181">
        <v>473.76000000000005</v>
      </c>
      <c r="H40" s="181">
        <v>473.76000000000005</v>
      </c>
      <c r="I40" s="181">
        <v>473.76000000000005</v>
      </c>
      <c r="J40" s="181">
        <v>473.76000000000005</v>
      </c>
      <c r="K40" s="181"/>
      <c r="L40" s="349">
        <v>0</v>
      </c>
    </row>
    <row r="41" spans="1:12" ht="100.5" customHeight="1">
      <c r="A41" s="361" t="s">
        <v>6</v>
      </c>
      <c r="B41" s="459" t="s">
        <v>437</v>
      </c>
      <c r="C41" s="101"/>
      <c r="D41" s="248">
        <f t="shared" si="1"/>
        <v>414.7</v>
      </c>
      <c r="E41" s="361" t="s">
        <v>6</v>
      </c>
      <c r="F41" s="783">
        <v>2551</v>
      </c>
      <c r="G41" s="181">
        <v>290</v>
      </c>
      <c r="H41" s="181">
        <v>290</v>
      </c>
      <c r="I41" s="181">
        <v>290</v>
      </c>
      <c r="J41" s="181">
        <v>290</v>
      </c>
      <c r="K41" s="181"/>
      <c r="L41" s="349">
        <v>0</v>
      </c>
    </row>
    <row r="42" spans="1:12" ht="100.5" customHeight="1">
      <c r="A42" s="361" t="s">
        <v>6</v>
      </c>
      <c r="B42" s="459" t="s">
        <v>438</v>
      </c>
      <c r="C42" s="101"/>
      <c r="D42" s="248">
        <f t="shared" si="1"/>
        <v>579.15</v>
      </c>
      <c r="E42" s="361" t="s">
        <v>6</v>
      </c>
      <c r="F42" s="783">
        <v>3089</v>
      </c>
      <c r="G42" s="181">
        <v>405</v>
      </c>
      <c r="H42" s="181">
        <v>405</v>
      </c>
      <c r="I42" s="181">
        <v>405</v>
      </c>
      <c r="J42" s="181">
        <v>405</v>
      </c>
      <c r="K42" s="181"/>
      <c r="L42" s="349">
        <v>0</v>
      </c>
    </row>
    <row r="43" spans="1:12" ht="100.5" customHeight="1">
      <c r="A43" s="361" t="s">
        <v>6</v>
      </c>
      <c r="B43" s="459" t="s">
        <v>439</v>
      </c>
      <c r="C43" s="101"/>
      <c r="D43" s="248">
        <f t="shared" si="1"/>
        <v>204.48999999999998</v>
      </c>
      <c r="E43" s="361" t="s">
        <v>6</v>
      </c>
      <c r="F43" s="783">
        <v>1346</v>
      </c>
      <c r="G43" s="181">
        <v>143</v>
      </c>
      <c r="H43" s="181">
        <v>143</v>
      </c>
      <c r="I43" s="181">
        <v>143</v>
      </c>
      <c r="J43" s="181">
        <v>143</v>
      </c>
      <c r="K43" s="181"/>
      <c r="L43" s="349">
        <v>0</v>
      </c>
    </row>
    <row r="44" spans="1:12" ht="100.5" customHeight="1">
      <c r="A44" s="361" t="s">
        <v>6</v>
      </c>
      <c r="B44" s="459" t="s">
        <v>440</v>
      </c>
      <c r="C44" s="101"/>
      <c r="D44" s="248">
        <f t="shared" si="1"/>
        <v>370.37</v>
      </c>
      <c r="E44" s="361" t="s">
        <v>6</v>
      </c>
      <c r="F44" s="783">
        <v>2019</v>
      </c>
      <c r="G44" s="181">
        <v>259</v>
      </c>
      <c r="H44" s="181">
        <v>259</v>
      </c>
      <c r="I44" s="181">
        <v>259</v>
      </c>
      <c r="J44" s="181">
        <v>259</v>
      </c>
      <c r="K44" s="181"/>
      <c r="L44" s="349">
        <v>0</v>
      </c>
    </row>
    <row r="45" spans="1:12" ht="71.25" customHeight="1">
      <c r="A45" s="1135" t="s">
        <v>1016</v>
      </c>
      <c r="B45" s="1010"/>
      <c r="C45" s="1010"/>
      <c r="D45" s="1010"/>
      <c r="E45" s="1010"/>
      <c r="F45" s="1010"/>
      <c r="G45" s="1010"/>
      <c r="H45" s="1010"/>
      <c r="I45" s="1010"/>
      <c r="J45" s="1010"/>
      <c r="K45" s="1010"/>
      <c r="L45" s="1011"/>
    </row>
    <row r="46" spans="1:12" ht="151.5" customHeight="1">
      <c r="A46" s="133"/>
      <c r="B46" s="752" t="s">
        <v>414</v>
      </c>
      <c r="C46" s="133"/>
      <c r="D46" s="136">
        <f>G46*1.43</f>
        <v>573.40483200000017</v>
      </c>
      <c r="E46" s="133"/>
      <c r="F46" s="1363">
        <v>511.96859999999998</v>
      </c>
      <c r="G46" s="1363">
        <v>400.9824000000001</v>
      </c>
      <c r="H46" s="1363">
        <v>372.91363200000006</v>
      </c>
      <c r="I46" s="1363">
        <v>348.85468800000001</v>
      </c>
      <c r="J46" s="181"/>
      <c r="K46" s="181"/>
      <c r="L46" s="349">
        <v>0</v>
      </c>
    </row>
    <row r="47" spans="1:12" ht="129" customHeight="1">
      <c r="A47" s="133"/>
      <c r="B47" s="752" t="s">
        <v>415</v>
      </c>
      <c r="C47" s="133"/>
      <c r="D47" s="248">
        <f>G47*1.43</f>
        <v>627.31468800000005</v>
      </c>
      <c r="E47" s="133"/>
      <c r="F47" s="1363">
        <v>560.10239999999999</v>
      </c>
      <c r="G47" s="1363">
        <v>438.68160000000006</v>
      </c>
      <c r="H47" s="1363">
        <v>407.97388800000004</v>
      </c>
      <c r="I47" s="1363">
        <v>381.65299200000004</v>
      </c>
      <c r="J47" s="778"/>
      <c r="K47" s="778"/>
      <c r="L47" s="796">
        <v>0</v>
      </c>
    </row>
    <row r="48" spans="1:12" ht="102.75" customHeight="1">
      <c r="A48" s="104"/>
      <c r="B48" s="760" t="s">
        <v>409</v>
      </c>
      <c r="C48" s="104"/>
      <c r="D48" s="248">
        <f>G48*1.43</f>
        <v>185.9</v>
      </c>
      <c r="E48" s="104"/>
      <c r="F48" s="777">
        <v>130</v>
      </c>
      <c r="G48" s="777">
        <v>130</v>
      </c>
      <c r="H48" s="777">
        <v>130</v>
      </c>
      <c r="I48" s="777">
        <v>130</v>
      </c>
      <c r="J48" s="377">
        <v>130</v>
      </c>
      <c r="K48" s="910"/>
      <c r="L48" s="910"/>
    </row>
    <row r="49" spans="1:12" ht="60" customHeight="1">
      <c r="A49" s="1135" t="s">
        <v>1017</v>
      </c>
      <c r="B49" s="1010"/>
      <c r="C49" s="1010"/>
      <c r="D49" s="1010"/>
      <c r="E49" s="1010"/>
      <c r="F49" s="1010"/>
      <c r="G49" s="1010"/>
      <c r="H49" s="1010"/>
      <c r="I49" s="1010"/>
      <c r="J49" s="1121"/>
      <c r="K49" s="1121"/>
      <c r="L49" s="1122"/>
    </row>
    <row r="50" spans="1:12" ht="132.75" customHeight="1">
      <c r="A50" s="754" t="s">
        <v>24</v>
      </c>
      <c r="B50" s="758" t="s">
        <v>407</v>
      </c>
      <c r="C50" s="146" t="s">
        <v>31</v>
      </c>
      <c r="D50" s="248">
        <f t="shared" ref="D50:D52" si="2">G50*1.43</f>
        <v>669.24</v>
      </c>
      <c r="E50" s="754" t="s">
        <v>24</v>
      </c>
      <c r="F50" s="392">
        <f>G50*1.43</f>
        <v>669.24</v>
      </c>
      <c r="G50" s="66">
        <v>468</v>
      </c>
      <c r="H50" s="66">
        <f>G50*0.93</f>
        <v>435.24</v>
      </c>
      <c r="I50" s="66">
        <f>G50*0.87</f>
        <v>407.16</v>
      </c>
      <c r="J50" s="181"/>
      <c r="K50" s="181"/>
      <c r="L50" s="349">
        <v>0</v>
      </c>
    </row>
    <row r="51" spans="1:12" ht="138" customHeight="1">
      <c r="A51" s="132" t="s">
        <v>24</v>
      </c>
      <c r="B51" s="758" t="s">
        <v>406</v>
      </c>
      <c r="C51" s="189"/>
      <c r="D51" s="248">
        <f t="shared" si="2"/>
        <v>2078.5050000000001</v>
      </c>
      <c r="E51" s="132" t="s">
        <v>24</v>
      </c>
      <c r="F51" s="1248">
        <v>3541.44</v>
      </c>
      <c r="G51" s="1248">
        <v>1453.5</v>
      </c>
      <c r="H51" s="1248">
        <v>1453.5</v>
      </c>
      <c r="I51" s="1248">
        <v>1453.5</v>
      </c>
      <c r="J51" s="1248">
        <v>1453.5</v>
      </c>
      <c r="K51" s="181"/>
      <c r="L51" s="349">
        <v>0</v>
      </c>
    </row>
    <row r="52" spans="1:12" ht="115.5" customHeight="1">
      <c r="A52" s="132" t="s">
        <v>24</v>
      </c>
      <c r="B52" s="758" t="s">
        <v>405</v>
      </c>
      <c r="C52" s="92"/>
      <c r="D52" s="248">
        <f t="shared" si="2"/>
        <v>2187.9</v>
      </c>
      <c r="E52" s="132" t="s">
        <v>24</v>
      </c>
      <c r="F52" s="1248">
        <v>2903.94</v>
      </c>
      <c r="G52" s="1248">
        <v>1530</v>
      </c>
      <c r="H52" s="1248">
        <v>1530</v>
      </c>
      <c r="I52" s="1248">
        <v>1530</v>
      </c>
      <c r="J52" s="1248">
        <v>1530</v>
      </c>
      <c r="K52" s="181"/>
      <c r="L52" s="349">
        <v>0</v>
      </c>
    </row>
    <row r="53" spans="1:12" ht="60" customHeight="1">
      <c r="A53" s="1259" t="s">
        <v>1018</v>
      </c>
      <c r="B53" s="1257"/>
      <c r="C53" s="1257"/>
      <c r="D53" s="1257"/>
      <c r="E53" s="1257"/>
      <c r="F53" s="1257"/>
      <c r="G53" s="1257"/>
      <c r="H53" s="1257"/>
      <c r="I53" s="1257"/>
      <c r="J53" s="1097"/>
      <c r="K53" s="1257"/>
      <c r="L53" s="1258"/>
    </row>
    <row r="54" spans="1:12" ht="165" customHeight="1">
      <c r="A54" s="333" t="s">
        <v>204</v>
      </c>
      <c r="B54" s="751" t="s">
        <v>441</v>
      </c>
      <c r="C54" s="1409"/>
      <c r="D54" s="177">
        <f>G54*1.43</f>
        <v>72.929999999999993</v>
      </c>
      <c r="E54" s="333" t="s">
        <v>204</v>
      </c>
      <c r="F54" s="1248">
        <v>51</v>
      </c>
      <c r="G54" s="1248">
        <v>51</v>
      </c>
      <c r="H54" s="1248">
        <v>51</v>
      </c>
      <c r="I54" s="1248">
        <v>51</v>
      </c>
      <c r="J54" s="1248">
        <v>51</v>
      </c>
      <c r="K54" s="1007"/>
      <c r="L54" s="797">
        <v>0</v>
      </c>
    </row>
    <row r="55" spans="1:12" ht="171" customHeight="1">
      <c r="A55" s="361" t="s">
        <v>204</v>
      </c>
      <c r="B55" s="752" t="s">
        <v>442</v>
      </c>
      <c r="C55" s="1410"/>
      <c r="D55" s="177">
        <f t="shared" ref="D55:D60" si="3">G55*1.43</f>
        <v>72.929999999999993</v>
      </c>
      <c r="E55" s="361" t="s">
        <v>204</v>
      </c>
      <c r="F55" s="1248">
        <v>51</v>
      </c>
      <c r="G55" s="1248">
        <v>51</v>
      </c>
      <c r="H55" s="1248">
        <v>51</v>
      </c>
      <c r="I55" s="1248">
        <v>51</v>
      </c>
      <c r="J55" s="1248">
        <v>51</v>
      </c>
      <c r="K55" s="761"/>
      <c r="L55" s="349">
        <v>0</v>
      </c>
    </row>
    <row r="56" spans="1:12" ht="156" customHeight="1">
      <c r="A56" s="361" t="s">
        <v>204</v>
      </c>
      <c r="B56" s="752" t="s">
        <v>443</v>
      </c>
      <c r="C56" s="1410"/>
      <c r="D56" s="177">
        <f t="shared" si="3"/>
        <v>72.929999999999993</v>
      </c>
      <c r="E56" s="361" t="s">
        <v>204</v>
      </c>
      <c r="F56" s="1248">
        <v>51</v>
      </c>
      <c r="G56" s="1248">
        <v>51</v>
      </c>
      <c r="H56" s="1248">
        <v>51</v>
      </c>
      <c r="I56" s="1248">
        <v>51</v>
      </c>
      <c r="J56" s="1248">
        <v>51</v>
      </c>
      <c r="K56" s="761"/>
      <c r="L56" s="349">
        <v>0</v>
      </c>
    </row>
    <row r="57" spans="1:12" ht="133.5" customHeight="1">
      <c r="A57" s="361" t="s">
        <v>204</v>
      </c>
      <c r="B57" s="752" t="s">
        <v>444</v>
      </c>
      <c r="C57" s="1411"/>
      <c r="D57" s="177">
        <f t="shared" si="3"/>
        <v>72.929999999999993</v>
      </c>
      <c r="E57" s="361" t="s">
        <v>204</v>
      </c>
      <c r="F57" s="1248">
        <v>51</v>
      </c>
      <c r="G57" s="1248">
        <v>51</v>
      </c>
      <c r="H57" s="1248">
        <v>51</v>
      </c>
      <c r="I57" s="1248">
        <v>51</v>
      </c>
      <c r="J57" s="1248">
        <v>51</v>
      </c>
      <c r="K57" s="761"/>
      <c r="L57" s="349">
        <v>0</v>
      </c>
    </row>
    <row r="58" spans="1:12" ht="165.75" customHeight="1">
      <c r="A58" s="361" t="s">
        <v>204</v>
      </c>
      <c r="B58" s="752" t="s">
        <v>445</v>
      </c>
      <c r="C58" s="1409"/>
      <c r="D58" s="177">
        <f t="shared" si="3"/>
        <v>72.929999999999993</v>
      </c>
      <c r="E58" s="361" t="s">
        <v>204</v>
      </c>
      <c r="F58" s="1248">
        <v>51</v>
      </c>
      <c r="G58" s="1248">
        <v>51</v>
      </c>
      <c r="H58" s="1248">
        <v>51</v>
      </c>
      <c r="I58" s="1248">
        <v>51</v>
      </c>
      <c r="J58" s="1248">
        <v>51</v>
      </c>
      <c r="K58" s="761"/>
      <c r="L58" s="349">
        <v>0</v>
      </c>
    </row>
    <row r="59" spans="1:12" ht="171.75" customHeight="1">
      <c r="A59" s="361" t="s">
        <v>204</v>
      </c>
      <c r="B59" s="752" t="s">
        <v>446</v>
      </c>
      <c r="C59" s="1410"/>
      <c r="D59" s="177">
        <f t="shared" si="3"/>
        <v>72.929999999999993</v>
      </c>
      <c r="E59" s="361" t="s">
        <v>204</v>
      </c>
      <c r="F59" s="1248">
        <v>51</v>
      </c>
      <c r="G59" s="1248">
        <v>51</v>
      </c>
      <c r="H59" s="1248">
        <v>51</v>
      </c>
      <c r="I59" s="1248">
        <v>51</v>
      </c>
      <c r="J59" s="1248">
        <v>51</v>
      </c>
      <c r="K59" s="761"/>
      <c r="L59" s="349">
        <v>0</v>
      </c>
    </row>
    <row r="60" spans="1:12" ht="169.5" customHeight="1">
      <c r="A60" s="263" t="s">
        <v>204</v>
      </c>
      <c r="B60" s="760" t="s">
        <v>447</v>
      </c>
      <c r="C60" s="1410"/>
      <c r="D60" s="795">
        <f t="shared" si="3"/>
        <v>72.929999999999993</v>
      </c>
      <c r="E60" s="263" t="s">
        <v>204</v>
      </c>
      <c r="F60" s="1248">
        <v>51</v>
      </c>
      <c r="G60" s="1248">
        <v>51</v>
      </c>
      <c r="H60" s="1248">
        <v>51</v>
      </c>
      <c r="I60" s="1248">
        <v>51</v>
      </c>
      <c r="J60" s="1248">
        <v>51</v>
      </c>
      <c r="K60" s="384"/>
      <c r="L60" s="796">
        <v>0</v>
      </c>
    </row>
    <row r="61" spans="1:12" ht="79.5" customHeight="1">
      <c r="A61" s="1261" t="s">
        <v>995</v>
      </c>
      <c r="B61" s="1231"/>
      <c r="C61" s="1231"/>
      <c r="D61" s="1231"/>
      <c r="E61" s="1231"/>
      <c r="F61" s="1231"/>
      <c r="G61" s="1231"/>
      <c r="H61" s="1231"/>
      <c r="I61" s="1231"/>
      <c r="J61" s="1262"/>
      <c r="K61" s="280" t="s">
        <v>810</v>
      </c>
      <c r="L61" s="280">
        <f>SUM(L6:L60)</f>
        <v>0</v>
      </c>
    </row>
    <row r="62" spans="1:12" ht="43.5" customHeight="1">
      <c r="A62" s="1027"/>
      <c r="B62" s="1263"/>
      <c r="C62" s="1263"/>
      <c r="D62" s="1263"/>
      <c r="E62" s="1263"/>
      <c r="F62" s="1263"/>
      <c r="G62" s="1263"/>
      <c r="H62" s="1263"/>
      <c r="I62" s="1263"/>
      <c r="J62" s="1028"/>
      <c r="K62" s="1260"/>
      <c r="L62" s="280"/>
    </row>
    <row r="63" spans="1:12" ht="19.5">
      <c r="J63" s="90"/>
      <c r="K63" s="206"/>
    </row>
    <row r="64" spans="1:12" ht="19.5">
      <c r="J64" s="90"/>
      <c r="K64" s="206"/>
    </row>
    <row r="65" spans="10:11" ht="19.5">
      <c r="J65" s="90"/>
      <c r="K65" s="206"/>
    </row>
    <row r="66" spans="10:11" ht="19.5">
      <c r="J66" s="90"/>
      <c r="K66" s="206"/>
    </row>
    <row r="67" spans="10:11" ht="19.5">
      <c r="J67" s="90"/>
      <c r="K67" s="206"/>
    </row>
    <row r="68" spans="10:11" ht="19.5">
      <c r="J68" s="90"/>
      <c r="K68" s="206"/>
    </row>
    <row r="69" spans="10:11" ht="19.5">
      <c r="J69" s="90"/>
      <c r="K69" s="206"/>
    </row>
    <row r="70" spans="10:11" ht="19.5">
      <c r="J70" s="90"/>
      <c r="K70" s="206"/>
    </row>
    <row r="71" spans="10:11" ht="19.5">
      <c r="J71" s="90"/>
      <c r="K71" s="206"/>
    </row>
    <row r="72" spans="10:11" ht="19.5">
      <c r="J72" s="90"/>
      <c r="K72" s="206"/>
    </row>
    <row r="73" spans="10:11" ht="19.5">
      <c r="J73" s="90"/>
      <c r="K73" s="206"/>
    </row>
    <row r="74" spans="10:11" ht="19.5">
      <c r="J74" s="90"/>
      <c r="K74" s="206"/>
    </row>
    <row r="75" spans="10:11" ht="19.5">
      <c r="J75" s="90"/>
      <c r="K75" s="206"/>
    </row>
    <row r="76" spans="10:11" ht="19.5">
      <c r="J76" s="90"/>
      <c r="K76" s="206"/>
    </row>
    <row r="77" spans="10:11" ht="19.5">
      <c r="J77" s="90"/>
      <c r="K77" s="206"/>
    </row>
    <row r="78" spans="10:11" ht="19.5">
      <c r="J78" s="90"/>
      <c r="K78" s="206"/>
    </row>
    <row r="79" spans="10:11" ht="19.5">
      <c r="J79" s="90"/>
      <c r="K79" s="206"/>
    </row>
    <row r="80" spans="10:11" ht="19.5">
      <c r="J80" s="90"/>
      <c r="K80" s="206"/>
    </row>
    <row r="81" spans="10:11" ht="19.5">
      <c r="J81" s="90"/>
      <c r="K81" s="206"/>
    </row>
    <row r="82" spans="10:11" ht="19.5">
      <c r="J82" s="90"/>
      <c r="K82" s="206"/>
    </row>
    <row r="83" spans="10:11" ht="19.5">
      <c r="J83" s="90"/>
      <c r="K83" s="206"/>
    </row>
    <row r="84" spans="10:11" ht="19.5">
      <c r="J84" s="90"/>
      <c r="K84" s="206"/>
    </row>
    <row r="85" spans="10:11" ht="19.5">
      <c r="J85" s="90"/>
      <c r="K85" s="206"/>
    </row>
    <row r="86" spans="10:11" ht="19.5">
      <c r="J86" s="90"/>
      <c r="K86" s="206"/>
    </row>
    <row r="87" spans="10:11" ht="19.5">
      <c r="J87" s="90"/>
      <c r="K87" s="206"/>
    </row>
    <row r="88" spans="10:11" ht="19.5">
      <c r="J88" s="90"/>
      <c r="K88" s="206"/>
    </row>
    <row r="89" spans="10:11" ht="19.5">
      <c r="J89" s="90"/>
      <c r="K89" s="206"/>
    </row>
    <row r="90" spans="10:11" ht="19.5">
      <c r="J90" s="90"/>
      <c r="K90" s="206"/>
    </row>
    <row r="91" spans="10:11" ht="19.5">
      <c r="J91" s="90"/>
      <c r="K91" s="206"/>
    </row>
    <row r="92" spans="10:11" ht="19.5">
      <c r="J92" s="90"/>
      <c r="K92" s="206"/>
    </row>
    <row r="93" spans="10:11" ht="19.5">
      <c r="J93" s="90"/>
      <c r="K93" s="206"/>
    </row>
    <row r="94" spans="10:11" ht="19.5">
      <c r="J94" s="90"/>
      <c r="K94" s="206"/>
    </row>
    <row r="95" spans="10:11" ht="19.5">
      <c r="J95" s="90"/>
      <c r="K95" s="206"/>
    </row>
    <row r="96" spans="10:11" ht="19.5">
      <c r="J96" s="90"/>
      <c r="K96" s="206"/>
    </row>
    <row r="97" spans="10:11" ht="19.5">
      <c r="J97" s="90"/>
      <c r="K97" s="206"/>
    </row>
    <row r="98" spans="10:11" ht="19.5">
      <c r="J98" s="90"/>
      <c r="K98" s="206"/>
    </row>
    <row r="99" spans="10:11" ht="19.5">
      <c r="J99" s="90"/>
      <c r="K99" s="206"/>
    </row>
    <row r="100" spans="10:11" ht="19.5">
      <c r="J100" s="90"/>
      <c r="K100" s="206"/>
    </row>
    <row r="101" spans="10:11" ht="19.5">
      <c r="J101" s="90"/>
      <c r="K101" s="206"/>
    </row>
    <row r="102" spans="10:11" ht="19.5">
      <c r="J102" s="90"/>
      <c r="K102" s="206"/>
    </row>
    <row r="103" spans="10:11" ht="19.5">
      <c r="J103" s="90"/>
      <c r="K103" s="206"/>
    </row>
    <row r="104" spans="10:11" ht="19.5">
      <c r="J104" s="90"/>
      <c r="K104" s="206"/>
    </row>
    <row r="105" spans="10:11" ht="19.5">
      <c r="J105" s="90"/>
      <c r="K105" s="206"/>
    </row>
    <row r="106" spans="10:11" ht="19.5">
      <c r="J106" s="90"/>
      <c r="K106" s="206"/>
    </row>
    <row r="107" spans="10:11" ht="19.5">
      <c r="J107" s="90"/>
      <c r="K107" s="206"/>
    </row>
    <row r="108" spans="10:11" ht="19.5">
      <c r="J108" s="90"/>
      <c r="K108" s="206"/>
    </row>
    <row r="109" spans="10:11" ht="19.5">
      <c r="J109" s="90"/>
      <c r="K109" s="206"/>
    </row>
    <row r="110" spans="10:11" ht="19.5">
      <c r="J110" s="90"/>
      <c r="K110" s="206"/>
    </row>
    <row r="111" spans="10:11" ht="19.5">
      <c r="J111" s="90"/>
      <c r="K111" s="206"/>
    </row>
    <row r="112" spans="10:11" ht="19.5">
      <c r="J112" s="90"/>
      <c r="K112" s="206"/>
    </row>
    <row r="113" spans="10:11" ht="19.5">
      <c r="J113" s="90"/>
      <c r="K113" s="206"/>
    </row>
    <row r="114" spans="10:11" ht="19.5">
      <c r="J114" s="90"/>
      <c r="K114" s="206"/>
    </row>
    <row r="115" spans="10:11" ht="19.5">
      <c r="J115" s="90"/>
      <c r="K115" s="206"/>
    </row>
    <row r="116" spans="10:11" ht="19.5">
      <c r="J116" s="90"/>
      <c r="K116" s="206"/>
    </row>
    <row r="117" spans="10:11" ht="19.5">
      <c r="J117" s="90"/>
      <c r="K117" s="206"/>
    </row>
    <row r="118" spans="10:11" ht="19.5">
      <c r="J118" s="90"/>
      <c r="K118" s="206"/>
    </row>
    <row r="119" spans="10:11" ht="19.5">
      <c r="J119" s="90"/>
      <c r="K119" s="206"/>
    </row>
    <row r="120" spans="10:11" ht="19.5">
      <c r="J120" s="90"/>
      <c r="K120" s="206"/>
    </row>
    <row r="121" spans="10:11" ht="19.5">
      <c r="J121" s="90"/>
      <c r="K121" s="206"/>
    </row>
    <row r="122" spans="10:11" ht="19.5">
      <c r="J122" s="90"/>
      <c r="K122" s="206"/>
    </row>
    <row r="123" spans="10:11" ht="19.5">
      <c r="J123" s="90"/>
      <c r="K123" s="206"/>
    </row>
    <row r="124" spans="10:11" ht="19.5">
      <c r="J124" s="90"/>
      <c r="K124" s="206"/>
    </row>
    <row r="125" spans="10:11" ht="19.5">
      <c r="J125" s="90"/>
      <c r="K125" s="206"/>
    </row>
    <row r="126" spans="10:11" ht="19.5">
      <c r="J126" s="90"/>
      <c r="K126" s="206"/>
    </row>
    <row r="127" spans="10:11" ht="19.5">
      <c r="J127" s="90"/>
      <c r="K127" s="206"/>
    </row>
    <row r="128" spans="10:11" ht="19.5">
      <c r="J128" s="90"/>
      <c r="K128" s="206"/>
    </row>
    <row r="129" spans="10:11" ht="19.5">
      <c r="J129" s="90"/>
      <c r="K129" s="206"/>
    </row>
    <row r="130" spans="10:11" ht="19.5">
      <c r="J130" s="90"/>
      <c r="K130" s="206"/>
    </row>
    <row r="131" spans="10:11" ht="19.5">
      <c r="J131" s="90"/>
      <c r="K131" s="206"/>
    </row>
    <row r="132" spans="10:11" ht="19.5">
      <c r="J132" s="90"/>
      <c r="K132" s="206"/>
    </row>
    <row r="133" spans="10:11" ht="19.5">
      <c r="J133" s="90"/>
      <c r="K133" s="206"/>
    </row>
    <row r="134" spans="10:11" ht="19.5">
      <c r="J134" s="90"/>
      <c r="K134" s="206"/>
    </row>
    <row r="135" spans="10:11" ht="19.5">
      <c r="J135" s="90"/>
      <c r="K135" s="206"/>
    </row>
    <row r="136" spans="10:11" ht="19.5">
      <c r="J136" s="90"/>
      <c r="K136" s="206"/>
    </row>
    <row r="137" spans="10:11" ht="19.5">
      <c r="J137" s="90"/>
      <c r="K137" s="206"/>
    </row>
    <row r="138" spans="10:11" ht="19.5">
      <c r="J138" s="90"/>
      <c r="K138" s="206"/>
    </row>
    <row r="139" spans="10:11" ht="19.5">
      <c r="J139" s="90"/>
      <c r="K139" s="206"/>
    </row>
    <row r="140" spans="10:11" ht="19.5">
      <c r="J140" s="90"/>
      <c r="K140" s="206"/>
    </row>
    <row r="141" spans="10:11" ht="19.5">
      <c r="J141" s="90"/>
      <c r="K141" s="206"/>
    </row>
    <row r="142" spans="10:11" ht="19.5">
      <c r="J142" s="90"/>
      <c r="K142" s="206"/>
    </row>
    <row r="143" spans="10:11" ht="19.5">
      <c r="J143" s="90"/>
      <c r="K143" s="206"/>
    </row>
    <row r="144" spans="10:11" ht="19.5">
      <c r="J144" s="90"/>
      <c r="K144" s="206"/>
    </row>
    <row r="145" spans="10:11" ht="19.5">
      <c r="J145" s="90"/>
      <c r="K145" s="206"/>
    </row>
    <row r="146" spans="10:11" ht="19.5">
      <c r="J146" s="90"/>
      <c r="K146" s="206"/>
    </row>
    <row r="147" spans="10:11" ht="19.5">
      <c r="J147" s="90"/>
      <c r="K147" s="206"/>
    </row>
    <row r="148" spans="10:11" ht="19.5">
      <c r="J148" s="90"/>
      <c r="K148" s="206"/>
    </row>
    <row r="149" spans="10:11" ht="19.5">
      <c r="J149" s="90"/>
      <c r="K149" s="206"/>
    </row>
    <row r="150" spans="10:11" ht="19.5">
      <c r="J150" s="90"/>
      <c r="K150" s="206"/>
    </row>
    <row r="151" spans="10:11" ht="19.5">
      <c r="J151" s="90"/>
      <c r="K151" s="206"/>
    </row>
    <row r="152" spans="10:11" ht="19.5">
      <c r="J152" s="90"/>
      <c r="K152" s="206"/>
    </row>
    <row r="153" spans="10:11" ht="19.5">
      <c r="J153" s="90"/>
      <c r="K153" s="206"/>
    </row>
    <row r="154" spans="10:11" ht="19.5">
      <c r="J154" s="90"/>
      <c r="K154" s="206"/>
    </row>
    <row r="155" spans="10:11" ht="19.5">
      <c r="J155" s="90"/>
      <c r="K155" s="206"/>
    </row>
    <row r="156" spans="10:11" ht="19.5">
      <c r="J156" s="90"/>
      <c r="K156" s="206"/>
    </row>
    <row r="157" spans="10:11" ht="19.5">
      <c r="J157" s="90"/>
      <c r="K157" s="206"/>
    </row>
    <row r="158" spans="10:11" ht="19.5">
      <c r="J158" s="90"/>
      <c r="K158" s="206"/>
    </row>
    <row r="159" spans="10:11" ht="19.5">
      <c r="J159" s="90"/>
      <c r="K159" s="206"/>
    </row>
    <row r="160" spans="10:11" ht="19.5">
      <c r="J160" s="90"/>
      <c r="K160" s="206"/>
    </row>
    <row r="161" spans="10:11" ht="19.5">
      <c r="J161" s="90"/>
      <c r="K161" s="206"/>
    </row>
    <row r="162" spans="10:11" ht="19.5">
      <c r="J162" s="90"/>
      <c r="K162" s="206"/>
    </row>
    <row r="163" spans="10:11" ht="19.5">
      <c r="J163" s="90"/>
      <c r="K163" s="206"/>
    </row>
    <row r="164" spans="10:11" ht="19.5">
      <c r="J164" s="90"/>
      <c r="K164" s="206"/>
    </row>
    <row r="165" spans="10:11" ht="19.5">
      <c r="J165" s="90"/>
      <c r="K165" s="206"/>
    </row>
    <row r="166" spans="10:11" ht="19.5">
      <c r="J166" s="90"/>
      <c r="K166" s="206"/>
    </row>
    <row r="167" spans="10:11" ht="19.5">
      <c r="J167" s="90"/>
      <c r="K167" s="206"/>
    </row>
    <row r="168" spans="10:11" ht="19.5">
      <c r="J168" s="90"/>
      <c r="K168" s="206"/>
    </row>
    <row r="169" spans="10:11" ht="19.5">
      <c r="J169" s="90"/>
      <c r="K169" s="206"/>
    </row>
    <row r="170" spans="10:11" ht="19.5">
      <c r="J170" s="90"/>
      <c r="K170" s="206"/>
    </row>
    <row r="171" spans="10:11" ht="19.5">
      <c r="J171" s="90"/>
      <c r="K171" s="206"/>
    </row>
    <row r="172" spans="10:11" ht="19.5">
      <c r="J172" s="90"/>
      <c r="K172" s="206"/>
    </row>
    <row r="173" spans="10:11" ht="19.5">
      <c r="J173" s="90"/>
      <c r="K173" s="206"/>
    </row>
    <row r="174" spans="10:11" ht="19.5">
      <c r="J174" s="90"/>
      <c r="K174" s="206"/>
    </row>
    <row r="175" spans="10:11" ht="19.5">
      <c r="J175" s="90"/>
      <c r="K175" s="206"/>
    </row>
    <row r="176" spans="10:11" ht="19.5">
      <c r="J176" s="90"/>
      <c r="K176" s="206"/>
    </row>
    <row r="177" spans="10:11" ht="19.5">
      <c r="J177" s="90"/>
      <c r="K177" s="206"/>
    </row>
    <row r="178" spans="10:11" ht="19.5">
      <c r="J178" s="90"/>
      <c r="K178" s="206"/>
    </row>
    <row r="179" spans="10:11" ht="19.5">
      <c r="J179" s="90"/>
      <c r="K179" s="206"/>
    </row>
    <row r="180" spans="10:11" ht="19.5">
      <c r="J180" s="90"/>
      <c r="K180" s="206"/>
    </row>
    <row r="181" spans="10:11" ht="19.5">
      <c r="J181" s="90"/>
      <c r="K181" s="206"/>
    </row>
    <row r="182" spans="10:11" ht="19.5">
      <c r="J182" s="90"/>
      <c r="K182" s="206"/>
    </row>
    <row r="183" spans="10:11" ht="19.5">
      <c r="J183" s="90"/>
      <c r="K183" s="206"/>
    </row>
    <row r="184" spans="10:11" ht="19.5">
      <c r="J184" s="90"/>
      <c r="K184" s="206"/>
    </row>
    <row r="185" spans="10:11" ht="19.5">
      <c r="J185" s="90"/>
      <c r="K185" s="206"/>
    </row>
    <row r="186" spans="10:11" ht="19.5">
      <c r="J186" s="90"/>
      <c r="K186" s="206"/>
    </row>
    <row r="187" spans="10:11" ht="19.5">
      <c r="J187" s="90"/>
      <c r="K187" s="206"/>
    </row>
    <row r="188" spans="10:11" ht="19.5">
      <c r="J188" s="90"/>
      <c r="K188" s="206"/>
    </row>
    <row r="189" spans="10:11" ht="19.5">
      <c r="J189" s="90"/>
      <c r="K189" s="206"/>
    </row>
    <row r="190" spans="10:11" ht="19.5">
      <c r="J190" s="90"/>
      <c r="K190" s="206"/>
    </row>
    <row r="191" spans="10:11" ht="19.5">
      <c r="J191" s="90"/>
      <c r="K191" s="206"/>
    </row>
    <row r="192" spans="10:11" ht="19.5">
      <c r="J192" s="90"/>
      <c r="K192" s="206"/>
    </row>
    <row r="193" spans="10:11" ht="19.5">
      <c r="J193" s="90"/>
      <c r="K193" s="206"/>
    </row>
    <row r="194" spans="10:11" ht="19.5">
      <c r="J194" s="90"/>
      <c r="K194" s="206"/>
    </row>
    <row r="195" spans="10:11" ht="19.5">
      <c r="J195" s="90"/>
      <c r="K195" s="206"/>
    </row>
    <row r="196" spans="10:11" ht="19.5">
      <c r="J196" s="90"/>
      <c r="K196" s="206"/>
    </row>
    <row r="197" spans="10:11" ht="19.5">
      <c r="J197" s="90"/>
      <c r="K197" s="206"/>
    </row>
    <row r="198" spans="10:11" ht="19.5">
      <c r="J198" s="90"/>
      <c r="K198" s="206"/>
    </row>
    <row r="199" spans="10:11" ht="19.5">
      <c r="J199" s="90"/>
      <c r="K199" s="206"/>
    </row>
    <row r="200" spans="10:11" ht="19.5">
      <c r="J200" s="90"/>
      <c r="K200" s="206"/>
    </row>
    <row r="201" spans="10:11" ht="19.5">
      <c r="J201" s="90"/>
      <c r="K201" s="206"/>
    </row>
    <row r="202" spans="10:11" ht="19.5">
      <c r="J202" s="90"/>
      <c r="K202" s="206"/>
    </row>
    <row r="203" spans="10:11" ht="19.5">
      <c r="J203" s="90"/>
      <c r="K203" s="206"/>
    </row>
    <row r="204" spans="10:11" ht="19.5">
      <c r="J204" s="90"/>
      <c r="K204" s="206"/>
    </row>
    <row r="205" spans="10:11" ht="19.5">
      <c r="J205" s="90"/>
      <c r="K205" s="206"/>
    </row>
    <row r="206" spans="10:11" ht="19.5">
      <c r="J206" s="90"/>
      <c r="K206" s="206"/>
    </row>
    <row r="207" spans="10:11" ht="19.5">
      <c r="J207" s="90"/>
      <c r="K207" s="206"/>
    </row>
    <row r="208" spans="10:11" ht="19.5">
      <c r="J208" s="90"/>
      <c r="K208" s="206"/>
    </row>
    <row r="209" spans="10:11" ht="19.5">
      <c r="J209" s="90"/>
      <c r="K209" s="206"/>
    </row>
    <row r="210" spans="10:11" ht="19.5">
      <c r="J210" s="90"/>
      <c r="K210" s="206"/>
    </row>
    <row r="211" spans="10:11" ht="19.5">
      <c r="J211" s="90"/>
      <c r="K211" s="206"/>
    </row>
    <row r="212" spans="10:11" ht="19.5">
      <c r="J212" s="90"/>
      <c r="K212" s="206"/>
    </row>
    <row r="213" spans="10:11" ht="19.5">
      <c r="J213" s="90"/>
      <c r="K213" s="206"/>
    </row>
    <row r="214" spans="10:11" ht="19.5">
      <c r="J214" s="90"/>
      <c r="K214" s="206"/>
    </row>
    <row r="215" spans="10:11" ht="19.5">
      <c r="J215" s="90"/>
      <c r="K215" s="206"/>
    </row>
    <row r="216" spans="10:11" ht="19.5">
      <c r="J216" s="90"/>
      <c r="K216" s="206"/>
    </row>
    <row r="217" spans="10:11" ht="19.5">
      <c r="J217" s="90"/>
      <c r="K217" s="206"/>
    </row>
    <row r="218" spans="10:11" ht="19.5">
      <c r="J218" s="90"/>
      <c r="K218" s="206"/>
    </row>
    <row r="219" spans="10:11" ht="19.5">
      <c r="J219" s="90"/>
      <c r="K219" s="206"/>
    </row>
    <row r="220" spans="10:11" ht="19.5">
      <c r="J220" s="90"/>
      <c r="K220" s="206"/>
    </row>
    <row r="221" spans="10:11" ht="19.5">
      <c r="J221" s="90"/>
      <c r="K221" s="206"/>
    </row>
    <row r="222" spans="10:11" ht="19.5">
      <c r="J222" s="90"/>
      <c r="K222" s="206"/>
    </row>
    <row r="223" spans="10:11" ht="19.5">
      <c r="J223" s="90"/>
      <c r="K223" s="206"/>
    </row>
    <row r="224" spans="10:11" ht="19.5">
      <c r="J224" s="90"/>
      <c r="K224" s="206"/>
    </row>
    <row r="225" spans="10:11" ht="19.5">
      <c r="J225" s="90"/>
      <c r="K225" s="206"/>
    </row>
    <row r="226" spans="10:11" ht="19.5">
      <c r="J226" s="90"/>
      <c r="K226" s="206"/>
    </row>
    <row r="227" spans="10:11" ht="19.5">
      <c r="J227" s="90"/>
      <c r="K227" s="206"/>
    </row>
    <row r="228" spans="10:11" ht="19.5">
      <c r="J228" s="90"/>
      <c r="K228" s="206"/>
    </row>
    <row r="229" spans="10:11" ht="19.5">
      <c r="J229" s="90"/>
      <c r="K229" s="206"/>
    </row>
    <row r="230" spans="10:11" ht="19.5">
      <c r="J230" s="90"/>
      <c r="K230" s="206"/>
    </row>
    <row r="231" spans="10:11" ht="19.5">
      <c r="J231" s="90"/>
      <c r="K231" s="206"/>
    </row>
    <row r="232" spans="10:11" ht="19.5">
      <c r="J232" s="90"/>
      <c r="K232" s="206"/>
    </row>
    <row r="233" spans="10:11" ht="19.5">
      <c r="J233" s="90"/>
      <c r="K233" s="206"/>
    </row>
    <row r="234" spans="10:11" ht="19.5">
      <c r="J234" s="90"/>
      <c r="K234" s="206"/>
    </row>
    <row r="235" spans="10:11" ht="19.5">
      <c r="J235" s="90"/>
      <c r="K235" s="206"/>
    </row>
    <row r="236" spans="10:11" ht="19.5">
      <c r="J236" s="90"/>
      <c r="K236" s="206"/>
    </row>
    <row r="237" spans="10:11" ht="19.5">
      <c r="J237" s="90"/>
      <c r="K237" s="206"/>
    </row>
    <row r="238" spans="10:11" ht="19.5">
      <c r="J238" s="90"/>
      <c r="K238" s="206"/>
    </row>
    <row r="239" spans="10:11" ht="19.5">
      <c r="J239" s="90"/>
      <c r="K239" s="206"/>
    </row>
    <row r="240" spans="10:11" ht="19.5">
      <c r="J240" s="90"/>
      <c r="K240" s="206"/>
    </row>
    <row r="241" spans="10:11" ht="19.5">
      <c r="J241" s="90"/>
      <c r="K241" s="206"/>
    </row>
    <row r="242" spans="10:11" ht="19.5">
      <c r="J242" s="90"/>
      <c r="K242" s="206"/>
    </row>
    <row r="243" spans="10:11" ht="19.5">
      <c r="J243" s="90"/>
      <c r="K243" s="206"/>
    </row>
    <row r="244" spans="10:11" ht="19.5">
      <c r="J244" s="90"/>
      <c r="K244" s="206"/>
    </row>
    <row r="245" spans="10:11" ht="19.5">
      <c r="J245" s="90"/>
      <c r="K245" s="206"/>
    </row>
    <row r="246" spans="10:11" ht="19.5">
      <c r="J246" s="90"/>
      <c r="K246" s="206"/>
    </row>
    <row r="247" spans="10:11" ht="19.5">
      <c r="J247" s="90"/>
      <c r="K247" s="206"/>
    </row>
    <row r="248" spans="10:11" ht="19.5">
      <c r="J248" s="90"/>
      <c r="K248" s="206"/>
    </row>
    <row r="249" spans="10:11" ht="19.5">
      <c r="J249" s="90"/>
      <c r="K249" s="206"/>
    </row>
    <row r="250" spans="10:11" ht="19.5">
      <c r="J250" s="90"/>
      <c r="K250" s="206"/>
    </row>
    <row r="251" spans="10:11" ht="19.5">
      <c r="J251" s="90"/>
      <c r="K251" s="206"/>
    </row>
    <row r="252" spans="10:11" ht="19.5">
      <c r="J252" s="90"/>
      <c r="K252" s="206"/>
    </row>
    <row r="253" spans="10:11" ht="19.5">
      <c r="J253" s="90"/>
      <c r="K253" s="206"/>
    </row>
    <row r="254" spans="10:11" ht="19.5">
      <c r="J254" s="90"/>
      <c r="K254" s="206"/>
    </row>
    <row r="255" spans="10:11" ht="19.5">
      <c r="J255" s="90"/>
      <c r="K255" s="206"/>
    </row>
    <row r="256" spans="10:11" ht="19.5">
      <c r="J256" s="90"/>
      <c r="K256" s="206"/>
    </row>
    <row r="257" spans="10:11" ht="19.5">
      <c r="J257" s="90"/>
      <c r="K257" s="206"/>
    </row>
    <row r="258" spans="10:11" ht="19.5">
      <c r="J258" s="90"/>
      <c r="K258" s="206"/>
    </row>
    <row r="259" spans="10:11" ht="19.5">
      <c r="J259" s="90"/>
      <c r="K259" s="206"/>
    </row>
    <row r="260" spans="10:11" ht="19.5">
      <c r="J260" s="90"/>
      <c r="K260" s="206"/>
    </row>
    <row r="261" spans="10:11" ht="19.5">
      <c r="J261" s="90"/>
      <c r="K261" s="206"/>
    </row>
    <row r="262" spans="10:11" ht="19.5">
      <c r="J262" s="90"/>
      <c r="K262" s="206"/>
    </row>
    <row r="263" spans="10:11" ht="19.5">
      <c r="J263" s="90"/>
      <c r="K263" s="206"/>
    </row>
    <row r="264" spans="10:11" ht="19.5">
      <c r="J264" s="90"/>
      <c r="K264" s="206"/>
    </row>
    <row r="265" spans="10:11" ht="19.5">
      <c r="J265" s="90"/>
      <c r="K265" s="206"/>
    </row>
    <row r="266" spans="10:11" ht="19.5">
      <c r="J266" s="90"/>
      <c r="K266" s="206"/>
    </row>
    <row r="267" spans="10:11" ht="19.5">
      <c r="J267" s="90"/>
      <c r="K267" s="206"/>
    </row>
    <row r="268" spans="10:11" ht="19.5">
      <c r="J268" s="90"/>
      <c r="K268" s="206"/>
    </row>
    <row r="269" spans="10:11" ht="19.5">
      <c r="J269" s="90"/>
      <c r="K269" s="206"/>
    </row>
    <row r="270" spans="10:11" ht="19.5">
      <c r="J270" s="90"/>
      <c r="K270" s="206"/>
    </row>
    <row r="271" spans="10:11" ht="19.5">
      <c r="J271" s="90"/>
      <c r="K271" s="206"/>
    </row>
    <row r="272" spans="10:11" ht="19.5">
      <c r="J272" s="90"/>
      <c r="K272" s="206"/>
    </row>
    <row r="273" spans="10:11" ht="19.5">
      <c r="J273" s="90"/>
      <c r="K273" s="206"/>
    </row>
    <row r="274" spans="10:11" ht="19.5">
      <c r="J274" s="90"/>
      <c r="K274" s="206"/>
    </row>
    <row r="275" spans="10:11" ht="19.5">
      <c r="J275" s="90"/>
      <c r="K275" s="206"/>
    </row>
    <row r="276" spans="10:11" ht="19.5">
      <c r="J276" s="90"/>
      <c r="K276" s="206"/>
    </row>
    <row r="277" spans="10:11" ht="19.5">
      <c r="J277" s="90"/>
      <c r="K277" s="206"/>
    </row>
    <row r="278" spans="10:11" ht="19.5">
      <c r="J278" s="90"/>
      <c r="K278" s="206"/>
    </row>
    <row r="279" spans="10:11" ht="19.5">
      <c r="J279" s="90"/>
      <c r="K279" s="206"/>
    </row>
    <row r="280" spans="10:11" ht="19.5">
      <c r="J280" s="90"/>
      <c r="K280" s="206"/>
    </row>
    <row r="281" spans="10:11" ht="19.5">
      <c r="J281" s="90"/>
      <c r="K281" s="206"/>
    </row>
    <row r="282" spans="10:11" ht="19.5">
      <c r="J282" s="90"/>
      <c r="K282" s="206"/>
    </row>
    <row r="283" spans="10:11" ht="19.5">
      <c r="J283" s="90"/>
      <c r="K283" s="206"/>
    </row>
    <row r="284" spans="10:11" ht="19.5">
      <c r="J284" s="90"/>
      <c r="K284" s="206"/>
    </row>
    <row r="285" spans="10:11" ht="19.5">
      <c r="J285" s="90"/>
      <c r="K285" s="206"/>
    </row>
    <row r="286" spans="10:11" ht="19.5">
      <c r="J286" s="90"/>
      <c r="K286" s="206"/>
    </row>
    <row r="287" spans="10:11" ht="19.5">
      <c r="J287" s="90"/>
      <c r="K287" s="206"/>
    </row>
    <row r="288" spans="10:11" ht="19.5">
      <c r="J288" s="90"/>
      <c r="K288" s="206"/>
    </row>
    <row r="289" spans="10:11" ht="19.5">
      <c r="J289" s="90"/>
      <c r="K289" s="206"/>
    </row>
    <row r="290" spans="10:11" ht="19.5">
      <c r="J290" s="90"/>
      <c r="K290" s="206"/>
    </row>
    <row r="291" spans="10:11" ht="19.5">
      <c r="J291" s="90"/>
      <c r="K291" s="206"/>
    </row>
    <row r="292" spans="10:11" ht="19.5">
      <c r="J292" s="90"/>
      <c r="K292" s="206"/>
    </row>
    <row r="293" spans="10:11" ht="19.5">
      <c r="J293" s="90"/>
      <c r="K293" s="206"/>
    </row>
    <row r="294" spans="10:11" ht="19.5">
      <c r="J294" s="90"/>
      <c r="K294" s="206"/>
    </row>
    <row r="295" spans="10:11" ht="19.5">
      <c r="J295" s="90"/>
      <c r="K295" s="206"/>
    </row>
    <row r="296" spans="10:11" ht="19.5">
      <c r="J296" s="90"/>
      <c r="K296" s="206"/>
    </row>
    <row r="297" spans="10:11" ht="19.5">
      <c r="J297" s="90"/>
      <c r="K297" s="206"/>
    </row>
    <row r="298" spans="10:11" ht="19.5">
      <c r="J298" s="90"/>
      <c r="K298" s="206"/>
    </row>
    <row r="299" spans="10:11" ht="19.5">
      <c r="J299" s="90"/>
      <c r="K299" s="206"/>
    </row>
    <row r="300" spans="10:11" ht="19.5">
      <c r="J300" s="90"/>
      <c r="K300" s="206"/>
    </row>
    <row r="301" spans="10:11" ht="19.5">
      <c r="J301" s="90"/>
      <c r="K301" s="206"/>
    </row>
    <row r="302" spans="10:11" ht="19.5">
      <c r="J302" s="90"/>
      <c r="K302" s="206"/>
    </row>
    <row r="303" spans="10:11" ht="19.5">
      <c r="J303" s="90"/>
      <c r="K303" s="206"/>
    </row>
    <row r="304" spans="10:11" ht="19.5">
      <c r="J304" s="90"/>
      <c r="K304" s="206"/>
    </row>
    <row r="305" spans="10:11" ht="19.5">
      <c r="J305" s="90"/>
      <c r="K305" s="206"/>
    </row>
    <row r="306" spans="10:11" ht="19.5">
      <c r="J306" s="90"/>
      <c r="K306" s="206"/>
    </row>
    <row r="307" spans="10:11" ht="19.5">
      <c r="J307" s="90"/>
      <c r="K307" s="206"/>
    </row>
    <row r="308" spans="10:11" ht="19.5">
      <c r="J308" s="90"/>
      <c r="K308" s="206"/>
    </row>
    <row r="309" spans="10:11" ht="19.5">
      <c r="J309" s="90"/>
      <c r="K309" s="206"/>
    </row>
    <row r="310" spans="10:11" ht="19.5">
      <c r="J310" s="90"/>
      <c r="K310" s="206"/>
    </row>
    <row r="311" spans="10:11" ht="19.5">
      <c r="J311" s="90"/>
      <c r="K311" s="206"/>
    </row>
    <row r="312" spans="10:11" ht="19.5">
      <c r="J312" s="90"/>
      <c r="K312" s="206"/>
    </row>
    <row r="313" spans="10:11" ht="19.5">
      <c r="J313" s="90"/>
      <c r="K313" s="206"/>
    </row>
    <row r="314" spans="10:11" ht="19.5">
      <c r="J314" s="90"/>
      <c r="K314" s="206"/>
    </row>
    <row r="315" spans="10:11" ht="19.5">
      <c r="J315" s="90"/>
      <c r="K315" s="206"/>
    </row>
    <row r="316" spans="10:11" ht="19.5">
      <c r="J316" s="90"/>
      <c r="K316" s="206"/>
    </row>
    <row r="317" spans="10:11" ht="19.5">
      <c r="J317" s="90"/>
      <c r="K317" s="206"/>
    </row>
    <row r="318" spans="10:11" ht="19.5">
      <c r="J318" s="90"/>
      <c r="K318" s="206"/>
    </row>
    <row r="319" spans="10:11" ht="19.5">
      <c r="J319" s="90"/>
      <c r="K319" s="206"/>
    </row>
    <row r="320" spans="10:11" ht="19.5">
      <c r="J320" s="90"/>
      <c r="K320" s="206"/>
    </row>
    <row r="321" spans="10:11" ht="19.5">
      <c r="J321" s="90"/>
      <c r="K321" s="206"/>
    </row>
    <row r="322" spans="10:11" ht="19.5">
      <c r="J322" s="90"/>
      <c r="K322" s="206"/>
    </row>
    <row r="323" spans="10:11" ht="19.5">
      <c r="J323" s="90"/>
      <c r="K323" s="206"/>
    </row>
    <row r="324" spans="10:11" ht="19.5">
      <c r="J324" s="90"/>
      <c r="K324" s="206"/>
    </row>
    <row r="325" spans="10:11" ht="19.5">
      <c r="J325" s="90"/>
      <c r="K325" s="206"/>
    </row>
    <row r="326" spans="10:11" ht="19.5">
      <c r="J326" s="90"/>
      <c r="K326" s="206"/>
    </row>
    <row r="327" spans="10:11" ht="19.5">
      <c r="J327" s="90"/>
      <c r="K327" s="206"/>
    </row>
    <row r="328" spans="10:11" ht="19.5">
      <c r="J328" s="90"/>
      <c r="K328" s="206"/>
    </row>
    <row r="329" spans="10:11" ht="19.5">
      <c r="J329" s="90"/>
      <c r="K329" s="206"/>
    </row>
    <row r="330" spans="10:11" ht="19.5">
      <c r="J330" s="90"/>
      <c r="K330" s="206"/>
    </row>
    <row r="331" spans="10:11" ht="19.5">
      <c r="J331" s="90"/>
      <c r="K331" s="206"/>
    </row>
    <row r="332" spans="10:11" ht="19.5">
      <c r="J332" s="90"/>
      <c r="K332" s="206"/>
    </row>
    <row r="333" spans="10:11" ht="19.5">
      <c r="J333" s="90"/>
      <c r="K333" s="206"/>
    </row>
    <row r="334" spans="10:11" ht="19.5">
      <c r="J334" s="90"/>
      <c r="K334" s="206"/>
    </row>
    <row r="335" spans="10:11" ht="19.5">
      <c r="J335" s="90"/>
      <c r="K335" s="206"/>
    </row>
    <row r="336" spans="10:11" ht="19.5">
      <c r="J336" s="90"/>
      <c r="K336" s="206"/>
    </row>
    <row r="337" spans="10:11" ht="19.5">
      <c r="J337" s="90"/>
      <c r="K337" s="206"/>
    </row>
    <row r="338" spans="10:11" ht="19.5">
      <c r="J338" s="90"/>
      <c r="K338" s="206"/>
    </row>
    <row r="339" spans="10:11" ht="19.5">
      <c r="J339" s="90"/>
      <c r="K339" s="206"/>
    </row>
    <row r="340" spans="10:11" ht="19.5">
      <c r="J340" s="90"/>
      <c r="K340" s="206"/>
    </row>
    <row r="341" spans="10:11" ht="19.5">
      <c r="J341" s="90"/>
      <c r="K341" s="206"/>
    </row>
    <row r="342" spans="10:11" ht="19.5">
      <c r="J342" s="90"/>
      <c r="K342" s="206"/>
    </row>
    <row r="343" spans="10:11" ht="19.5">
      <c r="J343" s="90"/>
      <c r="K343" s="206"/>
    </row>
    <row r="344" spans="10:11" ht="19.5">
      <c r="J344" s="90"/>
      <c r="K344" s="206"/>
    </row>
    <row r="345" spans="10:11" ht="19.5">
      <c r="J345" s="90"/>
      <c r="K345" s="206"/>
    </row>
    <row r="346" spans="10:11" ht="19.5">
      <c r="J346" s="90"/>
      <c r="K346" s="206"/>
    </row>
    <row r="347" spans="10:11" ht="19.5">
      <c r="J347" s="90"/>
      <c r="K347" s="206"/>
    </row>
    <row r="348" spans="10:11" ht="19.5">
      <c r="J348" s="90"/>
      <c r="K348" s="206"/>
    </row>
    <row r="349" spans="10:11" ht="19.5">
      <c r="J349" s="90"/>
      <c r="K349" s="206"/>
    </row>
    <row r="350" spans="10:11" ht="19.5">
      <c r="J350" s="90"/>
      <c r="K350" s="206"/>
    </row>
    <row r="351" spans="10:11" ht="19.5">
      <c r="J351" s="90"/>
      <c r="K351" s="206"/>
    </row>
    <row r="352" spans="10:11" ht="19.5">
      <c r="J352" s="90"/>
      <c r="K352" s="206"/>
    </row>
    <row r="353" spans="10:11" ht="19.5">
      <c r="J353" s="90"/>
      <c r="K353" s="206"/>
    </row>
    <row r="354" spans="10:11" ht="19.5">
      <c r="J354" s="90"/>
      <c r="K354" s="206"/>
    </row>
    <row r="355" spans="10:11" ht="19.5">
      <c r="J355" s="90"/>
      <c r="K355" s="206"/>
    </row>
    <row r="356" spans="10:11" ht="19.5">
      <c r="J356" s="90"/>
      <c r="K356" s="206"/>
    </row>
    <row r="357" spans="10:11" ht="19.5">
      <c r="J357" s="90"/>
      <c r="K357" s="206"/>
    </row>
    <row r="358" spans="10:11" ht="19.5">
      <c r="J358" s="90"/>
      <c r="K358" s="206"/>
    </row>
    <row r="359" spans="10:11" ht="19.5">
      <c r="J359" s="90"/>
      <c r="K359" s="206"/>
    </row>
    <row r="360" spans="10:11" ht="19.5">
      <c r="J360" s="90"/>
      <c r="K360" s="206"/>
    </row>
    <row r="361" spans="10:11" ht="19.5">
      <c r="J361" s="90"/>
      <c r="K361" s="206"/>
    </row>
    <row r="362" spans="10:11" ht="19.5">
      <c r="J362" s="90"/>
      <c r="K362" s="206"/>
    </row>
    <row r="363" spans="10:11" ht="19.5">
      <c r="J363" s="90"/>
      <c r="K363" s="206"/>
    </row>
    <row r="364" spans="10:11" ht="19.5">
      <c r="J364" s="90"/>
      <c r="K364" s="206"/>
    </row>
    <row r="365" spans="10:11" ht="19.5">
      <c r="J365" s="90"/>
      <c r="K365" s="206"/>
    </row>
    <row r="366" spans="10:11" ht="19.5">
      <c r="J366" s="90"/>
      <c r="K366" s="206"/>
    </row>
    <row r="367" spans="10:11" ht="19.5">
      <c r="J367" s="90"/>
      <c r="K367" s="206"/>
    </row>
    <row r="368" spans="10:11" ht="19.5">
      <c r="J368" s="90"/>
      <c r="K368" s="206"/>
    </row>
    <row r="369" spans="10:11" ht="19.5">
      <c r="J369" s="90"/>
      <c r="K369" s="206"/>
    </row>
    <row r="370" spans="10:11" ht="19.5">
      <c r="J370" s="90"/>
      <c r="K370" s="206"/>
    </row>
    <row r="371" spans="10:11" ht="19.5">
      <c r="J371" s="90"/>
      <c r="K371" s="206"/>
    </row>
    <row r="372" spans="10:11" ht="19.5">
      <c r="J372" s="90"/>
      <c r="K372" s="206"/>
    </row>
    <row r="373" spans="10:11" ht="19.5">
      <c r="J373" s="90"/>
      <c r="K373" s="206"/>
    </row>
    <row r="374" spans="10:11" ht="19.5">
      <c r="J374" s="90"/>
      <c r="K374" s="206"/>
    </row>
    <row r="375" spans="10:11" ht="19.5">
      <c r="J375" s="90"/>
      <c r="K375" s="206"/>
    </row>
    <row r="376" spans="10:11" ht="19.5">
      <c r="J376" s="90"/>
      <c r="K376" s="206"/>
    </row>
    <row r="377" spans="10:11" ht="19.5">
      <c r="J377" s="90"/>
      <c r="K377" s="206"/>
    </row>
    <row r="378" spans="10:11" ht="19.5">
      <c r="J378" s="90"/>
      <c r="K378" s="206"/>
    </row>
    <row r="379" spans="10:11" ht="19.5">
      <c r="J379" s="90"/>
      <c r="K379" s="206"/>
    </row>
    <row r="380" spans="10:11" ht="19.5">
      <c r="J380" s="90"/>
      <c r="K380" s="206"/>
    </row>
    <row r="381" spans="10:11" ht="19.5">
      <c r="J381" s="90"/>
      <c r="K381" s="206"/>
    </row>
    <row r="382" spans="10:11" ht="19.5">
      <c r="J382" s="90"/>
      <c r="K382" s="206"/>
    </row>
    <row r="383" spans="10:11" ht="19.5">
      <c r="J383" s="90"/>
      <c r="K383" s="206"/>
    </row>
    <row r="384" spans="10:11" ht="19.5">
      <c r="J384" s="90"/>
      <c r="K384" s="206"/>
    </row>
    <row r="385" spans="10:11" ht="19.5">
      <c r="J385" s="90"/>
      <c r="K385" s="206"/>
    </row>
    <row r="386" spans="10:11" ht="19.5">
      <c r="J386" s="90"/>
      <c r="K386" s="206"/>
    </row>
    <row r="387" spans="10:11" ht="19.5">
      <c r="J387" s="90"/>
      <c r="K387" s="206"/>
    </row>
    <row r="388" spans="10:11" ht="19.5">
      <c r="J388" s="90"/>
      <c r="K388" s="206"/>
    </row>
    <row r="389" spans="10:11" ht="19.5">
      <c r="J389" s="90"/>
      <c r="K389" s="206"/>
    </row>
    <row r="390" spans="10:11" ht="19.5">
      <c r="J390" s="90"/>
      <c r="K390" s="206"/>
    </row>
    <row r="391" spans="10:11" ht="19.5">
      <c r="J391" s="90"/>
      <c r="K391" s="206"/>
    </row>
    <row r="392" spans="10:11" ht="19.5">
      <c r="J392" s="90"/>
      <c r="K392" s="206"/>
    </row>
    <row r="393" spans="10:11" ht="19.5">
      <c r="J393" s="90"/>
      <c r="K393" s="206"/>
    </row>
    <row r="394" spans="10:11" ht="19.5">
      <c r="J394" s="90"/>
      <c r="K394" s="206"/>
    </row>
    <row r="395" spans="10:11" ht="19.5">
      <c r="J395" s="90"/>
      <c r="K395" s="206"/>
    </row>
    <row r="396" spans="10:11" ht="19.5">
      <c r="J396" s="90"/>
      <c r="K396" s="206"/>
    </row>
    <row r="397" spans="10:11" ht="19.5">
      <c r="J397" s="90"/>
      <c r="K397" s="206"/>
    </row>
    <row r="398" spans="10:11" ht="19.5">
      <c r="J398" s="90"/>
      <c r="K398" s="206"/>
    </row>
    <row r="399" spans="10:11" ht="19.5">
      <c r="J399" s="90"/>
      <c r="K399" s="206"/>
    </row>
    <row r="400" spans="10:11" ht="19.5">
      <c r="J400" s="90"/>
      <c r="K400" s="206"/>
    </row>
    <row r="401" spans="10:11" ht="19.5">
      <c r="J401" s="90"/>
      <c r="K401" s="206"/>
    </row>
    <row r="402" spans="10:11" ht="19.5">
      <c r="J402" s="90"/>
      <c r="K402" s="206"/>
    </row>
    <row r="403" spans="10:11" ht="19.5">
      <c r="J403" s="90"/>
      <c r="K403" s="206"/>
    </row>
    <row r="404" spans="10:11" ht="19.5">
      <c r="J404" s="90"/>
      <c r="K404" s="206"/>
    </row>
    <row r="405" spans="10:11" ht="19.5">
      <c r="J405" s="90"/>
      <c r="K405" s="206"/>
    </row>
    <row r="406" spans="10:11" ht="19.5">
      <c r="J406" s="90"/>
      <c r="K406" s="206"/>
    </row>
    <row r="407" spans="10:11" ht="19.5">
      <c r="J407" s="90"/>
      <c r="K407" s="206"/>
    </row>
    <row r="408" spans="10:11" ht="19.5">
      <c r="J408" s="90"/>
      <c r="K408" s="206"/>
    </row>
    <row r="409" spans="10:11" ht="19.5">
      <c r="J409" s="90"/>
      <c r="K409" s="206"/>
    </row>
    <row r="410" spans="10:11" ht="19.5">
      <c r="J410" s="90"/>
      <c r="K410" s="206"/>
    </row>
    <row r="411" spans="10:11" ht="19.5">
      <c r="J411" s="90"/>
      <c r="K411" s="206"/>
    </row>
    <row r="412" spans="10:11" ht="19.5">
      <c r="J412" s="90"/>
      <c r="K412" s="206"/>
    </row>
    <row r="413" spans="10:11" ht="19.5">
      <c r="J413" s="90"/>
      <c r="K413" s="206"/>
    </row>
    <row r="414" spans="10:11" ht="19.5">
      <c r="J414" s="90"/>
      <c r="K414" s="206"/>
    </row>
    <row r="415" spans="10:11" ht="19.5">
      <c r="J415" s="90"/>
      <c r="K415" s="206"/>
    </row>
    <row r="416" spans="10:11" ht="19.5">
      <c r="J416" s="90"/>
      <c r="K416" s="206"/>
    </row>
    <row r="417" spans="10:11" ht="19.5">
      <c r="J417" s="90"/>
      <c r="K417" s="206"/>
    </row>
    <row r="418" spans="10:11" ht="19.5">
      <c r="J418" s="90"/>
      <c r="K418" s="206"/>
    </row>
    <row r="419" spans="10:11" ht="19.5">
      <c r="J419" s="90"/>
      <c r="K419" s="206"/>
    </row>
    <row r="420" spans="10:11" ht="19.5">
      <c r="J420" s="90"/>
      <c r="K420" s="206"/>
    </row>
    <row r="421" spans="10:11" ht="19.5">
      <c r="J421" s="90"/>
      <c r="K421" s="206"/>
    </row>
    <row r="422" spans="10:11" ht="19.5">
      <c r="J422" s="90"/>
      <c r="K422" s="206"/>
    </row>
    <row r="423" spans="10:11" ht="19.5">
      <c r="J423" s="90"/>
      <c r="K423" s="206"/>
    </row>
    <row r="424" spans="10:11" ht="19.5">
      <c r="J424" s="90"/>
      <c r="K424" s="206"/>
    </row>
    <row r="425" spans="10:11" ht="19.5">
      <c r="J425" s="90"/>
      <c r="K425" s="206"/>
    </row>
    <row r="426" spans="10:11" ht="19.5">
      <c r="J426" s="90"/>
      <c r="K426" s="206"/>
    </row>
    <row r="427" spans="10:11" ht="19.5">
      <c r="J427" s="90"/>
      <c r="K427" s="206"/>
    </row>
    <row r="428" spans="10:11" ht="19.5">
      <c r="J428" s="90"/>
      <c r="K428" s="206"/>
    </row>
    <row r="429" spans="10:11" ht="19.5">
      <c r="J429" s="90"/>
      <c r="K429" s="206"/>
    </row>
    <row r="430" spans="10:11" ht="19.5">
      <c r="J430" s="90"/>
      <c r="K430" s="206"/>
    </row>
    <row r="431" spans="10:11" ht="19.5">
      <c r="J431" s="90"/>
      <c r="K431" s="206"/>
    </row>
    <row r="432" spans="10:11" ht="19.5">
      <c r="J432" s="90"/>
      <c r="K432" s="206"/>
    </row>
    <row r="433" spans="10:11" ht="19.5">
      <c r="J433" s="90"/>
      <c r="K433" s="206"/>
    </row>
    <row r="434" spans="10:11" ht="19.5">
      <c r="J434" s="90"/>
      <c r="K434" s="206"/>
    </row>
    <row r="435" spans="10:11" ht="19.5">
      <c r="J435" s="90"/>
      <c r="K435" s="206"/>
    </row>
    <row r="436" spans="10:11" ht="19.5">
      <c r="J436" s="90"/>
      <c r="K436" s="206"/>
    </row>
    <row r="437" spans="10:11" ht="19.5">
      <c r="J437" s="90"/>
      <c r="K437" s="206"/>
    </row>
    <row r="438" spans="10:11" ht="19.5">
      <c r="J438" s="90"/>
      <c r="K438" s="206"/>
    </row>
    <row r="439" spans="10:11" ht="19.5">
      <c r="J439" s="90"/>
      <c r="K439" s="206"/>
    </row>
    <row r="440" spans="10:11" ht="19.5">
      <c r="J440" s="90"/>
      <c r="K440" s="206"/>
    </row>
    <row r="441" spans="10:11" ht="19.5">
      <c r="J441" s="90"/>
      <c r="K441" s="206"/>
    </row>
    <row r="442" spans="10:11" ht="19.5">
      <c r="J442" s="90"/>
      <c r="K442" s="206"/>
    </row>
    <row r="443" spans="10:11" ht="19.5">
      <c r="J443" s="90"/>
      <c r="K443" s="206"/>
    </row>
    <row r="444" spans="10:11" ht="19.5">
      <c r="J444" s="90"/>
      <c r="K444" s="206"/>
    </row>
    <row r="445" spans="10:11" ht="19.5">
      <c r="J445" s="90"/>
      <c r="K445" s="206"/>
    </row>
    <row r="446" spans="10:11" ht="19.5">
      <c r="J446" s="90"/>
      <c r="K446" s="206"/>
    </row>
    <row r="447" spans="10:11" ht="19.5">
      <c r="J447" s="90"/>
      <c r="K447" s="206"/>
    </row>
    <row r="448" spans="10:11" ht="19.5">
      <c r="J448" s="90"/>
      <c r="K448" s="206"/>
    </row>
    <row r="449" spans="10:11" ht="19.5">
      <c r="J449" s="90"/>
      <c r="K449" s="206"/>
    </row>
    <row r="450" spans="10:11" ht="19.5">
      <c r="J450" s="90"/>
      <c r="K450" s="206"/>
    </row>
    <row r="451" spans="10:11" ht="19.5">
      <c r="J451" s="90"/>
      <c r="K451" s="206"/>
    </row>
    <row r="452" spans="10:11" ht="19.5">
      <c r="J452" s="90"/>
      <c r="K452" s="206"/>
    </row>
    <row r="453" spans="10:11" ht="19.5">
      <c r="J453" s="90"/>
      <c r="K453" s="206"/>
    </row>
    <row r="454" spans="10:11" ht="19.5">
      <c r="J454" s="90"/>
      <c r="K454" s="206"/>
    </row>
    <row r="455" spans="10:11" ht="19.5">
      <c r="J455" s="90"/>
      <c r="K455" s="206"/>
    </row>
    <row r="456" spans="10:11" ht="19.5">
      <c r="J456" s="90"/>
      <c r="K456" s="206"/>
    </row>
    <row r="457" spans="10:11" ht="19.5">
      <c r="J457" s="90"/>
      <c r="K457" s="206"/>
    </row>
    <row r="458" spans="10:11" ht="19.5">
      <c r="J458" s="90"/>
      <c r="K458" s="206"/>
    </row>
    <row r="459" spans="10:11" ht="19.5">
      <c r="J459" s="90"/>
      <c r="K459" s="206"/>
    </row>
    <row r="460" spans="10:11" ht="19.5">
      <c r="J460" s="90"/>
      <c r="K460" s="206"/>
    </row>
    <row r="461" spans="10:11" ht="19.5">
      <c r="J461" s="90"/>
      <c r="K461" s="206"/>
    </row>
    <row r="462" spans="10:11" ht="19.5">
      <c r="J462" s="90"/>
      <c r="K462" s="206"/>
    </row>
    <row r="463" spans="10:11" ht="19.5">
      <c r="J463" s="90"/>
      <c r="K463" s="206"/>
    </row>
    <row r="464" spans="10:11" ht="19.5">
      <c r="J464" s="90"/>
      <c r="K464" s="206"/>
    </row>
    <row r="465" spans="10:11" ht="19.5">
      <c r="J465" s="90"/>
      <c r="K465" s="206"/>
    </row>
    <row r="466" spans="10:11" ht="19.5">
      <c r="J466" s="90"/>
      <c r="K466" s="206"/>
    </row>
    <row r="467" spans="10:11" ht="19.5">
      <c r="J467" s="90"/>
      <c r="K467" s="206"/>
    </row>
    <row r="468" spans="10:11" ht="19.5">
      <c r="J468" s="90"/>
      <c r="K468" s="206"/>
    </row>
    <row r="469" spans="10:11" ht="19.5">
      <c r="J469" s="90"/>
      <c r="K469" s="206"/>
    </row>
    <row r="470" spans="10:11" ht="19.5">
      <c r="J470" s="90"/>
      <c r="K470" s="206"/>
    </row>
    <row r="471" spans="10:11" ht="19.5">
      <c r="J471" s="90"/>
      <c r="K471" s="206"/>
    </row>
    <row r="472" spans="10:11" ht="19.5">
      <c r="J472" s="90"/>
      <c r="K472" s="206"/>
    </row>
    <row r="473" spans="10:11" ht="19.5">
      <c r="J473" s="90"/>
      <c r="K473" s="206"/>
    </row>
    <row r="474" spans="10:11" ht="19.5">
      <c r="J474" s="90"/>
      <c r="K474" s="206"/>
    </row>
    <row r="475" spans="10:11" ht="19.5">
      <c r="J475" s="90"/>
      <c r="K475" s="206"/>
    </row>
    <row r="476" spans="10:11" ht="19.5">
      <c r="J476" s="90"/>
      <c r="K476" s="206"/>
    </row>
    <row r="477" spans="10:11" ht="19.5">
      <c r="J477" s="90"/>
      <c r="K477" s="206"/>
    </row>
    <row r="478" spans="10:11" ht="19.5">
      <c r="J478" s="90"/>
      <c r="K478" s="206"/>
    </row>
    <row r="479" spans="10:11" ht="19.5">
      <c r="J479" s="90"/>
      <c r="K479" s="206"/>
    </row>
    <row r="480" spans="10:11" ht="19.5">
      <c r="J480" s="90"/>
      <c r="K480" s="206"/>
    </row>
    <row r="481" spans="10:11" ht="19.5">
      <c r="J481" s="90"/>
      <c r="K481" s="206"/>
    </row>
    <row r="482" spans="10:11" ht="19.5">
      <c r="J482" s="90"/>
      <c r="K482" s="206"/>
    </row>
    <row r="483" spans="10:11" ht="19.5">
      <c r="J483" s="90"/>
      <c r="K483" s="206"/>
    </row>
    <row r="484" spans="10:11" ht="19.5">
      <c r="J484" s="90"/>
      <c r="K484" s="206"/>
    </row>
    <row r="485" spans="10:11" ht="19.5">
      <c r="J485" s="90"/>
      <c r="K485" s="206"/>
    </row>
    <row r="486" spans="10:11" ht="19.5">
      <c r="J486" s="90"/>
      <c r="K486" s="206"/>
    </row>
    <row r="487" spans="10:11" ht="19.5">
      <c r="J487" s="90"/>
      <c r="K487" s="206"/>
    </row>
    <row r="488" spans="10:11" ht="19.5">
      <c r="J488" s="90"/>
      <c r="K488" s="206"/>
    </row>
    <row r="489" spans="10:11" ht="19.5">
      <c r="J489" s="90"/>
      <c r="K489" s="206"/>
    </row>
    <row r="490" spans="10:11" ht="19.5">
      <c r="J490" s="90"/>
      <c r="K490" s="206"/>
    </row>
    <row r="491" spans="10:11" ht="19.5">
      <c r="J491" s="90"/>
      <c r="K491" s="206"/>
    </row>
    <row r="492" spans="10:11" ht="19.5">
      <c r="J492" s="90"/>
      <c r="K492" s="206"/>
    </row>
    <row r="493" spans="10:11" ht="19.5">
      <c r="J493" s="90"/>
      <c r="K493" s="206"/>
    </row>
    <row r="494" spans="10:11" ht="19.5">
      <c r="J494" s="90"/>
      <c r="K494" s="206"/>
    </row>
    <row r="495" spans="10:11" ht="19.5">
      <c r="J495" s="90"/>
      <c r="K495" s="206"/>
    </row>
    <row r="496" spans="10:11" ht="19.5">
      <c r="J496" s="90"/>
      <c r="K496" s="206"/>
    </row>
    <row r="497" spans="10:11" ht="19.5">
      <c r="J497" s="90"/>
      <c r="K497" s="206"/>
    </row>
    <row r="498" spans="10:11" ht="19.5">
      <c r="J498" s="90"/>
      <c r="K498" s="206"/>
    </row>
    <row r="499" spans="10:11" ht="19.5">
      <c r="J499" s="90"/>
      <c r="K499" s="206"/>
    </row>
    <row r="500" spans="10:11" ht="19.5">
      <c r="J500" s="90"/>
      <c r="K500" s="206"/>
    </row>
    <row r="501" spans="10:11" ht="19.5">
      <c r="J501" s="90"/>
      <c r="K501" s="206"/>
    </row>
    <row r="502" spans="10:11" ht="19.5">
      <c r="J502" s="90"/>
      <c r="K502" s="206"/>
    </row>
    <row r="503" spans="10:11" ht="19.5">
      <c r="J503" s="90"/>
      <c r="K503" s="206"/>
    </row>
    <row r="504" spans="10:11" ht="19.5">
      <c r="J504" s="90"/>
      <c r="K504" s="206"/>
    </row>
    <row r="505" spans="10:11" ht="19.5">
      <c r="J505" s="90"/>
      <c r="K505" s="206"/>
    </row>
    <row r="506" spans="10:11" ht="19.5">
      <c r="J506" s="90"/>
      <c r="K506" s="206"/>
    </row>
    <row r="507" spans="10:11" ht="19.5">
      <c r="J507" s="90"/>
      <c r="K507" s="206"/>
    </row>
    <row r="508" spans="10:11" ht="19.5">
      <c r="J508" s="90"/>
      <c r="K508" s="206"/>
    </row>
    <row r="509" spans="10:11" ht="19.5">
      <c r="J509" s="90"/>
      <c r="K509" s="206"/>
    </row>
    <row r="510" spans="10:11" ht="19.5">
      <c r="J510" s="90"/>
      <c r="K510" s="206"/>
    </row>
    <row r="511" spans="10:11" ht="19.5">
      <c r="J511" s="90"/>
      <c r="K511" s="206"/>
    </row>
    <row r="512" spans="10:11" ht="19.5">
      <c r="J512" s="90"/>
      <c r="K512" s="206"/>
    </row>
    <row r="513" spans="10:11" ht="19.5">
      <c r="J513" s="90"/>
      <c r="K513" s="206"/>
    </row>
    <row r="514" spans="10:11" ht="19.5">
      <c r="J514" s="90"/>
      <c r="K514" s="206"/>
    </row>
    <row r="515" spans="10:11" ht="19.5">
      <c r="J515" s="90"/>
      <c r="K515" s="206"/>
    </row>
    <row r="516" spans="10:11" ht="19.5">
      <c r="J516" s="90"/>
      <c r="K516" s="206"/>
    </row>
    <row r="517" spans="10:11" ht="19.5">
      <c r="J517" s="90"/>
      <c r="K517" s="206"/>
    </row>
    <row r="518" spans="10:11" ht="19.5">
      <c r="J518" s="90"/>
      <c r="K518" s="206"/>
    </row>
    <row r="519" spans="10:11" ht="19.5">
      <c r="J519" s="90"/>
      <c r="K519" s="206"/>
    </row>
    <row r="520" spans="10:11" ht="19.5">
      <c r="J520" s="90"/>
      <c r="K520" s="206"/>
    </row>
    <row r="521" spans="10:11" ht="19.5">
      <c r="J521" s="90"/>
      <c r="K521" s="206"/>
    </row>
    <row r="522" spans="10:11" ht="19.5">
      <c r="J522" s="90"/>
      <c r="K522" s="206"/>
    </row>
    <row r="523" spans="10:11" ht="19.5">
      <c r="J523" s="90"/>
      <c r="K523" s="206"/>
    </row>
    <row r="524" spans="10:11" ht="19.5">
      <c r="J524" s="90"/>
      <c r="K524" s="206"/>
    </row>
    <row r="525" spans="10:11" ht="19.5">
      <c r="J525" s="90"/>
      <c r="K525" s="206"/>
    </row>
    <row r="526" spans="10:11" ht="19.5">
      <c r="J526" s="90"/>
      <c r="K526" s="206"/>
    </row>
    <row r="527" spans="10:11" ht="19.5">
      <c r="J527" s="90"/>
      <c r="K527" s="206"/>
    </row>
    <row r="528" spans="10:11" ht="19.5">
      <c r="J528" s="90"/>
      <c r="K528" s="206"/>
    </row>
    <row r="529" spans="10:11" ht="19.5">
      <c r="J529" s="90"/>
      <c r="K529" s="206"/>
    </row>
    <row r="530" spans="10:11" ht="19.5">
      <c r="J530" s="90"/>
      <c r="K530" s="206"/>
    </row>
    <row r="531" spans="10:11" ht="19.5">
      <c r="J531" s="90"/>
      <c r="K531" s="206"/>
    </row>
    <row r="532" spans="10:11" ht="19.5">
      <c r="J532" s="90"/>
      <c r="K532" s="206"/>
    </row>
    <row r="533" spans="10:11" ht="19.5">
      <c r="J533" s="90"/>
      <c r="K533" s="206"/>
    </row>
    <row r="534" spans="10:11" ht="19.5">
      <c r="J534" s="90"/>
      <c r="K534" s="206"/>
    </row>
    <row r="535" spans="10:11" ht="19.5">
      <c r="J535" s="90"/>
      <c r="K535" s="206"/>
    </row>
    <row r="536" spans="10:11" ht="19.5">
      <c r="J536" s="90"/>
      <c r="K536" s="206"/>
    </row>
    <row r="537" spans="10:11" ht="19.5">
      <c r="J537" s="90"/>
      <c r="K537" s="206"/>
    </row>
    <row r="538" spans="10:11" ht="19.5">
      <c r="J538" s="90"/>
      <c r="K538" s="206"/>
    </row>
    <row r="539" spans="10:11" ht="19.5">
      <c r="J539" s="90"/>
      <c r="K539" s="206"/>
    </row>
    <row r="540" spans="10:11" ht="19.5">
      <c r="J540" s="90"/>
      <c r="K540" s="206"/>
    </row>
    <row r="541" spans="10:11" ht="19.5">
      <c r="J541" s="90"/>
      <c r="K541" s="206"/>
    </row>
    <row r="542" spans="10:11" ht="19.5">
      <c r="J542" s="90"/>
      <c r="K542" s="206"/>
    </row>
    <row r="543" spans="10:11" ht="19.5">
      <c r="J543" s="90"/>
      <c r="K543" s="206"/>
    </row>
    <row r="544" spans="10:11" ht="19.5">
      <c r="J544" s="90"/>
      <c r="K544" s="206"/>
    </row>
    <row r="545" spans="10:11" ht="19.5">
      <c r="J545" s="90"/>
      <c r="K545" s="206"/>
    </row>
    <row r="546" spans="10:11" ht="19.5">
      <c r="J546" s="90"/>
      <c r="K546" s="206"/>
    </row>
    <row r="547" spans="10:11" ht="19.5">
      <c r="J547" s="90"/>
      <c r="K547" s="206"/>
    </row>
    <row r="548" spans="10:11" ht="19.5">
      <c r="J548" s="90"/>
      <c r="K548" s="206"/>
    </row>
    <row r="549" spans="10:11" ht="19.5">
      <c r="J549" s="90"/>
      <c r="K549" s="206"/>
    </row>
    <row r="550" spans="10:11" ht="19.5">
      <c r="J550" s="90"/>
      <c r="K550" s="206"/>
    </row>
    <row r="551" spans="10:11" ht="19.5">
      <c r="J551" s="90"/>
      <c r="K551" s="206"/>
    </row>
    <row r="552" spans="10:11" ht="19.5">
      <c r="J552" s="90"/>
      <c r="K552" s="206"/>
    </row>
    <row r="553" spans="10:11" ht="19.5">
      <c r="J553" s="90"/>
      <c r="K553" s="206"/>
    </row>
    <row r="554" spans="10:11" ht="19.5">
      <c r="J554" s="90"/>
      <c r="K554" s="206"/>
    </row>
    <row r="555" spans="10:11" ht="19.5">
      <c r="J555" s="90"/>
      <c r="K555" s="206"/>
    </row>
    <row r="556" spans="10:11" ht="19.5">
      <c r="J556" s="90"/>
      <c r="K556" s="206"/>
    </row>
    <row r="557" spans="10:11" ht="19.5">
      <c r="J557" s="90"/>
      <c r="K557" s="206"/>
    </row>
    <row r="558" spans="10:11" ht="19.5">
      <c r="J558" s="90"/>
      <c r="K558" s="206"/>
    </row>
    <row r="559" spans="10:11" ht="19.5">
      <c r="J559" s="90"/>
      <c r="K559" s="206"/>
    </row>
    <row r="560" spans="10:11" ht="19.5">
      <c r="J560" s="90"/>
      <c r="K560" s="206"/>
    </row>
    <row r="561" spans="10:11" ht="19.5">
      <c r="J561" s="90"/>
      <c r="K561" s="206"/>
    </row>
    <row r="562" spans="10:11" ht="19.5">
      <c r="J562" s="90"/>
      <c r="K562" s="206"/>
    </row>
    <row r="563" spans="10:11" ht="19.5">
      <c r="J563" s="90"/>
      <c r="K563" s="206"/>
    </row>
    <row r="564" spans="10:11" ht="19.5">
      <c r="J564" s="90"/>
      <c r="K564" s="206"/>
    </row>
    <row r="565" spans="10:11" ht="19.5">
      <c r="J565" s="90"/>
      <c r="K565" s="206"/>
    </row>
    <row r="566" spans="10:11" ht="19.5">
      <c r="J566" s="90"/>
      <c r="K566" s="206"/>
    </row>
    <row r="567" spans="10:11" ht="19.5">
      <c r="J567" s="90"/>
      <c r="K567" s="206"/>
    </row>
    <row r="568" spans="10:11" ht="19.5">
      <c r="J568" s="90"/>
      <c r="K568" s="206"/>
    </row>
    <row r="569" spans="10:11" ht="19.5">
      <c r="J569" s="90"/>
      <c r="K569" s="206"/>
    </row>
    <row r="570" spans="10:11" ht="19.5">
      <c r="J570" s="90"/>
      <c r="K570" s="206"/>
    </row>
    <row r="571" spans="10:11" ht="19.5">
      <c r="J571" s="90"/>
      <c r="K571" s="206"/>
    </row>
    <row r="572" spans="10:11" ht="19.5">
      <c r="J572" s="90"/>
      <c r="K572" s="206"/>
    </row>
    <row r="573" spans="10:11" ht="19.5">
      <c r="J573" s="90"/>
      <c r="K573" s="206"/>
    </row>
    <row r="574" spans="10:11" ht="19.5">
      <c r="J574" s="90"/>
      <c r="K574" s="206"/>
    </row>
    <row r="575" spans="10:11" ht="19.5">
      <c r="J575" s="90"/>
      <c r="K575" s="206"/>
    </row>
    <row r="576" spans="10:11" ht="19.5">
      <c r="J576" s="90"/>
      <c r="K576" s="206"/>
    </row>
    <row r="577" spans="10:11" ht="19.5">
      <c r="J577" s="90"/>
      <c r="K577" s="206"/>
    </row>
    <row r="578" spans="10:11" ht="19.5">
      <c r="J578" s="90"/>
      <c r="K578" s="206"/>
    </row>
    <row r="579" spans="10:11" ht="19.5">
      <c r="J579" s="90"/>
      <c r="K579" s="206"/>
    </row>
    <row r="580" spans="10:11" ht="19.5">
      <c r="J580" s="90"/>
      <c r="K580" s="206"/>
    </row>
    <row r="581" spans="10:11" ht="19.5">
      <c r="J581" s="90"/>
      <c r="K581" s="206"/>
    </row>
    <row r="582" spans="10:11" ht="19.5">
      <c r="J582" s="90"/>
      <c r="K582" s="206"/>
    </row>
    <row r="583" spans="10:11" ht="19.5">
      <c r="J583" s="90"/>
      <c r="K583" s="206"/>
    </row>
    <row r="584" spans="10:11" ht="19.5">
      <c r="J584" s="90"/>
      <c r="K584" s="206"/>
    </row>
    <row r="585" spans="10:11" ht="19.5">
      <c r="J585" s="90"/>
      <c r="K585" s="206"/>
    </row>
    <row r="586" spans="10:11" ht="19.5">
      <c r="J586" s="90"/>
      <c r="K586" s="206"/>
    </row>
    <row r="587" spans="10:11" ht="19.5">
      <c r="J587" s="90"/>
      <c r="K587" s="206"/>
    </row>
    <row r="588" spans="10:11" ht="19.5">
      <c r="J588" s="90"/>
      <c r="K588" s="206"/>
    </row>
    <row r="589" spans="10:11" ht="19.5">
      <c r="J589" s="90"/>
      <c r="K589" s="206"/>
    </row>
    <row r="590" spans="10:11" ht="19.5">
      <c r="J590" s="90"/>
      <c r="K590" s="206"/>
    </row>
    <row r="591" spans="10:11" ht="19.5">
      <c r="J591" s="90"/>
      <c r="K591" s="206"/>
    </row>
    <row r="592" spans="10:11" ht="19.5">
      <c r="J592" s="90"/>
      <c r="K592" s="206"/>
    </row>
    <row r="593" spans="10:11" ht="19.5">
      <c r="J593" s="90"/>
      <c r="K593" s="206"/>
    </row>
    <row r="594" spans="10:11" ht="19.5">
      <c r="J594" s="90"/>
      <c r="K594" s="206"/>
    </row>
    <row r="595" spans="10:11" ht="19.5">
      <c r="J595" s="90"/>
      <c r="K595" s="206"/>
    </row>
    <row r="596" spans="10:11" ht="19.5">
      <c r="J596" s="90"/>
      <c r="K596" s="206"/>
    </row>
    <row r="597" spans="10:11" ht="19.5">
      <c r="J597" s="90"/>
      <c r="K597" s="206"/>
    </row>
    <row r="598" spans="10:11" ht="19.5">
      <c r="J598" s="90"/>
      <c r="K598" s="206"/>
    </row>
    <row r="599" spans="10:11" ht="19.5">
      <c r="J599" s="90"/>
      <c r="K599" s="206"/>
    </row>
    <row r="600" spans="10:11" ht="19.5">
      <c r="J600" s="90"/>
      <c r="K600" s="206"/>
    </row>
    <row r="601" spans="10:11" ht="19.5">
      <c r="J601" s="90"/>
      <c r="K601" s="206"/>
    </row>
    <row r="602" spans="10:11" ht="19.5">
      <c r="J602" s="90"/>
      <c r="K602" s="206"/>
    </row>
    <row r="603" spans="10:11" ht="19.5">
      <c r="J603" s="90"/>
      <c r="K603" s="206"/>
    </row>
    <row r="604" spans="10:11" ht="19.5">
      <c r="J604" s="90"/>
      <c r="K604" s="206"/>
    </row>
    <row r="605" spans="10:11" ht="19.5">
      <c r="J605" s="90"/>
      <c r="K605" s="206"/>
    </row>
    <row r="606" spans="10:11" ht="19.5">
      <c r="J606" s="90"/>
      <c r="K606" s="206"/>
    </row>
    <row r="607" spans="10:11" ht="19.5">
      <c r="J607" s="90"/>
      <c r="K607" s="206"/>
    </row>
    <row r="608" spans="10:11" ht="19.5">
      <c r="J608" s="90"/>
      <c r="K608" s="206"/>
    </row>
    <row r="609" spans="10:11" ht="19.5">
      <c r="J609" s="90"/>
      <c r="K609" s="206"/>
    </row>
    <row r="610" spans="10:11" ht="19.5">
      <c r="J610" s="90"/>
      <c r="K610" s="206"/>
    </row>
    <row r="611" spans="10:11" ht="19.5">
      <c r="J611" s="90"/>
      <c r="K611" s="206"/>
    </row>
    <row r="612" spans="10:11" ht="19.5">
      <c r="J612" s="90"/>
      <c r="K612" s="206"/>
    </row>
    <row r="613" spans="10:11" ht="19.5">
      <c r="J613" s="90"/>
      <c r="K613" s="206"/>
    </row>
    <row r="614" spans="10:11" ht="19.5">
      <c r="J614" s="90"/>
      <c r="K614" s="206"/>
    </row>
    <row r="615" spans="10:11" ht="19.5">
      <c r="J615" s="90"/>
      <c r="K615" s="206"/>
    </row>
    <row r="616" spans="10:11" ht="19.5">
      <c r="J616" s="90"/>
      <c r="K616" s="206"/>
    </row>
    <row r="617" spans="10:11" ht="19.5">
      <c r="J617" s="90"/>
      <c r="K617" s="206"/>
    </row>
    <row r="618" spans="10:11" ht="19.5">
      <c r="J618" s="90"/>
      <c r="K618" s="206"/>
    </row>
    <row r="619" spans="10:11" ht="19.5">
      <c r="J619" s="90"/>
      <c r="K619" s="206"/>
    </row>
    <row r="620" spans="10:11" ht="19.5">
      <c r="J620" s="90"/>
      <c r="K620" s="206"/>
    </row>
    <row r="621" spans="10:11" ht="19.5">
      <c r="J621" s="90"/>
      <c r="K621" s="206"/>
    </row>
    <row r="622" spans="10:11" ht="19.5">
      <c r="J622" s="90"/>
      <c r="K622" s="206"/>
    </row>
    <row r="623" spans="10:11" ht="19.5">
      <c r="J623" s="90"/>
      <c r="K623" s="206"/>
    </row>
    <row r="624" spans="10:11" ht="19.5">
      <c r="J624" s="90"/>
      <c r="K624" s="206"/>
    </row>
    <row r="625" spans="10:11" ht="19.5">
      <c r="J625" s="90"/>
      <c r="K625" s="206"/>
    </row>
    <row r="626" spans="10:11" ht="19.5">
      <c r="J626" s="90"/>
      <c r="K626" s="206"/>
    </row>
    <row r="627" spans="10:11" ht="19.5">
      <c r="J627" s="90"/>
      <c r="K627" s="206"/>
    </row>
    <row r="628" spans="10:11" ht="19.5">
      <c r="J628" s="90"/>
      <c r="K628" s="206"/>
    </row>
    <row r="629" spans="10:11" ht="19.5">
      <c r="J629" s="90"/>
      <c r="K629" s="206"/>
    </row>
    <row r="630" spans="10:11" ht="19.5">
      <c r="J630" s="90"/>
      <c r="K630" s="206"/>
    </row>
    <row r="631" spans="10:11" ht="19.5">
      <c r="J631" s="90"/>
      <c r="K631" s="206"/>
    </row>
    <row r="632" spans="10:11" ht="19.5">
      <c r="J632" s="90"/>
      <c r="K632" s="206"/>
    </row>
    <row r="633" spans="10:11" ht="19.5">
      <c r="J633" s="90"/>
      <c r="K633" s="206"/>
    </row>
    <row r="634" spans="10:11" ht="19.5">
      <c r="J634" s="90"/>
      <c r="K634" s="206"/>
    </row>
    <row r="635" spans="10:11" ht="19.5">
      <c r="J635" s="90"/>
      <c r="K635" s="206"/>
    </row>
    <row r="636" spans="10:11" ht="19.5">
      <c r="J636" s="90"/>
      <c r="K636" s="206"/>
    </row>
    <row r="637" spans="10:11" ht="19.5">
      <c r="J637" s="90"/>
      <c r="K637" s="206"/>
    </row>
    <row r="638" spans="10:11" ht="19.5">
      <c r="J638" s="90"/>
      <c r="K638" s="206"/>
    </row>
    <row r="639" spans="10:11" ht="19.5">
      <c r="J639" s="90"/>
      <c r="K639" s="206"/>
    </row>
    <row r="640" spans="10:11" ht="19.5">
      <c r="J640" s="90"/>
      <c r="K640" s="206"/>
    </row>
    <row r="641" spans="10:11" ht="19.5">
      <c r="J641" s="90"/>
      <c r="K641" s="206"/>
    </row>
    <row r="642" spans="10:11" ht="19.5">
      <c r="J642" s="90"/>
      <c r="K642" s="206"/>
    </row>
    <row r="643" spans="10:11" ht="19.5">
      <c r="J643" s="90"/>
      <c r="K643" s="206"/>
    </row>
    <row r="644" spans="10:11" ht="19.5">
      <c r="J644" s="90"/>
      <c r="K644" s="206"/>
    </row>
    <row r="645" spans="10:11" ht="19.5">
      <c r="J645" s="90"/>
      <c r="K645" s="206"/>
    </row>
    <row r="646" spans="10:11" ht="19.5">
      <c r="J646" s="90"/>
      <c r="K646" s="206"/>
    </row>
    <row r="647" spans="10:11" ht="19.5">
      <c r="J647" s="90"/>
      <c r="K647" s="206"/>
    </row>
    <row r="648" spans="10:11" ht="19.5">
      <c r="J648" s="90"/>
      <c r="K648" s="206"/>
    </row>
    <row r="649" spans="10:11" ht="19.5">
      <c r="J649" s="90"/>
      <c r="K649" s="206"/>
    </row>
    <row r="650" spans="10:11" ht="19.5">
      <c r="J650" s="90"/>
      <c r="K650" s="206"/>
    </row>
    <row r="651" spans="10:11" ht="19.5">
      <c r="J651" s="90"/>
      <c r="K651" s="206"/>
    </row>
    <row r="652" spans="10:11" ht="19.5">
      <c r="J652" s="90"/>
      <c r="K652" s="206"/>
    </row>
    <row r="653" spans="10:11" ht="19.5">
      <c r="J653" s="90"/>
      <c r="K653" s="206"/>
    </row>
    <row r="654" spans="10:11" ht="19.5">
      <c r="J654" s="90"/>
      <c r="K654" s="206"/>
    </row>
    <row r="655" spans="10:11" ht="19.5">
      <c r="J655" s="90"/>
      <c r="K655" s="206"/>
    </row>
    <row r="656" spans="10:11" ht="19.5">
      <c r="J656" s="90"/>
      <c r="K656" s="206"/>
    </row>
    <row r="657" spans="10:11" ht="19.5">
      <c r="J657" s="90"/>
      <c r="K657" s="206"/>
    </row>
    <row r="658" spans="10:11" ht="19.5">
      <c r="J658" s="90"/>
      <c r="K658" s="206"/>
    </row>
    <row r="659" spans="10:11" ht="19.5">
      <c r="J659" s="90"/>
      <c r="K659" s="206"/>
    </row>
    <row r="660" spans="10:11" ht="19.5">
      <c r="J660" s="90"/>
      <c r="K660" s="206"/>
    </row>
    <row r="661" spans="10:11" ht="19.5">
      <c r="J661" s="90"/>
      <c r="K661" s="206"/>
    </row>
    <row r="662" spans="10:11" ht="19.5">
      <c r="J662" s="90"/>
      <c r="K662" s="206"/>
    </row>
    <row r="663" spans="10:11" ht="19.5">
      <c r="J663" s="90"/>
      <c r="K663" s="206"/>
    </row>
    <row r="664" spans="10:11" ht="19.5">
      <c r="J664" s="90"/>
      <c r="K664" s="206"/>
    </row>
    <row r="665" spans="10:11" ht="19.5">
      <c r="J665" s="90"/>
      <c r="K665" s="206"/>
    </row>
    <row r="666" spans="10:11" ht="19.5">
      <c r="J666" s="90"/>
      <c r="K666" s="206"/>
    </row>
    <row r="667" spans="10:11" ht="19.5">
      <c r="J667" s="90"/>
      <c r="K667" s="206"/>
    </row>
    <row r="668" spans="10:11" ht="19.5">
      <c r="J668" s="90"/>
      <c r="K668" s="206"/>
    </row>
    <row r="669" spans="10:11" ht="19.5">
      <c r="J669" s="90"/>
      <c r="K669" s="206"/>
    </row>
    <row r="670" spans="10:11" ht="19.5">
      <c r="J670" s="90"/>
      <c r="K670" s="206"/>
    </row>
    <row r="671" spans="10:11" ht="19.5">
      <c r="J671" s="90"/>
      <c r="K671" s="206"/>
    </row>
    <row r="672" spans="10:11" ht="19.5">
      <c r="J672" s="90"/>
      <c r="K672" s="206"/>
    </row>
    <row r="673" spans="10:11" ht="19.5">
      <c r="J673" s="90"/>
      <c r="K673" s="206"/>
    </row>
    <row r="674" spans="10:11" ht="19.5">
      <c r="J674" s="90"/>
      <c r="K674" s="206"/>
    </row>
    <row r="675" spans="10:11" ht="19.5">
      <c r="J675" s="90"/>
      <c r="K675" s="206"/>
    </row>
    <row r="676" spans="10:11" ht="19.5">
      <c r="J676" s="90"/>
      <c r="K676" s="206"/>
    </row>
    <row r="677" spans="10:11" ht="19.5">
      <c r="J677" s="90"/>
      <c r="K677" s="206"/>
    </row>
    <row r="678" spans="10:11" ht="19.5">
      <c r="J678" s="90"/>
      <c r="K678" s="206"/>
    </row>
    <row r="679" spans="10:11" ht="19.5">
      <c r="J679" s="90"/>
      <c r="K679" s="206"/>
    </row>
    <row r="680" spans="10:11" ht="19.5">
      <c r="J680" s="90"/>
      <c r="K680" s="206"/>
    </row>
    <row r="681" spans="10:11" ht="19.5">
      <c r="J681" s="90"/>
      <c r="K681" s="206"/>
    </row>
    <row r="682" spans="10:11" ht="19.5">
      <c r="J682" s="90"/>
      <c r="K682" s="206"/>
    </row>
    <row r="683" spans="10:11" ht="19.5">
      <c r="J683" s="90"/>
      <c r="K683" s="206"/>
    </row>
    <row r="684" spans="10:11" ht="19.5">
      <c r="J684" s="90"/>
      <c r="K684" s="206"/>
    </row>
    <row r="685" spans="10:11" ht="19.5">
      <c r="J685" s="90"/>
      <c r="K685" s="206"/>
    </row>
    <row r="686" spans="10:11" ht="19.5">
      <c r="J686" s="90"/>
      <c r="K686" s="206"/>
    </row>
    <row r="687" spans="10:11" ht="19.5">
      <c r="J687" s="90"/>
      <c r="K687" s="206"/>
    </row>
    <row r="688" spans="10:11" ht="19.5">
      <c r="J688" s="90"/>
      <c r="K688" s="206"/>
    </row>
    <row r="689" spans="10:11" ht="19.5">
      <c r="J689" s="90"/>
      <c r="K689" s="206"/>
    </row>
    <row r="690" spans="10:11" ht="19.5">
      <c r="J690" s="90"/>
      <c r="K690" s="206"/>
    </row>
    <row r="691" spans="10:11" ht="19.5">
      <c r="J691" s="90"/>
      <c r="K691" s="206"/>
    </row>
    <row r="692" spans="10:11" ht="19.5">
      <c r="J692" s="90"/>
      <c r="K692" s="206"/>
    </row>
    <row r="693" spans="10:11" ht="19.5">
      <c r="J693" s="90"/>
      <c r="K693" s="206"/>
    </row>
    <row r="694" spans="10:11" ht="19.5">
      <c r="J694" s="90"/>
      <c r="K694" s="206"/>
    </row>
    <row r="695" spans="10:11" ht="19.5">
      <c r="J695" s="90"/>
      <c r="K695" s="206"/>
    </row>
    <row r="696" spans="10:11" ht="19.5">
      <c r="J696" s="90"/>
      <c r="K696" s="206"/>
    </row>
    <row r="697" spans="10:11" ht="19.5">
      <c r="J697" s="90"/>
      <c r="K697" s="206"/>
    </row>
    <row r="698" spans="10:11" ht="19.5">
      <c r="J698" s="90"/>
      <c r="K698" s="206"/>
    </row>
    <row r="699" spans="10:11" ht="19.5">
      <c r="J699" s="90"/>
      <c r="K699" s="206"/>
    </row>
    <row r="700" spans="10:11" ht="19.5">
      <c r="J700" s="90"/>
      <c r="K700" s="206"/>
    </row>
    <row r="701" spans="10:11" ht="19.5">
      <c r="J701" s="90"/>
      <c r="K701" s="206"/>
    </row>
    <row r="702" spans="10:11" ht="19.5">
      <c r="J702" s="90"/>
      <c r="K702" s="206"/>
    </row>
    <row r="703" spans="10:11" ht="19.5">
      <c r="J703" s="90"/>
      <c r="K703" s="206"/>
    </row>
    <row r="704" spans="10:11" ht="19.5">
      <c r="J704" s="90"/>
      <c r="K704" s="206"/>
    </row>
    <row r="705" spans="10:11" ht="19.5">
      <c r="J705" s="90"/>
      <c r="K705" s="206"/>
    </row>
    <row r="706" spans="10:11" ht="19.5">
      <c r="J706" s="90"/>
      <c r="K706" s="206"/>
    </row>
    <row r="707" spans="10:11" ht="19.5">
      <c r="J707" s="90"/>
      <c r="K707" s="206"/>
    </row>
    <row r="708" spans="10:11" ht="19.5">
      <c r="J708" s="90"/>
      <c r="K708" s="206"/>
    </row>
    <row r="709" spans="10:11" ht="19.5">
      <c r="J709" s="90"/>
      <c r="K709" s="206"/>
    </row>
    <row r="710" spans="10:11" ht="19.5">
      <c r="J710" s="90"/>
      <c r="K710" s="206"/>
    </row>
    <row r="711" spans="10:11" ht="19.5">
      <c r="J711" s="90"/>
      <c r="K711" s="206"/>
    </row>
    <row r="712" spans="10:11" ht="19.5">
      <c r="J712" s="90"/>
      <c r="K712" s="206"/>
    </row>
    <row r="713" spans="10:11" ht="19.5">
      <c r="J713" s="90"/>
      <c r="K713" s="206"/>
    </row>
    <row r="714" spans="10:11" ht="19.5">
      <c r="J714" s="90"/>
      <c r="K714" s="206"/>
    </row>
    <row r="715" spans="10:11" ht="19.5">
      <c r="J715" s="90"/>
      <c r="K715" s="206"/>
    </row>
    <row r="716" spans="10:11" ht="19.5">
      <c r="J716" s="90"/>
      <c r="K716" s="206"/>
    </row>
    <row r="717" spans="10:11" ht="19.5">
      <c r="J717" s="90"/>
      <c r="K717" s="206"/>
    </row>
    <row r="718" spans="10:11" ht="19.5">
      <c r="J718" s="90"/>
      <c r="K718" s="206"/>
    </row>
    <row r="719" spans="10:11" ht="19.5">
      <c r="J719" s="90"/>
      <c r="K719" s="206"/>
    </row>
    <row r="720" spans="10:11" ht="19.5">
      <c r="J720" s="90"/>
      <c r="K720" s="206"/>
    </row>
    <row r="721" spans="10:11" ht="19.5">
      <c r="J721" s="90"/>
      <c r="K721" s="206"/>
    </row>
    <row r="722" spans="10:11" ht="19.5">
      <c r="J722" s="90"/>
      <c r="K722" s="206"/>
    </row>
    <row r="723" spans="10:11" ht="19.5">
      <c r="J723" s="90"/>
      <c r="K723" s="206"/>
    </row>
    <row r="724" spans="10:11" ht="19.5">
      <c r="J724" s="90"/>
      <c r="K724" s="206"/>
    </row>
    <row r="725" spans="10:11" ht="19.5">
      <c r="J725" s="90"/>
      <c r="K725" s="206"/>
    </row>
    <row r="726" spans="10:11" ht="19.5">
      <c r="J726" s="90"/>
      <c r="K726" s="206"/>
    </row>
    <row r="727" spans="10:11" ht="19.5">
      <c r="J727" s="90"/>
      <c r="K727" s="206"/>
    </row>
    <row r="728" spans="10:11" ht="19.5">
      <c r="J728" s="90"/>
      <c r="K728" s="206"/>
    </row>
    <row r="729" spans="10:11" ht="19.5">
      <c r="J729" s="90"/>
      <c r="K729" s="206"/>
    </row>
    <row r="730" spans="10:11" ht="19.5">
      <c r="J730" s="90"/>
      <c r="K730" s="206"/>
    </row>
    <row r="731" spans="10:11" ht="19.5">
      <c r="J731" s="90"/>
      <c r="K731" s="206"/>
    </row>
    <row r="732" spans="10:11" ht="19.5">
      <c r="J732" s="90"/>
      <c r="K732" s="206"/>
    </row>
    <row r="733" spans="10:11" ht="19.5">
      <c r="J733" s="90"/>
      <c r="K733" s="206"/>
    </row>
    <row r="734" spans="10:11" ht="19.5">
      <c r="J734" s="90"/>
      <c r="K734" s="206"/>
    </row>
    <row r="735" spans="10:11" ht="19.5">
      <c r="J735" s="90"/>
      <c r="K735" s="206"/>
    </row>
    <row r="736" spans="10:11" ht="19.5">
      <c r="J736" s="90"/>
      <c r="K736" s="206"/>
    </row>
    <row r="737" spans="10:11" ht="19.5">
      <c r="J737" s="90"/>
      <c r="K737" s="206"/>
    </row>
    <row r="738" spans="10:11" ht="19.5">
      <c r="J738" s="90"/>
      <c r="K738" s="206"/>
    </row>
    <row r="739" spans="10:11" ht="19.5">
      <c r="J739" s="90"/>
      <c r="K739" s="206"/>
    </row>
    <row r="740" spans="10:11" ht="19.5">
      <c r="J740" s="90"/>
      <c r="K740" s="206"/>
    </row>
    <row r="741" spans="10:11" ht="19.5">
      <c r="J741" s="90"/>
      <c r="K741" s="206"/>
    </row>
    <row r="742" spans="10:11" ht="19.5">
      <c r="J742" s="90"/>
      <c r="K742" s="206"/>
    </row>
    <row r="743" spans="10:11" ht="19.5">
      <c r="J743" s="90"/>
      <c r="K743" s="206"/>
    </row>
    <row r="744" spans="10:11" ht="19.5">
      <c r="J744" s="90"/>
      <c r="K744" s="206"/>
    </row>
    <row r="745" spans="10:11" ht="19.5">
      <c r="J745" s="90"/>
      <c r="K745" s="206"/>
    </row>
    <row r="746" spans="10:11" ht="19.5">
      <c r="J746" s="90"/>
      <c r="K746" s="206"/>
    </row>
    <row r="747" spans="10:11" ht="19.5">
      <c r="J747" s="90"/>
      <c r="K747" s="206"/>
    </row>
    <row r="748" spans="10:11" ht="19.5">
      <c r="J748" s="90"/>
      <c r="K748" s="206"/>
    </row>
    <row r="749" spans="10:11" ht="19.5">
      <c r="J749" s="90"/>
      <c r="K749" s="206"/>
    </row>
    <row r="750" spans="10:11" ht="19.5">
      <c r="J750" s="90"/>
      <c r="K750" s="206"/>
    </row>
    <row r="751" spans="10:11" ht="19.5">
      <c r="J751" s="90"/>
      <c r="K751" s="206"/>
    </row>
    <row r="752" spans="10:11" ht="19.5">
      <c r="J752" s="90"/>
      <c r="K752" s="206"/>
    </row>
    <row r="753" spans="10:11" ht="19.5">
      <c r="J753" s="90"/>
      <c r="K753" s="206"/>
    </row>
    <row r="754" spans="10:11" ht="19.5">
      <c r="J754" s="90"/>
      <c r="K754" s="206"/>
    </row>
    <row r="755" spans="10:11" ht="19.5">
      <c r="J755" s="90"/>
      <c r="K755" s="206"/>
    </row>
    <row r="756" spans="10:11" ht="19.5">
      <c r="J756" s="90"/>
      <c r="K756" s="206"/>
    </row>
    <row r="757" spans="10:11" ht="19.5">
      <c r="J757" s="90"/>
      <c r="K757" s="206"/>
    </row>
    <row r="758" spans="10:11" ht="19.5">
      <c r="J758" s="90"/>
      <c r="K758" s="206"/>
    </row>
    <row r="759" spans="10:11" ht="19.5">
      <c r="J759" s="90"/>
      <c r="K759" s="206"/>
    </row>
    <row r="760" spans="10:11" ht="19.5">
      <c r="J760" s="90"/>
      <c r="K760" s="206"/>
    </row>
    <row r="761" spans="10:11" ht="19.5">
      <c r="J761" s="90"/>
      <c r="K761" s="206"/>
    </row>
    <row r="762" spans="10:11" ht="19.5">
      <c r="J762" s="90"/>
      <c r="K762" s="206"/>
    </row>
    <row r="763" spans="10:11" ht="19.5">
      <c r="J763" s="90"/>
      <c r="K763" s="206"/>
    </row>
    <row r="764" spans="10:11" ht="19.5">
      <c r="J764" s="90"/>
      <c r="K764" s="206"/>
    </row>
    <row r="765" spans="10:11" ht="19.5">
      <c r="J765" s="90"/>
      <c r="K765" s="206"/>
    </row>
    <row r="766" spans="10:11" ht="19.5">
      <c r="J766" s="90"/>
      <c r="K766" s="206"/>
    </row>
    <row r="767" spans="10:11" ht="19.5">
      <c r="J767" s="90"/>
      <c r="K767" s="206"/>
    </row>
    <row r="768" spans="10:11" ht="19.5">
      <c r="J768" s="90"/>
      <c r="K768" s="206"/>
    </row>
    <row r="769" spans="10:11" ht="19.5">
      <c r="J769" s="90"/>
      <c r="K769" s="206"/>
    </row>
    <row r="770" spans="10:11" ht="19.5">
      <c r="J770" s="90"/>
      <c r="K770" s="206"/>
    </row>
    <row r="771" spans="10:11" ht="19.5">
      <c r="J771" s="90"/>
      <c r="K771" s="206"/>
    </row>
    <row r="772" spans="10:11" ht="19.5">
      <c r="J772" s="90"/>
      <c r="K772" s="206"/>
    </row>
    <row r="773" spans="10:11" ht="19.5">
      <c r="J773" s="90"/>
      <c r="K773" s="206"/>
    </row>
    <row r="774" spans="10:11" ht="19.5">
      <c r="J774" s="90"/>
      <c r="K774" s="206"/>
    </row>
    <row r="775" spans="10:11" ht="19.5">
      <c r="J775" s="90"/>
      <c r="K775" s="206"/>
    </row>
    <row r="776" spans="10:11" ht="19.5">
      <c r="J776" s="90"/>
      <c r="K776" s="206"/>
    </row>
    <row r="777" spans="10:11" ht="19.5">
      <c r="J777" s="90"/>
      <c r="K777" s="206"/>
    </row>
    <row r="778" spans="10:11" ht="19.5">
      <c r="J778" s="90"/>
      <c r="K778" s="206"/>
    </row>
    <row r="779" spans="10:11" ht="19.5">
      <c r="J779" s="90"/>
      <c r="K779" s="206"/>
    </row>
    <row r="780" spans="10:11" ht="19.5">
      <c r="J780" s="90"/>
      <c r="K780" s="206"/>
    </row>
    <row r="781" spans="10:11" ht="19.5">
      <c r="J781" s="90"/>
      <c r="K781" s="206"/>
    </row>
    <row r="782" spans="10:11" ht="19.5">
      <c r="J782" s="90"/>
      <c r="K782" s="206"/>
    </row>
    <row r="783" spans="10:11" ht="19.5">
      <c r="J783" s="90"/>
      <c r="K783" s="206"/>
    </row>
    <row r="784" spans="10:11" ht="19.5">
      <c r="J784" s="90"/>
      <c r="K784" s="206"/>
    </row>
    <row r="785" spans="10:11" ht="19.5">
      <c r="J785" s="90"/>
      <c r="K785" s="206"/>
    </row>
    <row r="786" spans="10:11" ht="19.5">
      <c r="J786" s="90"/>
      <c r="K786" s="206"/>
    </row>
    <row r="787" spans="10:11" ht="19.5">
      <c r="J787" s="90"/>
      <c r="K787" s="206"/>
    </row>
    <row r="788" spans="10:11" ht="19.5">
      <c r="J788" s="90"/>
      <c r="K788" s="206"/>
    </row>
    <row r="789" spans="10:11" ht="19.5">
      <c r="J789" s="90"/>
      <c r="K789" s="206"/>
    </row>
    <row r="790" spans="10:11" ht="19.5">
      <c r="J790" s="90"/>
      <c r="K790" s="206"/>
    </row>
    <row r="791" spans="10:11" ht="19.5">
      <c r="J791" s="90"/>
      <c r="K791" s="206"/>
    </row>
    <row r="792" spans="10:11" ht="19.5">
      <c r="J792" s="90"/>
      <c r="K792" s="206"/>
    </row>
    <row r="793" spans="10:11" ht="19.5">
      <c r="J793" s="90"/>
      <c r="K793" s="206"/>
    </row>
    <row r="794" spans="10:11" ht="19.5">
      <c r="J794" s="90"/>
      <c r="K794" s="206"/>
    </row>
    <row r="795" spans="10:11" ht="19.5">
      <c r="J795" s="90"/>
      <c r="K795" s="206"/>
    </row>
    <row r="796" spans="10:11" ht="19.5">
      <c r="J796" s="90"/>
      <c r="K796" s="206"/>
    </row>
    <row r="797" spans="10:11" ht="19.5">
      <c r="J797" s="90"/>
      <c r="K797" s="206"/>
    </row>
    <row r="798" spans="10:11" ht="19.5">
      <c r="J798" s="90"/>
      <c r="K798" s="206"/>
    </row>
    <row r="799" spans="10:11" ht="19.5">
      <c r="J799" s="90"/>
      <c r="K799" s="206"/>
    </row>
    <row r="800" spans="10:11" ht="19.5">
      <c r="J800" s="90"/>
      <c r="K800" s="206"/>
    </row>
    <row r="801" spans="10:11" ht="19.5">
      <c r="J801" s="90"/>
      <c r="K801" s="206"/>
    </row>
    <row r="802" spans="10:11" ht="19.5">
      <c r="J802" s="90"/>
      <c r="K802" s="206"/>
    </row>
    <row r="803" spans="10:11" ht="19.5">
      <c r="J803" s="90"/>
      <c r="K803" s="206"/>
    </row>
    <row r="804" spans="10:11" ht="19.5">
      <c r="J804" s="90"/>
      <c r="K804" s="206"/>
    </row>
    <row r="805" spans="10:11" ht="19.5">
      <c r="J805" s="90"/>
      <c r="K805" s="206"/>
    </row>
    <row r="806" spans="10:11" ht="19.5">
      <c r="J806" s="90"/>
      <c r="K806" s="206"/>
    </row>
    <row r="807" spans="10:11" ht="19.5">
      <c r="J807" s="90"/>
      <c r="K807" s="206"/>
    </row>
    <row r="808" spans="10:11" ht="19.5">
      <c r="J808" s="90"/>
      <c r="K808" s="206"/>
    </row>
    <row r="809" spans="10:11" ht="19.5">
      <c r="J809" s="90"/>
      <c r="K809" s="206"/>
    </row>
    <row r="810" spans="10:11" ht="19.5">
      <c r="J810" s="90"/>
      <c r="K810" s="206"/>
    </row>
    <row r="811" spans="10:11" ht="19.5">
      <c r="J811" s="90"/>
      <c r="K811" s="206"/>
    </row>
    <row r="812" spans="10:11" ht="19.5">
      <c r="J812" s="90"/>
      <c r="K812" s="206"/>
    </row>
    <row r="813" spans="10:11" ht="19.5">
      <c r="J813" s="90"/>
      <c r="K813" s="206"/>
    </row>
    <row r="814" spans="10:11" ht="19.5">
      <c r="J814" s="90"/>
      <c r="K814" s="206"/>
    </row>
    <row r="815" spans="10:11" ht="19.5">
      <c r="J815" s="90"/>
      <c r="K815" s="206"/>
    </row>
    <row r="816" spans="10:11" ht="19.5">
      <c r="J816" s="90"/>
      <c r="K816" s="206"/>
    </row>
    <row r="817" spans="10:11" ht="19.5">
      <c r="J817" s="90"/>
      <c r="K817" s="206"/>
    </row>
    <row r="818" spans="10:11" ht="19.5">
      <c r="J818" s="90"/>
      <c r="K818" s="206"/>
    </row>
    <row r="819" spans="10:11" ht="19.5">
      <c r="J819" s="90"/>
      <c r="K819" s="206"/>
    </row>
    <row r="820" spans="10:11" ht="19.5">
      <c r="J820" s="90"/>
      <c r="K820" s="206"/>
    </row>
    <row r="821" spans="10:11" ht="19.5">
      <c r="J821" s="90"/>
      <c r="K821" s="206"/>
    </row>
    <row r="822" spans="10:11" ht="19.5">
      <c r="J822" s="90"/>
      <c r="K822" s="206"/>
    </row>
    <row r="823" spans="10:11" ht="19.5">
      <c r="J823" s="90"/>
      <c r="K823" s="206"/>
    </row>
    <row r="824" spans="10:11" ht="19.5">
      <c r="J824" s="90"/>
      <c r="K824" s="206"/>
    </row>
    <row r="825" spans="10:11" ht="19.5">
      <c r="J825" s="90"/>
      <c r="K825" s="206"/>
    </row>
    <row r="826" spans="10:11" ht="19.5">
      <c r="J826" s="90"/>
      <c r="K826" s="206"/>
    </row>
    <row r="827" spans="10:11" ht="19.5">
      <c r="J827" s="90"/>
      <c r="K827" s="206"/>
    </row>
    <row r="828" spans="10:11" ht="19.5">
      <c r="J828" s="90"/>
      <c r="K828" s="206"/>
    </row>
    <row r="829" spans="10:11" ht="19.5">
      <c r="J829" s="90"/>
      <c r="K829" s="206"/>
    </row>
    <row r="830" spans="10:11" ht="19.5">
      <c r="J830" s="90"/>
      <c r="K830" s="206"/>
    </row>
    <row r="831" spans="10:11" ht="19.5">
      <c r="J831" s="90"/>
      <c r="K831" s="206"/>
    </row>
    <row r="832" spans="10:11" ht="19.5">
      <c r="J832" s="90"/>
      <c r="K832" s="206"/>
    </row>
    <row r="833" spans="10:11" ht="19.5">
      <c r="J833" s="90"/>
      <c r="K833" s="206"/>
    </row>
    <row r="834" spans="10:11" ht="19.5">
      <c r="J834" s="90"/>
      <c r="K834" s="206"/>
    </row>
    <row r="835" spans="10:11" ht="19.5">
      <c r="J835" s="90"/>
      <c r="K835" s="206"/>
    </row>
    <row r="836" spans="10:11" ht="19.5">
      <c r="J836" s="90"/>
      <c r="K836" s="206"/>
    </row>
    <row r="837" spans="10:11" ht="19.5">
      <c r="J837" s="90"/>
      <c r="K837" s="206"/>
    </row>
    <row r="838" spans="10:11" ht="19.5">
      <c r="J838" s="90"/>
      <c r="K838" s="206"/>
    </row>
    <row r="839" spans="10:11" ht="19.5">
      <c r="J839" s="90"/>
      <c r="K839" s="206"/>
    </row>
    <row r="840" spans="10:11" ht="19.5">
      <c r="J840" s="90"/>
      <c r="K840" s="206"/>
    </row>
    <row r="841" spans="10:11" ht="19.5">
      <c r="J841" s="90"/>
      <c r="K841" s="206"/>
    </row>
    <row r="842" spans="10:11" ht="19.5">
      <c r="J842" s="90"/>
      <c r="K842" s="206"/>
    </row>
    <row r="843" spans="10:11" ht="19.5">
      <c r="J843" s="90"/>
      <c r="K843" s="206"/>
    </row>
    <row r="844" spans="10:11" ht="19.5">
      <c r="J844" s="90"/>
      <c r="K844" s="206"/>
    </row>
    <row r="845" spans="10:11" ht="19.5">
      <c r="J845" s="90"/>
      <c r="K845" s="206"/>
    </row>
    <row r="846" spans="10:11" ht="19.5">
      <c r="J846" s="90"/>
      <c r="K846" s="206"/>
    </row>
    <row r="847" spans="10:11" ht="19.5">
      <c r="J847" s="90"/>
      <c r="K847" s="206"/>
    </row>
    <row r="848" spans="10:11" ht="19.5">
      <c r="J848" s="90"/>
      <c r="K848" s="206"/>
    </row>
    <row r="849" spans="10:11" ht="19.5">
      <c r="J849" s="90"/>
      <c r="K849" s="206"/>
    </row>
    <row r="850" spans="10:11" ht="19.5">
      <c r="J850" s="90"/>
      <c r="K850" s="206"/>
    </row>
    <row r="851" spans="10:11" ht="19.5">
      <c r="J851" s="90"/>
      <c r="K851" s="206"/>
    </row>
    <row r="852" spans="10:11" ht="19.5">
      <c r="J852" s="90"/>
      <c r="K852" s="206"/>
    </row>
    <row r="853" spans="10:11" ht="19.5">
      <c r="J853" s="90"/>
      <c r="K853" s="206"/>
    </row>
    <row r="854" spans="10:11" ht="19.5">
      <c r="J854" s="90"/>
      <c r="K854" s="206"/>
    </row>
    <row r="855" spans="10:11" ht="19.5">
      <c r="J855" s="90"/>
      <c r="K855" s="206"/>
    </row>
    <row r="856" spans="10:11" ht="19.5">
      <c r="J856" s="90"/>
      <c r="K856" s="206"/>
    </row>
    <row r="857" spans="10:11" ht="19.5">
      <c r="J857" s="90"/>
      <c r="K857" s="206"/>
    </row>
    <row r="858" spans="10:11" ht="19.5">
      <c r="J858" s="90"/>
      <c r="K858" s="206"/>
    </row>
    <row r="859" spans="10:11" ht="19.5">
      <c r="J859" s="90"/>
      <c r="K859" s="206"/>
    </row>
    <row r="860" spans="10:11" ht="19.5">
      <c r="J860" s="90"/>
      <c r="K860" s="206"/>
    </row>
    <row r="861" spans="10:11" ht="19.5">
      <c r="J861" s="90"/>
      <c r="K861" s="206"/>
    </row>
    <row r="862" spans="10:11" ht="19.5">
      <c r="J862" s="90"/>
      <c r="K862" s="206"/>
    </row>
    <row r="863" spans="10:11" ht="19.5">
      <c r="J863" s="90"/>
      <c r="K863" s="206"/>
    </row>
    <row r="864" spans="10:11" ht="19.5">
      <c r="J864" s="90"/>
      <c r="K864" s="206"/>
    </row>
    <row r="865" spans="10:11" ht="19.5">
      <c r="J865" s="90"/>
      <c r="K865" s="206"/>
    </row>
    <row r="866" spans="10:11" ht="19.5">
      <c r="J866" s="90"/>
      <c r="K866" s="206"/>
    </row>
    <row r="867" spans="10:11" ht="19.5">
      <c r="J867" s="90"/>
      <c r="K867" s="206"/>
    </row>
    <row r="868" spans="10:11" ht="19.5">
      <c r="J868" s="90"/>
      <c r="K868" s="206"/>
    </row>
    <row r="869" spans="10:11" ht="19.5">
      <c r="J869" s="90"/>
      <c r="K869" s="206"/>
    </row>
    <row r="870" spans="10:11" ht="19.5">
      <c r="J870" s="90"/>
      <c r="K870" s="206"/>
    </row>
    <row r="871" spans="10:11" ht="19.5">
      <c r="J871" s="90"/>
      <c r="K871" s="206"/>
    </row>
    <row r="872" spans="10:11" ht="19.5">
      <c r="J872" s="90"/>
      <c r="K872" s="206"/>
    </row>
    <row r="873" spans="10:11" ht="19.5">
      <c r="J873" s="90"/>
      <c r="K873" s="206"/>
    </row>
    <row r="874" spans="10:11" ht="19.5">
      <c r="J874" s="90"/>
      <c r="K874" s="206"/>
    </row>
    <row r="875" spans="10:11" ht="19.5">
      <c r="J875" s="90"/>
      <c r="K875" s="206"/>
    </row>
    <row r="876" spans="10:11" ht="19.5">
      <c r="J876" s="90"/>
      <c r="K876" s="206"/>
    </row>
    <row r="877" spans="10:11" ht="19.5">
      <c r="J877" s="90"/>
      <c r="K877" s="206"/>
    </row>
    <row r="878" spans="10:11" ht="19.5">
      <c r="J878" s="90"/>
      <c r="K878" s="206"/>
    </row>
    <row r="879" spans="10:11" ht="19.5">
      <c r="J879" s="90"/>
      <c r="K879" s="206"/>
    </row>
    <row r="880" spans="10:11" ht="19.5">
      <c r="J880" s="90"/>
      <c r="K880" s="206"/>
    </row>
    <row r="881" spans="10:11" ht="19.5">
      <c r="J881" s="90"/>
      <c r="K881" s="206"/>
    </row>
    <row r="882" spans="10:11" ht="19.5">
      <c r="J882" s="90"/>
      <c r="K882" s="206"/>
    </row>
    <row r="883" spans="10:11" ht="19.5">
      <c r="J883" s="90"/>
      <c r="K883" s="206"/>
    </row>
    <row r="884" spans="10:11" ht="19.5">
      <c r="J884" s="90"/>
      <c r="K884" s="206"/>
    </row>
    <row r="885" spans="10:11" ht="19.5">
      <c r="J885" s="90"/>
      <c r="K885" s="206"/>
    </row>
    <row r="886" spans="10:11" ht="19.5">
      <c r="J886" s="90"/>
      <c r="K886" s="206"/>
    </row>
    <row r="887" spans="10:11" ht="19.5">
      <c r="J887" s="90"/>
      <c r="K887" s="206"/>
    </row>
    <row r="888" spans="10:11" ht="19.5">
      <c r="J888" s="90"/>
      <c r="K888" s="206"/>
    </row>
    <row r="889" spans="10:11" ht="19.5">
      <c r="J889" s="90"/>
      <c r="K889" s="206"/>
    </row>
    <row r="890" spans="10:11" ht="19.5">
      <c r="J890" s="90"/>
      <c r="K890" s="206"/>
    </row>
    <row r="891" spans="10:11" ht="19.5">
      <c r="J891" s="90"/>
      <c r="K891" s="206"/>
    </row>
    <row r="892" spans="10:11" ht="19.5">
      <c r="J892" s="90"/>
      <c r="K892" s="206"/>
    </row>
    <row r="893" spans="10:11" ht="19.5">
      <c r="J893" s="90"/>
      <c r="K893" s="206"/>
    </row>
    <row r="894" spans="10:11" ht="19.5">
      <c r="J894" s="90"/>
      <c r="K894" s="206"/>
    </row>
    <row r="895" spans="10:11" ht="19.5">
      <c r="J895" s="90"/>
      <c r="K895" s="206"/>
    </row>
    <row r="896" spans="10:11" ht="19.5">
      <c r="J896" s="90"/>
      <c r="K896" s="206"/>
    </row>
    <row r="897" spans="10:11" ht="19.5">
      <c r="J897" s="90"/>
      <c r="K897" s="206"/>
    </row>
    <row r="898" spans="10:11" ht="19.5">
      <c r="J898" s="90"/>
      <c r="K898" s="206"/>
    </row>
    <row r="899" spans="10:11" ht="19.5">
      <c r="J899" s="90"/>
      <c r="K899" s="206"/>
    </row>
    <row r="900" spans="10:11" ht="19.5">
      <c r="J900" s="90"/>
      <c r="K900" s="206"/>
    </row>
    <row r="901" spans="10:11" ht="19.5">
      <c r="J901" s="90"/>
      <c r="K901" s="206"/>
    </row>
    <row r="902" spans="10:11" ht="19.5">
      <c r="J902" s="90"/>
      <c r="K902" s="206"/>
    </row>
    <row r="903" spans="10:11" ht="19.5">
      <c r="J903" s="90"/>
      <c r="K903" s="206"/>
    </row>
    <row r="904" spans="10:11" ht="19.5">
      <c r="J904" s="90"/>
      <c r="K904" s="206"/>
    </row>
    <row r="905" spans="10:11" ht="19.5">
      <c r="J905" s="90"/>
      <c r="K905" s="206"/>
    </row>
    <row r="906" spans="10:11" ht="19.5">
      <c r="J906" s="90"/>
      <c r="K906" s="206"/>
    </row>
    <row r="907" spans="10:11" ht="19.5">
      <c r="J907" s="90"/>
      <c r="K907" s="206"/>
    </row>
    <row r="908" spans="10:11" ht="19.5">
      <c r="J908" s="90"/>
      <c r="K908" s="206"/>
    </row>
    <row r="909" spans="10:11" ht="19.5">
      <c r="J909" s="90"/>
      <c r="K909" s="206"/>
    </row>
    <row r="910" spans="10:11" ht="19.5">
      <c r="J910" s="90"/>
      <c r="K910" s="206"/>
    </row>
    <row r="911" spans="10:11" ht="19.5">
      <c r="J911" s="90"/>
      <c r="K911" s="206"/>
    </row>
    <row r="912" spans="10:11" ht="19.5">
      <c r="J912" s="90"/>
      <c r="K912" s="206"/>
    </row>
    <row r="913" spans="10:11" ht="19.5">
      <c r="J913" s="90"/>
      <c r="K913" s="206"/>
    </row>
    <row r="914" spans="10:11" ht="19.5">
      <c r="J914" s="90"/>
      <c r="K914" s="206"/>
    </row>
    <row r="915" spans="10:11" ht="19.5">
      <c r="J915" s="90"/>
      <c r="K915" s="206"/>
    </row>
    <row r="916" spans="10:11" ht="19.5">
      <c r="J916" s="90"/>
      <c r="K916" s="206"/>
    </row>
    <row r="917" spans="10:11" ht="19.5">
      <c r="J917" s="90"/>
      <c r="K917" s="206"/>
    </row>
    <row r="918" spans="10:11" ht="19.5">
      <c r="J918" s="90"/>
      <c r="K918" s="206"/>
    </row>
    <row r="919" spans="10:11" ht="19.5">
      <c r="J919" s="90"/>
      <c r="K919" s="206"/>
    </row>
    <row r="920" spans="10:11" ht="19.5">
      <c r="J920" s="90"/>
      <c r="K920" s="206"/>
    </row>
    <row r="921" spans="10:11" ht="19.5">
      <c r="J921" s="90"/>
      <c r="K921" s="206"/>
    </row>
    <row r="922" spans="10:11" ht="19.5">
      <c r="J922" s="90"/>
      <c r="K922" s="206"/>
    </row>
    <row r="923" spans="10:11" ht="19.5">
      <c r="J923" s="90"/>
      <c r="K923" s="206"/>
    </row>
    <row r="924" spans="10:11" ht="19.5">
      <c r="J924" s="90"/>
      <c r="K924" s="206"/>
    </row>
    <row r="925" spans="10:11" ht="19.5">
      <c r="J925" s="90"/>
      <c r="K925" s="206"/>
    </row>
    <row r="926" spans="10:11" ht="19.5">
      <c r="J926" s="90"/>
      <c r="K926" s="206"/>
    </row>
    <row r="927" spans="10:11" ht="19.5">
      <c r="J927" s="90"/>
      <c r="K927" s="206"/>
    </row>
    <row r="928" spans="10:11" ht="19.5">
      <c r="J928" s="90"/>
      <c r="K928" s="206"/>
    </row>
    <row r="929" spans="10:11" ht="19.5">
      <c r="J929" s="90"/>
      <c r="K929" s="206"/>
    </row>
    <row r="930" spans="10:11" ht="19.5">
      <c r="J930" s="90"/>
      <c r="K930" s="206"/>
    </row>
    <row r="931" spans="10:11" ht="19.5">
      <c r="J931" s="90"/>
      <c r="K931" s="206"/>
    </row>
    <row r="932" spans="10:11" ht="19.5">
      <c r="J932" s="90"/>
      <c r="K932" s="206"/>
    </row>
    <row r="933" spans="10:11" ht="19.5">
      <c r="J933" s="90"/>
      <c r="K933" s="206"/>
    </row>
    <row r="934" spans="10:11" ht="19.5">
      <c r="J934" s="90"/>
      <c r="K934" s="206"/>
    </row>
    <row r="935" spans="10:11" ht="19.5">
      <c r="J935" s="90"/>
      <c r="K935" s="206"/>
    </row>
    <row r="936" spans="10:11" ht="19.5">
      <c r="J936" s="90"/>
      <c r="K936" s="206"/>
    </row>
    <row r="937" spans="10:11" ht="19.5">
      <c r="J937" s="90"/>
      <c r="K937" s="206"/>
    </row>
    <row r="938" spans="10:11" ht="19.5">
      <c r="J938" s="90"/>
      <c r="K938" s="206"/>
    </row>
    <row r="939" spans="10:11" ht="19.5">
      <c r="J939" s="90"/>
      <c r="K939" s="206"/>
    </row>
    <row r="940" spans="10:11" ht="19.5">
      <c r="J940" s="90"/>
      <c r="K940" s="206"/>
    </row>
    <row r="941" spans="10:11" ht="19.5">
      <c r="J941" s="90"/>
      <c r="K941" s="206"/>
    </row>
    <row r="942" spans="10:11" ht="19.5">
      <c r="J942" s="90"/>
      <c r="K942" s="206"/>
    </row>
    <row r="943" spans="10:11" ht="19.5">
      <c r="J943" s="90"/>
      <c r="K943" s="206"/>
    </row>
    <row r="944" spans="10:11" ht="19.5">
      <c r="J944" s="90"/>
      <c r="K944" s="206"/>
    </row>
    <row r="945" spans="10:11" ht="19.5">
      <c r="J945" s="90"/>
      <c r="K945" s="206"/>
    </row>
    <row r="946" spans="10:11" ht="19.5">
      <c r="J946" s="90"/>
      <c r="K946" s="206"/>
    </row>
    <row r="947" spans="10:11" ht="19.5">
      <c r="J947" s="90"/>
      <c r="K947" s="206"/>
    </row>
    <row r="948" spans="10:11" ht="19.5">
      <c r="J948" s="90"/>
      <c r="K948" s="206"/>
    </row>
    <row r="949" spans="10:11" ht="19.5">
      <c r="J949" s="90"/>
      <c r="K949" s="206"/>
    </row>
    <row r="950" spans="10:11" ht="19.5">
      <c r="J950" s="90"/>
      <c r="K950" s="206"/>
    </row>
    <row r="951" spans="10:11" ht="19.5">
      <c r="J951" s="90"/>
      <c r="K951" s="206"/>
    </row>
    <row r="952" spans="10:11" ht="19.5">
      <c r="J952" s="90"/>
      <c r="K952" s="206"/>
    </row>
    <row r="953" spans="10:11" ht="19.5">
      <c r="J953" s="90"/>
      <c r="K953" s="206"/>
    </row>
    <row r="954" spans="10:11" ht="19.5">
      <c r="J954" s="90"/>
      <c r="K954" s="206"/>
    </row>
    <row r="955" spans="10:11" ht="19.5">
      <c r="J955" s="90"/>
      <c r="K955" s="206"/>
    </row>
    <row r="956" spans="10:11" ht="19.5">
      <c r="J956" s="90"/>
      <c r="K956" s="206"/>
    </row>
    <row r="957" spans="10:11" ht="19.5">
      <c r="J957" s="90"/>
      <c r="K957" s="206"/>
    </row>
    <row r="958" spans="10:11" ht="19.5">
      <c r="J958" s="90"/>
      <c r="K958" s="206"/>
    </row>
    <row r="959" spans="10:11" ht="19.5">
      <c r="J959" s="90"/>
      <c r="K959" s="206"/>
    </row>
    <row r="960" spans="10:11" ht="19.5">
      <c r="J960" s="90"/>
      <c r="K960" s="206"/>
    </row>
    <row r="961" spans="10:11" ht="19.5">
      <c r="J961" s="90"/>
      <c r="K961" s="206"/>
    </row>
    <row r="962" spans="10:11" ht="19.5">
      <c r="J962" s="90"/>
      <c r="K962" s="206"/>
    </row>
    <row r="963" spans="10:11" ht="19.5">
      <c r="J963" s="90"/>
      <c r="K963" s="206"/>
    </row>
    <row r="964" spans="10:11" ht="19.5">
      <c r="J964" s="90"/>
      <c r="K964" s="206"/>
    </row>
    <row r="965" spans="10:11" ht="19.5">
      <c r="J965" s="90"/>
      <c r="K965" s="206"/>
    </row>
    <row r="966" spans="10:11" ht="19.5">
      <c r="J966" s="90"/>
      <c r="K966" s="206"/>
    </row>
    <row r="967" spans="10:11" ht="19.5">
      <c r="J967" s="90"/>
      <c r="K967" s="206"/>
    </row>
    <row r="968" spans="10:11" ht="19.5">
      <c r="J968" s="90"/>
      <c r="K968" s="206"/>
    </row>
    <row r="969" spans="10:11" ht="19.5">
      <c r="J969" s="90"/>
      <c r="K969" s="206"/>
    </row>
    <row r="970" spans="10:11" ht="19.5">
      <c r="J970" s="90"/>
      <c r="K970" s="206"/>
    </row>
    <row r="971" spans="10:11" ht="19.5">
      <c r="J971" s="90"/>
      <c r="K971" s="206"/>
    </row>
    <row r="972" spans="10:11" ht="19.5">
      <c r="J972" s="90"/>
      <c r="K972" s="206"/>
    </row>
    <row r="973" spans="10:11" ht="19.5">
      <c r="J973" s="90"/>
      <c r="K973" s="206"/>
    </row>
    <row r="974" spans="10:11" ht="19.5">
      <c r="J974" s="90"/>
      <c r="K974" s="206"/>
    </row>
    <row r="975" spans="10:11" ht="19.5">
      <c r="J975" s="90"/>
      <c r="K975" s="206"/>
    </row>
    <row r="976" spans="10:11" ht="19.5">
      <c r="J976" s="90"/>
      <c r="K976" s="206"/>
    </row>
    <row r="977" spans="10:11" ht="19.5">
      <c r="J977" s="90"/>
      <c r="K977" s="206"/>
    </row>
    <row r="978" spans="10:11" ht="19.5">
      <c r="J978" s="90"/>
      <c r="K978" s="206"/>
    </row>
    <row r="979" spans="10:11" ht="19.5">
      <c r="J979" s="90"/>
      <c r="K979" s="206"/>
    </row>
    <row r="980" spans="10:11" ht="19.5">
      <c r="J980" s="90"/>
      <c r="K980" s="206"/>
    </row>
    <row r="981" spans="10:11" ht="19.5">
      <c r="J981" s="90"/>
      <c r="K981" s="206"/>
    </row>
    <row r="982" spans="10:11" ht="19.5">
      <c r="J982" s="90"/>
      <c r="K982" s="206"/>
    </row>
    <row r="983" spans="10:11" ht="19.5">
      <c r="J983" s="90"/>
      <c r="K983" s="206"/>
    </row>
    <row r="984" spans="10:11" ht="19.5">
      <c r="J984" s="90"/>
      <c r="K984" s="206"/>
    </row>
    <row r="985" spans="10:11" ht="19.5">
      <c r="J985" s="90"/>
      <c r="K985" s="206"/>
    </row>
    <row r="986" spans="10:11" ht="19.5">
      <c r="J986" s="90"/>
      <c r="K986" s="206"/>
    </row>
    <row r="987" spans="10:11" ht="19.5">
      <c r="J987" s="90"/>
      <c r="K987" s="206"/>
    </row>
    <row r="988" spans="10:11" ht="19.5">
      <c r="J988" s="90"/>
      <c r="K988" s="206"/>
    </row>
    <row r="989" spans="10:11" ht="19.5">
      <c r="J989" s="90"/>
      <c r="K989" s="206"/>
    </row>
    <row r="990" spans="10:11" ht="19.5">
      <c r="J990" s="90"/>
      <c r="K990" s="206"/>
    </row>
    <row r="991" spans="10:11" ht="19.5">
      <c r="J991" s="90"/>
      <c r="K991" s="206"/>
    </row>
    <row r="992" spans="10:11" ht="19.5">
      <c r="J992" s="90"/>
      <c r="K992" s="206"/>
    </row>
    <row r="993" spans="10:11" ht="19.5">
      <c r="J993" s="90"/>
      <c r="K993" s="206"/>
    </row>
    <row r="994" spans="10:11" ht="19.5">
      <c r="J994" s="90"/>
      <c r="K994" s="206"/>
    </row>
    <row r="995" spans="10:11" ht="19.5">
      <c r="J995" s="90"/>
      <c r="K995" s="206"/>
    </row>
    <row r="996" spans="10:11" ht="19.5">
      <c r="J996" s="90"/>
      <c r="K996" s="206"/>
    </row>
    <row r="997" spans="10:11" ht="19.5">
      <c r="J997" s="90"/>
      <c r="K997" s="206"/>
    </row>
    <row r="998" spans="10:11" ht="19.5">
      <c r="J998" s="90"/>
      <c r="K998" s="206"/>
    </row>
    <row r="999" spans="10:11" ht="19.5">
      <c r="J999" s="90"/>
      <c r="K999" s="206"/>
    </row>
    <row r="1000" spans="10:11" ht="19.5">
      <c r="J1000" s="90"/>
      <c r="K1000" s="206"/>
    </row>
    <row r="1001" spans="10:11" ht="19.5">
      <c r="J1001" s="90"/>
      <c r="K1001" s="206"/>
    </row>
    <row r="1002" spans="10:11" ht="19.5">
      <c r="J1002" s="90"/>
      <c r="K1002" s="206"/>
    </row>
    <row r="1003" spans="10:11" ht="19.5">
      <c r="J1003" s="90"/>
      <c r="K1003" s="206"/>
    </row>
    <row r="1004" spans="10:11" ht="19.5">
      <c r="J1004" s="90"/>
      <c r="K1004" s="206"/>
    </row>
    <row r="1005" spans="10:11" ht="19.5">
      <c r="J1005" s="90"/>
      <c r="K1005" s="206"/>
    </row>
    <row r="1006" spans="10:11" ht="19.5">
      <c r="J1006" s="90"/>
      <c r="K1006" s="206"/>
    </row>
    <row r="1007" spans="10:11" ht="19.5">
      <c r="J1007" s="90"/>
      <c r="K1007" s="206"/>
    </row>
    <row r="1008" spans="10:11" ht="19.5">
      <c r="J1008" s="90"/>
      <c r="K1008" s="206"/>
    </row>
    <row r="1009" spans="10:11" ht="19.5">
      <c r="J1009" s="90"/>
      <c r="K1009" s="206"/>
    </row>
    <row r="1010" spans="10:11" ht="19.5">
      <c r="J1010" s="90"/>
      <c r="K1010" s="206"/>
    </row>
  </sheetData>
  <customSheetViews>
    <customSheetView guid="{82B9B5EF-342D-4631-9AF3-2E5299022429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4" fitToHeight="0" orientation="portrait" r:id="rId1"/>
    </customSheetView>
    <customSheetView guid="{3639C9D1-8CC8-487E-A492-E97C3143B85F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4" fitToHeight="0" orientation="portrait" r:id="rId2"/>
    </customSheetView>
    <customSheetView guid="{89EA35C3-7924-44DA-B8AA-065DFF2CD6E9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5" fitToHeight="0" orientation="portrait" r:id="rId3"/>
    </customSheetView>
  </customSheetViews>
  <mergeCells count="4">
    <mergeCell ref="C58:C60"/>
    <mergeCell ref="C54:C57"/>
    <mergeCell ref="A1:L1"/>
    <mergeCell ref="A2:L2"/>
  </mergeCells>
  <pageMargins left="0" right="0" top="0" bottom="0" header="0" footer="0"/>
  <pageSetup paperSize="9" scale="33" fitToHeight="0"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98"/>
  <sheetViews>
    <sheetView view="pageBreakPreview" zoomScale="40" zoomScaleNormal="100" zoomScaleSheetLayoutView="40" workbookViewId="0">
      <pane ySplit="5" topLeftCell="A21" activePane="bottomLeft" state="frozen"/>
      <selection pane="bottomLeft" sqref="A1:XFD5"/>
    </sheetView>
  </sheetViews>
  <sheetFormatPr defaultRowHeight="16.5"/>
  <cols>
    <col min="1" max="1" width="16.42578125" style="206" customWidth="1"/>
    <col min="2" max="2" width="79.140625" style="93" customWidth="1"/>
    <col min="3" max="3" width="49.7109375" style="90" customWidth="1"/>
    <col min="4" max="4" width="20.7109375" style="93" hidden="1" customWidth="1"/>
    <col min="5" max="5" width="20.7109375" style="93" customWidth="1"/>
    <col min="6" max="8" width="20.7109375" style="90" customWidth="1"/>
    <col min="9" max="10" width="22.28515625" style="94" customWidth="1"/>
    <col min="11" max="11" width="20.7109375" style="206" customWidth="1"/>
    <col min="12" max="12" width="0.5703125" style="90" customWidth="1"/>
    <col min="13" max="13" width="9.140625" style="90" hidden="1" customWidth="1"/>
    <col min="14" max="16384" width="9.140625" style="90"/>
  </cols>
  <sheetData>
    <row r="1" spans="1:11" s="206" customFormat="1" ht="128.25" hidden="1" customHeight="1">
      <c r="A1" s="1373"/>
      <c r="B1" s="1374"/>
      <c r="C1" s="1374"/>
      <c r="D1" s="1374"/>
      <c r="E1" s="1374"/>
      <c r="F1" s="1374"/>
      <c r="G1" s="1374"/>
      <c r="H1" s="1374"/>
      <c r="I1" s="1374"/>
      <c r="J1" s="1374"/>
      <c r="K1" s="1374"/>
    </row>
    <row r="2" spans="1:11" s="206" customFormat="1" ht="128.25" hidden="1" customHeight="1">
      <c r="A2" s="1373"/>
      <c r="B2" s="1374"/>
      <c r="C2" s="1374"/>
      <c r="D2" s="1374"/>
      <c r="E2" s="1374"/>
      <c r="F2" s="1374"/>
      <c r="G2" s="1374"/>
      <c r="H2" s="1374"/>
      <c r="I2" s="1374"/>
      <c r="J2" s="1374"/>
      <c r="K2" s="1374"/>
    </row>
    <row r="3" spans="1:11" s="206" customFormat="1" ht="128.25" hidden="1" customHeight="1">
      <c r="A3" s="1373"/>
      <c r="B3" s="1374"/>
      <c r="C3" s="1374"/>
      <c r="D3" s="1374"/>
      <c r="E3" s="1374"/>
      <c r="F3" s="1374"/>
      <c r="G3" s="1374"/>
      <c r="H3" s="1374"/>
      <c r="I3" s="1374"/>
      <c r="J3" s="1374"/>
      <c r="K3" s="1374"/>
    </row>
    <row r="4" spans="1:11" ht="128.25" hidden="1" customHeight="1">
      <c r="A4" s="1265" t="s">
        <v>175</v>
      </c>
      <c r="B4" s="1268" t="s">
        <v>176</v>
      </c>
      <c r="C4" s="1269" t="s">
        <v>977</v>
      </c>
      <c r="D4" s="1270" t="s">
        <v>480</v>
      </c>
      <c r="E4" s="1271"/>
      <c r="F4" s="1272" t="s">
        <v>1020</v>
      </c>
      <c r="G4" s="1272"/>
      <c r="H4" s="1272"/>
      <c r="I4" s="1271" t="s">
        <v>1019</v>
      </c>
      <c r="J4" s="1273"/>
      <c r="K4" s="1414" t="s">
        <v>172</v>
      </c>
    </row>
    <row r="5" spans="1:11" ht="128.25" hidden="1" customHeight="1">
      <c r="A5" s="1266"/>
      <c r="B5" s="1274"/>
      <c r="C5" s="1275"/>
      <c r="D5" s="1267" t="s">
        <v>419</v>
      </c>
      <c r="E5" s="268" t="s">
        <v>419</v>
      </c>
      <c r="F5" s="718" t="s">
        <v>420</v>
      </c>
      <c r="G5" s="718" t="s">
        <v>421</v>
      </c>
      <c r="H5" s="718" t="s">
        <v>422</v>
      </c>
      <c r="I5" s="268" t="s">
        <v>342</v>
      </c>
      <c r="J5" s="268" t="s">
        <v>932</v>
      </c>
      <c r="K5" s="1415"/>
    </row>
    <row r="6" spans="1:11" s="206" customFormat="1" ht="75" customHeight="1">
      <c r="A6" s="1276" t="s">
        <v>1022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1" s="206" customFormat="1" ht="147" customHeight="1">
      <c r="A7" s="333"/>
      <c r="B7" s="265" t="s">
        <v>707</v>
      </c>
      <c r="C7" s="776"/>
      <c r="D7" s="1279">
        <v>280</v>
      </c>
      <c r="E7" s="377">
        <v>285.60000000000002</v>
      </c>
      <c r="F7" s="377">
        <v>285.60000000000002</v>
      </c>
      <c r="G7" s="377">
        <v>285.60000000000002</v>
      </c>
      <c r="H7" s="377">
        <v>285.60000000000002</v>
      </c>
      <c r="I7" s="377">
        <v>285.60000000000002</v>
      </c>
      <c r="J7" s="1282"/>
      <c r="K7" s="797">
        <v>0</v>
      </c>
    </row>
    <row r="8" spans="1:11" s="206" customFormat="1" ht="147" customHeight="1">
      <c r="A8" s="361"/>
      <c r="B8" s="459" t="s">
        <v>708</v>
      </c>
      <c r="C8" s="239"/>
      <c r="D8" s="1279">
        <v>280</v>
      </c>
      <c r="E8" s="377">
        <v>285.60000000000002</v>
      </c>
      <c r="F8" s="377">
        <v>285.60000000000002</v>
      </c>
      <c r="G8" s="377">
        <v>285.60000000000002</v>
      </c>
      <c r="H8" s="377">
        <v>285.60000000000002</v>
      </c>
      <c r="I8" s="377">
        <v>285.60000000000002</v>
      </c>
      <c r="J8" s="1364"/>
      <c r="K8" s="797">
        <v>0</v>
      </c>
    </row>
    <row r="9" spans="1:11" s="206" customFormat="1" ht="147" customHeight="1">
      <c r="A9" s="263"/>
      <c r="B9" s="513" t="s">
        <v>709</v>
      </c>
      <c r="C9" s="772"/>
      <c r="D9" s="1281">
        <v>280</v>
      </c>
      <c r="E9" s="377">
        <v>285.60000000000002</v>
      </c>
      <c r="F9" s="377">
        <v>285.60000000000002</v>
      </c>
      <c r="G9" s="377">
        <v>285.60000000000002</v>
      </c>
      <c r="H9" s="377">
        <v>285.60000000000002</v>
      </c>
      <c r="I9" s="377">
        <v>285.60000000000002</v>
      </c>
      <c r="J9" s="1303"/>
      <c r="K9" s="313">
        <v>0</v>
      </c>
    </row>
    <row r="10" spans="1:11" s="206" customFormat="1" ht="75" customHeight="1">
      <c r="A10" s="1276" t="s">
        <v>1021</v>
      </c>
      <c r="B10" s="1277"/>
      <c r="C10" s="1277"/>
      <c r="D10" s="1277"/>
      <c r="E10" s="1277"/>
      <c r="F10" s="1277"/>
      <c r="G10" s="1277"/>
      <c r="H10" s="1277"/>
      <c r="I10" s="1277"/>
      <c r="J10" s="1277"/>
      <c r="K10" s="1278"/>
    </row>
    <row r="11" spans="1:11" s="206" customFormat="1" ht="144.75" customHeight="1">
      <c r="A11" s="1285"/>
      <c r="B11" s="1286" t="s">
        <v>706</v>
      </c>
      <c r="C11" s="1287"/>
      <c r="D11" s="1280">
        <v>280</v>
      </c>
      <c r="E11" s="779">
        <v>285.60000000000002</v>
      </c>
      <c r="F11" s="779">
        <v>285.60000000000002</v>
      </c>
      <c r="G11" s="779">
        <v>285.60000000000002</v>
      </c>
      <c r="H11" s="779">
        <v>285.60000000000002</v>
      </c>
      <c r="I11" s="779">
        <v>285.60000000000002</v>
      </c>
      <c r="J11" s="1284"/>
      <c r="K11" s="313">
        <v>0</v>
      </c>
    </row>
    <row r="12" spans="1:11" s="206" customFormat="1" ht="76.5" customHeight="1">
      <c r="A12" s="1276" t="s">
        <v>1023</v>
      </c>
      <c r="B12" s="1277"/>
      <c r="C12" s="1277"/>
      <c r="D12" s="1277"/>
      <c r="E12" s="1277"/>
      <c r="F12" s="1277"/>
      <c r="G12" s="1277"/>
      <c r="H12" s="1277"/>
      <c r="I12" s="1277"/>
      <c r="J12" s="1277"/>
      <c r="K12" s="1278"/>
    </row>
    <row r="13" spans="1:11" s="402" customFormat="1" ht="150" customHeight="1">
      <c r="A13" s="449"/>
      <c r="B13" s="448" t="s">
        <v>684</v>
      </c>
      <c r="C13" s="450"/>
      <c r="D13" s="451">
        <f>F13*1.43</f>
        <v>710.62992000000008</v>
      </c>
      <c r="E13" s="1365">
        <v>634.49099999999999</v>
      </c>
      <c r="F13" s="1365">
        <v>496.94400000000007</v>
      </c>
      <c r="G13" s="1365">
        <v>462.15792000000005</v>
      </c>
      <c r="H13" s="1365">
        <v>432.34128000000004</v>
      </c>
      <c r="I13" s="453"/>
      <c r="J13" s="453"/>
      <c r="K13" s="452">
        <v>0</v>
      </c>
    </row>
    <row r="14" spans="1:11" ht="60" customHeight="1">
      <c r="A14" s="1276" t="s">
        <v>1024</v>
      </c>
      <c r="B14" s="1277"/>
      <c r="C14" s="1277"/>
      <c r="D14" s="1277"/>
      <c r="E14" s="1277"/>
      <c r="F14" s="1277"/>
      <c r="G14" s="1277"/>
      <c r="H14" s="1277"/>
      <c r="I14" s="1277"/>
      <c r="J14" s="1277"/>
      <c r="K14" s="1278"/>
    </row>
    <row r="15" spans="1:11" ht="150" customHeight="1">
      <c r="A15" s="333"/>
      <c r="B15" s="80" t="s">
        <v>423</v>
      </c>
      <c r="C15" s="95"/>
      <c r="D15" s="60">
        <f>F15*1.43</f>
        <v>1623.8302080000001</v>
      </c>
      <c r="E15" s="1365">
        <v>1449.8483999999999</v>
      </c>
      <c r="F15" s="1365">
        <v>1135.5456000000001</v>
      </c>
      <c r="G15" s="1365">
        <v>1056.0574080000004</v>
      </c>
      <c r="H15" s="1365">
        <v>987.92467200000021</v>
      </c>
      <c r="I15" s="779">
        <v>198.9</v>
      </c>
      <c r="J15" s="782"/>
      <c r="K15" s="387">
        <v>0</v>
      </c>
    </row>
    <row r="16" spans="1:11" ht="150" customHeight="1">
      <c r="A16" s="361"/>
      <c r="B16" s="755" t="s">
        <v>424</v>
      </c>
      <c r="C16" s="91"/>
      <c r="D16" s="59">
        <f>F16*1.43</f>
        <v>1623.8302080000001</v>
      </c>
      <c r="E16" s="1365">
        <v>1449.8483999999999</v>
      </c>
      <c r="F16" s="1365">
        <v>1135.5456000000001</v>
      </c>
      <c r="G16" s="1365">
        <v>1056.0574080000004</v>
      </c>
      <c r="H16" s="1365">
        <v>987.92467200000021</v>
      </c>
      <c r="I16" s="779">
        <v>198.9</v>
      </c>
      <c r="J16" s="783"/>
      <c r="K16" s="312">
        <v>0</v>
      </c>
    </row>
    <row r="17" spans="1:11" ht="60" customHeight="1">
      <c r="A17" s="589" t="s">
        <v>1025</v>
      </c>
      <c r="B17" s="586"/>
      <c r="C17" s="586"/>
      <c r="D17" s="586"/>
      <c r="E17" s="586"/>
      <c r="F17" s="586"/>
      <c r="G17" s="586"/>
      <c r="H17" s="586"/>
      <c r="I17" s="586"/>
      <c r="J17" s="586"/>
      <c r="K17" s="586"/>
    </row>
    <row r="18" spans="1:11" ht="150" customHeight="1">
      <c r="A18" s="771"/>
      <c r="B18" s="175" t="s">
        <v>413</v>
      </c>
      <c r="C18" s="1219"/>
      <c r="D18" s="1256">
        <f>F18*1.43</f>
        <v>140.0256</v>
      </c>
      <c r="E18" s="1365">
        <v>525.096</v>
      </c>
      <c r="F18" s="779">
        <v>97.92</v>
      </c>
      <c r="G18" s="779">
        <v>97.92</v>
      </c>
      <c r="H18" s="779">
        <v>97.92</v>
      </c>
      <c r="I18" s="779">
        <v>97.92</v>
      </c>
      <c r="J18" s="362"/>
      <c r="K18" s="349">
        <v>0</v>
      </c>
    </row>
    <row r="19" spans="1:11" ht="150" customHeight="1">
      <c r="A19" s="771"/>
      <c r="B19" s="175" t="s">
        <v>412</v>
      </c>
      <c r="C19" s="820"/>
      <c r="D19" s="1256">
        <f>F19*1.43</f>
        <v>121.06379999999999</v>
      </c>
      <c r="E19" s="1365">
        <v>420.07679999999999</v>
      </c>
      <c r="F19" s="779">
        <v>84.66</v>
      </c>
      <c r="G19" s="779">
        <v>84.66</v>
      </c>
      <c r="H19" s="779">
        <v>84.66</v>
      </c>
      <c r="I19" s="779">
        <v>84.66</v>
      </c>
      <c r="J19" s="362"/>
      <c r="K19" s="349">
        <v>0</v>
      </c>
    </row>
    <row r="20" spans="1:11" ht="150" customHeight="1">
      <c r="A20" s="771"/>
      <c r="B20" s="175" t="s">
        <v>411</v>
      </c>
      <c r="C20" s="820"/>
      <c r="D20" s="1256">
        <f>F20*1.43</f>
        <v>217.33139999999997</v>
      </c>
      <c r="E20" s="1365">
        <v>350.06400000000002</v>
      </c>
      <c r="F20" s="779">
        <v>151.97999999999999</v>
      </c>
      <c r="G20" s="779">
        <v>151.97999999999999</v>
      </c>
      <c r="H20" s="779">
        <v>151.97999999999999</v>
      </c>
      <c r="I20" s="779">
        <v>151.97999999999999</v>
      </c>
      <c r="J20" s="362"/>
      <c r="K20" s="349">
        <v>0</v>
      </c>
    </row>
    <row r="21" spans="1:11" ht="150" customHeight="1">
      <c r="A21" s="748"/>
      <c r="B21" s="1075" t="s">
        <v>410</v>
      </c>
      <c r="C21" s="820"/>
      <c r="D21" s="1289">
        <f>F21*1.43</f>
        <v>122.5224</v>
      </c>
      <c r="E21" s="1365">
        <v>335.47800000000001</v>
      </c>
      <c r="F21" s="779">
        <v>85.68</v>
      </c>
      <c r="G21" s="779">
        <v>85.68</v>
      </c>
      <c r="H21" s="779">
        <v>85.68</v>
      </c>
      <c r="I21" s="779">
        <v>85.68</v>
      </c>
      <c r="J21" s="362"/>
      <c r="K21" s="349">
        <v>0</v>
      </c>
    </row>
    <row r="22" spans="1:11" ht="100.5" customHeight="1">
      <c r="A22" s="1261" t="s">
        <v>997</v>
      </c>
      <c r="B22" s="1231"/>
      <c r="C22" s="1231"/>
      <c r="D22" s="1231"/>
      <c r="E22" s="1231"/>
      <c r="F22" s="1231"/>
      <c r="G22" s="1231"/>
      <c r="H22" s="1231"/>
      <c r="I22" s="1262"/>
      <c r="J22" s="153" t="s">
        <v>810</v>
      </c>
      <c r="K22" s="280">
        <f>SUM(K7:K21)</f>
        <v>0</v>
      </c>
    </row>
    <row r="23" spans="1:11" ht="35.25" customHeight="1">
      <c r="A23" s="1027"/>
      <c r="B23" s="1263"/>
      <c r="C23" s="1263"/>
      <c r="D23" s="1263"/>
      <c r="E23" s="1263"/>
      <c r="F23" s="1263"/>
      <c r="G23" s="1263"/>
      <c r="H23" s="1263"/>
      <c r="I23" s="1028"/>
      <c r="J23" s="1238"/>
      <c r="K23" s="280"/>
    </row>
    <row r="24" spans="1:11" ht="61.5" customHeight="1">
      <c r="I24" s="97"/>
      <c r="J24" s="97"/>
    </row>
    <row r="25" spans="1:11">
      <c r="I25" s="97"/>
      <c r="J25" s="97"/>
    </row>
    <row r="26" spans="1:11">
      <c r="I26" s="97"/>
      <c r="J26" s="97"/>
    </row>
    <row r="27" spans="1:11">
      <c r="I27" s="97"/>
      <c r="J27" s="97"/>
    </row>
    <row r="28" spans="1:11">
      <c r="I28" s="97"/>
      <c r="J28" s="97"/>
    </row>
    <row r="29" spans="1:11">
      <c r="I29" s="97"/>
      <c r="J29" s="97"/>
    </row>
    <row r="30" spans="1:11">
      <c r="I30" s="97"/>
      <c r="J30" s="97"/>
    </row>
    <row r="31" spans="1:11">
      <c r="I31" s="97"/>
      <c r="J31" s="97"/>
    </row>
    <row r="32" spans="1:11">
      <c r="I32" s="97"/>
      <c r="J32" s="97"/>
    </row>
    <row r="33" spans="9:10">
      <c r="I33" s="97"/>
      <c r="J33" s="97"/>
    </row>
    <row r="34" spans="9:10">
      <c r="I34" s="97"/>
      <c r="J34" s="97"/>
    </row>
    <row r="35" spans="9:10">
      <c r="I35" s="97"/>
      <c r="J35" s="97"/>
    </row>
    <row r="36" spans="9:10">
      <c r="I36" s="97"/>
      <c r="J36" s="97"/>
    </row>
    <row r="37" spans="9:10">
      <c r="I37" s="97"/>
      <c r="J37" s="97"/>
    </row>
    <row r="38" spans="9:10">
      <c r="I38" s="97"/>
      <c r="J38" s="97"/>
    </row>
    <row r="39" spans="9:10">
      <c r="I39" s="97"/>
      <c r="J39" s="97"/>
    </row>
    <row r="40" spans="9:10">
      <c r="I40" s="97"/>
      <c r="J40" s="97"/>
    </row>
    <row r="41" spans="9:10">
      <c r="I41" s="97"/>
      <c r="J41" s="97"/>
    </row>
    <row r="42" spans="9:10">
      <c r="I42" s="97"/>
      <c r="J42" s="97"/>
    </row>
    <row r="43" spans="9:10">
      <c r="I43" s="97"/>
      <c r="J43" s="97"/>
    </row>
    <row r="44" spans="9:10">
      <c r="I44" s="97"/>
      <c r="J44" s="97"/>
    </row>
    <row r="45" spans="9:10">
      <c r="I45" s="97"/>
      <c r="J45" s="97"/>
    </row>
    <row r="46" spans="9:10">
      <c r="I46" s="97"/>
      <c r="J46" s="97"/>
    </row>
    <row r="47" spans="9:10">
      <c r="I47" s="97"/>
      <c r="J47" s="97"/>
    </row>
    <row r="48" spans="9:10">
      <c r="I48" s="97"/>
      <c r="J48" s="97"/>
    </row>
    <row r="49" spans="9:10">
      <c r="I49" s="97"/>
      <c r="J49" s="97"/>
    </row>
    <row r="50" spans="9:10">
      <c r="I50" s="97"/>
      <c r="J50" s="97"/>
    </row>
    <row r="51" spans="9:10">
      <c r="I51" s="97"/>
      <c r="J51" s="97"/>
    </row>
    <row r="52" spans="9:10">
      <c r="I52" s="97"/>
      <c r="J52" s="97"/>
    </row>
    <row r="53" spans="9:10">
      <c r="I53" s="97"/>
      <c r="J53" s="97"/>
    </row>
    <row r="54" spans="9:10">
      <c r="I54" s="97"/>
      <c r="J54" s="97"/>
    </row>
    <row r="55" spans="9:10">
      <c r="I55" s="97"/>
      <c r="J55" s="97"/>
    </row>
    <row r="56" spans="9:10">
      <c r="I56" s="97"/>
      <c r="J56" s="97"/>
    </row>
    <row r="57" spans="9:10">
      <c r="I57" s="97"/>
      <c r="J57" s="97"/>
    </row>
    <row r="58" spans="9:10">
      <c r="I58" s="97"/>
      <c r="J58" s="97"/>
    </row>
    <row r="59" spans="9:10">
      <c r="I59" s="97"/>
      <c r="J59" s="97"/>
    </row>
    <row r="60" spans="9:10">
      <c r="I60" s="97"/>
      <c r="J60" s="97"/>
    </row>
    <row r="61" spans="9:10">
      <c r="I61" s="97"/>
      <c r="J61" s="97"/>
    </row>
    <row r="62" spans="9:10">
      <c r="I62" s="97"/>
      <c r="J62" s="97"/>
    </row>
    <row r="63" spans="9:10">
      <c r="I63" s="97"/>
      <c r="J63" s="97"/>
    </row>
    <row r="64" spans="9:10">
      <c r="I64" s="97"/>
      <c r="J64" s="97"/>
    </row>
    <row r="65" spans="9:10">
      <c r="I65" s="97"/>
      <c r="J65" s="97"/>
    </row>
    <row r="66" spans="9:10">
      <c r="I66" s="97"/>
      <c r="J66" s="97"/>
    </row>
    <row r="67" spans="9:10">
      <c r="I67" s="97"/>
      <c r="J67" s="97"/>
    </row>
    <row r="68" spans="9:10">
      <c r="I68" s="97"/>
      <c r="J68" s="97"/>
    </row>
    <row r="69" spans="9:10">
      <c r="I69" s="97"/>
      <c r="J69" s="97"/>
    </row>
    <row r="70" spans="9:10">
      <c r="I70" s="97"/>
      <c r="J70" s="97"/>
    </row>
    <row r="71" spans="9:10">
      <c r="I71" s="97"/>
      <c r="J71" s="97"/>
    </row>
    <row r="72" spans="9:10">
      <c r="I72" s="97"/>
      <c r="J72" s="97"/>
    </row>
    <row r="73" spans="9:10">
      <c r="I73" s="97"/>
      <c r="J73" s="97"/>
    </row>
    <row r="74" spans="9:10">
      <c r="I74" s="97"/>
      <c r="J74" s="97"/>
    </row>
    <row r="75" spans="9:10">
      <c r="I75" s="97"/>
      <c r="J75" s="97"/>
    </row>
    <row r="76" spans="9:10">
      <c r="I76" s="97"/>
      <c r="J76" s="97"/>
    </row>
    <row r="77" spans="9:10">
      <c r="I77" s="97"/>
      <c r="J77" s="97"/>
    </row>
    <row r="78" spans="9:10">
      <c r="I78" s="97"/>
      <c r="J78" s="97"/>
    </row>
    <row r="79" spans="9:10">
      <c r="I79" s="97"/>
      <c r="J79" s="97"/>
    </row>
    <row r="80" spans="9:10">
      <c r="I80" s="97"/>
      <c r="J80" s="97"/>
    </row>
    <row r="81" spans="9:10">
      <c r="I81" s="97"/>
      <c r="J81" s="97"/>
    </row>
    <row r="82" spans="9:10">
      <c r="I82" s="97"/>
      <c r="J82" s="97"/>
    </row>
    <row r="83" spans="9:10">
      <c r="I83" s="97"/>
      <c r="J83" s="97"/>
    </row>
    <row r="84" spans="9:10">
      <c r="I84" s="97"/>
      <c r="J84" s="97"/>
    </row>
    <row r="85" spans="9:10">
      <c r="I85" s="97"/>
      <c r="J85" s="97"/>
    </row>
    <row r="86" spans="9:10">
      <c r="I86" s="97"/>
      <c r="J86" s="97"/>
    </row>
    <row r="87" spans="9:10">
      <c r="I87" s="97"/>
      <c r="J87" s="97"/>
    </row>
    <row r="88" spans="9:10">
      <c r="I88" s="97"/>
      <c r="J88" s="97"/>
    </row>
    <row r="89" spans="9:10">
      <c r="I89" s="97"/>
      <c r="J89" s="97"/>
    </row>
    <row r="90" spans="9:10">
      <c r="I90" s="97"/>
      <c r="J90" s="97"/>
    </row>
    <row r="91" spans="9:10">
      <c r="I91" s="97"/>
      <c r="J91" s="97"/>
    </row>
    <row r="92" spans="9:10">
      <c r="I92" s="97"/>
      <c r="J92" s="97"/>
    </row>
    <row r="93" spans="9:10">
      <c r="I93" s="97"/>
      <c r="J93" s="97"/>
    </row>
    <row r="94" spans="9:10">
      <c r="I94" s="97"/>
      <c r="J94" s="97"/>
    </row>
    <row r="95" spans="9:10">
      <c r="I95" s="97"/>
      <c r="J95" s="97"/>
    </row>
    <row r="96" spans="9:10">
      <c r="I96" s="97"/>
      <c r="J96" s="97"/>
    </row>
    <row r="97" spans="9:10">
      <c r="I97" s="97"/>
      <c r="J97" s="97"/>
    </row>
    <row r="98" spans="9:10">
      <c r="I98" s="97"/>
      <c r="J98" s="97"/>
    </row>
    <row r="99" spans="9:10">
      <c r="I99" s="97"/>
      <c r="J99" s="97"/>
    </row>
    <row r="100" spans="9:10">
      <c r="I100" s="97"/>
      <c r="J100" s="97"/>
    </row>
    <row r="101" spans="9:10">
      <c r="I101" s="97"/>
      <c r="J101" s="97"/>
    </row>
    <row r="102" spans="9:10">
      <c r="I102" s="97"/>
      <c r="J102" s="97"/>
    </row>
    <row r="103" spans="9:10">
      <c r="I103" s="97"/>
      <c r="J103" s="97"/>
    </row>
    <row r="104" spans="9:10">
      <c r="I104" s="97"/>
      <c r="J104" s="97"/>
    </row>
    <row r="105" spans="9:10">
      <c r="I105" s="97"/>
      <c r="J105" s="97"/>
    </row>
    <row r="106" spans="9:10">
      <c r="I106" s="97"/>
      <c r="J106" s="97"/>
    </row>
    <row r="107" spans="9:10">
      <c r="I107" s="97"/>
      <c r="J107" s="97"/>
    </row>
    <row r="108" spans="9:10">
      <c r="I108" s="97"/>
      <c r="J108" s="97"/>
    </row>
    <row r="109" spans="9:10">
      <c r="I109" s="97"/>
      <c r="J109" s="97"/>
    </row>
    <row r="110" spans="9:10">
      <c r="I110" s="97"/>
      <c r="J110" s="97"/>
    </row>
    <row r="111" spans="9:10">
      <c r="I111" s="97"/>
      <c r="J111" s="97"/>
    </row>
    <row r="112" spans="9:10">
      <c r="I112" s="97"/>
      <c r="J112" s="97"/>
    </row>
    <row r="113" spans="9:10">
      <c r="I113" s="97"/>
      <c r="J113" s="97"/>
    </row>
    <row r="114" spans="9:10">
      <c r="I114" s="97"/>
      <c r="J114" s="97"/>
    </row>
    <row r="115" spans="9:10">
      <c r="I115" s="97"/>
      <c r="J115" s="97"/>
    </row>
    <row r="116" spans="9:10">
      <c r="I116" s="97"/>
      <c r="J116" s="97"/>
    </row>
    <row r="117" spans="9:10">
      <c r="I117" s="97"/>
      <c r="J117" s="97"/>
    </row>
    <row r="118" spans="9:10">
      <c r="I118" s="97"/>
      <c r="J118" s="97"/>
    </row>
    <row r="119" spans="9:10">
      <c r="I119" s="97"/>
      <c r="J119" s="97"/>
    </row>
    <row r="120" spans="9:10">
      <c r="I120" s="97"/>
      <c r="J120" s="97"/>
    </row>
    <row r="121" spans="9:10">
      <c r="I121" s="97"/>
      <c r="J121" s="97"/>
    </row>
    <row r="122" spans="9:10">
      <c r="I122" s="97"/>
      <c r="J122" s="97"/>
    </row>
    <row r="123" spans="9:10">
      <c r="I123" s="97"/>
      <c r="J123" s="97"/>
    </row>
    <row r="124" spans="9:10">
      <c r="I124" s="97"/>
      <c r="J124" s="97"/>
    </row>
    <row r="125" spans="9:10">
      <c r="I125" s="97"/>
      <c r="J125" s="97"/>
    </row>
    <row r="126" spans="9:10">
      <c r="I126" s="97"/>
      <c r="J126" s="97"/>
    </row>
    <row r="127" spans="9:10">
      <c r="I127" s="97"/>
      <c r="J127" s="97"/>
    </row>
    <row r="128" spans="9:10">
      <c r="I128" s="97"/>
      <c r="J128" s="97"/>
    </row>
    <row r="129" spans="9:10">
      <c r="I129" s="97"/>
      <c r="J129" s="97"/>
    </row>
    <row r="130" spans="9:10">
      <c r="I130" s="97"/>
      <c r="J130" s="97"/>
    </row>
    <row r="131" spans="9:10">
      <c r="I131" s="97"/>
      <c r="J131" s="97"/>
    </row>
    <row r="132" spans="9:10">
      <c r="I132" s="97"/>
      <c r="J132" s="97"/>
    </row>
    <row r="133" spans="9:10">
      <c r="I133" s="97"/>
      <c r="J133" s="97"/>
    </row>
    <row r="134" spans="9:10">
      <c r="I134" s="97"/>
      <c r="J134" s="97"/>
    </row>
    <row r="135" spans="9:10">
      <c r="I135" s="97"/>
      <c r="J135" s="97"/>
    </row>
    <row r="136" spans="9:10">
      <c r="I136" s="97"/>
      <c r="J136" s="97"/>
    </row>
    <row r="137" spans="9:10">
      <c r="I137" s="97"/>
      <c r="J137" s="97"/>
    </row>
    <row r="138" spans="9:10">
      <c r="I138" s="97"/>
      <c r="J138" s="97"/>
    </row>
    <row r="139" spans="9:10">
      <c r="I139" s="97"/>
      <c r="J139" s="97"/>
    </row>
    <row r="140" spans="9:10">
      <c r="I140" s="97"/>
      <c r="J140" s="97"/>
    </row>
    <row r="141" spans="9:10">
      <c r="I141" s="97"/>
      <c r="J141" s="97"/>
    </row>
    <row r="142" spans="9:10">
      <c r="I142" s="97"/>
      <c r="J142" s="97"/>
    </row>
    <row r="143" spans="9:10">
      <c r="I143" s="97"/>
      <c r="J143" s="97"/>
    </row>
    <row r="144" spans="9:10">
      <c r="I144" s="97"/>
      <c r="J144" s="97"/>
    </row>
    <row r="145" spans="9:10">
      <c r="I145" s="97"/>
      <c r="J145" s="97"/>
    </row>
    <row r="146" spans="9:10">
      <c r="I146" s="97"/>
      <c r="J146" s="97"/>
    </row>
    <row r="147" spans="9:10">
      <c r="I147" s="97"/>
      <c r="J147" s="97"/>
    </row>
    <row r="148" spans="9:10">
      <c r="I148" s="97"/>
      <c r="J148" s="97"/>
    </row>
    <row r="149" spans="9:10">
      <c r="I149" s="97"/>
      <c r="J149" s="97"/>
    </row>
    <row r="150" spans="9:10">
      <c r="I150" s="97"/>
      <c r="J150" s="97"/>
    </row>
    <row r="151" spans="9:10">
      <c r="I151" s="97"/>
      <c r="J151" s="97"/>
    </row>
    <row r="152" spans="9:10">
      <c r="I152" s="97"/>
      <c r="J152" s="97"/>
    </row>
    <row r="153" spans="9:10">
      <c r="I153" s="97"/>
      <c r="J153" s="97"/>
    </row>
    <row r="154" spans="9:10">
      <c r="I154" s="97"/>
      <c r="J154" s="97"/>
    </row>
    <row r="155" spans="9:10">
      <c r="I155" s="97"/>
      <c r="J155" s="97"/>
    </row>
    <row r="156" spans="9:10">
      <c r="I156" s="97"/>
      <c r="J156" s="97"/>
    </row>
    <row r="157" spans="9:10">
      <c r="I157" s="97"/>
      <c r="J157" s="97"/>
    </row>
    <row r="158" spans="9:10">
      <c r="I158" s="97"/>
      <c r="J158" s="97"/>
    </row>
    <row r="159" spans="9:10">
      <c r="I159" s="97"/>
      <c r="J159" s="97"/>
    </row>
    <row r="160" spans="9:10">
      <c r="I160" s="97"/>
      <c r="J160" s="97"/>
    </row>
    <row r="161" spans="9:10">
      <c r="I161" s="97"/>
      <c r="J161" s="97"/>
    </row>
    <row r="162" spans="9:10">
      <c r="I162" s="97"/>
      <c r="J162" s="97"/>
    </row>
    <row r="163" spans="9:10">
      <c r="I163" s="97"/>
      <c r="J163" s="97"/>
    </row>
    <row r="164" spans="9:10">
      <c r="I164" s="97"/>
      <c r="J164" s="97"/>
    </row>
    <row r="165" spans="9:10">
      <c r="I165" s="97"/>
      <c r="J165" s="97"/>
    </row>
    <row r="166" spans="9:10">
      <c r="I166" s="97"/>
      <c r="J166" s="97"/>
    </row>
    <row r="167" spans="9:10">
      <c r="I167" s="97"/>
      <c r="J167" s="97"/>
    </row>
    <row r="168" spans="9:10">
      <c r="I168" s="97"/>
      <c r="J168" s="97"/>
    </row>
    <row r="169" spans="9:10">
      <c r="I169" s="97"/>
      <c r="J169" s="97"/>
    </row>
    <row r="170" spans="9:10">
      <c r="I170" s="97"/>
      <c r="J170" s="97"/>
    </row>
    <row r="171" spans="9:10">
      <c r="I171" s="97"/>
      <c r="J171" s="97"/>
    </row>
    <row r="172" spans="9:10">
      <c r="I172" s="97"/>
      <c r="J172" s="97"/>
    </row>
    <row r="173" spans="9:10">
      <c r="I173" s="97"/>
      <c r="J173" s="97"/>
    </row>
    <row r="174" spans="9:10">
      <c r="I174" s="97"/>
      <c r="J174" s="97"/>
    </row>
    <row r="175" spans="9:10">
      <c r="I175" s="97"/>
      <c r="J175" s="97"/>
    </row>
    <row r="176" spans="9:10">
      <c r="I176" s="97"/>
      <c r="J176" s="97"/>
    </row>
    <row r="177" spans="9:10">
      <c r="I177" s="97"/>
      <c r="J177" s="97"/>
    </row>
    <row r="178" spans="9:10">
      <c r="I178" s="97"/>
      <c r="J178" s="97"/>
    </row>
    <row r="179" spans="9:10">
      <c r="I179" s="97"/>
      <c r="J179" s="97"/>
    </row>
    <row r="180" spans="9:10">
      <c r="I180" s="97"/>
      <c r="J180" s="97"/>
    </row>
    <row r="181" spans="9:10">
      <c r="I181" s="97"/>
      <c r="J181" s="97"/>
    </row>
    <row r="182" spans="9:10">
      <c r="I182" s="97"/>
      <c r="J182" s="97"/>
    </row>
    <row r="183" spans="9:10">
      <c r="I183" s="97"/>
      <c r="J183" s="97"/>
    </row>
    <row r="184" spans="9:10">
      <c r="I184" s="97"/>
      <c r="J184" s="97"/>
    </row>
    <row r="185" spans="9:10">
      <c r="I185" s="97"/>
      <c r="J185" s="97"/>
    </row>
    <row r="186" spans="9:10">
      <c r="I186" s="97"/>
      <c r="J186" s="97"/>
    </row>
    <row r="187" spans="9:10">
      <c r="I187" s="97"/>
      <c r="J187" s="97"/>
    </row>
    <row r="188" spans="9:10">
      <c r="I188" s="97"/>
      <c r="J188" s="97"/>
    </row>
    <row r="189" spans="9:10">
      <c r="I189" s="97"/>
      <c r="J189" s="97"/>
    </row>
    <row r="190" spans="9:10">
      <c r="I190" s="97"/>
      <c r="J190" s="97"/>
    </row>
    <row r="191" spans="9:10">
      <c r="I191" s="97"/>
      <c r="J191" s="97"/>
    </row>
    <row r="192" spans="9:10">
      <c r="I192" s="97"/>
      <c r="J192" s="97"/>
    </row>
    <row r="193" spans="9:10">
      <c r="I193" s="97"/>
      <c r="J193" s="97"/>
    </row>
    <row r="194" spans="9:10">
      <c r="I194" s="97"/>
      <c r="J194" s="97"/>
    </row>
    <row r="195" spans="9:10">
      <c r="I195" s="97"/>
      <c r="J195" s="97"/>
    </row>
    <row r="196" spans="9:10">
      <c r="I196" s="97"/>
      <c r="J196" s="97"/>
    </row>
    <row r="197" spans="9:10">
      <c r="I197" s="97"/>
      <c r="J197" s="97"/>
    </row>
    <row r="198" spans="9:10">
      <c r="I198" s="97"/>
      <c r="J198" s="97"/>
    </row>
    <row r="199" spans="9:10">
      <c r="I199" s="97"/>
      <c r="J199" s="97"/>
    </row>
    <row r="200" spans="9:10">
      <c r="I200" s="97"/>
      <c r="J200" s="97"/>
    </row>
    <row r="201" spans="9:10">
      <c r="I201" s="97"/>
      <c r="J201" s="97"/>
    </row>
    <row r="202" spans="9:10">
      <c r="I202" s="97"/>
      <c r="J202" s="97"/>
    </row>
    <row r="203" spans="9:10">
      <c r="I203" s="97"/>
      <c r="J203" s="97"/>
    </row>
    <row r="204" spans="9:10">
      <c r="I204" s="97"/>
      <c r="J204" s="97"/>
    </row>
    <row r="205" spans="9:10">
      <c r="I205" s="97"/>
      <c r="J205" s="97"/>
    </row>
    <row r="206" spans="9:10">
      <c r="I206" s="97"/>
      <c r="J206" s="97"/>
    </row>
    <row r="207" spans="9:10">
      <c r="I207" s="97"/>
      <c r="J207" s="97"/>
    </row>
    <row r="208" spans="9:10">
      <c r="I208" s="97"/>
      <c r="J208" s="97"/>
    </row>
    <row r="209" spans="9:10">
      <c r="I209" s="97"/>
      <c r="J209" s="97"/>
    </row>
    <row r="210" spans="9:10">
      <c r="I210" s="97"/>
      <c r="J210" s="97"/>
    </row>
    <row r="211" spans="9:10">
      <c r="I211" s="97"/>
      <c r="J211" s="97"/>
    </row>
    <row r="212" spans="9:10">
      <c r="I212" s="97"/>
      <c r="J212" s="97"/>
    </row>
    <row r="213" spans="9:10">
      <c r="I213" s="97"/>
      <c r="J213" s="97"/>
    </row>
    <row r="214" spans="9:10">
      <c r="I214" s="97"/>
      <c r="J214" s="97"/>
    </row>
    <row r="215" spans="9:10">
      <c r="I215" s="97"/>
      <c r="J215" s="97"/>
    </row>
    <row r="216" spans="9:10">
      <c r="I216" s="97"/>
      <c r="J216" s="97"/>
    </row>
    <row r="217" spans="9:10">
      <c r="I217" s="97"/>
      <c r="J217" s="97"/>
    </row>
    <row r="218" spans="9:10">
      <c r="I218" s="97"/>
      <c r="J218" s="97"/>
    </row>
    <row r="219" spans="9:10">
      <c r="I219" s="97"/>
      <c r="J219" s="97"/>
    </row>
    <row r="220" spans="9:10">
      <c r="I220" s="97"/>
      <c r="J220" s="97"/>
    </row>
    <row r="221" spans="9:10">
      <c r="I221" s="97"/>
      <c r="J221" s="97"/>
    </row>
    <row r="222" spans="9:10">
      <c r="I222" s="97"/>
      <c r="J222" s="97"/>
    </row>
    <row r="223" spans="9:10">
      <c r="I223" s="97"/>
      <c r="J223" s="97"/>
    </row>
    <row r="224" spans="9:10">
      <c r="I224" s="97"/>
      <c r="J224" s="97"/>
    </row>
    <row r="225" spans="9:10">
      <c r="I225" s="97"/>
      <c r="J225" s="97"/>
    </row>
    <row r="226" spans="9:10">
      <c r="I226" s="97"/>
      <c r="J226" s="97"/>
    </row>
    <row r="227" spans="9:10">
      <c r="I227" s="97"/>
      <c r="J227" s="97"/>
    </row>
    <row r="228" spans="9:10">
      <c r="I228" s="97"/>
      <c r="J228" s="97"/>
    </row>
    <row r="229" spans="9:10">
      <c r="I229" s="97"/>
      <c r="J229" s="97"/>
    </row>
    <row r="230" spans="9:10">
      <c r="I230" s="97"/>
      <c r="J230" s="97"/>
    </row>
    <row r="231" spans="9:10">
      <c r="I231" s="97"/>
      <c r="J231" s="97"/>
    </row>
    <row r="232" spans="9:10">
      <c r="I232" s="97"/>
      <c r="J232" s="97"/>
    </row>
    <row r="233" spans="9:10">
      <c r="I233" s="97"/>
      <c r="J233" s="97"/>
    </row>
    <row r="234" spans="9:10">
      <c r="I234" s="97"/>
      <c r="J234" s="97"/>
    </row>
    <row r="235" spans="9:10">
      <c r="I235" s="97"/>
      <c r="J235" s="97"/>
    </row>
    <row r="236" spans="9:10">
      <c r="I236" s="97"/>
      <c r="J236" s="97"/>
    </row>
    <row r="237" spans="9:10">
      <c r="I237" s="97"/>
      <c r="J237" s="97"/>
    </row>
    <row r="238" spans="9:10">
      <c r="I238" s="97"/>
      <c r="J238" s="97"/>
    </row>
    <row r="239" spans="9:10">
      <c r="I239" s="97"/>
      <c r="J239" s="97"/>
    </row>
    <row r="240" spans="9:10">
      <c r="I240" s="97"/>
      <c r="J240" s="97"/>
    </row>
    <row r="241" spans="9:10">
      <c r="I241" s="97"/>
      <c r="J241" s="97"/>
    </row>
    <row r="242" spans="9:10">
      <c r="I242" s="97"/>
      <c r="J242" s="97"/>
    </row>
    <row r="243" spans="9:10">
      <c r="I243" s="97"/>
      <c r="J243" s="97"/>
    </row>
    <row r="244" spans="9:10">
      <c r="I244" s="97"/>
      <c r="J244" s="97"/>
    </row>
    <row r="245" spans="9:10">
      <c r="I245" s="97"/>
      <c r="J245" s="97"/>
    </row>
    <row r="246" spans="9:10">
      <c r="I246" s="97"/>
      <c r="J246" s="97"/>
    </row>
    <row r="247" spans="9:10">
      <c r="I247" s="97"/>
      <c r="J247" s="97"/>
    </row>
    <row r="248" spans="9:10">
      <c r="I248" s="97"/>
      <c r="J248" s="97"/>
    </row>
    <row r="249" spans="9:10">
      <c r="I249" s="97"/>
      <c r="J249" s="97"/>
    </row>
    <row r="250" spans="9:10">
      <c r="I250" s="97"/>
      <c r="J250" s="97"/>
    </row>
    <row r="251" spans="9:10">
      <c r="I251" s="97"/>
      <c r="J251" s="97"/>
    </row>
    <row r="252" spans="9:10">
      <c r="I252" s="97"/>
      <c r="J252" s="97"/>
    </row>
    <row r="253" spans="9:10">
      <c r="I253" s="97"/>
      <c r="J253" s="97"/>
    </row>
    <row r="254" spans="9:10">
      <c r="I254" s="97"/>
      <c r="J254" s="97"/>
    </row>
    <row r="255" spans="9:10">
      <c r="I255" s="97"/>
      <c r="J255" s="97"/>
    </row>
    <row r="256" spans="9:10">
      <c r="I256" s="97"/>
      <c r="J256" s="97"/>
    </row>
    <row r="257" spans="9:10">
      <c r="I257" s="97"/>
      <c r="J257" s="97"/>
    </row>
    <row r="258" spans="9:10">
      <c r="I258" s="97"/>
      <c r="J258" s="97"/>
    </row>
    <row r="259" spans="9:10">
      <c r="I259" s="97"/>
      <c r="J259" s="97"/>
    </row>
    <row r="260" spans="9:10">
      <c r="I260" s="97"/>
      <c r="J260" s="97"/>
    </row>
    <row r="261" spans="9:10">
      <c r="I261" s="97"/>
      <c r="J261" s="97"/>
    </row>
    <row r="262" spans="9:10">
      <c r="I262" s="97"/>
      <c r="J262" s="97"/>
    </row>
    <row r="263" spans="9:10">
      <c r="I263" s="97"/>
      <c r="J263" s="97"/>
    </row>
    <row r="264" spans="9:10">
      <c r="I264" s="97"/>
      <c r="J264" s="97"/>
    </row>
    <row r="265" spans="9:10">
      <c r="I265" s="97"/>
      <c r="J265" s="97"/>
    </row>
    <row r="266" spans="9:10">
      <c r="I266" s="97"/>
      <c r="J266" s="97"/>
    </row>
    <row r="267" spans="9:10">
      <c r="I267" s="97"/>
      <c r="J267" s="97"/>
    </row>
    <row r="268" spans="9:10">
      <c r="I268" s="97"/>
      <c r="J268" s="97"/>
    </row>
    <row r="269" spans="9:10">
      <c r="I269" s="97"/>
      <c r="J269" s="97"/>
    </row>
    <row r="270" spans="9:10">
      <c r="I270" s="97"/>
      <c r="J270" s="97"/>
    </row>
    <row r="271" spans="9:10">
      <c r="I271" s="97"/>
      <c r="J271" s="97"/>
    </row>
    <row r="272" spans="9:10">
      <c r="I272" s="97"/>
      <c r="J272" s="97"/>
    </row>
    <row r="273" spans="9:10">
      <c r="I273" s="97"/>
      <c r="J273" s="97"/>
    </row>
    <row r="274" spans="9:10">
      <c r="I274" s="97"/>
      <c r="J274" s="97"/>
    </row>
    <row r="275" spans="9:10">
      <c r="I275" s="97"/>
      <c r="J275" s="97"/>
    </row>
    <row r="276" spans="9:10">
      <c r="I276" s="97"/>
      <c r="J276" s="97"/>
    </row>
    <row r="277" spans="9:10">
      <c r="I277" s="97"/>
      <c r="J277" s="97"/>
    </row>
    <row r="278" spans="9:10">
      <c r="I278" s="97"/>
      <c r="J278" s="97"/>
    </row>
    <row r="279" spans="9:10">
      <c r="I279" s="97"/>
      <c r="J279" s="97"/>
    </row>
    <row r="280" spans="9:10">
      <c r="I280" s="97"/>
      <c r="J280" s="97"/>
    </row>
    <row r="281" spans="9:10">
      <c r="I281" s="97"/>
      <c r="J281" s="97"/>
    </row>
    <row r="282" spans="9:10">
      <c r="I282" s="97"/>
      <c r="J282" s="97"/>
    </row>
    <row r="283" spans="9:10">
      <c r="I283" s="97"/>
      <c r="J283" s="97"/>
    </row>
    <row r="284" spans="9:10">
      <c r="I284" s="97"/>
      <c r="J284" s="97"/>
    </row>
    <row r="285" spans="9:10">
      <c r="I285" s="97"/>
      <c r="J285" s="97"/>
    </row>
    <row r="286" spans="9:10">
      <c r="I286" s="97"/>
      <c r="J286" s="97"/>
    </row>
    <row r="287" spans="9:10">
      <c r="I287" s="97"/>
      <c r="J287" s="97"/>
    </row>
    <row r="288" spans="9:10">
      <c r="I288" s="97"/>
      <c r="J288" s="97"/>
    </row>
    <row r="289" spans="9:10">
      <c r="I289" s="97"/>
      <c r="J289" s="97"/>
    </row>
    <row r="290" spans="9:10">
      <c r="I290" s="97"/>
      <c r="J290" s="97"/>
    </row>
    <row r="291" spans="9:10">
      <c r="I291" s="97"/>
      <c r="J291" s="97"/>
    </row>
    <row r="292" spans="9:10">
      <c r="I292" s="97"/>
      <c r="J292" s="97"/>
    </row>
    <row r="293" spans="9:10">
      <c r="I293" s="97"/>
      <c r="J293" s="97"/>
    </row>
    <row r="294" spans="9:10">
      <c r="I294" s="97"/>
      <c r="J294" s="97"/>
    </row>
    <row r="295" spans="9:10">
      <c r="I295" s="97"/>
      <c r="J295" s="97"/>
    </row>
    <row r="296" spans="9:10">
      <c r="I296" s="97"/>
      <c r="J296" s="97"/>
    </row>
    <row r="297" spans="9:10">
      <c r="I297" s="97"/>
      <c r="J297" s="97"/>
    </row>
    <row r="298" spans="9:10">
      <c r="I298" s="97"/>
      <c r="J298" s="97"/>
    </row>
  </sheetData>
  <customSheetViews>
    <customSheetView guid="{82B9B5EF-342D-4631-9AF3-2E5299022429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1"/>
    </customSheetView>
    <customSheetView guid="{3639C9D1-8CC8-487E-A492-E97C3143B85F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2"/>
    </customSheetView>
    <customSheetView guid="{89EA35C3-7924-44DA-B8AA-065DFF2CD6E9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3"/>
    </customSheetView>
  </customSheetViews>
  <mergeCells count="4">
    <mergeCell ref="K4:K5"/>
    <mergeCell ref="A1:K1"/>
    <mergeCell ref="A2:K2"/>
    <mergeCell ref="A3:K3"/>
  </mergeCells>
  <pageMargins left="0" right="0" top="0" bottom="0" header="0" footer="0"/>
  <pageSetup paperSize="9" scale="34" fitToHeight="0" orientation="portrait" r:id="rId4"/>
  <rowBreaks count="1" manualBreakCount="1">
    <brk id="14" max="9" man="1"/>
  </rowBreaks>
  <colBreaks count="1" manualBreakCount="1">
    <brk id="8" max="22" man="1"/>
  </colBreaks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Q289"/>
  <sheetViews>
    <sheetView view="pageBreakPreview" topLeftCell="A4" zoomScale="40" zoomScaleNormal="40" zoomScaleSheetLayoutView="40" workbookViewId="0">
      <selection activeCell="B9" sqref="B9:B10"/>
    </sheetView>
  </sheetViews>
  <sheetFormatPr defaultRowHeight="16.5"/>
  <cols>
    <col min="1" max="1" width="21.85546875" style="231" customWidth="1"/>
    <col min="2" max="2" width="99.7109375" style="19" customWidth="1"/>
    <col min="3" max="3" width="58.5703125" style="16" customWidth="1"/>
    <col min="4" max="4" width="15.7109375" style="19" hidden="1" customWidth="1"/>
    <col min="5" max="5" width="15.7109375" style="19" customWidth="1"/>
    <col min="6" max="8" width="15.7109375" style="16" customWidth="1"/>
    <col min="9" max="9" width="32.7109375" style="94" customWidth="1"/>
    <col min="10" max="10" width="34.42578125" style="94" customWidth="1"/>
    <col min="11" max="11" width="22.28515625" style="16" customWidth="1"/>
    <col min="12" max="12" width="0.5703125" style="16" customWidth="1"/>
    <col min="13" max="17" width="9.140625" style="16" hidden="1" customWidth="1"/>
    <col min="18" max="16384" width="9.140625" style="16"/>
  </cols>
  <sheetData>
    <row r="1" spans="1:11" s="218" customFormat="1" ht="408.75" customHeight="1">
      <c r="A1" s="1395"/>
      <c r="B1" s="1417"/>
      <c r="C1" s="1417"/>
      <c r="D1" s="1417"/>
      <c r="E1" s="1417"/>
      <c r="F1" s="1417"/>
      <c r="G1" s="1417"/>
      <c r="H1" s="1417"/>
      <c r="I1" s="1417"/>
      <c r="J1" s="1417"/>
      <c r="K1" s="1417"/>
    </row>
    <row r="2" spans="1:11" s="218" customFormat="1" ht="147.75" customHeight="1">
      <c r="A2" s="1395"/>
      <c r="B2" s="1417"/>
      <c r="C2" s="1417"/>
      <c r="D2" s="1417"/>
      <c r="E2" s="1417"/>
      <c r="F2" s="1417"/>
      <c r="G2" s="1417"/>
      <c r="H2" s="1417"/>
      <c r="I2" s="1417"/>
      <c r="J2" s="1417"/>
      <c r="K2" s="1417"/>
    </row>
    <row r="3" spans="1:11" ht="114" customHeight="1">
      <c r="A3" s="1297" t="s">
        <v>175</v>
      </c>
      <c r="B3" s="1297" t="s">
        <v>176</v>
      </c>
      <c r="C3" s="847" t="s">
        <v>977</v>
      </c>
      <c r="D3" s="848" t="s">
        <v>480</v>
      </c>
      <c r="E3" s="1293"/>
      <c r="F3" s="1294" t="s">
        <v>1026</v>
      </c>
      <c r="G3" s="1294"/>
      <c r="H3" s="1295"/>
      <c r="I3" s="1292" t="s">
        <v>1001</v>
      </c>
      <c r="J3" s="1314"/>
      <c r="K3" s="1317" t="s">
        <v>172</v>
      </c>
    </row>
    <row r="4" spans="1:11" ht="165.75" customHeight="1">
      <c r="A4" s="1298"/>
      <c r="B4" s="1298"/>
      <c r="C4" s="1301"/>
      <c r="D4" s="1299" t="s">
        <v>784</v>
      </c>
      <c r="E4" s="767" t="s">
        <v>784</v>
      </c>
      <c r="F4" s="842" t="s">
        <v>785</v>
      </c>
      <c r="G4" s="842" t="s">
        <v>786</v>
      </c>
      <c r="H4" s="1302" t="s">
        <v>787</v>
      </c>
      <c r="I4" s="1291" t="s">
        <v>342</v>
      </c>
      <c r="J4" s="1315" t="s">
        <v>932</v>
      </c>
      <c r="K4" s="1318"/>
    </row>
    <row r="5" spans="1:11" s="218" customFormat="1" ht="126" customHeight="1">
      <c r="A5" s="1296"/>
      <c r="B5" s="256" t="s">
        <v>673</v>
      </c>
      <c r="C5" s="1300"/>
      <c r="D5" s="282">
        <v>1539</v>
      </c>
      <c r="E5" s="1366">
        <v>1569.78</v>
      </c>
      <c r="F5" s="781">
        <v>770</v>
      </c>
      <c r="G5" s="781">
        <v>770</v>
      </c>
      <c r="H5" s="781">
        <v>770</v>
      </c>
      <c r="I5" s="781">
        <v>770</v>
      </c>
      <c r="J5" s="1291" t="s">
        <v>1027</v>
      </c>
      <c r="K5" s="1316">
        <v>0</v>
      </c>
    </row>
    <row r="6" spans="1:11" ht="159.75" customHeight="1">
      <c r="A6" s="132"/>
      <c r="B6" s="784" t="s">
        <v>788</v>
      </c>
      <c r="C6" s="147" t="s">
        <v>285</v>
      </c>
      <c r="D6" s="394">
        <v>905</v>
      </c>
      <c r="E6" s="1366">
        <v>923.1</v>
      </c>
      <c r="F6" s="781">
        <v>432.48</v>
      </c>
      <c r="G6" s="781">
        <v>432.48</v>
      </c>
      <c r="H6" s="781">
        <v>432.48</v>
      </c>
      <c r="I6" s="781">
        <v>432.48</v>
      </c>
      <c r="J6" s="781"/>
      <c r="K6" s="292">
        <v>0</v>
      </c>
    </row>
    <row r="7" spans="1:11" ht="147" customHeight="1">
      <c r="A7" s="132"/>
      <c r="B7" s="784" t="s">
        <v>891</v>
      </c>
      <c r="C7" s="147" t="s">
        <v>329</v>
      </c>
      <c r="D7" s="394">
        <v>905</v>
      </c>
      <c r="E7" s="1366">
        <v>923.1</v>
      </c>
      <c r="F7" s="781">
        <v>432.48</v>
      </c>
      <c r="G7" s="781">
        <v>432.48</v>
      </c>
      <c r="H7" s="781">
        <v>432.48</v>
      </c>
      <c r="I7" s="781">
        <v>432.48</v>
      </c>
      <c r="J7" s="1282"/>
      <c r="K7" s="292">
        <v>0</v>
      </c>
    </row>
    <row r="8" spans="1:11" ht="138.75" customHeight="1">
      <c r="A8" s="1304"/>
      <c r="B8" s="752" t="s">
        <v>892</v>
      </c>
      <c r="C8" s="147" t="s">
        <v>31</v>
      </c>
      <c r="D8" s="394">
        <v>912</v>
      </c>
      <c r="E8" s="1366">
        <v>930.24</v>
      </c>
      <c r="F8" s="781">
        <v>384.54</v>
      </c>
      <c r="G8" s="781">
        <v>384.54</v>
      </c>
      <c r="H8" s="781">
        <v>384.54</v>
      </c>
      <c r="I8" s="781">
        <v>384.54</v>
      </c>
      <c r="J8" s="1303"/>
      <c r="K8" s="292">
        <v>0</v>
      </c>
    </row>
    <row r="9" spans="1:11" ht="74.25" customHeight="1">
      <c r="A9" s="1305"/>
      <c r="B9" s="1416" t="s">
        <v>789</v>
      </c>
      <c r="C9" s="1418"/>
      <c r="D9" s="282">
        <v>1234</v>
      </c>
      <c r="E9" s="1366">
        <v>1258.68</v>
      </c>
      <c r="F9" s="781">
        <v>456.96000000000004</v>
      </c>
      <c r="G9" s="781">
        <v>456.96000000000004</v>
      </c>
      <c r="H9" s="781">
        <v>456.96000000000004</v>
      </c>
      <c r="I9" s="781" t="s">
        <v>1046</v>
      </c>
      <c r="J9" s="1283"/>
      <c r="K9" s="596">
        <v>0</v>
      </c>
    </row>
    <row r="10" spans="1:11" ht="54" customHeight="1">
      <c r="A10" s="1306"/>
      <c r="B10" s="1416"/>
      <c r="C10" s="1418"/>
      <c r="D10" s="282">
        <f t="shared" ref="D10:D11" si="0">F10*1.43</f>
        <v>1409.8244159999999</v>
      </c>
      <c r="E10" s="1366">
        <v>1258.7718</v>
      </c>
      <c r="F10" s="1366">
        <f>(863*1.12)*1.02</f>
        <v>985.89120000000003</v>
      </c>
      <c r="G10" s="1366">
        <f>(F10*0.93)*1.02</f>
        <v>935.21639232000007</v>
      </c>
      <c r="H10" s="1366">
        <f>(F10*0.87)*1.02</f>
        <v>874.87985088000005</v>
      </c>
      <c r="I10" s="781"/>
      <c r="J10" s="1288"/>
      <c r="K10" s="596">
        <v>0</v>
      </c>
    </row>
    <row r="11" spans="1:11" ht="124.5" customHeight="1">
      <c r="A11" s="1296"/>
      <c r="B11" s="752" t="s">
        <v>790</v>
      </c>
      <c r="C11" s="106"/>
      <c r="D11" s="282">
        <f t="shared" si="0"/>
        <v>1587.890304</v>
      </c>
      <c r="E11" s="1366">
        <v>1417.7592</v>
      </c>
      <c r="F11" s="1366">
        <f>(972*1.12)*1.02</f>
        <v>1110.4128000000001</v>
      </c>
      <c r="G11" s="1366">
        <f>(F11*0.93)*1.02</f>
        <v>1053.3375820800002</v>
      </c>
      <c r="H11" s="1366">
        <f>(F11*0.87)*1.02</f>
        <v>985.3803187200001</v>
      </c>
      <c r="I11" s="781"/>
      <c r="J11" s="1283"/>
      <c r="K11" s="596">
        <v>0</v>
      </c>
    </row>
    <row r="12" spans="1:11" ht="124.5" customHeight="1">
      <c r="A12" s="1304"/>
      <c r="B12" s="760" t="s">
        <v>791</v>
      </c>
      <c r="C12" s="1307"/>
      <c r="D12" s="229">
        <v>1777</v>
      </c>
      <c r="E12" s="1366">
        <v>1812.54</v>
      </c>
      <c r="F12" s="781">
        <v>317.22000000000003</v>
      </c>
      <c r="G12" s="781">
        <v>317.22000000000003</v>
      </c>
      <c r="H12" s="781">
        <v>317.22000000000003</v>
      </c>
      <c r="I12" s="781">
        <v>317.22000000000003</v>
      </c>
      <c r="J12" s="1283"/>
      <c r="K12" s="596">
        <v>0</v>
      </c>
    </row>
    <row r="13" spans="1:11" ht="78.75" customHeight="1">
      <c r="A13" s="1313" t="s">
        <v>1028</v>
      </c>
      <c r="B13" s="1308"/>
      <c r="C13" s="1308"/>
      <c r="D13" s="1308"/>
      <c r="E13" s="1308"/>
      <c r="F13" s="1308"/>
      <c r="G13" s="1308"/>
      <c r="H13" s="1308"/>
      <c r="I13" s="1309"/>
      <c r="J13" s="280" t="s">
        <v>810</v>
      </c>
      <c r="K13" s="280">
        <f>SUM(K5:K12)</f>
        <v>0</v>
      </c>
    </row>
    <row r="14" spans="1:11" ht="56.25" customHeight="1">
      <c r="A14" s="1310"/>
      <c r="B14" s="1311"/>
      <c r="C14" s="1311"/>
      <c r="D14" s="1311"/>
      <c r="E14" s="1311"/>
      <c r="F14" s="1311"/>
      <c r="G14" s="1311"/>
      <c r="H14" s="1311"/>
      <c r="I14" s="1312"/>
      <c r="J14" s="1252"/>
      <c r="K14" s="319"/>
    </row>
    <row r="15" spans="1:11">
      <c r="I15" s="97"/>
      <c r="J15" s="97"/>
    </row>
    <row r="16" spans="1:11">
      <c r="I16" s="97"/>
      <c r="J16" s="97"/>
    </row>
    <row r="17" spans="9:10">
      <c r="I17" s="97"/>
      <c r="J17" s="97"/>
    </row>
    <row r="18" spans="9:10">
      <c r="I18" s="97"/>
      <c r="J18" s="97"/>
    </row>
    <row r="19" spans="9:10">
      <c r="I19" s="97"/>
      <c r="J19" s="97"/>
    </row>
    <row r="20" spans="9:10">
      <c r="I20" s="97"/>
      <c r="J20" s="97"/>
    </row>
    <row r="21" spans="9:10">
      <c r="I21" s="97"/>
      <c r="J21" s="97"/>
    </row>
    <row r="22" spans="9:10">
      <c r="I22" s="97"/>
      <c r="J22" s="97"/>
    </row>
    <row r="23" spans="9:10">
      <c r="I23" s="97"/>
      <c r="J23" s="97"/>
    </row>
    <row r="24" spans="9:10">
      <c r="I24" s="97"/>
      <c r="J24" s="97"/>
    </row>
    <row r="25" spans="9:10">
      <c r="I25" s="97"/>
      <c r="J25" s="97"/>
    </row>
    <row r="26" spans="9:10">
      <c r="I26" s="97"/>
      <c r="J26" s="97"/>
    </row>
    <row r="27" spans="9:10">
      <c r="I27" s="97"/>
      <c r="J27" s="97"/>
    </row>
    <row r="28" spans="9:10">
      <c r="I28" s="97"/>
      <c r="J28" s="97"/>
    </row>
    <row r="29" spans="9:10">
      <c r="I29" s="97"/>
      <c r="J29" s="97"/>
    </row>
    <row r="30" spans="9:10">
      <c r="I30" s="97"/>
      <c r="J30" s="97"/>
    </row>
    <row r="31" spans="9:10">
      <c r="I31" s="97"/>
      <c r="J31" s="97"/>
    </row>
    <row r="32" spans="9:10">
      <c r="I32" s="97"/>
      <c r="J32" s="97"/>
    </row>
    <row r="33" spans="9:10">
      <c r="I33" s="97"/>
      <c r="J33" s="97"/>
    </row>
    <row r="34" spans="9:10">
      <c r="I34" s="97"/>
      <c r="J34" s="97"/>
    </row>
    <row r="35" spans="9:10">
      <c r="I35" s="97"/>
      <c r="J35" s="97"/>
    </row>
    <row r="36" spans="9:10">
      <c r="I36" s="97"/>
      <c r="J36" s="97"/>
    </row>
    <row r="37" spans="9:10">
      <c r="I37" s="97"/>
      <c r="J37" s="97"/>
    </row>
    <row r="38" spans="9:10">
      <c r="I38" s="97"/>
      <c r="J38" s="97"/>
    </row>
    <row r="39" spans="9:10">
      <c r="I39" s="97"/>
      <c r="J39" s="97"/>
    </row>
    <row r="40" spans="9:10">
      <c r="I40" s="97"/>
      <c r="J40" s="97"/>
    </row>
    <row r="41" spans="9:10">
      <c r="I41" s="97"/>
      <c r="J41" s="97"/>
    </row>
    <row r="42" spans="9:10">
      <c r="I42" s="97"/>
      <c r="J42" s="97"/>
    </row>
    <row r="43" spans="9:10">
      <c r="I43" s="97"/>
      <c r="J43" s="97"/>
    </row>
    <row r="44" spans="9:10">
      <c r="I44" s="97"/>
      <c r="J44" s="97"/>
    </row>
    <row r="45" spans="9:10">
      <c r="I45" s="97"/>
      <c r="J45" s="97"/>
    </row>
    <row r="46" spans="9:10">
      <c r="I46" s="97"/>
      <c r="J46" s="97"/>
    </row>
    <row r="47" spans="9:10">
      <c r="I47" s="97"/>
      <c r="J47" s="97"/>
    </row>
    <row r="48" spans="9:10">
      <c r="I48" s="97"/>
      <c r="J48" s="97"/>
    </row>
    <row r="49" spans="9:10">
      <c r="I49" s="97"/>
      <c r="J49" s="97"/>
    </row>
    <row r="50" spans="9:10">
      <c r="I50" s="97"/>
      <c r="J50" s="97"/>
    </row>
    <row r="51" spans="9:10">
      <c r="I51" s="97"/>
      <c r="J51" s="97"/>
    </row>
    <row r="52" spans="9:10">
      <c r="I52" s="97"/>
      <c r="J52" s="97"/>
    </row>
    <row r="53" spans="9:10">
      <c r="I53" s="97"/>
      <c r="J53" s="97"/>
    </row>
    <row r="54" spans="9:10">
      <c r="I54" s="97"/>
      <c r="J54" s="97"/>
    </row>
    <row r="55" spans="9:10">
      <c r="I55" s="97"/>
      <c r="J55" s="97"/>
    </row>
    <row r="56" spans="9:10">
      <c r="I56" s="97"/>
      <c r="J56" s="97"/>
    </row>
    <row r="57" spans="9:10">
      <c r="I57" s="97"/>
      <c r="J57" s="97"/>
    </row>
    <row r="58" spans="9:10">
      <c r="I58" s="97"/>
      <c r="J58" s="97"/>
    </row>
    <row r="59" spans="9:10">
      <c r="I59" s="97"/>
      <c r="J59" s="97"/>
    </row>
    <row r="60" spans="9:10">
      <c r="I60" s="97"/>
      <c r="J60" s="97"/>
    </row>
    <row r="61" spans="9:10">
      <c r="I61" s="97"/>
      <c r="J61" s="97"/>
    </row>
    <row r="62" spans="9:10">
      <c r="I62" s="97"/>
      <c r="J62" s="97"/>
    </row>
    <row r="63" spans="9:10">
      <c r="I63" s="97"/>
      <c r="J63" s="97"/>
    </row>
    <row r="64" spans="9:10">
      <c r="I64" s="97"/>
      <c r="J64" s="97"/>
    </row>
    <row r="65" spans="9:10">
      <c r="I65" s="97"/>
      <c r="J65" s="97"/>
    </row>
    <row r="66" spans="9:10">
      <c r="I66" s="97"/>
      <c r="J66" s="97"/>
    </row>
    <row r="67" spans="9:10">
      <c r="I67" s="97"/>
      <c r="J67" s="97"/>
    </row>
    <row r="68" spans="9:10">
      <c r="I68" s="97"/>
      <c r="J68" s="97"/>
    </row>
    <row r="69" spans="9:10">
      <c r="I69" s="97"/>
      <c r="J69" s="97"/>
    </row>
    <row r="70" spans="9:10">
      <c r="I70" s="97"/>
      <c r="J70" s="97"/>
    </row>
    <row r="71" spans="9:10">
      <c r="I71" s="97"/>
      <c r="J71" s="97"/>
    </row>
    <row r="72" spans="9:10">
      <c r="I72" s="97"/>
      <c r="J72" s="97"/>
    </row>
    <row r="73" spans="9:10">
      <c r="I73" s="97"/>
      <c r="J73" s="97"/>
    </row>
    <row r="74" spans="9:10">
      <c r="I74" s="97"/>
      <c r="J74" s="97"/>
    </row>
    <row r="75" spans="9:10">
      <c r="I75" s="97"/>
      <c r="J75" s="97"/>
    </row>
    <row r="76" spans="9:10">
      <c r="I76" s="97"/>
      <c r="J76" s="97"/>
    </row>
    <row r="77" spans="9:10">
      <c r="I77" s="97"/>
      <c r="J77" s="97"/>
    </row>
    <row r="78" spans="9:10">
      <c r="I78" s="97"/>
      <c r="J78" s="97"/>
    </row>
    <row r="79" spans="9:10">
      <c r="I79" s="97"/>
      <c r="J79" s="97"/>
    </row>
    <row r="80" spans="9:10">
      <c r="I80" s="97"/>
      <c r="J80" s="97"/>
    </row>
    <row r="81" spans="9:10">
      <c r="I81" s="97"/>
      <c r="J81" s="97"/>
    </row>
    <row r="82" spans="9:10">
      <c r="I82" s="97"/>
      <c r="J82" s="97"/>
    </row>
    <row r="83" spans="9:10">
      <c r="I83" s="97"/>
      <c r="J83" s="97"/>
    </row>
    <row r="84" spans="9:10">
      <c r="I84" s="97"/>
      <c r="J84" s="97"/>
    </row>
    <row r="85" spans="9:10">
      <c r="I85" s="97"/>
      <c r="J85" s="97"/>
    </row>
    <row r="86" spans="9:10">
      <c r="I86" s="97"/>
      <c r="J86" s="97"/>
    </row>
    <row r="87" spans="9:10">
      <c r="I87" s="97"/>
      <c r="J87" s="97"/>
    </row>
    <row r="88" spans="9:10">
      <c r="I88" s="97"/>
      <c r="J88" s="97"/>
    </row>
    <row r="89" spans="9:10">
      <c r="I89" s="97"/>
      <c r="J89" s="97"/>
    </row>
    <row r="90" spans="9:10">
      <c r="I90" s="97"/>
      <c r="J90" s="97"/>
    </row>
    <row r="91" spans="9:10">
      <c r="I91" s="97"/>
      <c r="J91" s="97"/>
    </row>
    <row r="92" spans="9:10">
      <c r="I92" s="97"/>
      <c r="J92" s="97"/>
    </row>
    <row r="93" spans="9:10">
      <c r="I93" s="97"/>
      <c r="J93" s="97"/>
    </row>
    <row r="94" spans="9:10">
      <c r="I94" s="97"/>
      <c r="J94" s="97"/>
    </row>
    <row r="95" spans="9:10">
      <c r="I95" s="97"/>
      <c r="J95" s="97"/>
    </row>
    <row r="96" spans="9:10">
      <c r="I96" s="97"/>
      <c r="J96" s="97"/>
    </row>
    <row r="97" spans="9:10">
      <c r="I97" s="97"/>
      <c r="J97" s="97"/>
    </row>
    <row r="98" spans="9:10">
      <c r="I98" s="97"/>
      <c r="J98" s="97"/>
    </row>
    <row r="99" spans="9:10">
      <c r="I99" s="97"/>
      <c r="J99" s="97"/>
    </row>
    <row r="100" spans="9:10">
      <c r="I100" s="97"/>
      <c r="J100" s="97"/>
    </row>
    <row r="101" spans="9:10">
      <c r="I101" s="97"/>
      <c r="J101" s="97"/>
    </row>
    <row r="102" spans="9:10">
      <c r="I102" s="97"/>
      <c r="J102" s="97"/>
    </row>
    <row r="103" spans="9:10">
      <c r="I103" s="97"/>
      <c r="J103" s="97"/>
    </row>
    <row r="104" spans="9:10">
      <c r="I104" s="97"/>
      <c r="J104" s="97"/>
    </row>
    <row r="105" spans="9:10">
      <c r="I105" s="97"/>
      <c r="J105" s="97"/>
    </row>
    <row r="106" spans="9:10">
      <c r="I106" s="97"/>
      <c r="J106" s="97"/>
    </row>
    <row r="107" spans="9:10">
      <c r="I107" s="97"/>
      <c r="J107" s="97"/>
    </row>
    <row r="108" spans="9:10">
      <c r="I108" s="97"/>
      <c r="J108" s="97"/>
    </row>
    <row r="109" spans="9:10">
      <c r="I109" s="97"/>
      <c r="J109" s="97"/>
    </row>
    <row r="110" spans="9:10">
      <c r="I110" s="97"/>
      <c r="J110" s="97"/>
    </row>
    <row r="111" spans="9:10">
      <c r="I111" s="97"/>
      <c r="J111" s="97"/>
    </row>
    <row r="112" spans="9:10">
      <c r="I112" s="97"/>
      <c r="J112" s="97"/>
    </row>
    <row r="113" spans="9:10">
      <c r="I113" s="97"/>
      <c r="J113" s="97"/>
    </row>
    <row r="114" spans="9:10">
      <c r="I114" s="97"/>
      <c r="J114" s="97"/>
    </row>
    <row r="115" spans="9:10">
      <c r="I115" s="97"/>
      <c r="J115" s="97"/>
    </row>
    <row r="116" spans="9:10">
      <c r="I116" s="97"/>
      <c r="J116" s="97"/>
    </row>
    <row r="117" spans="9:10">
      <c r="I117" s="97"/>
      <c r="J117" s="97"/>
    </row>
    <row r="118" spans="9:10">
      <c r="I118" s="97"/>
      <c r="J118" s="97"/>
    </row>
    <row r="119" spans="9:10">
      <c r="I119" s="97"/>
      <c r="J119" s="97"/>
    </row>
    <row r="120" spans="9:10">
      <c r="I120" s="97"/>
      <c r="J120" s="97"/>
    </row>
    <row r="121" spans="9:10">
      <c r="I121" s="97"/>
      <c r="J121" s="97"/>
    </row>
    <row r="122" spans="9:10">
      <c r="I122" s="97"/>
      <c r="J122" s="97"/>
    </row>
    <row r="123" spans="9:10">
      <c r="I123" s="97"/>
      <c r="J123" s="97"/>
    </row>
    <row r="124" spans="9:10">
      <c r="I124" s="97"/>
      <c r="J124" s="97"/>
    </row>
    <row r="125" spans="9:10">
      <c r="I125" s="97"/>
      <c r="J125" s="97"/>
    </row>
    <row r="126" spans="9:10">
      <c r="I126" s="97"/>
      <c r="J126" s="97"/>
    </row>
    <row r="127" spans="9:10">
      <c r="I127" s="97"/>
      <c r="J127" s="97"/>
    </row>
    <row r="128" spans="9:10">
      <c r="I128" s="97"/>
      <c r="J128" s="97"/>
    </row>
    <row r="129" spans="9:10">
      <c r="I129" s="97"/>
      <c r="J129" s="97"/>
    </row>
    <row r="130" spans="9:10">
      <c r="I130" s="97"/>
      <c r="J130" s="97"/>
    </row>
    <row r="131" spans="9:10">
      <c r="I131" s="97"/>
      <c r="J131" s="97"/>
    </row>
    <row r="132" spans="9:10">
      <c r="I132" s="97"/>
      <c r="J132" s="97"/>
    </row>
    <row r="133" spans="9:10">
      <c r="I133" s="97"/>
      <c r="J133" s="97"/>
    </row>
    <row r="134" spans="9:10">
      <c r="I134" s="97"/>
      <c r="J134" s="97"/>
    </row>
    <row r="135" spans="9:10">
      <c r="I135" s="97"/>
      <c r="J135" s="97"/>
    </row>
    <row r="136" spans="9:10">
      <c r="I136" s="97"/>
      <c r="J136" s="97"/>
    </row>
    <row r="137" spans="9:10">
      <c r="I137" s="97"/>
      <c r="J137" s="97"/>
    </row>
    <row r="138" spans="9:10">
      <c r="I138" s="97"/>
      <c r="J138" s="97"/>
    </row>
    <row r="139" spans="9:10">
      <c r="I139" s="97"/>
      <c r="J139" s="97"/>
    </row>
    <row r="140" spans="9:10">
      <c r="I140" s="97"/>
      <c r="J140" s="97"/>
    </row>
    <row r="141" spans="9:10">
      <c r="I141" s="97"/>
      <c r="J141" s="97"/>
    </row>
    <row r="142" spans="9:10">
      <c r="I142" s="97"/>
      <c r="J142" s="97"/>
    </row>
    <row r="143" spans="9:10">
      <c r="I143" s="97"/>
      <c r="J143" s="97"/>
    </row>
    <row r="144" spans="9:10">
      <c r="I144" s="97"/>
      <c r="J144" s="97"/>
    </row>
    <row r="145" spans="9:10">
      <c r="I145" s="97"/>
      <c r="J145" s="97"/>
    </row>
    <row r="146" spans="9:10">
      <c r="I146" s="97"/>
      <c r="J146" s="97"/>
    </row>
    <row r="147" spans="9:10">
      <c r="I147" s="97"/>
      <c r="J147" s="97"/>
    </row>
    <row r="148" spans="9:10">
      <c r="I148" s="97"/>
      <c r="J148" s="97"/>
    </row>
    <row r="149" spans="9:10">
      <c r="I149" s="97"/>
      <c r="J149" s="97"/>
    </row>
    <row r="150" spans="9:10">
      <c r="I150" s="97"/>
      <c r="J150" s="97"/>
    </row>
    <row r="151" spans="9:10">
      <c r="I151" s="97"/>
      <c r="J151" s="97"/>
    </row>
    <row r="152" spans="9:10">
      <c r="I152" s="97"/>
      <c r="J152" s="97"/>
    </row>
    <row r="153" spans="9:10">
      <c r="I153" s="97"/>
      <c r="J153" s="97"/>
    </row>
    <row r="154" spans="9:10">
      <c r="I154" s="97"/>
      <c r="J154" s="97"/>
    </row>
    <row r="155" spans="9:10">
      <c r="I155" s="97"/>
      <c r="J155" s="97"/>
    </row>
    <row r="156" spans="9:10">
      <c r="I156" s="97"/>
      <c r="J156" s="97"/>
    </row>
    <row r="157" spans="9:10">
      <c r="I157" s="97"/>
      <c r="J157" s="97"/>
    </row>
    <row r="158" spans="9:10">
      <c r="I158" s="97"/>
      <c r="J158" s="97"/>
    </row>
    <row r="159" spans="9:10">
      <c r="I159" s="97"/>
      <c r="J159" s="97"/>
    </row>
    <row r="160" spans="9:10">
      <c r="I160" s="97"/>
      <c r="J160" s="97"/>
    </row>
    <row r="161" spans="9:10">
      <c r="I161" s="97"/>
      <c r="J161" s="97"/>
    </row>
    <row r="162" spans="9:10">
      <c r="I162" s="97"/>
      <c r="J162" s="97"/>
    </row>
    <row r="163" spans="9:10">
      <c r="I163" s="97"/>
      <c r="J163" s="97"/>
    </row>
    <row r="164" spans="9:10">
      <c r="I164" s="97"/>
      <c r="J164" s="97"/>
    </row>
    <row r="165" spans="9:10">
      <c r="I165" s="97"/>
      <c r="J165" s="97"/>
    </row>
    <row r="166" spans="9:10">
      <c r="I166" s="97"/>
      <c r="J166" s="97"/>
    </row>
    <row r="167" spans="9:10">
      <c r="I167" s="97"/>
      <c r="J167" s="97"/>
    </row>
    <row r="168" spans="9:10">
      <c r="I168" s="97"/>
      <c r="J168" s="97"/>
    </row>
    <row r="169" spans="9:10">
      <c r="I169" s="97"/>
      <c r="J169" s="97"/>
    </row>
    <row r="170" spans="9:10">
      <c r="I170" s="97"/>
      <c r="J170" s="97"/>
    </row>
    <row r="171" spans="9:10">
      <c r="I171" s="97"/>
      <c r="J171" s="97"/>
    </row>
    <row r="172" spans="9:10">
      <c r="I172" s="97"/>
      <c r="J172" s="97"/>
    </row>
    <row r="173" spans="9:10">
      <c r="I173" s="97"/>
      <c r="J173" s="97"/>
    </row>
    <row r="174" spans="9:10">
      <c r="I174" s="97"/>
      <c r="J174" s="97"/>
    </row>
    <row r="175" spans="9:10">
      <c r="I175" s="97"/>
      <c r="J175" s="97"/>
    </row>
    <row r="176" spans="9:10">
      <c r="I176" s="97"/>
      <c r="J176" s="97"/>
    </row>
    <row r="177" spans="9:10">
      <c r="I177" s="97"/>
      <c r="J177" s="97"/>
    </row>
    <row r="178" spans="9:10">
      <c r="I178" s="97"/>
      <c r="J178" s="97"/>
    </row>
    <row r="179" spans="9:10">
      <c r="I179" s="97"/>
      <c r="J179" s="97"/>
    </row>
    <row r="180" spans="9:10">
      <c r="I180" s="97"/>
      <c r="J180" s="97"/>
    </row>
    <row r="181" spans="9:10">
      <c r="I181" s="97"/>
      <c r="J181" s="97"/>
    </row>
    <row r="182" spans="9:10">
      <c r="I182" s="97"/>
      <c r="J182" s="97"/>
    </row>
    <row r="183" spans="9:10">
      <c r="I183" s="97"/>
      <c r="J183" s="97"/>
    </row>
    <row r="184" spans="9:10">
      <c r="I184" s="97"/>
      <c r="J184" s="97"/>
    </row>
    <row r="185" spans="9:10">
      <c r="I185" s="97"/>
      <c r="J185" s="97"/>
    </row>
    <row r="186" spans="9:10">
      <c r="I186" s="97"/>
      <c r="J186" s="97"/>
    </row>
    <row r="187" spans="9:10">
      <c r="I187" s="97"/>
      <c r="J187" s="97"/>
    </row>
    <row r="188" spans="9:10">
      <c r="I188" s="97"/>
      <c r="J188" s="97"/>
    </row>
    <row r="189" spans="9:10">
      <c r="I189" s="97"/>
      <c r="J189" s="97"/>
    </row>
    <row r="190" spans="9:10">
      <c r="I190" s="97"/>
      <c r="J190" s="97"/>
    </row>
    <row r="191" spans="9:10">
      <c r="I191" s="97"/>
      <c r="J191" s="97"/>
    </row>
    <row r="192" spans="9:10">
      <c r="I192" s="97"/>
      <c r="J192" s="97"/>
    </row>
    <row r="193" spans="9:10">
      <c r="I193" s="97"/>
      <c r="J193" s="97"/>
    </row>
    <row r="194" spans="9:10">
      <c r="I194" s="97"/>
      <c r="J194" s="97"/>
    </row>
    <row r="195" spans="9:10">
      <c r="I195" s="97"/>
      <c r="J195" s="97"/>
    </row>
    <row r="196" spans="9:10">
      <c r="I196" s="97"/>
      <c r="J196" s="97"/>
    </row>
    <row r="197" spans="9:10">
      <c r="I197" s="97"/>
      <c r="J197" s="97"/>
    </row>
    <row r="198" spans="9:10">
      <c r="I198" s="97"/>
      <c r="J198" s="97"/>
    </row>
    <row r="199" spans="9:10">
      <c r="I199" s="97"/>
      <c r="J199" s="97"/>
    </row>
    <row r="200" spans="9:10">
      <c r="I200" s="97"/>
      <c r="J200" s="97"/>
    </row>
    <row r="201" spans="9:10">
      <c r="I201" s="97"/>
      <c r="J201" s="97"/>
    </row>
    <row r="202" spans="9:10">
      <c r="I202" s="97"/>
      <c r="J202" s="97"/>
    </row>
    <row r="203" spans="9:10">
      <c r="I203" s="97"/>
      <c r="J203" s="97"/>
    </row>
    <row r="204" spans="9:10">
      <c r="I204" s="97"/>
      <c r="J204" s="97"/>
    </row>
    <row r="205" spans="9:10">
      <c r="I205" s="97"/>
      <c r="J205" s="97"/>
    </row>
    <row r="206" spans="9:10">
      <c r="I206" s="97"/>
      <c r="J206" s="97"/>
    </row>
    <row r="207" spans="9:10">
      <c r="I207" s="97"/>
      <c r="J207" s="97"/>
    </row>
    <row r="208" spans="9:10">
      <c r="I208" s="97"/>
      <c r="J208" s="97"/>
    </row>
    <row r="209" spans="9:10">
      <c r="I209" s="97"/>
      <c r="J209" s="97"/>
    </row>
    <row r="210" spans="9:10">
      <c r="I210" s="97"/>
      <c r="J210" s="97"/>
    </row>
    <row r="211" spans="9:10">
      <c r="I211" s="97"/>
      <c r="J211" s="97"/>
    </row>
    <row r="212" spans="9:10">
      <c r="I212" s="97"/>
      <c r="J212" s="97"/>
    </row>
    <row r="213" spans="9:10">
      <c r="I213" s="97"/>
      <c r="J213" s="97"/>
    </row>
    <row r="214" spans="9:10">
      <c r="I214" s="97"/>
      <c r="J214" s="97"/>
    </row>
    <row r="215" spans="9:10">
      <c r="I215" s="97"/>
      <c r="J215" s="97"/>
    </row>
    <row r="216" spans="9:10">
      <c r="I216" s="97"/>
      <c r="J216" s="97"/>
    </row>
    <row r="217" spans="9:10">
      <c r="I217" s="97"/>
      <c r="J217" s="97"/>
    </row>
    <row r="218" spans="9:10">
      <c r="I218" s="97"/>
      <c r="J218" s="97"/>
    </row>
    <row r="219" spans="9:10">
      <c r="I219" s="97"/>
      <c r="J219" s="97"/>
    </row>
    <row r="220" spans="9:10">
      <c r="I220" s="97"/>
      <c r="J220" s="97"/>
    </row>
    <row r="221" spans="9:10">
      <c r="I221" s="97"/>
      <c r="J221" s="97"/>
    </row>
    <row r="222" spans="9:10">
      <c r="I222" s="97"/>
      <c r="J222" s="97"/>
    </row>
    <row r="223" spans="9:10">
      <c r="I223" s="97"/>
      <c r="J223" s="97"/>
    </row>
    <row r="224" spans="9:10">
      <c r="I224" s="97"/>
      <c r="J224" s="97"/>
    </row>
    <row r="225" spans="9:10">
      <c r="I225" s="97"/>
      <c r="J225" s="97"/>
    </row>
    <row r="226" spans="9:10">
      <c r="I226" s="97"/>
      <c r="J226" s="97"/>
    </row>
    <row r="227" spans="9:10">
      <c r="I227" s="97"/>
      <c r="J227" s="97"/>
    </row>
    <row r="228" spans="9:10">
      <c r="I228" s="97"/>
      <c r="J228" s="97"/>
    </row>
    <row r="229" spans="9:10">
      <c r="I229" s="97"/>
      <c r="J229" s="97"/>
    </row>
    <row r="230" spans="9:10">
      <c r="I230" s="97"/>
      <c r="J230" s="97"/>
    </row>
    <row r="231" spans="9:10">
      <c r="I231" s="97"/>
      <c r="J231" s="97"/>
    </row>
    <row r="232" spans="9:10">
      <c r="I232" s="97"/>
      <c r="J232" s="97"/>
    </row>
    <row r="233" spans="9:10">
      <c r="I233" s="97"/>
      <c r="J233" s="97"/>
    </row>
    <row r="234" spans="9:10">
      <c r="I234" s="97"/>
      <c r="J234" s="97"/>
    </row>
    <row r="235" spans="9:10">
      <c r="I235" s="97"/>
      <c r="J235" s="97"/>
    </row>
    <row r="236" spans="9:10">
      <c r="I236" s="97"/>
      <c r="J236" s="97"/>
    </row>
    <row r="237" spans="9:10">
      <c r="I237" s="97"/>
      <c r="J237" s="97"/>
    </row>
    <row r="238" spans="9:10">
      <c r="I238" s="97"/>
      <c r="J238" s="97"/>
    </row>
    <row r="239" spans="9:10">
      <c r="I239" s="97"/>
      <c r="J239" s="97"/>
    </row>
    <row r="240" spans="9:10">
      <c r="I240" s="97"/>
      <c r="J240" s="97"/>
    </row>
    <row r="241" spans="9:10">
      <c r="I241" s="97"/>
      <c r="J241" s="97"/>
    </row>
    <row r="242" spans="9:10">
      <c r="I242" s="97"/>
      <c r="J242" s="97"/>
    </row>
    <row r="243" spans="9:10">
      <c r="I243" s="97"/>
      <c r="J243" s="97"/>
    </row>
    <row r="244" spans="9:10">
      <c r="I244" s="97"/>
      <c r="J244" s="97"/>
    </row>
    <row r="245" spans="9:10">
      <c r="I245" s="97"/>
      <c r="J245" s="97"/>
    </row>
    <row r="246" spans="9:10">
      <c r="I246" s="97"/>
      <c r="J246" s="97"/>
    </row>
    <row r="247" spans="9:10">
      <c r="I247" s="97"/>
      <c r="J247" s="97"/>
    </row>
    <row r="248" spans="9:10">
      <c r="I248" s="97"/>
      <c r="J248" s="97"/>
    </row>
    <row r="249" spans="9:10">
      <c r="I249" s="97"/>
      <c r="J249" s="97"/>
    </row>
    <row r="250" spans="9:10">
      <c r="I250" s="97"/>
      <c r="J250" s="97"/>
    </row>
    <row r="251" spans="9:10">
      <c r="I251" s="97"/>
      <c r="J251" s="97"/>
    </row>
    <row r="252" spans="9:10">
      <c r="I252" s="97"/>
      <c r="J252" s="97"/>
    </row>
    <row r="253" spans="9:10">
      <c r="I253" s="97"/>
      <c r="J253" s="97"/>
    </row>
    <row r="254" spans="9:10">
      <c r="I254" s="97"/>
      <c r="J254" s="97"/>
    </row>
    <row r="255" spans="9:10">
      <c r="I255" s="97"/>
      <c r="J255" s="97"/>
    </row>
    <row r="256" spans="9:10">
      <c r="I256" s="97"/>
      <c r="J256" s="97"/>
    </row>
    <row r="257" spans="9:10">
      <c r="I257" s="97"/>
      <c r="J257" s="97"/>
    </row>
    <row r="258" spans="9:10">
      <c r="I258" s="97"/>
      <c r="J258" s="97"/>
    </row>
    <row r="259" spans="9:10">
      <c r="I259" s="97"/>
      <c r="J259" s="97"/>
    </row>
    <row r="260" spans="9:10">
      <c r="I260" s="97"/>
      <c r="J260" s="97"/>
    </row>
    <row r="261" spans="9:10">
      <c r="I261" s="97"/>
      <c r="J261" s="97"/>
    </row>
    <row r="262" spans="9:10">
      <c r="I262" s="97"/>
      <c r="J262" s="97"/>
    </row>
    <row r="263" spans="9:10">
      <c r="I263" s="97"/>
      <c r="J263" s="97"/>
    </row>
    <row r="264" spans="9:10">
      <c r="I264" s="97"/>
      <c r="J264" s="97"/>
    </row>
    <row r="265" spans="9:10">
      <c r="I265" s="97"/>
      <c r="J265" s="97"/>
    </row>
    <row r="266" spans="9:10">
      <c r="I266" s="97"/>
      <c r="J266" s="97"/>
    </row>
    <row r="267" spans="9:10">
      <c r="I267" s="97"/>
      <c r="J267" s="97"/>
    </row>
    <row r="268" spans="9:10">
      <c r="I268" s="97"/>
      <c r="J268" s="97"/>
    </row>
    <row r="269" spans="9:10">
      <c r="I269" s="97"/>
      <c r="J269" s="97"/>
    </row>
    <row r="270" spans="9:10">
      <c r="I270" s="97"/>
      <c r="J270" s="97"/>
    </row>
    <row r="271" spans="9:10">
      <c r="I271" s="97"/>
      <c r="J271" s="97"/>
    </row>
    <row r="272" spans="9:10">
      <c r="I272" s="97"/>
      <c r="J272" s="97"/>
    </row>
    <row r="273" spans="9:10">
      <c r="I273" s="97"/>
      <c r="J273" s="97"/>
    </row>
    <row r="274" spans="9:10">
      <c r="I274" s="97"/>
      <c r="J274" s="97"/>
    </row>
    <row r="275" spans="9:10">
      <c r="I275" s="97"/>
      <c r="J275" s="97"/>
    </row>
    <row r="276" spans="9:10">
      <c r="I276" s="97"/>
      <c r="J276" s="97"/>
    </row>
    <row r="277" spans="9:10">
      <c r="I277" s="97"/>
      <c r="J277" s="97"/>
    </row>
    <row r="278" spans="9:10">
      <c r="I278" s="97"/>
      <c r="J278" s="97"/>
    </row>
    <row r="279" spans="9:10">
      <c r="I279" s="97"/>
      <c r="J279" s="97"/>
    </row>
    <row r="280" spans="9:10">
      <c r="I280" s="97"/>
      <c r="J280" s="97"/>
    </row>
    <row r="281" spans="9:10">
      <c r="I281" s="97"/>
      <c r="J281" s="97"/>
    </row>
    <row r="282" spans="9:10">
      <c r="I282" s="97"/>
      <c r="J282" s="97"/>
    </row>
    <row r="283" spans="9:10">
      <c r="I283" s="97"/>
      <c r="J283" s="97"/>
    </row>
    <row r="284" spans="9:10">
      <c r="I284" s="97"/>
      <c r="J284" s="97"/>
    </row>
    <row r="285" spans="9:10">
      <c r="I285" s="97"/>
      <c r="J285" s="97"/>
    </row>
    <row r="286" spans="9:10">
      <c r="I286" s="97"/>
      <c r="J286" s="97"/>
    </row>
    <row r="287" spans="9:10">
      <c r="I287" s="97"/>
      <c r="J287" s="97"/>
    </row>
    <row r="288" spans="9:10">
      <c r="I288" s="97"/>
      <c r="J288" s="97"/>
    </row>
    <row r="289" spans="9:10">
      <c r="I289" s="97"/>
      <c r="J289" s="97"/>
    </row>
  </sheetData>
  <customSheetViews>
    <customSheetView guid="{82B9B5EF-342D-4631-9AF3-2E5299022429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1"/>
    </customSheetView>
    <customSheetView guid="{3639C9D1-8CC8-487E-A492-E97C3143B85F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2"/>
    </customSheetView>
    <customSheetView guid="{89EA35C3-7924-44DA-B8AA-065DFF2CD6E9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3"/>
    </customSheetView>
  </customSheetViews>
  <mergeCells count="4">
    <mergeCell ref="B9:B10"/>
    <mergeCell ref="A1:K1"/>
    <mergeCell ref="A2:K2"/>
    <mergeCell ref="C9:C10"/>
  </mergeCells>
  <pageMargins left="0" right="0" top="0" bottom="0" header="0" footer="0"/>
  <pageSetup paperSize="9" scale="30" fitToHeight="0"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5"/>
  <sheetViews>
    <sheetView view="pageBreakPreview" topLeftCell="A16" zoomScale="40" zoomScaleNormal="40" zoomScaleSheetLayoutView="40" workbookViewId="0">
      <selection activeCell="R1" sqref="R1"/>
    </sheetView>
  </sheetViews>
  <sheetFormatPr defaultRowHeight="16.5"/>
  <cols>
    <col min="1" max="1" width="14.42578125" style="29" customWidth="1"/>
    <col min="2" max="2" width="68.28515625" style="3" customWidth="1"/>
    <col min="3" max="3" width="52.5703125" style="3" customWidth="1"/>
    <col min="4" max="4" width="66.7109375" style="3" customWidth="1"/>
    <col min="5" max="5" width="17" style="3" customWidth="1"/>
    <col min="6" max="6" width="21.42578125" style="3" customWidth="1"/>
    <col min="7" max="7" width="18.140625" style="3" hidden="1" customWidth="1"/>
    <col min="8" max="11" width="18.140625" style="3" customWidth="1"/>
    <col min="12" max="12" width="23.5703125" style="3" customWidth="1"/>
    <col min="13" max="13" width="22.140625" style="3" customWidth="1"/>
    <col min="14" max="14" width="14.42578125" style="3" customWidth="1"/>
    <col min="15" max="16384" width="9.140625" style="3"/>
  </cols>
  <sheetData>
    <row r="1" spans="1:14" ht="409.5" customHeight="1">
      <c r="A1" s="1419"/>
      <c r="B1" s="1419"/>
      <c r="C1" s="1419"/>
      <c r="D1" s="1419"/>
      <c r="E1" s="1419"/>
      <c r="F1" s="1419"/>
      <c r="G1" s="1419"/>
      <c r="H1" s="1419"/>
      <c r="I1" s="1419"/>
      <c r="J1" s="1419"/>
      <c r="K1" s="1419"/>
      <c r="L1" s="1419"/>
      <c r="M1" s="1419"/>
      <c r="N1" s="1419"/>
    </row>
    <row r="2" spans="1:14" ht="346.5" customHeight="1">
      <c r="A2" s="1419"/>
      <c r="B2" s="1419"/>
      <c r="C2" s="1419"/>
      <c r="D2" s="1419"/>
      <c r="E2" s="1419"/>
      <c r="F2" s="1419"/>
      <c r="G2" s="1419"/>
      <c r="H2" s="1419"/>
      <c r="I2" s="1419"/>
      <c r="J2" s="1419"/>
      <c r="K2" s="1419"/>
      <c r="L2" s="1419"/>
      <c r="M2" s="1419"/>
      <c r="N2" s="1419"/>
    </row>
    <row r="3" spans="1:14" s="9" customFormat="1" ht="102.75" customHeight="1">
      <c r="A3" s="1319" t="s">
        <v>175</v>
      </c>
      <c r="B3" s="1321" t="s">
        <v>176</v>
      </c>
      <c r="C3" s="1319" t="s">
        <v>977</v>
      </c>
      <c r="D3" s="1319" t="s">
        <v>173</v>
      </c>
      <c r="E3" s="1319" t="s">
        <v>281</v>
      </c>
      <c r="F3" s="757" t="s">
        <v>280</v>
      </c>
      <c r="G3" s="1290" t="s">
        <v>480</v>
      </c>
      <c r="H3" s="1293"/>
      <c r="I3" s="1294" t="s">
        <v>1030</v>
      </c>
      <c r="J3" s="1294"/>
      <c r="K3" s="1294"/>
      <c r="L3" s="1293" t="s">
        <v>1029</v>
      </c>
      <c r="M3" s="1326"/>
      <c r="N3" s="1324" t="s">
        <v>172</v>
      </c>
    </row>
    <row r="4" spans="1:14" s="9" customFormat="1" ht="136.5" customHeight="1">
      <c r="A4" s="1320"/>
      <c r="B4" s="1322"/>
      <c r="C4" s="1320"/>
      <c r="D4" s="1320"/>
      <c r="E4" s="1320"/>
      <c r="F4" s="789"/>
      <c r="G4" s="314" t="s">
        <v>764</v>
      </c>
      <c r="H4" s="767" t="s">
        <v>764</v>
      </c>
      <c r="I4" s="744" t="s">
        <v>765</v>
      </c>
      <c r="J4" s="744" t="s">
        <v>766</v>
      </c>
      <c r="K4" s="744" t="s">
        <v>767</v>
      </c>
      <c r="L4" s="1325" t="s">
        <v>342</v>
      </c>
      <c r="M4" s="1325" t="s">
        <v>932</v>
      </c>
      <c r="N4" s="1323"/>
    </row>
    <row r="5" spans="1:14" s="9" customFormat="1" ht="60" customHeight="1">
      <c r="A5" s="1329" t="s">
        <v>1031</v>
      </c>
      <c r="B5" s="1327"/>
      <c r="C5" s="1327"/>
      <c r="D5" s="1327"/>
      <c r="E5" s="1327"/>
      <c r="F5" s="1327"/>
      <c r="G5" s="1327"/>
      <c r="H5" s="1327"/>
      <c r="I5" s="1327"/>
      <c r="J5" s="1327"/>
      <c r="K5" s="1327"/>
      <c r="L5" s="1327"/>
      <c r="M5" s="1327"/>
      <c r="N5" s="1328"/>
    </row>
    <row r="6" spans="1:14" s="9" customFormat="1" ht="257.25" customHeight="1">
      <c r="A6" s="347"/>
      <c r="B6" s="347" t="s">
        <v>857</v>
      </c>
      <c r="C6" s="89"/>
      <c r="D6" s="89" t="s">
        <v>883</v>
      </c>
      <c r="E6" s="89" t="s">
        <v>858</v>
      </c>
      <c r="F6" s="89" t="s">
        <v>279</v>
      </c>
      <c r="G6" s="212"/>
      <c r="H6" s="786">
        <v>3978</v>
      </c>
      <c r="I6" s="786">
        <v>3060</v>
      </c>
      <c r="J6" s="786">
        <v>3060</v>
      </c>
      <c r="K6" s="786">
        <v>3060</v>
      </c>
      <c r="L6" s="786">
        <v>3060</v>
      </c>
      <c r="M6" s="786"/>
      <c r="N6" s="300">
        <v>0</v>
      </c>
    </row>
    <row r="7" spans="1:14" s="329" customFormat="1" ht="300.75" customHeight="1">
      <c r="A7" s="347"/>
      <c r="B7" s="347" t="s">
        <v>607</v>
      </c>
      <c r="C7" s="89"/>
      <c r="D7" s="89" t="s">
        <v>608</v>
      </c>
      <c r="E7" s="89" t="s">
        <v>609</v>
      </c>
      <c r="F7" s="89" t="s">
        <v>279</v>
      </c>
      <c r="G7" s="342">
        <v>9000</v>
      </c>
      <c r="H7" s="786">
        <v>3967.8</v>
      </c>
      <c r="I7" s="786">
        <v>3049.8</v>
      </c>
      <c r="J7" s="786">
        <v>3049.8</v>
      </c>
      <c r="K7" s="786">
        <v>3049.8</v>
      </c>
      <c r="L7" s="786">
        <v>3049.8</v>
      </c>
      <c r="M7" s="786"/>
      <c r="N7" s="350">
        <v>0</v>
      </c>
    </row>
    <row r="8" spans="1:14" s="329" customFormat="1" ht="289.5" customHeight="1">
      <c r="A8" s="347"/>
      <c r="B8" s="347" t="s">
        <v>872</v>
      </c>
      <c r="C8" s="347"/>
      <c r="D8" s="347" t="s">
        <v>873</v>
      </c>
      <c r="E8" s="347" t="s">
        <v>874</v>
      </c>
      <c r="F8" s="347" t="s">
        <v>279</v>
      </c>
      <c r="G8" s="346">
        <v>11000</v>
      </c>
      <c r="H8" s="786">
        <v>5304</v>
      </c>
      <c r="I8" s="786">
        <v>4080</v>
      </c>
      <c r="J8" s="786">
        <v>4080</v>
      </c>
      <c r="K8" s="786">
        <v>4080</v>
      </c>
      <c r="L8" s="786">
        <v>4080</v>
      </c>
      <c r="M8" s="786"/>
      <c r="N8" s="350">
        <v>0</v>
      </c>
    </row>
    <row r="9" spans="1:14" s="9" customFormat="1" ht="60" customHeight="1">
      <c r="A9" s="1329" t="s">
        <v>1032</v>
      </c>
      <c r="B9" s="1327"/>
      <c r="C9" s="1327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8"/>
    </row>
    <row r="10" spans="1:14" s="9" customFormat="1" ht="210" customHeight="1">
      <c r="A10" s="748"/>
      <c r="B10" s="164" t="s">
        <v>623</v>
      </c>
      <c r="C10" s="165"/>
      <c r="D10" s="166" t="s">
        <v>624</v>
      </c>
      <c r="E10" s="163"/>
      <c r="F10" s="107"/>
      <c r="G10" s="212">
        <f>I10*1.43</f>
        <v>4557.8332799999998</v>
      </c>
      <c r="H10" s="786">
        <v>3699.54</v>
      </c>
      <c r="I10" s="786">
        <v>3187.2960000000003</v>
      </c>
      <c r="J10" s="786">
        <v>3187.2960000000003</v>
      </c>
      <c r="K10" s="786">
        <v>3187.2960000000003</v>
      </c>
      <c r="L10" s="786">
        <v>3187.2960000000003</v>
      </c>
      <c r="M10" s="787"/>
      <c r="N10" s="299">
        <v>0</v>
      </c>
    </row>
    <row r="11" spans="1:14" s="9" customFormat="1" ht="238.5" customHeight="1">
      <c r="A11" s="166"/>
      <c r="B11" s="164" t="s">
        <v>628</v>
      </c>
      <c r="C11" s="166"/>
      <c r="D11" s="166" t="s">
        <v>630</v>
      </c>
      <c r="E11" s="197" t="s">
        <v>625</v>
      </c>
      <c r="F11" s="197" t="s">
        <v>626</v>
      </c>
      <c r="G11" s="250">
        <f>I11*1.43</f>
        <v>7351.344000000001</v>
      </c>
      <c r="H11" s="786">
        <v>5290.74</v>
      </c>
      <c r="I11" s="786">
        <v>5140.8000000000011</v>
      </c>
      <c r="J11" s="786">
        <v>5140.8000000000011</v>
      </c>
      <c r="K11" s="786">
        <v>5140.8000000000011</v>
      </c>
      <c r="L11" s="786">
        <v>5140.8000000000011</v>
      </c>
      <c r="M11" s="787"/>
      <c r="N11" s="299">
        <v>0</v>
      </c>
    </row>
    <row r="12" spans="1:14" s="9" customFormat="1" ht="238.5" customHeight="1">
      <c r="A12" s="166"/>
      <c r="B12" s="164" t="s">
        <v>629</v>
      </c>
      <c r="C12" s="166"/>
      <c r="D12" s="166" t="s">
        <v>631</v>
      </c>
      <c r="E12" s="185"/>
      <c r="F12" s="185"/>
      <c r="G12" s="250">
        <f>I12*1.43</f>
        <v>7351.344000000001</v>
      </c>
      <c r="H12" s="786">
        <v>5290.74</v>
      </c>
      <c r="I12" s="786">
        <v>5140.8000000000011</v>
      </c>
      <c r="J12" s="786">
        <v>5140.8000000000011</v>
      </c>
      <c r="K12" s="786">
        <v>5140.8000000000011</v>
      </c>
      <c r="L12" s="786">
        <v>5140.8000000000011</v>
      </c>
      <c r="M12" s="787"/>
      <c r="N12" s="299">
        <v>0</v>
      </c>
    </row>
    <row r="13" spans="1:14" s="9" customFormat="1" ht="246" customHeight="1">
      <c r="A13" s="166"/>
      <c r="B13" s="164" t="s">
        <v>627</v>
      </c>
      <c r="C13" s="166"/>
      <c r="D13" s="166" t="s">
        <v>632</v>
      </c>
      <c r="E13" s="185"/>
      <c r="F13" s="185"/>
      <c r="G13" s="250">
        <f>I13*1.43</f>
        <v>8168.1600000000008</v>
      </c>
      <c r="H13" s="786">
        <v>6616.74</v>
      </c>
      <c r="I13" s="786">
        <v>5712.0000000000009</v>
      </c>
      <c r="J13" s="786">
        <v>5712.0000000000009</v>
      </c>
      <c r="K13" s="786">
        <v>5712.0000000000009</v>
      </c>
      <c r="L13" s="786">
        <v>5712.0000000000009</v>
      </c>
      <c r="M13" s="787"/>
      <c r="N13" s="299">
        <v>0</v>
      </c>
    </row>
    <row r="14" spans="1:14" s="9" customFormat="1" ht="187.5" customHeight="1">
      <c r="A14" s="334"/>
      <c r="B14" s="335" t="s">
        <v>278</v>
      </c>
      <c r="C14" s="30"/>
      <c r="D14" s="207" t="s">
        <v>277</v>
      </c>
      <c r="E14" s="23"/>
      <c r="F14" s="23"/>
      <c r="G14" s="186"/>
      <c r="H14" s="786">
        <v>670.14</v>
      </c>
      <c r="I14" s="786">
        <v>576.91200000000003</v>
      </c>
      <c r="J14" s="786">
        <v>576.91200000000003</v>
      </c>
      <c r="K14" s="786">
        <v>576.91200000000003</v>
      </c>
      <c r="L14" s="786">
        <v>576.91200000000003</v>
      </c>
      <c r="M14" s="783"/>
      <c r="N14" s="292">
        <v>0</v>
      </c>
    </row>
    <row r="15" spans="1:14" s="9" customFormat="1" ht="208.5" customHeight="1">
      <c r="A15" s="334"/>
      <c r="B15" s="335" t="s">
        <v>276</v>
      </c>
      <c r="C15" s="30"/>
      <c r="D15" s="207" t="s">
        <v>275</v>
      </c>
      <c r="E15" s="23"/>
      <c r="F15" s="23"/>
      <c r="G15" s="186"/>
      <c r="H15" s="786">
        <v>822.12</v>
      </c>
      <c r="I15" s="786">
        <v>742.56000000000017</v>
      </c>
      <c r="J15" s="786">
        <v>742.56000000000017</v>
      </c>
      <c r="K15" s="786">
        <v>742.56000000000017</v>
      </c>
      <c r="L15" s="786">
        <v>742.56000000000017</v>
      </c>
      <c r="M15" s="922"/>
      <c r="N15" s="292">
        <v>0</v>
      </c>
    </row>
    <row r="16" spans="1:14" s="9" customFormat="1" ht="208.5" customHeight="1">
      <c r="A16" s="334"/>
      <c r="B16" s="335" t="s">
        <v>843</v>
      </c>
      <c r="C16" s="30"/>
      <c r="D16" s="207" t="s">
        <v>844</v>
      </c>
      <c r="E16" s="23"/>
      <c r="F16" s="23"/>
      <c r="G16" s="186"/>
      <c r="H16" s="786">
        <v>290.7</v>
      </c>
      <c r="I16" s="786">
        <v>290.7</v>
      </c>
      <c r="J16" s="786">
        <v>290.7</v>
      </c>
      <c r="K16" s="786">
        <v>290.7</v>
      </c>
      <c r="L16" s="786">
        <v>290.7</v>
      </c>
      <c r="M16" s="917"/>
      <c r="N16" s="596">
        <v>0</v>
      </c>
    </row>
    <row r="17" spans="1:14" s="329" customFormat="1" ht="208.5" customHeight="1">
      <c r="A17" s="334"/>
      <c r="B17" s="335" t="s">
        <v>864</v>
      </c>
      <c r="C17" s="30"/>
      <c r="D17" s="335" t="s">
        <v>865</v>
      </c>
      <c r="E17" s="23"/>
      <c r="F17" s="23"/>
      <c r="G17" s="186"/>
      <c r="H17" s="786">
        <v>125.66400000000002</v>
      </c>
      <c r="I17" s="786">
        <v>125.66400000000002</v>
      </c>
      <c r="J17" s="786">
        <v>125.66400000000002</v>
      </c>
      <c r="K17" s="786">
        <v>125.66400000000002</v>
      </c>
      <c r="L17" s="786">
        <v>125.66400000000002</v>
      </c>
      <c r="M17" s="917"/>
      <c r="N17" s="596">
        <v>0</v>
      </c>
    </row>
    <row r="18" spans="1:14" s="402" customFormat="1" ht="171.75" customHeight="1">
      <c r="A18" s="435"/>
      <c r="B18" s="454" t="s">
        <v>762</v>
      </c>
      <c r="C18" s="455"/>
      <c r="D18" s="454" t="s">
        <v>866</v>
      </c>
      <c r="E18" s="456"/>
      <c r="F18" s="456"/>
      <c r="G18" s="457"/>
      <c r="H18" s="786">
        <v>291.72000000000003</v>
      </c>
      <c r="I18" s="786">
        <v>168.3</v>
      </c>
      <c r="J18" s="786">
        <v>168.3</v>
      </c>
      <c r="K18" s="786">
        <v>168.3</v>
      </c>
      <c r="L18" s="786">
        <v>168.3</v>
      </c>
      <c r="M18" s="884"/>
      <c r="N18" s="409">
        <v>0</v>
      </c>
    </row>
    <row r="19" spans="1:14" s="9" customFormat="1" ht="147" customHeight="1">
      <c r="A19" s="1304"/>
      <c r="B19" s="105" t="s">
        <v>601</v>
      </c>
      <c r="C19" s="198"/>
      <c r="D19" s="198"/>
      <c r="E19" s="187"/>
      <c r="F19" s="187"/>
      <c r="G19" s="792">
        <f>I19*1.43</f>
        <v>26.254799999999999</v>
      </c>
      <c r="H19" s="786">
        <v>18.36</v>
      </c>
      <c r="I19" s="786">
        <v>18.36</v>
      </c>
      <c r="J19" s="786">
        <v>18.36</v>
      </c>
      <c r="K19" s="786">
        <v>18.36</v>
      </c>
      <c r="L19" s="786">
        <v>18.36</v>
      </c>
      <c r="M19" s="788"/>
      <c r="N19" s="796">
        <v>0</v>
      </c>
    </row>
    <row r="20" spans="1:14" s="329" customFormat="1" ht="147" customHeight="1">
      <c r="A20" s="1129" t="s">
        <v>1033</v>
      </c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1"/>
    </row>
    <row r="21" spans="1:14" s="329" customFormat="1" ht="147" customHeight="1">
      <c r="A21" s="81"/>
      <c r="B21" s="80" t="s">
        <v>417</v>
      </c>
      <c r="C21" s="82"/>
      <c r="D21" s="82"/>
      <c r="E21" s="460"/>
      <c r="F21" s="460"/>
      <c r="G21" s="461"/>
      <c r="H21" s="786">
        <v>495.72</v>
      </c>
      <c r="I21" s="786">
        <v>495.72</v>
      </c>
      <c r="J21" s="786">
        <v>495.72</v>
      </c>
      <c r="K21" s="786">
        <v>495.72</v>
      </c>
      <c r="L21" s="786">
        <v>495.72</v>
      </c>
      <c r="M21" s="1134"/>
      <c r="N21" s="1316">
        <v>0</v>
      </c>
    </row>
    <row r="22" spans="1:14" s="329" customFormat="1" ht="147" customHeight="1">
      <c r="A22" s="334"/>
      <c r="B22" s="459" t="s">
        <v>178</v>
      </c>
      <c r="C22" s="76"/>
      <c r="D22" s="76"/>
      <c r="E22" s="460"/>
      <c r="F22" s="460"/>
      <c r="G22" s="462"/>
      <c r="H22" s="786">
        <v>229.5</v>
      </c>
      <c r="I22" s="786">
        <v>229.5</v>
      </c>
      <c r="J22" s="786">
        <v>229.5</v>
      </c>
      <c r="K22" s="786">
        <v>229.5</v>
      </c>
      <c r="L22" s="786">
        <v>229.5</v>
      </c>
      <c r="M22" s="1134"/>
      <c r="N22" s="596">
        <v>0</v>
      </c>
    </row>
    <row r="23" spans="1:14" s="329" customFormat="1" ht="195.75" customHeight="1">
      <c r="A23" s="79"/>
      <c r="B23" s="513" t="s">
        <v>886</v>
      </c>
      <c r="C23"/>
      <c r="D23" s="1331"/>
      <c r="E23" s="792"/>
      <c r="F23" s="792"/>
      <c r="G23" s="1332"/>
      <c r="H23" s="786">
        <v>93.84</v>
      </c>
      <c r="I23" s="786">
        <v>93.84</v>
      </c>
      <c r="J23" s="786">
        <v>93.84</v>
      </c>
      <c r="K23" s="786">
        <v>93.84</v>
      </c>
      <c r="L23" s="786">
        <v>93.84</v>
      </c>
      <c r="M23" s="1134"/>
      <c r="N23" s="596">
        <v>0</v>
      </c>
    </row>
    <row r="24" spans="1:14" ht="67.5" customHeight="1">
      <c r="A24" s="1333" t="s">
        <v>1034</v>
      </c>
      <c r="B24" s="1308"/>
      <c r="C24" s="1308"/>
      <c r="D24" s="1308"/>
      <c r="E24" s="1308"/>
      <c r="F24" s="1308"/>
      <c r="G24" s="1308"/>
      <c r="H24" s="1308"/>
      <c r="I24" s="1308"/>
      <c r="J24" s="1308"/>
      <c r="K24" s="1308"/>
      <c r="L24" s="1334"/>
      <c r="M24" s="24" t="s">
        <v>810</v>
      </c>
      <c r="N24" s="24">
        <f>SUM(N6:N23)</f>
        <v>0</v>
      </c>
    </row>
    <row r="25" spans="1:14" ht="48" customHeight="1">
      <c r="A25" s="1310"/>
      <c r="B25" s="1311"/>
      <c r="C25" s="1311"/>
      <c r="D25" s="1311"/>
      <c r="E25" s="1311"/>
      <c r="F25" s="1311"/>
      <c r="G25" s="1311"/>
      <c r="H25" s="1311"/>
      <c r="I25" s="1311"/>
      <c r="J25" s="1311"/>
      <c r="K25" s="1311"/>
      <c r="L25" s="1335"/>
      <c r="M25" s="1330"/>
      <c r="N25" s="348"/>
    </row>
  </sheetData>
  <customSheetViews>
    <customSheetView guid="{82B9B5EF-342D-4631-9AF3-2E5299022429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1"/>
    </customSheetView>
    <customSheetView guid="{3639C9D1-8CC8-487E-A492-E97C3143B85F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2"/>
    </customSheetView>
    <customSheetView guid="{89EA35C3-7924-44DA-B8AA-065DFF2CD6E9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3"/>
    </customSheetView>
  </customSheetViews>
  <mergeCells count="2">
    <mergeCell ref="A1:N1"/>
    <mergeCell ref="A2:N2"/>
  </mergeCells>
  <printOptions horizontalCentered="1"/>
  <pageMargins left="0" right="0" top="0" bottom="0" header="0" footer="0"/>
  <pageSetup paperSize="9" scale="27" fitToHeight="0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10"/>
  <sheetViews>
    <sheetView view="pageBreakPreview" topLeftCell="A52" zoomScale="40" zoomScaleNormal="40" zoomScaleSheetLayoutView="40" workbookViewId="0">
      <selection activeCell="C30" sqref="C30:C33"/>
    </sheetView>
  </sheetViews>
  <sheetFormatPr defaultRowHeight="20.25"/>
  <cols>
    <col min="1" max="1" width="72.85546875" style="41" customWidth="1"/>
    <col min="2" max="2" width="36.42578125" style="38" customWidth="1"/>
    <col min="3" max="3" width="51.7109375" style="38" customWidth="1"/>
    <col min="4" max="4" width="38.5703125" style="41" customWidth="1"/>
    <col min="5" max="5" width="45" style="40" customWidth="1"/>
    <col min="6" max="6" width="22.5703125" style="39" customWidth="1"/>
    <col min="7" max="16384" width="9.140625" style="38"/>
  </cols>
  <sheetData>
    <row r="1" spans="1:12" s="1" customFormat="1" ht="409.5" customHeight="1">
      <c r="A1" s="4"/>
      <c r="B1" s="4"/>
      <c r="C1" s="15"/>
      <c r="D1" s="100"/>
      <c r="E1" s="215"/>
      <c r="F1" s="182"/>
      <c r="G1" s="214"/>
      <c r="H1" s="214"/>
      <c r="I1" s="214"/>
      <c r="J1" s="15"/>
      <c r="K1" s="15"/>
      <c r="L1" s="213"/>
    </row>
    <row r="2" spans="1:12" s="1" customFormat="1" ht="130.5" customHeight="1">
      <c r="A2" s="4"/>
      <c r="B2" s="4"/>
      <c r="C2" s="15"/>
      <c r="D2" s="100"/>
      <c r="E2" s="215"/>
      <c r="F2" s="182"/>
      <c r="G2" s="214"/>
      <c r="H2" s="214"/>
      <c r="I2" s="214"/>
      <c r="J2" s="15"/>
      <c r="K2" s="15"/>
      <c r="L2" s="213"/>
    </row>
    <row r="3" spans="1:12" ht="62.25" customHeight="1">
      <c r="A3" s="1380" t="s">
        <v>176</v>
      </c>
      <c r="B3" s="1383" t="s">
        <v>175</v>
      </c>
      <c r="C3" s="1383" t="s">
        <v>291</v>
      </c>
      <c r="D3" s="1380" t="s">
        <v>317</v>
      </c>
      <c r="E3" s="1398" t="s">
        <v>316</v>
      </c>
      <c r="F3" s="1462" t="s">
        <v>172</v>
      </c>
    </row>
    <row r="4" spans="1:12" ht="36.75" customHeight="1">
      <c r="A4" s="1380"/>
      <c r="B4" s="1383"/>
      <c r="C4" s="1383"/>
      <c r="D4" s="1380"/>
      <c r="E4" s="1460"/>
      <c r="F4" s="1462"/>
    </row>
    <row r="5" spans="1:12" ht="24" customHeight="1">
      <c r="A5" s="1400"/>
      <c r="B5" s="1461"/>
      <c r="C5" s="1461"/>
      <c r="D5" s="1400"/>
      <c r="E5" s="1460"/>
      <c r="F5" s="1463"/>
    </row>
    <row r="6" spans="1:12" ht="60" customHeight="1">
      <c r="A6" s="1465" t="s">
        <v>292</v>
      </c>
      <c r="B6" s="1465"/>
      <c r="C6" s="1465"/>
      <c r="D6" s="1465"/>
      <c r="E6" s="1465"/>
      <c r="F6" s="1465"/>
    </row>
    <row r="7" spans="1:12" s="55" customFormat="1" ht="194.25" customHeight="1">
      <c r="A7" s="289" t="s">
        <v>499</v>
      </c>
      <c r="B7" s="289" t="s">
        <v>500</v>
      </c>
      <c r="C7" s="201"/>
      <c r="D7" s="199" t="s">
        <v>302</v>
      </c>
      <c r="E7" s="200">
        <v>800</v>
      </c>
      <c r="F7" s="300">
        <v>0</v>
      </c>
    </row>
    <row r="8" spans="1:12" s="55" customFormat="1" ht="175.5" customHeight="1">
      <c r="A8" s="289" t="s">
        <v>501</v>
      </c>
      <c r="B8" s="289" t="s">
        <v>502</v>
      </c>
      <c r="C8" s="201"/>
      <c r="D8" s="184" t="s">
        <v>302</v>
      </c>
      <c r="E8" s="200">
        <v>600</v>
      </c>
      <c r="F8" s="300">
        <v>0</v>
      </c>
    </row>
    <row r="9" spans="1:12" s="55" customFormat="1" ht="92.25" customHeight="1">
      <c r="A9" s="1468" t="s">
        <v>503</v>
      </c>
      <c r="B9" s="1468" t="s">
        <v>504</v>
      </c>
      <c r="C9" s="1470"/>
      <c r="D9" s="1474" t="s">
        <v>301</v>
      </c>
      <c r="E9" s="1474">
        <v>600</v>
      </c>
      <c r="F9" s="1483">
        <v>0</v>
      </c>
    </row>
    <row r="10" spans="1:12" s="55" customFormat="1" ht="92.25" customHeight="1">
      <c r="A10" s="1469"/>
      <c r="B10" s="1469"/>
      <c r="C10" s="1472"/>
      <c r="D10" s="1476"/>
      <c r="E10" s="1475"/>
      <c r="F10" s="1484"/>
    </row>
    <row r="11" spans="1:12" s="55" customFormat="1" ht="90.75" customHeight="1">
      <c r="A11" s="1468" t="s">
        <v>651</v>
      </c>
      <c r="B11" s="1468"/>
      <c r="C11" s="1470"/>
      <c r="D11" s="1474" t="s">
        <v>497</v>
      </c>
      <c r="E11" s="1474">
        <v>450</v>
      </c>
      <c r="F11" s="1483">
        <v>0</v>
      </c>
    </row>
    <row r="12" spans="1:12" s="55" customFormat="1" ht="90.75" customHeight="1">
      <c r="A12" s="1473"/>
      <c r="B12" s="1473"/>
      <c r="C12" s="1471"/>
      <c r="D12" s="1476"/>
      <c r="E12" s="1476"/>
      <c r="F12" s="1484"/>
    </row>
    <row r="13" spans="1:12" s="55" customFormat="1" ht="147" customHeight="1">
      <c r="A13" s="289" t="s">
        <v>507</v>
      </c>
      <c r="B13" s="289"/>
      <c r="C13" s="210"/>
      <c r="D13" s="167" t="s">
        <v>508</v>
      </c>
      <c r="E13" s="211">
        <v>350</v>
      </c>
      <c r="F13" s="300">
        <v>0</v>
      </c>
    </row>
    <row r="14" spans="1:12" s="55" customFormat="1" ht="60.75" customHeight="1">
      <c r="A14" s="1468" t="s">
        <v>509</v>
      </c>
      <c r="B14" s="1468" t="s">
        <v>510</v>
      </c>
      <c r="C14" s="1470"/>
      <c r="D14" s="1474" t="s">
        <v>498</v>
      </c>
      <c r="E14" s="1474">
        <v>900</v>
      </c>
      <c r="F14" s="300">
        <v>0</v>
      </c>
    </row>
    <row r="15" spans="1:12" s="55" customFormat="1" ht="60.75" customHeight="1">
      <c r="A15" s="1469"/>
      <c r="B15" s="1469"/>
      <c r="C15" s="1472"/>
      <c r="D15" s="1475"/>
      <c r="E15" s="1475"/>
      <c r="F15" s="300">
        <v>0</v>
      </c>
    </row>
    <row r="16" spans="1:12" s="55" customFormat="1" ht="60.75" customHeight="1">
      <c r="A16" s="1473"/>
      <c r="B16" s="1473"/>
      <c r="C16" s="1471"/>
      <c r="D16" s="1476"/>
      <c r="E16" s="1476"/>
      <c r="F16" s="300">
        <v>0</v>
      </c>
    </row>
    <row r="17" spans="1:6" s="55" customFormat="1" ht="94.5" customHeight="1">
      <c r="A17" s="1468" t="s">
        <v>511</v>
      </c>
      <c r="B17" s="1468" t="s">
        <v>512</v>
      </c>
      <c r="C17" s="1470"/>
      <c r="D17" s="1474" t="s">
        <v>505</v>
      </c>
      <c r="E17" s="1474">
        <v>750</v>
      </c>
      <c r="F17" s="300">
        <v>0</v>
      </c>
    </row>
    <row r="18" spans="1:6" s="55" customFormat="1" ht="94.5" customHeight="1">
      <c r="A18" s="1469"/>
      <c r="B18" s="1469"/>
      <c r="C18" s="1472"/>
      <c r="D18" s="1476"/>
      <c r="E18" s="1475"/>
      <c r="F18" s="300">
        <v>0</v>
      </c>
    </row>
    <row r="19" spans="1:6" s="55" customFormat="1" ht="60" customHeight="1">
      <c r="A19" s="1468" t="s">
        <v>513</v>
      </c>
      <c r="B19" s="1468" t="s">
        <v>514</v>
      </c>
      <c r="C19" s="1470"/>
      <c r="D19" s="200" t="s">
        <v>506</v>
      </c>
      <c r="E19" s="1474">
        <v>800</v>
      </c>
      <c r="F19" s="300">
        <v>0</v>
      </c>
    </row>
    <row r="20" spans="1:6" s="55" customFormat="1" ht="84.75" customHeight="1">
      <c r="A20" s="1469"/>
      <c r="B20" s="1469"/>
      <c r="C20" s="1472"/>
      <c r="D20" s="200" t="s">
        <v>498</v>
      </c>
      <c r="E20" s="1475"/>
      <c r="F20" s="300">
        <v>0</v>
      </c>
    </row>
    <row r="21" spans="1:6" s="55" customFormat="1" ht="124.5" customHeight="1">
      <c r="A21" s="1421" t="s">
        <v>792</v>
      </c>
      <c r="B21" s="1421"/>
      <c r="C21" s="168"/>
      <c r="D21" s="1466">
        <v>50</v>
      </c>
      <c r="E21" s="1467"/>
      <c r="F21" s="292">
        <v>0</v>
      </c>
    </row>
    <row r="22" spans="1:6" s="55" customFormat="1" ht="76.5" customHeight="1">
      <c r="A22" s="1421" t="s">
        <v>793</v>
      </c>
      <c r="B22" s="1421"/>
      <c r="C22" s="168"/>
      <c r="D22" s="1466">
        <v>50</v>
      </c>
      <c r="E22" s="1467"/>
      <c r="F22" s="292">
        <v>0</v>
      </c>
    </row>
    <row r="23" spans="1:6" s="55" customFormat="1" ht="83.25" customHeight="1">
      <c r="A23" s="1421" t="s">
        <v>794</v>
      </c>
      <c r="B23" s="1421"/>
      <c r="C23" s="168"/>
      <c r="D23" s="1466">
        <v>50</v>
      </c>
      <c r="E23" s="1467"/>
      <c r="F23" s="292">
        <v>0</v>
      </c>
    </row>
    <row r="24" spans="1:6" s="55" customFormat="1" ht="86.25" customHeight="1">
      <c r="A24" s="1480" t="s">
        <v>795</v>
      </c>
      <c r="B24" s="1481"/>
      <c r="C24" s="1485"/>
      <c r="D24" s="1466">
        <v>50</v>
      </c>
      <c r="E24" s="1467"/>
      <c r="F24" s="292">
        <v>0</v>
      </c>
    </row>
    <row r="25" spans="1:6" s="55" customFormat="1" ht="69.75" customHeight="1">
      <c r="A25" s="1480" t="s">
        <v>796</v>
      </c>
      <c r="B25" s="1481"/>
      <c r="C25" s="1485"/>
      <c r="D25" s="1466">
        <v>50</v>
      </c>
      <c r="E25" s="1467"/>
      <c r="F25" s="292">
        <v>0</v>
      </c>
    </row>
    <row r="26" spans="1:6" s="55" customFormat="1" ht="45" customHeight="1">
      <c r="A26" s="1480" t="s">
        <v>797</v>
      </c>
      <c r="B26" s="1481"/>
      <c r="C26" s="1485"/>
      <c r="D26" s="1466">
        <v>50</v>
      </c>
      <c r="E26" s="1467"/>
      <c r="F26" s="292">
        <v>0</v>
      </c>
    </row>
    <row r="27" spans="1:6" ht="136.5" customHeight="1">
      <c r="A27" s="1477" t="s">
        <v>488</v>
      </c>
      <c r="B27" s="1478"/>
      <c r="C27" s="1478"/>
      <c r="D27" s="1478"/>
      <c r="E27" s="1478"/>
      <c r="F27" s="1479"/>
    </row>
    <row r="28" spans="1:6" ht="187.5" customHeight="1">
      <c r="A28" s="1449" t="s">
        <v>798</v>
      </c>
      <c r="B28" s="1425" t="s">
        <v>307</v>
      </c>
      <c r="C28" s="1464"/>
      <c r="D28" s="1482" t="s">
        <v>652</v>
      </c>
      <c r="E28" s="1426" t="s">
        <v>544</v>
      </c>
      <c r="F28" s="292">
        <v>0</v>
      </c>
    </row>
    <row r="29" spans="1:6" ht="251.25" customHeight="1">
      <c r="A29" s="1449"/>
      <c r="B29" s="1425"/>
      <c r="C29" s="1464"/>
      <c r="D29" s="1459"/>
      <c r="E29" s="1426"/>
      <c r="F29" s="292">
        <v>0</v>
      </c>
    </row>
    <row r="30" spans="1:6" ht="75.75" customHeight="1">
      <c r="A30" s="1449" t="s">
        <v>653</v>
      </c>
      <c r="B30" s="1425" t="s">
        <v>636</v>
      </c>
      <c r="C30" s="1458"/>
      <c r="D30" s="157" t="s">
        <v>296</v>
      </c>
      <c r="E30" s="1426">
        <v>999</v>
      </c>
      <c r="F30" s="292">
        <v>0</v>
      </c>
    </row>
    <row r="31" spans="1:6" ht="75.75" customHeight="1">
      <c r="A31" s="1449"/>
      <c r="B31" s="1425"/>
      <c r="C31" s="1458"/>
      <c r="D31" s="157" t="s">
        <v>295</v>
      </c>
      <c r="E31" s="1426"/>
      <c r="F31" s="292">
        <v>0</v>
      </c>
    </row>
    <row r="32" spans="1:6" ht="75.75" customHeight="1">
      <c r="A32" s="1449"/>
      <c r="B32" s="1425"/>
      <c r="C32" s="1458"/>
      <c r="D32" s="1440" t="s">
        <v>294</v>
      </c>
      <c r="E32" s="1426"/>
      <c r="F32" s="292">
        <v>0</v>
      </c>
    </row>
    <row r="33" spans="1:6" ht="75.75" customHeight="1">
      <c r="A33" s="1449"/>
      <c r="B33" s="1425"/>
      <c r="C33" s="1458"/>
      <c r="D33" s="1459"/>
      <c r="E33" s="1426"/>
      <c r="F33" s="292">
        <v>0</v>
      </c>
    </row>
    <row r="34" spans="1:6" ht="87" customHeight="1">
      <c r="A34" s="1449" t="s">
        <v>306</v>
      </c>
      <c r="B34" s="1425">
        <v>13007007</v>
      </c>
      <c r="C34" s="1458"/>
      <c r="D34" s="137" t="s">
        <v>297</v>
      </c>
      <c r="E34" s="1426">
        <v>999</v>
      </c>
      <c r="F34" s="292">
        <v>0</v>
      </c>
    </row>
    <row r="35" spans="1:6" ht="87" customHeight="1">
      <c r="A35" s="1449"/>
      <c r="B35" s="1425"/>
      <c r="C35" s="1458"/>
      <c r="D35" s="137" t="s">
        <v>296</v>
      </c>
      <c r="E35" s="1426"/>
      <c r="F35" s="292">
        <v>0</v>
      </c>
    </row>
    <row r="36" spans="1:6" ht="87" customHeight="1">
      <c r="A36" s="1449"/>
      <c r="B36" s="1425"/>
      <c r="C36" s="1458"/>
      <c r="D36" s="157" t="s">
        <v>294</v>
      </c>
      <c r="E36" s="1426"/>
      <c r="F36" s="292">
        <v>0</v>
      </c>
    </row>
    <row r="37" spans="1:6" ht="53.25" customHeight="1">
      <c r="A37" s="1449" t="s">
        <v>305</v>
      </c>
      <c r="B37" s="1425"/>
      <c r="C37" s="1458"/>
      <c r="D37" s="137" t="s">
        <v>300</v>
      </c>
      <c r="E37" s="1426">
        <v>500</v>
      </c>
      <c r="F37" s="292">
        <v>0</v>
      </c>
    </row>
    <row r="38" spans="1:6" ht="53.25" customHeight="1">
      <c r="A38" s="1449"/>
      <c r="B38" s="1425"/>
      <c r="C38" s="1458"/>
      <c r="D38" s="137" t="s">
        <v>299</v>
      </c>
      <c r="E38" s="1426"/>
      <c r="F38" s="292">
        <v>0</v>
      </c>
    </row>
    <row r="39" spans="1:6" ht="53.25" customHeight="1">
      <c r="A39" s="1449"/>
      <c r="B39" s="1425"/>
      <c r="C39" s="1458"/>
      <c r="D39" s="137" t="s">
        <v>298</v>
      </c>
      <c r="E39" s="1426"/>
      <c r="F39" s="292">
        <v>0</v>
      </c>
    </row>
    <row r="40" spans="1:6" ht="53.25" customHeight="1">
      <c r="A40" s="1449"/>
      <c r="B40" s="1425"/>
      <c r="C40" s="1458"/>
      <c r="D40" s="137" t="s">
        <v>297</v>
      </c>
      <c r="E40" s="1426"/>
      <c r="F40" s="292">
        <v>0</v>
      </c>
    </row>
    <row r="41" spans="1:6" ht="53.25" customHeight="1">
      <c r="A41" s="1449"/>
      <c r="B41" s="1425"/>
      <c r="C41" s="1458"/>
      <c r="D41" s="137" t="s">
        <v>296</v>
      </c>
      <c r="E41" s="1426"/>
      <c r="F41" s="292">
        <v>0</v>
      </c>
    </row>
    <row r="42" spans="1:6" ht="53.25" customHeight="1">
      <c r="A42" s="1449"/>
      <c r="B42" s="1425"/>
      <c r="C42" s="1458"/>
      <c r="D42" s="137" t="s">
        <v>295</v>
      </c>
      <c r="E42" s="1426"/>
      <c r="F42" s="292">
        <v>0</v>
      </c>
    </row>
    <row r="43" spans="1:6" ht="47.25" customHeight="1">
      <c r="A43" s="1449"/>
      <c r="B43" s="1425"/>
      <c r="C43" s="1458"/>
      <c r="D43" s="137" t="s">
        <v>294</v>
      </c>
      <c r="E43" s="1426"/>
      <c r="F43" s="292">
        <v>0</v>
      </c>
    </row>
    <row r="44" spans="1:6" ht="43.5" customHeight="1">
      <c r="A44" s="1432" t="s">
        <v>799</v>
      </c>
      <c r="B44" s="1432" t="s">
        <v>315</v>
      </c>
      <c r="C44" s="1456" t="s">
        <v>308</v>
      </c>
      <c r="D44" s="130" t="s">
        <v>309</v>
      </c>
      <c r="E44" s="1451">
        <v>999</v>
      </c>
      <c r="F44" s="299">
        <v>0</v>
      </c>
    </row>
    <row r="45" spans="1:6" ht="43.5" customHeight="1">
      <c r="A45" s="1433"/>
      <c r="B45" s="1433"/>
      <c r="C45" s="1457"/>
      <c r="D45" s="126" t="s">
        <v>300</v>
      </c>
      <c r="E45" s="1452"/>
      <c r="F45" s="292">
        <v>0</v>
      </c>
    </row>
    <row r="46" spans="1:6" ht="43.5" customHeight="1">
      <c r="A46" s="1433"/>
      <c r="B46" s="1433"/>
      <c r="C46" s="1457"/>
      <c r="D46" s="126" t="s">
        <v>299</v>
      </c>
      <c r="E46" s="1452"/>
      <c r="F46" s="292">
        <v>0</v>
      </c>
    </row>
    <row r="47" spans="1:6" ht="43.5" customHeight="1">
      <c r="A47" s="1433"/>
      <c r="B47" s="1433"/>
      <c r="C47" s="1457"/>
      <c r="D47" s="126" t="s">
        <v>298</v>
      </c>
      <c r="E47" s="1452"/>
      <c r="F47" s="292">
        <v>0</v>
      </c>
    </row>
    <row r="48" spans="1:6" ht="43.5" customHeight="1">
      <c r="A48" s="1432" t="s">
        <v>800</v>
      </c>
      <c r="B48" s="1432" t="s">
        <v>315</v>
      </c>
      <c r="C48" s="1457"/>
      <c r="D48" s="126" t="s">
        <v>309</v>
      </c>
      <c r="E48" s="1451">
        <v>899</v>
      </c>
      <c r="F48" s="292">
        <v>0</v>
      </c>
    </row>
    <row r="49" spans="1:6" ht="43.5" customHeight="1">
      <c r="A49" s="1433"/>
      <c r="B49" s="1433"/>
      <c r="C49" s="1457"/>
      <c r="D49" s="126" t="s">
        <v>300</v>
      </c>
      <c r="E49" s="1452"/>
      <c r="F49" s="292">
        <v>0</v>
      </c>
    </row>
    <row r="50" spans="1:6" ht="43.5" customHeight="1">
      <c r="A50" s="1433"/>
      <c r="B50" s="1433"/>
      <c r="C50" s="1457"/>
      <c r="D50" s="126" t="s">
        <v>299</v>
      </c>
      <c r="E50" s="1452"/>
      <c r="F50" s="292">
        <v>0</v>
      </c>
    </row>
    <row r="51" spans="1:6" ht="43.5" customHeight="1">
      <c r="A51" s="1433"/>
      <c r="B51" s="1433"/>
      <c r="C51" s="1457"/>
      <c r="D51" s="126" t="s">
        <v>298</v>
      </c>
      <c r="E51" s="1452"/>
      <c r="F51" s="292">
        <v>0</v>
      </c>
    </row>
    <row r="52" spans="1:6" ht="43.5" customHeight="1">
      <c r="A52" s="1433"/>
      <c r="B52" s="1433"/>
      <c r="C52" s="1457"/>
      <c r="D52" s="126" t="s">
        <v>296</v>
      </c>
      <c r="E52" s="1452"/>
      <c r="F52" s="292">
        <v>0</v>
      </c>
    </row>
    <row r="53" spans="1:6" ht="80.099999999999994" customHeight="1">
      <c r="A53" s="1446" t="s">
        <v>312</v>
      </c>
      <c r="B53" s="1432"/>
      <c r="C53" s="1435"/>
      <c r="D53" s="1432" t="s">
        <v>300</v>
      </c>
      <c r="E53" s="1444">
        <v>999</v>
      </c>
      <c r="F53" s="292">
        <v>0</v>
      </c>
    </row>
    <row r="54" spans="1:6" ht="75.75" customHeight="1">
      <c r="A54" s="1447"/>
      <c r="B54" s="1433"/>
      <c r="C54" s="1436"/>
      <c r="D54" s="1434"/>
      <c r="E54" s="1445"/>
      <c r="F54" s="292">
        <v>0</v>
      </c>
    </row>
    <row r="55" spans="1:6" ht="79.5" customHeight="1">
      <c r="A55" s="1447"/>
      <c r="B55" s="1433"/>
      <c r="C55" s="1436"/>
      <c r="D55" s="1432" t="s">
        <v>295</v>
      </c>
      <c r="E55" s="1445"/>
      <c r="F55" s="292">
        <v>0</v>
      </c>
    </row>
    <row r="56" spans="1:6" ht="47.25" customHeight="1">
      <c r="A56" s="1447"/>
      <c r="B56" s="1433"/>
      <c r="C56" s="1436"/>
      <c r="D56" s="1433"/>
      <c r="E56" s="1445"/>
      <c r="F56" s="292">
        <v>0</v>
      </c>
    </row>
    <row r="57" spans="1:6" ht="26.25" hidden="1" customHeight="1">
      <c r="A57" s="1448"/>
      <c r="B57" s="1434"/>
      <c r="C57" s="1437"/>
      <c r="D57" s="1434"/>
      <c r="E57" s="1450"/>
      <c r="F57" s="292">
        <v>0</v>
      </c>
    </row>
    <row r="58" spans="1:6" ht="189.75" customHeight="1">
      <c r="A58" s="288" t="s">
        <v>293</v>
      </c>
      <c r="B58" s="284"/>
      <c r="C58" s="138"/>
      <c r="D58" s="141"/>
      <c r="E58" s="135">
        <v>153</v>
      </c>
      <c r="F58" s="300">
        <v>0</v>
      </c>
    </row>
    <row r="59" spans="1:6" ht="117" customHeight="1">
      <c r="A59" s="1427" t="s">
        <v>545</v>
      </c>
      <c r="B59" s="1428"/>
      <c r="C59" s="1428"/>
      <c r="D59" s="1428"/>
      <c r="E59" s="1428"/>
      <c r="F59" s="1453"/>
    </row>
    <row r="60" spans="1:6" ht="51" customHeight="1">
      <c r="A60" s="1438" t="s">
        <v>493</v>
      </c>
      <c r="B60" s="1440" t="s">
        <v>494</v>
      </c>
      <c r="C60" s="1442"/>
      <c r="D60" s="157" t="s">
        <v>300</v>
      </c>
      <c r="E60" s="1444">
        <v>380</v>
      </c>
      <c r="F60" s="292">
        <v>0</v>
      </c>
    </row>
    <row r="61" spans="1:6" ht="51" customHeight="1">
      <c r="A61" s="1439"/>
      <c r="B61" s="1441"/>
      <c r="C61" s="1443"/>
      <c r="D61" s="157" t="s">
        <v>299</v>
      </c>
      <c r="E61" s="1445"/>
      <c r="F61" s="292">
        <v>0</v>
      </c>
    </row>
    <row r="62" spans="1:6" ht="51" customHeight="1">
      <c r="A62" s="1439"/>
      <c r="B62" s="1441"/>
      <c r="C62" s="1443"/>
      <c r="D62" s="157" t="s">
        <v>298</v>
      </c>
      <c r="E62" s="1445"/>
      <c r="F62" s="292">
        <v>0</v>
      </c>
    </row>
    <row r="63" spans="1:6" ht="51" customHeight="1">
      <c r="A63" s="1439"/>
      <c r="B63" s="1441"/>
      <c r="C63" s="1443"/>
      <c r="D63" s="157" t="s">
        <v>297</v>
      </c>
      <c r="E63" s="1445"/>
      <c r="F63" s="292">
        <v>0</v>
      </c>
    </row>
    <row r="64" spans="1:6" ht="51" customHeight="1">
      <c r="A64" s="1439"/>
      <c r="B64" s="1441"/>
      <c r="C64" s="1443"/>
      <c r="D64" s="157" t="s">
        <v>296</v>
      </c>
      <c r="E64" s="1445"/>
      <c r="F64" s="292">
        <v>0</v>
      </c>
    </row>
    <row r="65" spans="1:6" ht="51" customHeight="1">
      <c r="A65" s="1439"/>
      <c r="B65" s="1441"/>
      <c r="C65" s="1443"/>
      <c r="D65" s="157" t="s">
        <v>295</v>
      </c>
      <c r="E65" s="1445"/>
      <c r="F65" s="292">
        <v>0</v>
      </c>
    </row>
    <row r="66" spans="1:6" ht="51.75" customHeight="1">
      <c r="A66" s="1449" t="s">
        <v>495</v>
      </c>
      <c r="B66" s="1425" t="s">
        <v>496</v>
      </c>
      <c r="C66" s="1424"/>
      <c r="D66" s="1440" t="s">
        <v>297</v>
      </c>
      <c r="E66" s="1426">
        <v>400</v>
      </c>
      <c r="F66" s="1454">
        <v>0</v>
      </c>
    </row>
    <row r="67" spans="1:6" ht="51.75" customHeight="1">
      <c r="A67" s="1449"/>
      <c r="B67" s="1425"/>
      <c r="C67" s="1424"/>
      <c r="D67" s="1459"/>
      <c r="E67" s="1426"/>
      <c r="F67" s="1455"/>
    </row>
    <row r="68" spans="1:6" ht="51.75" customHeight="1">
      <c r="A68" s="1449"/>
      <c r="B68" s="1425"/>
      <c r="C68" s="1424"/>
      <c r="D68" s="137" t="s">
        <v>296</v>
      </c>
      <c r="E68" s="1426"/>
      <c r="F68" s="292">
        <v>0</v>
      </c>
    </row>
    <row r="69" spans="1:6" ht="51.75" customHeight="1">
      <c r="A69" s="1449"/>
      <c r="B69" s="1425"/>
      <c r="C69" s="1424"/>
      <c r="D69" s="137" t="s">
        <v>295</v>
      </c>
      <c r="E69" s="1426"/>
      <c r="F69" s="292">
        <v>0</v>
      </c>
    </row>
    <row r="70" spans="1:6" ht="61.5" customHeight="1">
      <c r="A70" s="1449" t="s">
        <v>304</v>
      </c>
      <c r="B70" s="1425" t="s">
        <v>303</v>
      </c>
      <c r="C70" s="1424"/>
      <c r="D70" s="157" t="s">
        <v>299</v>
      </c>
      <c r="E70" s="1423">
        <v>250</v>
      </c>
      <c r="F70" s="292">
        <v>0</v>
      </c>
    </row>
    <row r="71" spans="1:6" ht="61.5" customHeight="1">
      <c r="A71" s="1449"/>
      <c r="B71" s="1425"/>
      <c r="C71" s="1424"/>
      <c r="D71" s="157" t="s">
        <v>298</v>
      </c>
      <c r="E71" s="1423"/>
      <c r="F71" s="292">
        <v>0</v>
      </c>
    </row>
    <row r="72" spans="1:6" ht="61.5" customHeight="1">
      <c r="A72" s="1449"/>
      <c r="B72" s="1425"/>
      <c r="C72" s="1424"/>
      <c r="D72" s="157" t="s">
        <v>297</v>
      </c>
      <c r="E72" s="1423"/>
      <c r="F72" s="292">
        <v>0</v>
      </c>
    </row>
    <row r="73" spans="1:6" ht="61.5" customHeight="1">
      <c r="A73" s="1449"/>
      <c r="B73" s="1425"/>
      <c r="C73" s="1424"/>
      <c r="D73" s="157" t="s">
        <v>296</v>
      </c>
      <c r="E73" s="1423"/>
      <c r="F73" s="292">
        <v>0</v>
      </c>
    </row>
    <row r="74" spans="1:6" ht="61.5" customHeight="1">
      <c r="A74" s="1449"/>
      <c r="B74" s="1425"/>
      <c r="C74" s="1424"/>
      <c r="D74" s="157" t="s">
        <v>295</v>
      </c>
      <c r="E74" s="1423"/>
      <c r="F74" s="292">
        <v>0</v>
      </c>
    </row>
    <row r="75" spans="1:6" ht="63" customHeight="1">
      <c r="A75" s="1420" t="s">
        <v>801</v>
      </c>
      <c r="B75" s="1421" t="s">
        <v>314</v>
      </c>
      <c r="C75" s="1422"/>
      <c r="D75" s="126" t="s">
        <v>309</v>
      </c>
      <c r="E75" s="1426">
        <v>499</v>
      </c>
      <c r="F75" s="292">
        <v>0</v>
      </c>
    </row>
    <row r="76" spans="1:6" ht="63" customHeight="1">
      <c r="A76" s="1420"/>
      <c r="B76" s="1421"/>
      <c r="C76" s="1422"/>
      <c r="D76" s="126" t="s">
        <v>300</v>
      </c>
      <c r="E76" s="1426"/>
      <c r="F76" s="292">
        <v>0</v>
      </c>
    </row>
    <row r="77" spans="1:6" ht="63" customHeight="1">
      <c r="A77" s="1420"/>
      <c r="B77" s="1421"/>
      <c r="C77" s="1422"/>
      <c r="D77" s="126" t="s">
        <v>299</v>
      </c>
      <c r="E77" s="1426"/>
      <c r="F77" s="292">
        <v>0</v>
      </c>
    </row>
    <row r="78" spans="1:6" ht="63" customHeight="1">
      <c r="A78" s="1420"/>
      <c r="B78" s="1421"/>
      <c r="C78" s="1422"/>
      <c r="D78" s="209" t="s">
        <v>298</v>
      </c>
      <c r="E78" s="1426"/>
      <c r="F78" s="292"/>
    </row>
    <row r="79" spans="1:6" ht="63" customHeight="1">
      <c r="A79" s="1420"/>
      <c r="B79" s="1421"/>
      <c r="C79" s="1422"/>
      <c r="D79" s="126" t="s">
        <v>297</v>
      </c>
      <c r="E79" s="1426"/>
      <c r="F79" s="292">
        <v>0</v>
      </c>
    </row>
    <row r="80" spans="1:6" ht="75.75" customHeight="1">
      <c r="A80" s="1420" t="s">
        <v>802</v>
      </c>
      <c r="B80" s="1421" t="s">
        <v>314</v>
      </c>
      <c r="C80" s="1422"/>
      <c r="D80" s="126" t="s">
        <v>309</v>
      </c>
      <c r="E80" s="1426">
        <v>399</v>
      </c>
      <c r="F80" s="292">
        <v>0</v>
      </c>
    </row>
    <row r="81" spans="1:6" ht="75.75" customHeight="1">
      <c r="A81" s="1420"/>
      <c r="B81" s="1421"/>
      <c r="C81" s="1422"/>
      <c r="D81" s="126" t="s">
        <v>300</v>
      </c>
      <c r="E81" s="1426"/>
      <c r="F81" s="292">
        <v>0</v>
      </c>
    </row>
    <row r="82" spans="1:6" ht="75.75" customHeight="1">
      <c r="A82" s="1420"/>
      <c r="B82" s="1421"/>
      <c r="C82" s="1422"/>
      <c r="D82" s="126" t="s">
        <v>299</v>
      </c>
      <c r="E82" s="1426"/>
      <c r="F82" s="292">
        <v>0</v>
      </c>
    </row>
    <row r="83" spans="1:6" ht="75.75" customHeight="1">
      <c r="A83" s="1420"/>
      <c r="B83" s="1421"/>
      <c r="C83" s="1422"/>
      <c r="D83" s="209" t="s">
        <v>298</v>
      </c>
      <c r="E83" s="1426"/>
      <c r="F83" s="292">
        <v>0</v>
      </c>
    </row>
    <row r="84" spans="1:6" ht="75.75" customHeight="1">
      <c r="A84" s="1420"/>
      <c r="B84" s="1421"/>
      <c r="C84" s="1422"/>
      <c r="D84" s="126" t="s">
        <v>297</v>
      </c>
      <c r="E84" s="1426"/>
      <c r="F84" s="292">
        <v>0</v>
      </c>
    </row>
    <row r="85" spans="1:6" ht="39.75" customHeight="1">
      <c r="A85" s="1420" t="s">
        <v>803</v>
      </c>
      <c r="B85" s="1421" t="s">
        <v>313</v>
      </c>
      <c r="C85" s="1422"/>
      <c r="D85" s="126" t="s">
        <v>309</v>
      </c>
      <c r="E85" s="1426">
        <v>499</v>
      </c>
      <c r="F85" s="292">
        <v>0</v>
      </c>
    </row>
    <row r="86" spans="1:6" ht="39.75" customHeight="1">
      <c r="A86" s="1420"/>
      <c r="B86" s="1421"/>
      <c r="C86" s="1422"/>
      <c r="D86" s="126" t="s">
        <v>300</v>
      </c>
      <c r="E86" s="1426"/>
      <c r="F86" s="292">
        <v>0</v>
      </c>
    </row>
    <row r="87" spans="1:6" ht="39.75" customHeight="1">
      <c r="A87" s="1420"/>
      <c r="B87" s="1421"/>
      <c r="C87" s="1422"/>
      <c r="D87" s="126" t="s">
        <v>299</v>
      </c>
      <c r="E87" s="1426"/>
      <c r="F87" s="292">
        <v>0</v>
      </c>
    </row>
    <row r="88" spans="1:6" ht="39.75" customHeight="1">
      <c r="A88" s="1420"/>
      <c r="B88" s="1421"/>
      <c r="C88" s="1422"/>
      <c r="D88" s="126" t="s">
        <v>298</v>
      </c>
      <c r="E88" s="1426"/>
      <c r="F88" s="292">
        <v>0</v>
      </c>
    </row>
    <row r="89" spans="1:6" ht="39.75" customHeight="1">
      <c r="A89" s="1420"/>
      <c r="B89" s="1421"/>
      <c r="C89" s="1422"/>
      <c r="D89" s="126" t="s">
        <v>297</v>
      </c>
      <c r="E89" s="1426"/>
      <c r="F89" s="292">
        <v>0</v>
      </c>
    </row>
    <row r="90" spans="1:6" ht="26.25" customHeight="1">
      <c r="A90" s="1420" t="s">
        <v>804</v>
      </c>
      <c r="B90" s="1421" t="s">
        <v>313</v>
      </c>
      <c r="C90" s="1422"/>
      <c r="D90" s="126" t="s">
        <v>309</v>
      </c>
      <c r="E90" s="1426">
        <v>399</v>
      </c>
      <c r="F90" s="292">
        <v>0</v>
      </c>
    </row>
    <row r="91" spans="1:6" ht="26.25" customHeight="1">
      <c r="A91" s="1420"/>
      <c r="B91" s="1421"/>
      <c r="C91" s="1422"/>
      <c r="D91" s="126" t="s">
        <v>300</v>
      </c>
      <c r="E91" s="1426"/>
      <c r="F91" s="292">
        <v>0</v>
      </c>
    </row>
    <row r="92" spans="1:6" ht="26.25" customHeight="1">
      <c r="A92" s="1420"/>
      <c r="B92" s="1421"/>
      <c r="C92" s="1422"/>
      <c r="D92" s="126" t="s">
        <v>299</v>
      </c>
      <c r="E92" s="1426"/>
      <c r="F92" s="292">
        <v>0</v>
      </c>
    </row>
    <row r="93" spans="1:6" ht="26.25" customHeight="1">
      <c r="A93" s="1420"/>
      <c r="B93" s="1421"/>
      <c r="C93" s="1422"/>
      <c r="D93" s="126" t="s">
        <v>298</v>
      </c>
      <c r="E93" s="1426"/>
      <c r="F93" s="292">
        <v>0</v>
      </c>
    </row>
    <row r="94" spans="1:6" ht="69.95" customHeight="1">
      <c r="A94" s="1446" t="s">
        <v>805</v>
      </c>
      <c r="B94" s="1432" t="s">
        <v>311</v>
      </c>
      <c r="C94" s="1435"/>
      <c r="D94" s="126" t="s">
        <v>309</v>
      </c>
      <c r="E94" s="1444">
        <v>499</v>
      </c>
      <c r="F94" s="292">
        <v>0</v>
      </c>
    </row>
    <row r="95" spans="1:6" ht="69.95" customHeight="1">
      <c r="A95" s="1447"/>
      <c r="B95" s="1433"/>
      <c r="C95" s="1436"/>
      <c r="D95" s="126" t="s">
        <v>300</v>
      </c>
      <c r="E95" s="1445"/>
      <c r="F95" s="292">
        <v>0</v>
      </c>
    </row>
    <row r="96" spans="1:6" ht="69.95" customHeight="1">
      <c r="A96" s="1447"/>
      <c r="B96" s="1433"/>
      <c r="C96" s="1436"/>
      <c r="D96" s="126" t="s">
        <v>299</v>
      </c>
      <c r="E96" s="1445"/>
      <c r="F96" s="292">
        <v>0</v>
      </c>
    </row>
    <row r="97" spans="1:6" ht="69.95" customHeight="1">
      <c r="A97" s="1448"/>
      <c r="B97" s="1434"/>
      <c r="C97" s="1437"/>
      <c r="D97" s="126" t="s">
        <v>298</v>
      </c>
      <c r="E97" s="1450"/>
      <c r="F97" s="292">
        <v>0</v>
      </c>
    </row>
    <row r="98" spans="1:6" ht="38.25" customHeight="1">
      <c r="A98" s="1420" t="s">
        <v>806</v>
      </c>
      <c r="B98" s="1421" t="s">
        <v>310</v>
      </c>
      <c r="C98" s="1422"/>
      <c r="D98" s="126" t="s">
        <v>309</v>
      </c>
      <c r="E98" s="1423">
        <v>200</v>
      </c>
      <c r="F98" s="292">
        <v>0</v>
      </c>
    </row>
    <row r="99" spans="1:6" ht="38.25" customHeight="1">
      <c r="A99" s="1420"/>
      <c r="B99" s="1421"/>
      <c r="C99" s="1422"/>
      <c r="D99" s="126" t="s">
        <v>300</v>
      </c>
      <c r="E99" s="1423"/>
      <c r="F99" s="292">
        <v>0</v>
      </c>
    </row>
    <row r="100" spans="1:6" ht="38.25" customHeight="1">
      <c r="A100" s="1420"/>
      <c r="B100" s="1421"/>
      <c r="C100" s="1422"/>
      <c r="D100" s="126" t="s">
        <v>299</v>
      </c>
      <c r="E100" s="1423"/>
      <c r="F100" s="292">
        <v>0</v>
      </c>
    </row>
    <row r="101" spans="1:6" ht="38.25" customHeight="1">
      <c r="A101" s="1420"/>
      <c r="B101" s="1421"/>
      <c r="C101" s="1422"/>
      <c r="D101" s="126" t="s">
        <v>298</v>
      </c>
      <c r="E101" s="1423"/>
      <c r="F101" s="292">
        <v>0</v>
      </c>
    </row>
    <row r="102" spans="1:6" ht="38.25" customHeight="1">
      <c r="A102" s="1420"/>
      <c r="B102" s="1421"/>
      <c r="C102" s="1422"/>
      <c r="D102" s="126" t="s">
        <v>297</v>
      </c>
      <c r="E102" s="1423"/>
      <c r="F102" s="292">
        <v>0</v>
      </c>
    </row>
    <row r="103" spans="1:6" ht="38.25" customHeight="1">
      <c r="A103" s="1420"/>
      <c r="B103" s="1421"/>
      <c r="C103" s="1422"/>
      <c r="D103" s="126" t="s">
        <v>296</v>
      </c>
      <c r="E103" s="1423"/>
      <c r="F103" s="292">
        <v>0</v>
      </c>
    </row>
    <row r="104" spans="1:6" ht="38.25" customHeight="1">
      <c r="A104" s="1420"/>
      <c r="B104" s="1421"/>
      <c r="C104" s="1422"/>
      <c r="D104" s="126" t="s">
        <v>295</v>
      </c>
      <c r="E104" s="1423"/>
      <c r="F104" s="292">
        <v>0</v>
      </c>
    </row>
    <row r="105" spans="1:6" ht="93.75" customHeight="1">
      <c r="A105" s="1427" t="s">
        <v>489</v>
      </c>
      <c r="B105" s="1428"/>
      <c r="C105" s="1428"/>
      <c r="D105" s="1428"/>
      <c r="E105" s="1428"/>
      <c r="F105" s="1429"/>
    </row>
    <row r="106" spans="1:6" ht="189.75" customHeight="1">
      <c r="A106" s="279" t="s">
        <v>807</v>
      </c>
      <c r="B106" s="285"/>
      <c r="C106" s="155"/>
      <c r="D106" s="285"/>
      <c r="E106" s="134">
        <v>351</v>
      </c>
      <c r="F106" s="299">
        <v>0</v>
      </c>
    </row>
    <row r="107" spans="1:6" ht="189.75" customHeight="1">
      <c r="A107" s="277" t="s">
        <v>808</v>
      </c>
      <c r="B107" s="157"/>
      <c r="C107" s="56"/>
      <c r="D107" s="157" t="s">
        <v>656</v>
      </c>
      <c r="E107" s="54">
        <v>384</v>
      </c>
      <c r="F107" s="292">
        <v>0</v>
      </c>
    </row>
    <row r="108" spans="1:6" ht="189.75" customHeight="1">
      <c r="A108" s="277" t="s">
        <v>654</v>
      </c>
      <c r="B108" s="157"/>
      <c r="C108" s="56"/>
      <c r="D108" s="157" t="s">
        <v>655</v>
      </c>
      <c r="E108" s="54">
        <v>130</v>
      </c>
      <c r="F108" s="292">
        <v>0</v>
      </c>
    </row>
    <row r="109" spans="1:6" s="55" customFormat="1" ht="58.5" customHeight="1">
      <c r="A109" s="1430" t="s">
        <v>211</v>
      </c>
      <c r="B109" s="1431"/>
      <c r="C109" s="1431"/>
      <c r="D109" s="1431"/>
      <c r="E109" s="1431"/>
      <c r="F109" s="24" t="s">
        <v>810</v>
      </c>
    </row>
    <row r="110" spans="1:6" s="55" customFormat="1" ht="54" customHeight="1">
      <c r="A110" s="1431"/>
      <c r="B110" s="1431"/>
      <c r="C110" s="1431"/>
      <c r="D110" s="1431"/>
      <c r="E110" s="1431"/>
      <c r="F110" s="298">
        <f>SUM(F44:F108)</f>
        <v>0</v>
      </c>
    </row>
  </sheetData>
  <customSheetViews>
    <customSheetView guid="{82B9B5EF-342D-4631-9AF3-2E5299022429}" scale="40" showPageBreaks="1" fitToPage="1" printArea="1" hiddenRows="1" view="pageBreakPreview">
      <selection activeCell="D110" sqref="A110:IV114"/>
      <pageMargins left="0" right="0" top="0" bottom="0" header="0" footer="0"/>
      <pageSetup paperSize="9" scale="37" fitToHeight="0" orientation="portrait" r:id="rId1"/>
    </customSheetView>
    <customSheetView guid="{3639C9D1-8CC8-487E-A492-E97C3143B85F}" scale="40" showPageBreaks="1" fitToPage="1" printArea="1" hiddenRows="1" view="pageBreakPreview">
      <selection activeCell="D110" sqref="A110:IV114"/>
      <pageMargins left="0" right="0" top="0" bottom="0" header="0" footer="0"/>
      <pageSetup paperSize="9" scale="37" fitToHeight="0" orientation="portrait" r:id="rId2"/>
    </customSheetView>
    <customSheetView guid="{89EA35C3-7924-44DA-B8AA-065DFF2CD6E9}" scale="40" showPageBreaks="1" fitToPage="1" printArea="1" hiddenRows="1" view="pageBreakPreview">
      <selection activeCell="D110" sqref="A110:IV114"/>
      <pageMargins left="0" right="0" top="0" bottom="0" header="0" footer="0"/>
      <pageSetup paperSize="9" scale="38" fitToHeight="0" orientation="portrait" r:id="rId3"/>
    </customSheetView>
  </customSheetViews>
  <mergeCells count="118">
    <mergeCell ref="F9:F10"/>
    <mergeCell ref="D11:D12"/>
    <mergeCell ref="F11:F12"/>
    <mergeCell ref="C24:C26"/>
    <mergeCell ref="D24:E24"/>
    <mergeCell ref="A25:B25"/>
    <mergeCell ref="A26:B26"/>
    <mergeCell ref="D26:E26"/>
    <mergeCell ref="D25:E25"/>
    <mergeCell ref="A19:A20"/>
    <mergeCell ref="D23:E23"/>
    <mergeCell ref="C9:C10"/>
    <mergeCell ref="E9:E10"/>
    <mergeCell ref="D9:D10"/>
    <mergeCell ref="E17:E18"/>
    <mergeCell ref="E19:E20"/>
    <mergeCell ref="E14:E16"/>
    <mergeCell ref="C14:C16"/>
    <mergeCell ref="B14:B16"/>
    <mergeCell ref="E11:E12"/>
    <mergeCell ref="B19:B20"/>
    <mergeCell ref="C19:C20"/>
    <mergeCell ref="A11:A12"/>
    <mergeCell ref="B11:B12"/>
    <mergeCell ref="C11:C12"/>
    <mergeCell ref="B17:B18"/>
    <mergeCell ref="C17:C18"/>
    <mergeCell ref="A17:A18"/>
    <mergeCell ref="A23:B23"/>
    <mergeCell ref="A44:A47"/>
    <mergeCell ref="A14:A16"/>
    <mergeCell ref="D14:D16"/>
    <mergeCell ref="D17:D18"/>
    <mergeCell ref="C30:C33"/>
    <mergeCell ref="B30:B33"/>
    <mergeCell ref="A27:F27"/>
    <mergeCell ref="D32:D33"/>
    <mergeCell ref="A24:B24"/>
    <mergeCell ref="B34:B36"/>
    <mergeCell ref="A22:B22"/>
    <mergeCell ref="D22:E22"/>
    <mergeCell ref="A30:A33"/>
    <mergeCell ref="D28:D29"/>
    <mergeCell ref="E3:E5"/>
    <mergeCell ref="A3:A5"/>
    <mergeCell ref="B3:B5"/>
    <mergeCell ref="C3:C5"/>
    <mergeCell ref="D3:D5"/>
    <mergeCell ref="F3:F5"/>
    <mergeCell ref="E90:E93"/>
    <mergeCell ref="B90:B93"/>
    <mergeCell ref="A80:A84"/>
    <mergeCell ref="C85:C93"/>
    <mergeCell ref="E85:E89"/>
    <mergeCell ref="C28:C29"/>
    <mergeCell ref="A28:A29"/>
    <mergeCell ref="B28:B29"/>
    <mergeCell ref="E28:E29"/>
    <mergeCell ref="A34:A36"/>
    <mergeCell ref="E30:E33"/>
    <mergeCell ref="E44:E47"/>
    <mergeCell ref="B44:B47"/>
    <mergeCell ref="A6:F6"/>
    <mergeCell ref="A21:B21"/>
    <mergeCell ref="D21:E21"/>
    <mergeCell ref="A9:A10"/>
    <mergeCell ref="B9:B10"/>
    <mergeCell ref="E48:E52"/>
    <mergeCell ref="A59:F59"/>
    <mergeCell ref="A48:A52"/>
    <mergeCell ref="A66:A69"/>
    <mergeCell ref="F66:F67"/>
    <mergeCell ref="C44:C52"/>
    <mergeCell ref="D53:D54"/>
    <mergeCell ref="B48:B52"/>
    <mergeCell ref="C34:C36"/>
    <mergeCell ref="E34:E36"/>
    <mergeCell ref="E53:E57"/>
    <mergeCell ref="A37:A43"/>
    <mergeCell ref="B37:B43"/>
    <mergeCell ref="C37:C43"/>
    <mergeCell ref="E37:E43"/>
    <mergeCell ref="D66:D67"/>
    <mergeCell ref="A105:F105"/>
    <mergeCell ref="A109:E110"/>
    <mergeCell ref="A75:A79"/>
    <mergeCell ref="B53:B57"/>
    <mergeCell ref="C53:C57"/>
    <mergeCell ref="C80:C84"/>
    <mergeCell ref="A60:A65"/>
    <mergeCell ref="D55:D57"/>
    <mergeCell ref="B60:B65"/>
    <mergeCell ref="C60:C65"/>
    <mergeCell ref="E60:E65"/>
    <mergeCell ref="A53:A57"/>
    <mergeCell ref="B66:B69"/>
    <mergeCell ref="C66:C69"/>
    <mergeCell ref="E66:E69"/>
    <mergeCell ref="B85:B89"/>
    <mergeCell ref="B75:B79"/>
    <mergeCell ref="E80:E84"/>
    <mergeCell ref="B94:B97"/>
    <mergeCell ref="A90:A93"/>
    <mergeCell ref="A94:A97"/>
    <mergeCell ref="A70:A74"/>
    <mergeCell ref="E94:E97"/>
    <mergeCell ref="C94:C97"/>
    <mergeCell ref="A85:A89"/>
    <mergeCell ref="B80:B84"/>
    <mergeCell ref="A98:A104"/>
    <mergeCell ref="B98:B104"/>
    <mergeCell ref="C98:C104"/>
    <mergeCell ref="E98:E104"/>
    <mergeCell ref="C70:C74"/>
    <mergeCell ref="E70:E74"/>
    <mergeCell ref="C75:C79"/>
    <mergeCell ref="B70:B74"/>
    <mergeCell ref="E75:E79"/>
  </mergeCells>
  <pageMargins left="0" right="0" top="0" bottom="0" header="0" footer="0"/>
  <pageSetup paperSize="9" scale="38" fitToHeight="0" orientation="portrait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view="pageBreakPreview" topLeftCell="A91" zoomScale="60" zoomScaleNormal="100" workbookViewId="0">
      <selection activeCell="I133" sqref="I133"/>
    </sheetView>
  </sheetViews>
  <sheetFormatPr defaultRowHeight="15"/>
  <cols>
    <col min="13" max="13" width="4.5703125" customWidth="1"/>
  </cols>
  <sheetData/>
  <customSheetViews>
    <customSheetView guid="{82B9B5EF-342D-4631-9AF3-2E5299022429}" scale="60" showPageBreaks="1" printArea="1" view="pageBreakPreview">
      <selection activeCell="I133" sqref="I133"/>
      <pageMargins left="0.7" right="0.7" top="0.75" bottom="0.75" header="0.3" footer="0.3"/>
      <pageSetup paperSize="9" scale="76" orientation="portrait" r:id="rId1"/>
    </customSheetView>
    <customSheetView guid="{3639C9D1-8CC8-487E-A492-E97C3143B85F}" scale="60" showPageBreaks="1" printArea="1" view="pageBreakPreview">
      <selection activeCell="I133" sqref="I133"/>
      <pageMargins left="0.7" right="0.7" top="0.75" bottom="0.75" header="0.3" footer="0.3"/>
      <pageSetup paperSize="9" scale="76" orientation="portrait" r:id="rId2"/>
    </customSheetView>
    <customSheetView guid="{89EA35C3-7924-44DA-B8AA-065DFF2CD6E9}" scale="60" showPageBreaks="1" printArea="1" view="pageBreakPreview">
      <selection activeCell="I133" sqref="I133"/>
      <pageMargins left="0.7" right="0.7" top="0.75" bottom="0.75" header="0.3" footer="0.3"/>
      <pageSetup paperSize="9" scale="76" orientation="portrait" r:id="rId3"/>
    </customSheetView>
  </customSheetViews>
  <pageMargins left="0.7" right="0.7" top="0.75" bottom="0.75" header="0.3" footer="0.3"/>
  <pageSetup paperSize="9" scale="76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46"/>
  <sheetViews>
    <sheetView topLeftCell="B1" zoomScaleNormal="100" zoomScaleSheetLayoutView="40" workbookViewId="0">
      <selection activeCell="B35" sqref="B35"/>
    </sheetView>
  </sheetViews>
  <sheetFormatPr defaultRowHeight="16.5"/>
  <cols>
    <col min="1" max="1" width="9.140625" style="327"/>
    <col min="2" max="2" width="50.7109375" style="2" customWidth="1"/>
    <col min="3" max="3" width="49.7109375" style="1" customWidth="1"/>
    <col min="4" max="4" width="87" style="1" customWidth="1"/>
    <col min="5" max="5" width="25.5703125" style="31" customWidth="1"/>
    <col min="6" max="6" width="17.7109375" style="1" customWidth="1"/>
    <col min="7" max="7" width="16.5703125" style="1" customWidth="1"/>
    <col min="8" max="8" width="17.7109375" style="1" customWidth="1"/>
    <col min="9" max="9" width="21.28515625" style="1" customWidth="1"/>
    <col min="10" max="10" width="18.42578125" style="49" customWidth="1"/>
    <col min="11" max="11" width="23.28515625" style="1" customWidth="1"/>
    <col min="12" max="12" width="23.28515625" style="327" customWidth="1"/>
    <col min="13" max="16384" width="9.140625" style="1"/>
  </cols>
  <sheetData>
    <row r="1" spans="1:12" ht="408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20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81" customHeight="1">
      <c r="A3" s="1380" t="s">
        <v>175</v>
      </c>
      <c r="B3" s="1380" t="s">
        <v>176</v>
      </c>
      <c r="C3" s="1380" t="s">
        <v>977</v>
      </c>
      <c r="D3" s="1383" t="s">
        <v>174</v>
      </c>
      <c r="E3" s="1384" t="s">
        <v>173</v>
      </c>
      <c r="F3" s="609"/>
      <c r="G3" s="610"/>
      <c r="H3" s="611" t="s">
        <v>480</v>
      </c>
      <c r="I3" s="612"/>
      <c r="J3" s="615" t="s">
        <v>481</v>
      </c>
      <c r="K3" s="614"/>
      <c r="L3" s="1382" t="s">
        <v>172</v>
      </c>
    </row>
    <row r="4" spans="1:12" ht="157.5" customHeight="1">
      <c r="A4" s="1381"/>
      <c r="B4" s="1380"/>
      <c r="C4" s="1380"/>
      <c r="D4" s="1383"/>
      <c r="E4" s="1385"/>
      <c r="F4" s="1337" t="s">
        <v>764</v>
      </c>
      <c r="G4" s="842" t="s">
        <v>765</v>
      </c>
      <c r="H4" s="842" t="s">
        <v>766</v>
      </c>
      <c r="I4" s="842" t="s">
        <v>809</v>
      </c>
      <c r="J4" s="1344" t="s">
        <v>342</v>
      </c>
      <c r="K4" s="480" t="s">
        <v>932</v>
      </c>
      <c r="L4" s="1382"/>
    </row>
    <row r="5" spans="1:12" s="327" customFormat="1" ht="157.5" customHeight="1">
      <c r="A5" s="517"/>
      <c r="B5" s="512" t="s">
        <v>974</v>
      </c>
      <c r="C5" s="511"/>
      <c r="D5" s="515" t="s">
        <v>976</v>
      </c>
      <c r="E5" s="1338" t="s">
        <v>975</v>
      </c>
      <c r="F5" s="1346">
        <v>6630</v>
      </c>
      <c r="G5" s="1346">
        <v>3882.12</v>
      </c>
      <c r="H5" s="1346">
        <v>3882.12</v>
      </c>
      <c r="I5" s="1346">
        <v>3882.12</v>
      </c>
      <c r="J5" s="1346">
        <v>3882.12</v>
      </c>
      <c r="K5" s="1343" t="s">
        <v>1036</v>
      </c>
      <c r="L5" s="514">
        <v>0</v>
      </c>
    </row>
    <row r="6" spans="1:12" s="327" customFormat="1" ht="174.75" customHeight="1">
      <c r="A6" s="517"/>
      <c r="B6" s="508" t="s">
        <v>964</v>
      </c>
      <c r="C6" s="507"/>
      <c r="D6" s="509" t="s">
        <v>965</v>
      </c>
      <c r="E6" s="1339" t="s">
        <v>931</v>
      </c>
      <c r="F6" s="1346">
        <v>3049.8</v>
      </c>
      <c r="G6" s="1346">
        <v>1825.8</v>
      </c>
      <c r="H6" s="1346">
        <v>1825.8</v>
      </c>
      <c r="I6" s="1346">
        <v>1825.8</v>
      </c>
      <c r="J6" s="1346">
        <v>1825.8</v>
      </c>
      <c r="K6" s="1343" t="s">
        <v>1037</v>
      </c>
      <c r="L6" s="510">
        <v>0</v>
      </c>
    </row>
    <row r="7" spans="1:12" s="327" customFormat="1" ht="157.5" customHeight="1">
      <c r="A7" s="517"/>
      <c r="B7" s="482" t="s">
        <v>961</v>
      </c>
      <c r="C7" s="479"/>
      <c r="D7" s="481" t="s">
        <v>930</v>
      </c>
      <c r="E7" s="1339" t="s">
        <v>931</v>
      </c>
      <c r="F7" s="1346">
        <v>2177.2919999999999</v>
      </c>
      <c r="G7" s="1346">
        <v>1384.14</v>
      </c>
      <c r="H7" s="1346">
        <v>1384.14</v>
      </c>
      <c r="I7" s="1346">
        <v>1384.14</v>
      </c>
      <c r="J7" s="1346">
        <v>1384.14</v>
      </c>
      <c r="K7" s="1343" t="s">
        <v>1038</v>
      </c>
      <c r="L7" s="291">
        <v>0</v>
      </c>
    </row>
    <row r="8" spans="1:12" s="327" customFormat="1" ht="195">
      <c r="A8" s="517"/>
      <c r="B8" s="482" t="s">
        <v>962</v>
      </c>
      <c r="C8" s="479"/>
      <c r="D8" s="481" t="s">
        <v>933</v>
      </c>
      <c r="E8" s="1339" t="s">
        <v>931</v>
      </c>
      <c r="F8" s="1346">
        <v>2650.6740000000004</v>
      </c>
      <c r="G8" s="1346">
        <v>1685.04</v>
      </c>
      <c r="H8" s="1346">
        <v>1685.04</v>
      </c>
      <c r="I8" s="1346">
        <v>1685.04</v>
      </c>
      <c r="J8" s="1346">
        <v>1685.04</v>
      </c>
      <c r="K8" s="1343" t="s">
        <v>1039</v>
      </c>
      <c r="L8" s="291">
        <v>0</v>
      </c>
    </row>
    <row r="9" spans="1:12" s="327" customFormat="1" ht="195">
      <c r="A9" s="517"/>
      <c r="B9" s="482" t="s">
        <v>963</v>
      </c>
      <c r="C9" s="479"/>
      <c r="D9" s="481" t="s">
        <v>934</v>
      </c>
      <c r="E9" s="1339" t="s">
        <v>931</v>
      </c>
      <c r="F9" s="1346">
        <v>3124.056</v>
      </c>
      <c r="G9" s="1346">
        <v>1985.94</v>
      </c>
      <c r="H9" s="1346">
        <v>1985.94</v>
      </c>
      <c r="I9" s="1346">
        <v>1985.94</v>
      </c>
      <c r="J9" s="1346">
        <v>1985.94</v>
      </c>
      <c r="K9" s="1343" t="s">
        <v>1040</v>
      </c>
      <c r="L9" s="291">
        <v>0</v>
      </c>
    </row>
    <row r="10" spans="1:12" s="327" customFormat="1" ht="408.75" customHeight="1">
      <c r="A10" s="516"/>
      <c r="B10" s="483" t="s">
        <v>897</v>
      </c>
      <c r="C10" s="330"/>
      <c r="D10" s="513" t="s">
        <v>904</v>
      </c>
      <c r="E10" s="1339" t="s">
        <v>931</v>
      </c>
      <c r="F10" s="1345">
        <f>(J10*1.3)*1.02</f>
        <v>2164.0320000000002</v>
      </c>
      <c r="G10" s="1346">
        <v>1632</v>
      </c>
      <c r="H10" s="1346">
        <v>1632</v>
      </c>
      <c r="I10" s="1346">
        <v>1632</v>
      </c>
      <c r="J10" s="1346">
        <v>1632</v>
      </c>
      <c r="K10" s="1343" t="s">
        <v>1041</v>
      </c>
      <c r="L10" s="291">
        <v>0</v>
      </c>
    </row>
    <row r="11" spans="1:12" s="233" customFormat="1" ht="408.75" customHeight="1">
      <c r="A11" s="516"/>
      <c r="B11" s="483" t="s">
        <v>894</v>
      </c>
      <c r="C11" s="232"/>
      <c r="D11" s="513" t="s">
        <v>905</v>
      </c>
      <c r="E11" s="1339" t="s">
        <v>931</v>
      </c>
      <c r="F11" s="1345">
        <f>(J11*1.3)*1.02</f>
        <v>2238.4206000000004</v>
      </c>
      <c r="G11" s="1346">
        <v>1688.1000000000001</v>
      </c>
      <c r="H11" s="1346">
        <v>1688.1000000000001</v>
      </c>
      <c r="I11" s="1346">
        <v>1688.1000000000001</v>
      </c>
      <c r="J11" s="1346">
        <v>1688.1000000000001</v>
      </c>
      <c r="K11" s="1343" t="s">
        <v>1042</v>
      </c>
      <c r="L11" s="291">
        <v>0</v>
      </c>
    </row>
    <row r="12" spans="1:12" ht="315.75" customHeight="1">
      <c r="A12" s="518"/>
      <c r="B12" s="320" t="s">
        <v>812</v>
      </c>
      <c r="C12" s="223" t="s">
        <v>197</v>
      </c>
      <c r="D12" s="513" t="s">
        <v>906</v>
      </c>
      <c r="E12" s="816" t="s">
        <v>338</v>
      </c>
      <c r="F12" s="1345">
        <v>2659.14</v>
      </c>
      <c r="G12" s="1346">
        <v>2044.8960000000002</v>
      </c>
      <c r="H12" s="1346">
        <v>2044.8960000000002</v>
      </c>
      <c r="I12" s="1346">
        <v>2044.8960000000002</v>
      </c>
      <c r="J12" s="1346">
        <v>2044.8960000000002</v>
      </c>
      <c r="K12" s="1343" t="s">
        <v>1043</v>
      </c>
      <c r="L12" s="349">
        <v>0</v>
      </c>
    </row>
    <row r="13" spans="1:12" ht="291.75" customHeight="1">
      <c r="A13" s="516" t="s">
        <v>205</v>
      </c>
      <c r="B13" s="321" t="s">
        <v>813</v>
      </c>
      <c r="C13" s="146" t="s">
        <v>31</v>
      </c>
      <c r="D13" s="276" t="s">
        <v>543</v>
      </c>
      <c r="E13" s="816" t="s">
        <v>337</v>
      </c>
      <c r="F13" s="1345">
        <f>(J13*1.3)*1.02</f>
        <v>2408.5676160000003</v>
      </c>
      <c r="G13" s="1346">
        <v>1816.4160000000002</v>
      </c>
      <c r="H13" s="1346">
        <v>1816.4160000000002</v>
      </c>
      <c r="I13" s="1346">
        <v>1816.4160000000002</v>
      </c>
      <c r="J13" s="1346">
        <v>1816.4160000000002</v>
      </c>
      <c r="K13" s="1068"/>
      <c r="L13" s="349">
        <v>0</v>
      </c>
    </row>
    <row r="14" spans="1:12" ht="276.75" customHeight="1">
      <c r="A14" s="516" t="s">
        <v>205</v>
      </c>
      <c r="B14" s="321" t="s">
        <v>814</v>
      </c>
      <c r="C14" s="225" t="s">
        <v>31</v>
      </c>
      <c r="D14" s="276" t="s">
        <v>898</v>
      </c>
      <c r="E14" s="816" t="s">
        <v>337</v>
      </c>
      <c r="F14" s="1345">
        <f>(J14*1.3)*1.02</f>
        <v>2863.0143360000006</v>
      </c>
      <c r="G14" s="1346">
        <v>2159.1360000000004</v>
      </c>
      <c r="H14" s="1346">
        <v>2159.1360000000004</v>
      </c>
      <c r="I14" s="1346">
        <v>2159.1360000000004</v>
      </c>
      <c r="J14" s="1346">
        <v>2159.1360000000004</v>
      </c>
      <c r="K14" s="1343" t="s">
        <v>1044</v>
      </c>
      <c r="L14" s="349">
        <v>0</v>
      </c>
    </row>
    <row r="15" spans="1:12" ht="240.75" customHeight="1">
      <c r="A15" s="516" t="s">
        <v>205</v>
      </c>
      <c r="B15" s="321" t="s">
        <v>815</v>
      </c>
      <c r="C15" s="42"/>
      <c r="D15" s="276" t="s">
        <v>907</v>
      </c>
      <c r="E15" s="816" t="s">
        <v>337</v>
      </c>
      <c r="F15" s="1345">
        <f>(J15*1.3)*1.02</f>
        <v>3317.4610560000006</v>
      </c>
      <c r="G15" s="1346">
        <v>2501.8560000000002</v>
      </c>
      <c r="H15" s="1346">
        <v>2501.8560000000002</v>
      </c>
      <c r="I15" s="1346">
        <v>2501.8560000000002</v>
      </c>
      <c r="J15" s="1346">
        <v>2501.8560000000002</v>
      </c>
      <c r="K15" s="1068"/>
      <c r="L15" s="349">
        <v>0</v>
      </c>
    </row>
    <row r="16" spans="1:12" ht="224.25" customHeight="1">
      <c r="A16" s="516" t="s">
        <v>205</v>
      </c>
      <c r="B16" s="321" t="s">
        <v>816</v>
      </c>
      <c r="C16" s="224" t="s">
        <v>31</v>
      </c>
      <c r="D16" s="276" t="s">
        <v>908</v>
      </c>
      <c r="E16" s="816" t="s">
        <v>324</v>
      </c>
      <c r="F16" s="1345">
        <f>(J16*1.3)*1.02</f>
        <v>1892.0131776000001</v>
      </c>
      <c r="G16" s="1346">
        <v>1426.8576</v>
      </c>
      <c r="H16" s="1346">
        <v>1426.8576</v>
      </c>
      <c r="I16" s="1346">
        <v>1426.8576</v>
      </c>
      <c r="J16" s="1346">
        <v>1426.8576</v>
      </c>
      <c r="K16" s="1343" t="s">
        <v>1045</v>
      </c>
      <c r="L16" s="349">
        <v>0</v>
      </c>
    </row>
    <row r="17" spans="1:12" ht="213" customHeight="1">
      <c r="A17" s="516" t="s">
        <v>205</v>
      </c>
      <c r="B17" s="322" t="s">
        <v>811</v>
      </c>
      <c r="C17" s="146" t="s">
        <v>329</v>
      </c>
      <c r="D17" s="276" t="s">
        <v>909</v>
      </c>
      <c r="E17" s="816" t="s">
        <v>324</v>
      </c>
      <c r="F17" s="1345">
        <f>(J17*1.3)*1.02</f>
        <v>2045.0102400000005</v>
      </c>
      <c r="G17" s="1346">
        <v>1542.2400000000002</v>
      </c>
      <c r="H17" s="1346">
        <v>1542.2400000000002</v>
      </c>
      <c r="I17" s="1346">
        <v>1542.2400000000002</v>
      </c>
      <c r="J17" s="1346">
        <v>1542.2400000000002</v>
      </c>
      <c r="K17" s="1068"/>
      <c r="L17" s="349">
        <v>0</v>
      </c>
    </row>
    <row r="18" spans="1:12" ht="213" customHeight="1">
      <c r="A18" s="516"/>
      <c r="B18" s="321" t="s">
        <v>817</v>
      </c>
      <c r="C18" s="146" t="s">
        <v>197</v>
      </c>
      <c r="D18" s="276" t="s">
        <v>966</v>
      </c>
      <c r="E18" s="816" t="s">
        <v>336</v>
      </c>
      <c r="F18" s="1345">
        <v>1470.84</v>
      </c>
      <c r="G18" s="1346">
        <v>1130.9760000000001</v>
      </c>
      <c r="H18" s="1346">
        <v>1130.9760000000001</v>
      </c>
      <c r="I18" s="1346">
        <v>1130.9760000000001</v>
      </c>
      <c r="J18" s="1346">
        <v>1130.9760000000001</v>
      </c>
      <c r="K18" s="1068"/>
      <c r="L18" s="349">
        <v>0</v>
      </c>
    </row>
    <row r="19" spans="1:12" ht="177" customHeight="1">
      <c r="A19" s="516"/>
      <c r="B19" s="321" t="s">
        <v>818</v>
      </c>
      <c r="C19" s="146" t="s">
        <v>197</v>
      </c>
      <c r="D19" s="276" t="s">
        <v>967</v>
      </c>
      <c r="E19" s="816" t="s">
        <v>335</v>
      </c>
      <c r="F19" s="1345">
        <f t="shared" ref="F19:F25" si="0">(J19*1.3)*1.02</f>
        <v>1726.8975360000004</v>
      </c>
      <c r="G19" s="1346">
        <v>1302.3360000000002</v>
      </c>
      <c r="H19" s="1346">
        <v>1302.3360000000002</v>
      </c>
      <c r="I19" s="1346">
        <v>1302.3360000000002</v>
      </c>
      <c r="J19" s="1346">
        <v>1302.3360000000002</v>
      </c>
      <c r="K19" s="1068"/>
      <c r="L19" s="349">
        <v>0</v>
      </c>
    </row>
    <row r="20" spans="1:12" ht="167.25" customHeight="1">
      <c r="A20" s="516" t="s">
        <v>205</v>
      </c>
      <c r="B20" s="321" t="s">
        <v>819</v>
      </c>
      <c r="C20" s="42"/>
      <c r="D20" s="276" t="s">
        <v>968</v>
      </c>
      <c r="E20" s="816" t="s">
        <v>324</v>
      </c>
      <c r="F20" s="1345">
        <f t="shared" si="0"/>
        <v>1802.6386560000003</v>
      </c>
      <c r="G20" s="1346">
        <v>1359.4560000000001</v>
      </c>
      <c r="H20" s="1346">
        <v>1359.4560000000001</v>
      </c>
      <c r="I20" s="1346">
        <v>1359.4560000000001</v>
      </c>
      <c r="J20" s="1346">
        <v>1359.4560000000001</v>
      </c>
      <c r="K20" s="1068"/>
      <c r="L20" s="349">
        <v>0</v>
      </c>
    </row>
    <row r="21" spans="1:12" ht="216.75" customHeight="1">
      <c r="A21" s="516" t="s">
        <v>205</v>
      </c>
      <c r="B21" s="321" t="s">
        <v>820</v>
      </c>
      <c r="C21" s="42"/>
      <c r="D21" s="276" t="s">
        <v>334</v>
      </c>
      <c r="E21" s="816" t="s">
        <v>333</v>
      </c>
      <c r="F21" s="1345">
        <f t="shared" si="0"/>
        <v>1514.8224000000002</v>
      </c>
      <c r="G21" s="1346">
        <v>1142.4000000000001</v>
      </c>
      <c r="H21" s="1346">
        <v>1142.4000000000001</v>
      </c>
      <c r="I21" s="1346">
        <v>1142.4000000000001</v>
      </c>
      <c r="J21" s="1346">
        <v>1142.4000000000001</v>
      </c>
      <c r="K21" s="1068"/>
      <c r="L21" s="349">
        <v>0</v>
      </c>
    </row>
    <row r="22" spans="1:12" ht="213.75" customHeight="1">
      <c r="A22" s="516"/>
      <c r="B22" s="321" t="s">
        <v>821</v>
      </c>
      <c r="C22" s="146" t="s">
        <v>197</v>
      </c>
      <c r="D22" s="276" t="s">
        <v>711</v>
      </c>
      <c r="E22" s="816" t="s">
        <v>332</v>
      </c>
      <c r="F22" s="1345">
        <f t="shared" si="0"/>
        <v>2105.6031360000002</v>
      </c>
      <c r="G22" s="1346">
        <v>1587.9360000000001</v>
      </c>
      <c r="H22" s="1346">
        <v>1587.9360000000001</v>
      </c>
      <c r="I22" s="1346">
        <v>1587.9360000000001</v>
      </c>
      <c r="J22" s="1346">
        <v>1587.9360000000001</v>
      </c>
      <c r="K22" s="1068"/>
      <c r="L22" s="349">
        <v>0</v>
      </c>
    </row>
    <row r="23" spans="1:12" ht="167.25" customHeight="1">
      <c r="A23" s="516"/>
      <c r="B23" s="321" t="s">
        <v>822</v>
      </c>
      <c r="C23" s="146" t="s">
        <v>197</v>
      </c>
      <c r="D23" s="276" t="s">
        <v>339</v>
      </c>
      <c r="E23" s="816" t="s">
        <v>331</v>
      </c>
      <c r="F23" s="1345">
        <f t="shared" si="0"/>
        <v>515.03961600000002</v>
      </c>
      <c r="G23" s="1346">
        <v>388.416</v>
      </c>
      <c r="H23" s="1346">
        <v>388.416</v>
      </c>
      <c r="I23" s="1346">
        <v>388.416</v>
      </c>
      <c r="J23" s="1346">
        <v>388.416</v>
      </c>
      <c r="K23" s="1068"/>
      <c r="L23" s="349">
        <v>0</v>
      </c>
    </row>
    <row r="24" spans="1:12" s="585" customFormat="1" ht="167.25" customHeight="1">
      <c r="A24" s="405"/>
      <c r="B24" s="410" t="s">
        <v>823</v>
      </c>
      <c r="C24" s="411" t="s">
        <v>197</v>
      </c>
      <c r="D24" s="407" t="s">
        <v>928</v>
      </c>
      <c r="E24" s="1340" t="s">
        <v>330</v>
      </c>
      <c r="F24" s="1345">
        <f t="shared" si="0"/>
        <v>545.33606400000008</v>
      </c>
      <c r="G24" s="1346">
        <v>411.26400000000007</v>
      </c>
      <c r="H24" s="1346">
        <v>411.26400000000007</v>
      </c>
      <c r="I24" s="1346">
        <v>411.26400000000007</v>
      </c>
      <c r="J24" s="1346">
        <v>411.26400000000007</v>
      </c>
      <c r="K24" s="1068"/>
      <c r="L24" s="409">
        <v>0</v>
      </c>
    </row>
    <row r="25" spans="1:12" s="585" customFormat="1" ht="180.75" customHeight="1">
      <c r="A25" s="405"/>
      <c r="B25" s="410" t="s">
        <v>824</v>
      </c>
      <c r="C25" s="411" t="s">
        <v>197</v>
      </c>
      <c r="D25" s="407" t="s">
        <v>929</v>
      </c>
      <c r="E25" s="1340" t="s">
        <v>330</v>
      </c>
      <c r="F25" s="1345">
        <f t="shared" si="0"/>
        <v>575.63251200000013</v>
      </c>
      <c r="G25" s="1346">
        <v>434.11200000000002</v>
      </c>
      <c r="H25" s="1346">
        <v>434.11200000000002</v>
      </c>
      <c r="I25" s="1346">
        <v>434.11200000000002</v>
      </c>
      <c r="J25" s="1346">
        <v>434.11200000000002</v>
      </c>
      <c r="K25" s="1068"/>
      <c r="L25" s="409">
        <v>0</v>
      </c>
    </row>
    <row r="26" spans="1:12" ht="197.25" customHeight="1">
      <c r="A26" s="516" t="s">
        <v>205</v>
      </c>
      <c r="B26" s="321" t="s">
        <v>825</v>
      </c>
      <c r="C26" s="146"/>
      <c r="D26" s="277" t="s">
        <v>910</v>
      </c>
      <c r="E26" s="1341" t="s">
        <v>324</v>
      </c>
      <c r="F26" s="1345">
        <v>1010.82</v>
      </c>
      <c r="G26" s="1346">
        <v>776.83199999999999</v>
      </c>
      <c r="H26" s="1346">
        <v>776.83199999999999</v>
      </c>
      <c r="I26" s="1346">
        <v>776.83199999999999</v>
      </c>
      <c r="J26" s="1346">
        <v>776.83199999999999</v>
      </c>
      <c r="K26" s="1068"/>
      <c r="L26" s="349">
        <v>0</v>
      </c>
    </row>
    <row r="27" spans="1:12" ht="200.25" customHeight="1">
      <c r="A27" s="516" t="s">
        <v>205</v>
      </c>
      <c r="B27" s="321" t="s">
        <v>826</v>
      </c>
      <c r="C27" s="146" t="s">
        <v>329</v>
      </c>
      <c r="D27" s="277" t="s">
        <v>969</v>
      </c>
      <c r="E27" s="1341" t="s">
        <v>970</v>
      </c>
      <c r="F27" s="1345">
        <v>1128.1200000000001</v>
      </c>
      <c r="G27" s="1346">
        <v>868.22400000000005</v>
      </c>
      <c r="H27" s="1346">
        <v>868.22400000000005</v>
      </c>
      <c r="I27" s="1346">
        <v>868.22400000000005</v>
      </c>
      <c r="J27" s="1346">
        <v>868.22400000000005</v>
      </c>
      <c r="K27" s="1068"/>
      <c r="L27" s="349">
        <v>0</v>
      </c>
    </row>
    <row r="28" spans="1:12" ht="167.25" customHeight="1">
      <c r="A28" s="516" t="s">
        <v>205</v>
      </c>
      <c r="B28" s="321" t="s">
        <v>827</v>
      </c>
      <c r="C28" s="146"/>
      <c r="D28" s="277" t="s">
        <v>971</v>
      </c>
      <c r="E28" s="1341" t="s">
        <v>972</v>
      </c>
      <c r="F28" s="1345">
        <f>(J28*1.3)*1.02</f>
        <v>1469.3777280000002</v>
      </c>
      <c r="G28" s="1346">
        <v>1108.1280000000002</v>
      </c>
      <c r="H28" s="1346">
        <v>1108.1280000000002</v>
      </c>
      <c r="I28" s="1346">
        <v>1108.1280000000002</v>
      </c>
      <c r="J28" s="1346">
        <v>1108.1280000000002</v>
      </c>
      <c r="K28" s="1068"/>
      <c r="L28" s="349">
        <v>0</v>
      </c>
    </row>
    <row r="29" spans="1:12" ht="167.25" customHeight="1">
      <c r="A29" s="516" t="s">
        <v>205</v>
      </c>
      <c r="B29" s="321" t="s">
        <v>828</v>
      </c>
      <c r="C29" s="42"/>
      <c r="D29" s="277" t="s">
        <v>973</v>
      </c>
      <c r="E29" s="1341" t="s">
        <v>972</v>
      </c>
      <c r="F29" s="1345">
        <f>(J29*1.3)*1.02</f>
        <v>1726.8975360000004</v>
      </c>
      <c r="G29" s="1346">
        <v>1302.3360000000002</v>
      </c>
      <c r="H29" s="1346">
        <v>1302.3360000000002</v>
      </c>
      <c r="I29" s="1346">
        <v>1302.3360000000002</v>
      </c>
      <c r="J29" s="1346">
        <v>1302.3360000000002</v>
      </c>
      <c r="K29" s="1068"/>
      <c r="L29" s="349">
        <v>0</v>
      </c>
    </row>
    <row r="30" spans="1:12" ht="195.75" customHeight="1">
      <c r="A30" s="516" t="s">
        <v>205</v>
      </c>
      <c r="B30" s="321" t="s">
        <v>829</v>
      </c>
      <c r="C30" s="42"/>
      <c r="D30" s="277" t="s">
        <v>328</v>
      </c>
      <c r="E30" s="1341" t="s">
        <v>327</v>
      </c>
      <c r="F30" s="1345">
        <f>(J30*1.3)*1.02</f>
        <v>908.89344000000028</v>
      </c>
      <c r="G30" s="1346">
        <v>685.44000000000017</v>
      </c>
      <c r="H30" s="1346">
        <v>685.44000000000017</v>
      </c>
      <c r="I30" s="1346">
        <v>685.44000000000017</v>
      </c>
      <c r="J30" s="1346">
        <v>685.44000000000017</v>
      </c>
      <c r="K30" s="1068"/>
      <c r="L30" s="349">
        <v>0</v>
      </c>
    </row>
    <row r="31" spans="1:12" ht="168" customHeight="1">
      <c r="A31" s="516" t="s">
        <v>205</v>
      </c>
      <c r="B31" s="321" t="s">
        <v>830</v>
      </c>
      <c r="C31" s="42"/>
      <c r="D31" s="276" t="s">
        <v>911</v>
      </c>
      <c r="E31" s="816" t="s">
        <v>324</v>
      </c>
      <c r="F31" s="1345">
        <v>1365.78</v>
      </c>
      <c r="G31" s="1346">
        <v>1051.008</v>
      </c>
      <c r="H31" s="1346">
        <v>1051.008</v>
      </c>
      <c r="I31" s="1346">
        <v>1051.008</v>
      </c>
      <c r="J31" s="1346">
        <v>1051.008</v>
      </c>
      <c r="K31" s="1068"/>
      <c r="L31" s="349">
        <v>0</v>
      </c>
    </row>
    <row r="32" spans="1:12" ht="167.25" customHeight="1">
      <c r="A32" s="516" t="s">
        <v>205</v>
      </c>
      <c r="B32" s="321" t="s">
        <v>831</v>
      </c>
      <c r="C32" s="42"/>
      <c r="D32" s="276" t="s">
        <v>710</v>
      </c>
      <c r="E32" s="816" t="s">
        <v>324</v>
      </c>
      <c r="F32" s="1345">
        <v>1291.32</v>
      </c>
      <c r="G32" s="1346">
        <v>993.88800000000015</v>
      </c>
      <c r="H32" s="1346">
        <v>993.88800000000015</v>
      </c>
      <c r="I32" s="1346">
        <v>993.88800000000015</v>
      </c>
      <c r="J32" s="1346">
        <v>993.88800000000015</v>
      </c>
      <c r="K32" s="1068"/>
      <c r="L32" s="349">
        <v>0</v>
      </c>
    </row>
    <row r="33" spans="1:12" ht="207" customHeight="1">
      <c r="A33" s="516"/>
      <c r="B33" s="321" t="s">
        <v>832</v>
      </c>
      <c r="C33" s="42" t="s">
        <v>197</v>
      </c>
      <c r="D33" s="277" t="s">
        <v>340</v>
      </c>
      <c r="E33" s="1341" t="s">
        <v>326</v>
      </c>
      <c r="F33" s="1345">
        <f>(J33*1.3)*1.02</f>
        <v>1211.8579200000001</v>
      </c>
      <c r="G33" s="1346">
        <v>913.92000000000019</v>
      </c>
      <c r="H33" s="1346">
        <v>913.92000000000019</v>
      </c>
      <c r="I33" s="1346">
        <v>913.92000000000019</v>
      </c>
      <c r="J33" s="1346">
        <v>913.92000000000019</v>
      </c>
      <c r="K33" s="1068"/>
      <c r="L33" s="349">
        <v>0</v>
      </c>
    </row>
    <row r="34" spans="1:12" s="327" customFormat="1" ht="201.75" customHeight="1">
      <c r="A34" s="516"/>
      <c r="B34" s="321" t="s">
        <v>954</v>
      </c>
      <c r="C34" s="330"/>
      <c r="D34" s="500" t="s">
        <v>950</v>
      </c>
      <c r="E34" s="1341" t="s">
        <v>956</v>
      </c>
      <c r="F34" s="1345">
        <f>(G34*1.43)*1.02</f>
        <v>1664.8168680000001</v>
      </c>
      <c r="G34" s="1346">
        <v>1141.3800000000001</v>
      </c>
      <c r="H34" s="1346">
        <v>1141.3800000000001</v>
      </c>
      <c r="I34" s="1346">
        <v>1141.3800000000001</v>
      </c>
      <c r="J34" s="1346">
        <v>1141.3800000000001</v>
      </c>
      <c r="K34" s="1068"/>
      <c r="L34" s="349">
        <v>0</v>
      </c>
    </row>
    <row r="35" spans="1:12" s="327" customFormat="1" ht="184.5" customHeight="1">
      <c r="A35" s="516"/>
      <c r="B35" s="321" t="s">
        <v>953</v>
      </c>
      <c r="C35" s="330"/>
      <c r="D35" s="501" t="s">
        <v>951</v>
      </c>
      <c r="E35" s="1341" t="s">
        <v>956</v>
      </c>
      <c r="F35" s="1345">
        <f>(G35*1.43)*1.02</f>
        <v>2178.0982079999999</v>
      </c>
      <c r="G35" s="1346">
        <v>1493.28</v>
      </c>
      <c r="H35" s="1346">
        <v>1493.28</v>
      </c>
      <c r="I35" s="1346">
        <v>1493.28</v>
      </c>
      <c r="J35" s="1346">
        <v>1493.28</v>
      </c>
      <c r="K35" s="1068"/>
      <c r="L35" s="349">
        <v>0</v>
      </c>
    </row>
    <row r="36" spans="1:12" s="327" customFormat="1" ht="239.25" customHeight="1">
      <c r="A36" s="516"/>
      <c r="B36" s="321" t="s">
        <v>955</v>
      </c>
      <c r="C36" s="330"/>
      <c r="D36" s="501" t="s">
        <v>952</v>
      </c>
      <c r="E36" s="1341" t="s">
        <v>956</v>
      </c>
      <c r="F36" s="1345">
        <f>(G36*1.43)*1.02</f>
        <v>6888.38436</v>
      </c>
      <c r="G36" s="1346">
        <v>4722.6000000000004</v>
      </c>
      <c r="H36" s="1346">
        <v>4722.6000000000004</v>
      </c>
      <c r="I36" s="1346">
        <v>4722.6000000000004</v>
      </c>
      <c r="J36" s="1346">
        <v>4722.6000000000004</v>
      </c>
      <c r="K36" s="1068"/>
      <c r="L36" s="349">
        <v>0</v>
      </c>
    </row>
    <row r="37" spans="1:12" ht="182.25">
      <c r="A37" s="516" t="s">
        <v>205</v>
      </c>
      <c r="B37" s="321" t="s">
        <v>833</v>
      </c>
      <c r="C37" s="42"/>
      <c r="D37" s="277" t="s">
        <v>325</v>
      </c>
      <c r="E37" s="1341" t="s">
        <v>324</v>
      </c>
      <c r="F37" s="1345">
        <v>1545.3</v>
      </c>
      <c r="G37" s="1346">
        <v>1188.0960000000002</v>
      </c>
      <c r="H37" s="1346">
        <v>1188.0960000000002</v>
      </c>
      <c r="I37" s="1346">
        <v>1188.0960000000002</v>
      </c>
      <c r="J37" s="1346">
        <v>1188.0960000000002</v>
      </c>
      <c r="K37" s="1068"/>
      <c r="L37" s="349">
        <v>0</v>
      </c>
    </row>
    <row r="38" spans="1:12" ht="192" customHeight="1">
      <c r="A38" s="516" t="s">
        <v>205</v>
      </c>
      <c r="B38" s="321" t="s">
        <v>834</v>
      </c>
      <c r="C38" s="42"/>
      <c r="D38" s="277" t="s">
        <v>912</v>
      </c>
      <c r="E38" s="1341" t="s">
        <v>324</v>
      </c>
      <c r="F38" s="1345">
        <v>1662.6000000000001</v>
      </c>
      <c r="G38" s="1346">
        <v>1279.4880000000001</v>
      </c>
      <c r="H38" s="1346">
        <v>1279.4880000000001</v>
      </c>
      <c r="I38" s="1346">
        <v>1279.4880000000001</v>
      </c>
      <c r="J38" s="1346">
        <v>1279.4880000000001</v>
      </c>
      <c r="K38" s="1068"/>
      <c r="L38" s="349">
        <v>0</v>
      </c>
    </row>
    <row r="39" spans="1:12" ht="189.75" customHeight="1">
      <c r="A39" s="516"/>
      <c r="B39" s="321" t="s">
        <v>835</v>
      </c>
      <c r="C39" s="42" t="s">
        <v>197</v>
      </c>
      <c r="D39" s="277" t="s">
        <v>341</v>
      </c>
      <c r="E39" s="1341" t="s">
        <v>323</v>
      </c>
      <c r="F39" s="1345">
        <f>(J39*1.3)*1.02</f>
        <v>515.03961600000002</v>
      </c>
      <c r="G39" s="1346">
        <v>388.416</v>
      </c>
      <c r="H39" s="1346">
        <v>388.416</v>
      </c>
      <c r="I39" s="1346">
        <v>388.416</v>
      </c>
      <c r="J39" s="1346">
        <v>388.416</v>
      </c>
      <c r="K39" s="1068"/>
      <c r="L39" s="349">
        <v>0</v>
      </c>
    </row>
    <row r="40" spans="1:12" ht="150.75" customHeight="1">
      <c r="A40" s="516" t="s">
        <v>205</v>
      </c>
      <c r="B40" s="323" t="s">
        <v>836</v>
      </c>
      <c r="C40" s="53"/>
      <c r="D40" s="276" t="s">
        <v>322</v>
      </c>
      <c r="E40" s="816" t="s">
        <v>320</v>
      </c>
      <c r="F40" s="1345">
        <v>1174.02</v>
      </c>
      <c r="G40" s="1346">
        <v>902.49600000000009</v>
      </c>
      <c r="H40" s="1346">
        <v>902.49600000000009</v>
      </c>
      <c r="I40" s="1346">
        <v>902.49600000000009</v>
      </c>
      <c r="J40" s="1346">
        <v>902.49600000000009</v>
      </c>
      <c r="K40" s="1068"/>
      <c r="L40" s="349">
        <v>0</v>
      </c>
    </row>
    <row r="41" spans="1:12" s="585" customFormat="1" ht="181.5" customHeight="1">
      <c r="A41" s="405" t="s">
        <v>205</v>
      </c>
      <c r="B41" s="404" t="s">
        <v>837</v>
      </c>
      <c r="C41" s="406"/>
      <c r="D41" s="407" t="s">
        <v>321</v>
      </c>
      <c r="E41" s="1340" t="s">
        <v>320</v>
      </c>
      <c r="F41" s="1345">
        <f>(J41*1.3)*1.02</f>
        <v>1348.1919360000002</v>
      </c>
      <c r="G41" s="1346">
        <v>1016.7360000000001</v>
      </c>
      <c r="H41" s="1346">
        <v>1016.7360000000001</v>
      </c>
      <c r="I41" s="1346">
        <v>1016.7360000000001</v>
      </c>
      <c r="J41" s="1346">
        <v>1016.7360000000001</v>
      </c>
      <c r="K41" s="1068"/>
      <c r="L41" s="409">
        <v>0</v>
      </c>
    </row>
    <row r="42" spans="1:12" s="327" customFormat="1" ht="181.5" customHeight="1">
      <c r="A42" s="516"/>
      <c r="B42" s="323" t="s">
        <v>859</v>
      </c>
      <c r="C42" s="339"/>
      <c r="D42" s="338" t="s">
        <v>860</v>
      </c>
      <c r="E42" s="816" t="s">
        <v>337</v>
      </c>
      <c r="F42" s="1345">
        <f>(J42*1.3)*1.02</f>
        <v>2007.1396800000005</v>
      </c>
      <c r="G42" s="1346">
        <v>1513.6800000000003</v>
      </c>
      <c r="H42" s="1346">
        <v>1513.6800000000003</v>
      </c>
      <c r="I42" s="1346">
        <v>1513.6800000000003</v>
      </c>
      <c r="J42" s="1346">
        <v>1513.6800000000003</v>
      </c>
      <c r="K42" s="1068"/>
      <c r="L42" s="349">
        <v>0</v>
      </c>
    </row>
    <row r="43" spans="1:12" ht="181.5" customHeight="1">
      <c r="A43" s="516" t="s">
        <v>205</v>
      </c>
      <c r="B43" s="321" t="s">
        <v>838</v>
      </c>
      <c r="C43" s="42"/>
      <c r="D43" s="276" t="s">
        <v>319</v>
      </c>
      <c r="E43" s="816" t="s">
        <v>318</v>
      </c>
      <c r="F43" s="1345">
        <f>(J43*1.3)*1.02</f>
        <v>1348.1919360000002</v>
      </c>
      <c r="G43" s="1346">
        <v>1016.7360000000001</v>
      </c>
      <c r="H43" s="1346">
        <v>1016.7360000000001</v>
      </c>
      <c r="I43" s="1346">
        <v>1016.7360000000001</v>
      </c>
      <c r="J43" s="1346">
        <v>1016.7360000000001</v>
      </c>
      <c r="K43" s="1068"/>
      <c r="L43" s="349">
        <v>0</v>
      </c>
    </row>
    <row r="44" spans="1:12" s="327" customFormat="1" ht="181.5" customHeight="1">
      <c r="A44" s="526"/>
      <c r="B44" s="527" t="s">
        <v>902</v>
      </c>
      <c r="C44" s="587"/>
      <c r="D44" s="515" t="s">
        <v>903</v>
      </c>
      <c r="E44" s="1342" t="s">
        <v>318</v>
      </c>
      <c r="F44" s="1345">
        <v>1047.54</v>
      </c>
      <c r="G44" s="1346">
        <v>805.80000000000007</v>
      </c>
      <c r="H44" s="1346">
        <v>805.80000000000007</v>
      </c>
      <c r="I44" s="1346">
        <v>805.80000000000007</v>
      </c>
      <c r="J44" s="1346">
        <v>805.80000000000007</v>
      </c>
      <c r="K44" s="1068"/>
      <c r="L44" s="613">
        <v>0</v>
      </c>
    </row>
    <row r="45" spans="1:12" ht="96" customHeight="1">
      <c r="A45" s="1066"/>
      <c r="B45" s="1067" t="s">
        <v>994</v>
      </c>
      <c r="C45" s="586"/>
      <c r="D45" s="1067"/>
      <c r="E45" s="586"/>
      <c r="F45" s="586"/>
      <c r="G45" s="586"/>
      <c r="H45" s="586"/>
      <c r="I45" s="586"/>
      <c r="J45" s="586"/>
      <c r="K45" s="280" t="s">
        <v>810</v>
      </c>
      <c r="L45" s="584">
        <f>SUM(L5:L44)</f>
        <v>0</v>
      </c>
    </row>
    <row r="46" spans="1:12" ht="34.5" customHeight="1">
      <c r="A46" s="586"/>
      <c r="B46" s="586"/>
      <c r="C46" s="586"/>
      <c r="D46" s="586"/>
      <c r="E46" s="586"/>
      <c r="F46" s="586"/>
      <c r="G46" s="586"/>
      <c r="H46" s="586"/>
      <c r="I46" s="586"/>
      <c r="J46" s="586"/>
      <c r="K46" s="12"/>
      <c r="L46" s="522"/>
    </row>
  </sheetData>
  <sheetProtection selectLockedCells="1" selectUnlockedCells="1"/>
  <customSheetViews>
    <customSheetView guid="{82B9B5EF-342D-4631-9AF3-2E5299022429}" scale="40" showPageBreaks="1" printArea="1" view="pageBreakPreview" topLeftCell="A21">
      <selection activeCell="E23" sqref="E23"/>
      <pageMargins left="0.19685039370078741" right="0.19685039370078741" top="0.19685039370078741" bottom="0.19685039370078741" header="0" footer="0"/>
      <printOptions horizontalCentered="1"/>
      <pageSetup paperSize="9" scale="32" orientation="portrait" r:id="rId1"/>
    </customSheetView>
    <customSheetView guid="{3639C9D1-8CC8-487E-A492-E97C3143B85F}" scale="40" showPageBreaks="1" printArea="1" view="pageBreakPreview">
      <selection activeCell="H5" sqref="H5"/>
      <pageMargins left="0.19685039370078741" right="0.19685039370078741" top="0.19685039370078741" bottom="0.19685039370078741" header="0" footer="0"/>
      <printOptions horizontalCentered="1"/>
      <pageSetup paperSize="9" scale="32" orientation="portrait" r:id="rId2"/>
    </customSheetView>
    <customSheetView guid="{89EA35C3-7924-44DA-B8AA-065DFF2CD6E9}" scale="40" showPageBreaks="1" printArea="1" view="pageBreakPreview">
      <selection activeCell="K5" sqref="K5"/>
      <pageMargins left="0.19685039370078741" right="0.19685039370078741" top="0.19685039370078741" bottom="0.19685039370078741" header="0" footer="0"/>
      <printOptions horizontalCentered="1"/>
      <pageSetup paperSize="9" scale="32" orientation="portrait" r:id="rId3"/>
    </customSheetView>
  </customSheetViews>
  <mergeCells count="6">
    <mergeCell ref="A3:A4"/>
    <mergeCell ref="L3:L4"/>
    <mergeCell ref="B3:B4"/>
    <mergeCell ref="C3:C4"/>
    <mergeCell ref="D3:D4"/>
    <mergeCell ref="E3:E4"/>
  </mergeCells>
  <printOptions horizontalCentered="1"/>
  <pageMargins left="0.19685039370078741" right="0.19685039370078741" top="0.19685039370078741" bottom="0.19685039370078741" header="0" footer="0"/>
  <pageSetup paperSize="9" scale="32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305"/>
  <sheetViews>
    <sheetView view="pageBreakPreview" topLeftCell="A31" zoomScale="40" zoomScaleNormal="25" zoomScaleSheetLayoutView="40" workbookViewId="0">
      <selection activeCell="F13" sqref="F13"/>
    </sheetView>
  </sheetViews>
  <sheetFormatPr defaultRowHeight="19.5"/>
  <cols>
    <col min="1" max="1" width="16.7109375" style="2" customWidth="1"/>
    <col min="2" max="2" width="48.7109375" style="2" customWidth="1"/>
    <col min="3" max="3" width="74.28515625" style="117" customWidth="1"/>
    <col min="4" max="4" width="43.7109375" style="124" customWidth="1"/>
    <col min="5" max="5" width="32.85546875" style="183" hidden="1" customWidth="1"/>
    <col min="6" max="6" width="17" style="468" customWidth="1"/>
    <col min="7" max="7" width="25.85546875" style="469" customWidth="1"/>
    <col min="8" max="8" width="17" style="469" customWidth="1"/>
    <col min="9" max="9" width="19.140625" style="469" customWidth="1"/>
    <col min="10" max="10" width="24.28515625" style="365" customWidth="1"/>
    <col min="11" max="11" width="21.85546875" style="472" customWidth="1"/>
    <col min="12" max="12" width="16.7109375" style="470" customWidth="1"/>
    <col min="13" max="16384" width="9.140625" style="1"/>
  </cols>
  <sheetData>
    <row r="1" spans="1:16" ht="409.5" customHeight="1">
      <c r="A1" s="4"/>
      <c r="B1" s="4"/>
      <c r="C1" s="100"/>
      <c r="D1" s="215"/>
      <c r="E1" s="182"/>
      <c r="F1" s="464"/>
      <c r="G1" s="465"/>
      <c r="H1" s="465"/>
      <c r="I1" s="465"/>
      <c r="J1" s="721"/>
      <c r="K1" s="467"/>
      <c r="L1" s="466"/>
    </row>
    <row r="2" spans="1:16" ht="147" customHeight="1">
      <c r="A2" s="4"/>
      <c r="B2" s="4"/>
      <c r="C2" s="100"/>
      <c r="D2" s="215"/>
      <c r="E2" s="182"/>
      <c r="F2" s="724"/>
      <c r="G2" s="725"/>
      <c r="H2" s="726"/>
      <c r="I2" s="727"/>
      <c r="J2" s="728"/>
      <c r="K2" s="729"/>
      <c r="L2" s="730"/>
    </row>
    <row r="3" spans="1:16" ht="66.75" customHeight="1">
      <c r="A3" s="536" t="s">
        <v>175</v>
      </c>
      <c r="B3" s="616" t="s">
        <v>176</v>
      </c>
      <c r="C3" s="618"/>
      <c r="D3" s="618"/>
      <c r="E3" s="720" t="s">
        <v>480</v>
      </c>
      <c r="F3" s="723"/>
      <c r="G3" s="723" t="s">
        <v>480</v>
      </c>
      <c r="H3" s="723"/>
      <c r="I3" s="722"/>
      <c r="J3" s="731" t="s">
        <v>985</v>
      </c>
      <c r="K3" s="733"/>
      <c r="L3" s="1387" t="s">
        <v>172</v>
      </c>
    </row>
    <row r="4" spans="1:16" ht="156" customHeight="1">
      <c r="A4" s="528"/>
      <c r="B4" s="617"/>
      <c r="C4" s="619" t="s">
        <v>977</v>
      </c>
      <c r="D4" s="620" t="s">
        <v>173</v>
      </c>
      <c r="E4" s="736" t="s">
        <v>764</v>
      </c>
      <c r="F4" s="737" t="s">
        <v>764</v>
      </c>
      <c r="G4" s="735" t="s">
        <v>765</v>
      </c>
      <c r="H4" s="735" t="s">
        <v>766</v>
      </c>
      <c r="I4" s="735" t="s">
        <v>767</v>
      </c>
      <c r="J4" s="732" t="s">
        <v>342</v>
      </c>
      <c r="K4" s="734" t="s">
        <v>932</v>
      </c>
      <c r="L4" s="1388"/>
    </row>
    <row r="5" spans="1:16" s="72" customFormat="1" ht="60" customHeight="1">
      <c r="A5" s="531"/>
      <c r="B5" s="576"/>
      <c r="C5" s="531"/>
      <c r="D5" s="590" t="s">
        <v>171</v>
      </c>
      <c r="E5" s="531"/>
      <c r="F5" s="531"/>
      <c r="G5" s="531"/>
      <c r="H5" s="531"/>
      <c r="I5" s="531"/>
      <c r="J5" s="531"/>
      <c r="K5" s="577"/>
      <c r="L5" s="531"/>
    </row>
    <row r="6" spans="1:16" s="72" customFormat="1" ht="99.75" customHeight="1">
      <c r="A6" s="533"/>
      <c r="B6" s="552" t="s">
        <v>580</v>
      </c>
      <c r="C6" s="621"/>
      <c r="D6" s="119" t="s">
        <v>170</v>
      </c>
      <c r="E6" s="116">
        <f t="shared" ref="E6:E37" si="0">G6*1.43</f>
        <v>434.54611199999999</v>
      </c>
      <c r="F6" s="537">
        <v>441.66</v>
      </c>
      <c r="G6" s="537">
        <v>303.8784</v>
      </c>
      <c r="H6" s="537">
        <v>303.8784</v>
      </c>
      <c r="I6" s="537">
        <v>303.8784</v>
      </c>
      <c r="J6" s="537">
        <v>303.8784</v>
      </c>
      <c r="K6" s="537"/>
      <c r="L6" s="349">
        <v>0</v>
      </c>
    </row>
    <row r="7" spans="1:16" s="72" customFormat="1" ht="99.75" customHeight="1">
      <c r="A7" s="534"/>
      <c r="B7" s="547" t="s">
        <v>581</v>
      </c>
      <c r="C7" s="621"/>
      <c r="D7" s="120" t="s">
        <v>169</v>
      </c>
      <c r="E7" s="116">
        <f t="shared" si="0"/>
        <v>730.23350400000004</v>
      </c>
      <c r="F7" s="537">
        <v>741.54</v>
      </c>
      <c r="G7" s="537">
        <v>510.65280000000007</v>
      </c>
      <c r="H7" s="537">
        <v>510.65280000000007</v>
      </c>
      <c r="I7" s="537">
        <v>510.65280000000007</v>
      </c>
      <c r="J7" s="537">
        <v>510.65280000000007</v>
      </c>
      <c r="K7" s="537"/>
      <c r="L7" s="349">
        <v>0</v>
      </c>
    </row>
    <row r="8" spans="1:16" s="72" customFormat="1" ht="99.75" customHeight="1">
      <c r="A8" s="556"/>
      <c r="B8" s="547" t="s">
        <v>582</v>
      </c>
      <c r="C8" s="621"/>
      <c r="D8" s="120" t="s">
        <v>403</v>
      </c>
      <c r="E8" s="116">
        <f t="shared" si="0"/>
        <v>816.81600000000003</v>
      </c>
      <c r="F8" s="537">
        <v>829.26</v>
      </c>
      <c r="G8" s="537">
        <v>571.20000000000005</v>
      </c>
      <c r="H8" s="537">
        <v>571.20000000000005</v>
      </c>
      <c r="I8" s="537">
        <v>571.20000000000005</v>
      </c>
      <c r="J8" s="537">
        <v>571.20000000000005</v>
      </c>
      <c r="K8" s="537"/>
      <c r="L8" s="349">
        <v>0</v>
      </c>
    </row>
    <row r="9" spans="1:16" s="72" customFormat="1" ht="99.75" customHeight="1">
      <c r="A9" s="534"/>
      <c r="B9" s="547" t="s">
        <v>583</v>
      </c>
      <c r="C9" s="622"/>
      <c r="D9" s="120" t="s">
        <v>168</v>
      </c>
      <c r="E9" s="116">
        <f t="shared" si="0"/>
        <v>1034.089056</v>
      </c>
      <c r="F9" s="537">
        <v>1048.56</v>
      </c>
      <c r="G9" s="537">
        <v>723.13920000000007</v>
      </c>
      <c r="H9" s="537">
        <v>723.13920000000007</v>
      </c>
      <c r="I9" s="537">
        <v>723.13920000000007</v>
      </c>
      <c r="J9" s="537">
        <v>723.13920000000007</v>
      </c>
      <c r="K9" s="537"/>
      <c r="L9" s="349">
        <v>0</v>
      </c>
    </row>
    <row r="10" spans="1:16" ht="114.75" customHeight="1">
      <c r="A10" s="534"/>
      <c r="B10" s="547" t="s">
        <v>700</v>
      </c>
      <c r="C10" s="623"/>
      <c r="D10" s="119" t="s">
        <v>699</v>
      </c>
      <c r="E10" s="116">
        <f t="shared" si="0"/>
        <v>277.13400000000001</v>
      </c>
      <c r="F10" s="537">
        <v>251.94</v>
      </c>
      <c r="G10" s="537">
        <v>193.8</v>
      </c>
      <c r="H10" s="537">
        <v>193.8</v>
      </c>
      <c r="I10" s="537">
        <v>193.8</v>
      </c>
      <c r="J10" s="537">
        <v>193.8</v>
      </c>
      <c r="K10" s="537"/>
      <c r="L10" s="349">
        <v>0</v>
      </c>
      <c r="O10" s="1386"/>
      <c r="P10" s="327"/>
    </row>
    <row r="11" spans="1:16" ht="90">
      <c r="A11" s="534"/>
      <c r="B11" s="547" t="s">
        <v>924</v>
      </c>
      <c r="C11" s="621"/>
      <c r="D11" s="120" t="s">
        <v>169</v>
      </c>
      <c r="E11" s="116">
        <f t="shared" si="0"/>
        <v>1038.9899520000001</v>
      </c>
      <c r="F11" s="537">
        <v>1054.68</v>
      </c>
      <c r="G11" s="537">
        <v>726.56640000000004</v>
      </c>
      <c r="H11" s="537">
        <v>726.56640000000004</v>
      </c>
      <c r="I11" s="537">
        <v>726.56640000000004</v>
      </c>
      <c r="J11" s="537">
        <v>726.56640000000004</v>
      </c>
      <c r="K11" s="537"/>
      <c r="L11" s="349">
        <v>0</v>
      </c>
      <c r="O11" s="1386"/>
    </row>
    <row r="12" spans="1:16" ht="83.25" customHeight="1">
      <c r="A12" s="557"/>
      <c r="B12" s="538" t="s">
        <v>925</v>
      </c>
      <c r="C12" s="621"/>
      <c r="D12" s="120" t="s">
        <v>403</v>
      </c>
      <c r="E12" s="116">
        <f t="shared" si="0"/>
        <v>1171.3141439999999</v>
      </c>
      <c r="F12" s="537">
        <v>1189.32</v>
      </c>
      <c r="G12" s="537">
        <v>819.10080000000005</v>
      </c>
      <c r="H12" s="537">
        <v>819.10080000000005</v>
      </c>
      <c r="I12" s="537">
        <v>819.10080000000005</v>
      </c>
      <c r="J12" s="537">
        <v>819.10080000000005</v>
      </c>
      <c r="K12" s="537"/>
      <c r="L12" s="349">
        <v>0</v>
      </c>
      <c r="O12" s="1386"/>
    </row>
    <row r="13" spans="1:16" ht="90">
      <c r="A13" s="534"/>
      <c r="B13" s="547" t="s">
        <v>926</v>
      </c>
      <c r="C13" s="621"/>
      <c r="D13" s="120" t="s">
        <v>168</v>
      </c>
      <c r="E13" s="116">
        <f t="shared" si="0"/>
        <v>1334.6773439999999</v>
      </c>
      <c r="F13" s="537">
        <v>1353.54</v>
      </c>
      <c r="G13" s="537">
        <v>933.34080000000006</v>
      </c>
      <c r="H13" s="537">
        <v>933.34080000000006</v>
      </c>
      <c r="I13" s="537">
        <v>933.34080000000006</v>
      </c>
      <c r="J13" s="537">
        <v>933.34080000000006</v>
      </c>
      <c r="K13" s="537"/>
      <c r="L13" s="349">
        <v>0</v>
      </c>
      <c r="O13" s="1386"/>
    </row>
    <row r="14" spans="1:16" ht="147.75">
      <c r="A14" s="534"/>
      <c r="B14" s="547" t="s">
        <v>927</v>
      </c>
      <c r="C14" s="580" t="s">
        <v>979</v>
      </c>
      <c r="D14" s="120" t="s">
        <v>167</v>
      </c>
      <c r="E14" s="116">
        <f t="shared" si="0"/>
        <v>1463.7342720000001</v>
      </c>
      <c r="F14" s="537">
        <v>1484.1000000000001</v>
      </c>
      <c r="G14" s="537">
        <v>1023.5904000000002</v>
      </c>
      <c r="H14" s="537">
        <v>1023.5904000000002</v>
      </c>
      <c r="I14" s="537">
        <v>1023.5904000000002</v>
      </c>
      <c r="J14" s="537">
        <v>1023.5904000000002</v>
      </c>
      <c r="K14" s="537"/>
      <c r="L14" s="349">
        <v>0</v>
      </c>
      <c r="O14" s="1386"/>
    </row>
    <row r="15" spans="1:16" ht="89.25" customHeight="1">
      <c r="A15" s="534"/>
      <c r="B15" s="547" t="s">
        <v>657</v>
      </c>
      <c r="C15" s="623"/>
      <c r="D15" s="120" t="s">
        <v>667</v>
      </c>
      <c r="E15" s="116">
        <f t="shared" si="0"/>
        <v>795.57878400000016</v>
      </c>
      <c r="F15" s="1347">
        <v>710.33820000000003</v>
      </c>
      <c r="G15" s="1347">
        <v>556.3488000000001</v>
      </c>
      <c r="H15" s="1347">
        <v>517.40438400000005</v>
      </c>
      <c r="I15" s="1347">
        <v>484.02345600000007</v>
      </c>
      <c r="J15" s="537"/>
      <c r="K15" s="537"/>
      <c r="L15" s="349">
        <v>0</v>
      </c>
    </row>
    <row r="16" spans="1:16" ht="89.25" customHeight="1">
      <c r="A16" s="534"/>
      <c r="B16" s="547" t="s">
        <v>658</v>
      </c>
      <c r="C16" s="621"/>
      <c r="D16" s="120" t="s">
        <v>168</v>
      </c>
      <c r="E16" s="116">
        <f t="shared" si="0"/>
        <v>1007.950944</v>
      </c>
      <c r="F16" s="1347">
        <v>899.95619999999997</v>
      </c>
      <c r="G16" s="1347">
        <v>704.86080000000004</v>
      </c>
      <c r="H16" s="1347">
        <v>655.52054400000009</v>
      </c>
      <c r="I16" s="1347">
        <v>613.22889600000008</v>
      </c>
      <c r="J16" s="537"/>
      <c r="K16" s="537"/>
      <c r="L16" s="349">
        <v>0</v>
      </c>
    </row>
    <row r="17" spans="1:12" ht="89.25" customHeight="1">
      <c r="A17" s="534"/>
      <c r="B17" s="547" t="s">
        <v>659</v>
      </c>
      <c r="C17" s="621"/>
      <c r="D17" s="122" t="s">
        <v>665</v>
      </c>
      <c r="E17" s="116">
        <f t="shared" si="0"/>
        <v>1194.184992</v>
      </c>
      <c r="F17" s="1347">
        <v>1066.2366</v>
      </c>
      <c r="G17" s="1347">
        <v>835.09440000000006</v>
      </c>
      <c r="H17" s="1347">
        <v>776.6377920000001</v>
      </c>
      <c r="I17" s="1347">
        <v>726.53212800000006</v>
      </c>
      <c r="J17" s="537"/>
      <c r="K17" s="537"/>
      <c r="L17" s="349">
        <v>0</v>
      </c>
    </row>
    <row r="18" spans="1:12" ht="89.25" customHeight="1">
      <c r="A18" s="534"/>
      <c r="B18" s="547" t="s">
        <v>660</v>
      </c>
      <c r="C18" s="621"/>
      <c r="D18" s="122" t="s">
        <v>666</v>
      </c>
      <c r="E18" s="116">
        <f t="shared" si="0"/>
        <v>1370.617248</v>
      </c>
      <c r="F18" s="1347">
        <v>1223.7654</v>
      </c>
      <c r="G18" s="1347">
        <v>958.47360000000003</v>
      </c>
      <c r="H18" s="1347">
        <v>891.38044800000011</v>
      </c>
      <c r="I18" s="1347">
        <v>833.8720320000001</v>
      </c>
      <c r="J18" s="537"/>
      <c r="K18" s="537"/>
      <c r="L18" s="349">
        <v>0</v>
      </c>
    </row>
    <row r="19" spans="1:12" ht="89.25" customHeight="1">
      <c r="A19" s="534"/>
      <c r="B19" s="547" t="s">
        <v>661</v>
      </c>
      <c r="C19" s="621"/>
      <c r="D19" s="123" t="s">
        <v>666</v>
      </c>
      <c r="E19" s="116">
        <f t="shared" si="0"/>
        <v>1496.4069119999999</v>
      </c>
      <c r="F19" s="1347">
        <v>1336.0775999999998</v>
      </c>
      <c r="G19" s="1347">
        <v>1046.4384</v>
      </c>
      <c r="H19" s="1347">
        <v>973.18771200000015</v>
      </c>
      <c r="I19" s="1347">
        <v>910.40140800000006</v>
      </c>
      <c r="J19" s="537"/>
      <c r="K19" s="537"/>
      <c r="L19" s="349">
        <v>0</v>
      </c>
    </row>
    <row r="20" spans="1:12" ht="89.25" customHeight="1">
      <c r="A20" s="534"/>
      <c r="B20" s="648" t="s">
        <v>662</v>
      </c>
      <c r="C20" s="645"/>
      <c r="D20" s="647" t="s">
        <v>134</v>
      </c>
      <c r="E20" s="646">
        <f t="shared" si="0"/>
        <v>1702.2445440000001</v>
      </c>
      <c r="F20" s="1347">
        <v>1519.8612000000001</v>
      </c>
      <c r="G20" s="1347">
        <v>1190.3808000000001</v>
      </c>
      <c r="H20" s="1347">
        <v>1107.0541440000002</v>
      </c>
      <c r="I20" s="1347">
        <v>1035.6312960000002</v>
      </c>
      <c r="J20" s="537"/>
      <c r="K20" s="537"/>
      <c r="L20" s="349">
        <v>0</v>
      </c>
    </row>
    <row r="21" spans="1:12" ht="89.25" customHeight="1">
      <c r="A21" s="534"/>
      <c r="B21" s="547" t="s">
        <v>663</v>
      </c>
      <c r="C21" s="653" t="s">
        <v>664</v>
      </c>
      <c r="D21" s="650" t="s">
        <v>132</v>
      </c>
      <c r="E21" s="116">
        <f t="shared" si="0"/>
        <v>1844.3705280000001</v>
      </c>
      <c r="F21" s="1347">
        <v>1646.7594000000001</v>
      </c>
      <c r="G21" s="1347">
        <v>1289.7696000000001</v>
      </c>
      <c r="H21" s="1347">
        <v>1199.4857280000001</v>
      </c>
      <c r="I21" s="1347">
        <v>1122.0995520000001</v>
      </c>
      <c r="J21" s="537"/>
      <c r="K21" s="537"/>
      <c r="L21" s="349">
        <v>0</v>
      </c>
    </row>
    <row r="22" spans="1:12" ht="165.75" customHeight="1">
      <c r="A22" s="558"/>
      <c r="B22" s="651" t="s">
        <v>166</v>
      </c>
      <c r="C22" s="645"/>
      <c r="D22" s="652" t="s">
        <v>165</v>
      </c>
      <c r="E22" s="646">
        <f t="shared" si="0"/>
        <v>1986.4965119999999</v>
      </c>
      <c r="F22" s="1347">
        <v>1773.6576</v>
      </c>
      <c r="G22" s="1347">
        <v>1389.1584</v>
      </c>
      <c r="H22" s="1347">
        <v>1291.917312</v>
      </c>
      <c r="I22" s="1347">
        <v>1208.567808</v>
      </c>
      <c r="J22" s="537"/>
      <c r="K22" s="539"/>
      <c r="L22" s="349">
        <v>0</v>
      </c>
    </row>
    <row r="23" spans="1:12" ht="174.75" customHeight="1">
      <c r="A23" s="558"/>
      <c r="B23" s="553" t="s">
        <v>164</v>
      </c>
      <c r="C23" s="671"/>
      <c r="D23" s="672" t="s">
        <v>163</v>
      </c>
      <c r="E23" s="116">
        <f t="shared" si="0"/>
        <v>2344.2619199999999</v>
      </c>
      <c r="F23" s="1347">
        <v>2093.0909999999999</v>
      </c>
      <c r="G23" s="1347">
        <v>1639.3440000000001</v>
      </c>
      <c r="H23" s="1347">
        <v>1524.5899200000001</v>
      </c>
      <c r="I23" s="1347">
        <v>1426.2292800000002</v>
      </c>
      <c r="J23" s="537"/>
      <c r="K23" s="540"/>
      <c r="L23" s="349">
        <v>0</v>
      </c>
    </row>
    <row r="24" spans="1:12" ht="129.75" customHeight="1">
      <c r="A24" s="558"/>
      <c r="B24" s="651" t="s">
        <v>162</v>
      </c>
      <c r="C24" s="673"/>
      <c r="D24" s="649" t="s">
        <v>161</v>
      </c>
      <c r="E24" s="116">
        <f t="shared" si="0"/>
        <v>2587.673088</v>
      </c>
      <c r="F24" s="1347">
        <v>2310.4223999999999</v>
      </c>
      <c r="G24" s="1347">
        <v>1809.5616000000002</v>
      </c>
      <c r="H24" s="1347">
        <v>1682.8922880000002</v>
      </c>
      <c r="I24" s="1347">
        <v>1574.3185920000001</v>
      </c>
      <c r="J24" s="537"/>
      <c r="K24" s="539"/>
      <c r="L24" s="349">
        <v>0</v>
      </c>
    </row>
    <row r="25" spans="1:12" ht="197.25" customHeight="1">
      <c r="A25" s="558"/>
      <c r="B25" s="667" t="s">
        <v>160</v>
      </c>
      <c r="C25" s="670" t="s">
        <v>484</v>
      </c>
      <c r="D25" s="656" t="s">
        <v>159</v>
      </c>
      <c r="E25" s="116">
        <f t="shared" si="0"/>
        <v>2809.8470400000001</v>
      </c>
      <c r="F25" s="1347">
        <v>2508.7919999999999</v>
      </c>
      <c r="G25" s="1347">
        <v>1964.9280000000001</v>
      </c>
      <c r="H25" s="1347">
        <v>1827.3830400000002</v>
      </c>
      <c r="I25" s="1347">
        <v>1709.4873600000001</v>
      </c>
      <c r="J25" s="537"/>
      <c r="K25" s="539"/>
      <c r="L25" s="349">
        <v>0</v>
      </c>
    </row>
    <row r="26" spans="1:12" ht="90" customHeight="1">
      <c r="A26" s="544"/>
      <c r="B26" s="666" t="s">
        <v>139</v>
      </c>
      <c r="C26" s="669"/>
      <c r="D26" s="657" t="s">
        <v>138</v>
      </c>
      <c r="E26" s="646">
        <f t="shared" si="0"/>
        <v>1286.4851999999998</v>
      </c>
      <c r="F26" s="1347">
        <v>1286.4852000000001</v>
      </c>
      <c r="G26" s="1347">
        <v>899.64</v>
      </c>
      <c r="H26" s="1347">
        <f t="shared" ref="H26:H55" si="1">(G26*0.93)*1.02</f>
        <v>853.398504</v>
      </c>
      <c r="I26" s="1347">
        <f t="shared" ref="I26:I55" si="2">(G26*0.87)*1.02</f>
        <v>798.34053599999993</v>
      </c>
      <c r="J26" s="537"/>
      <c r="K26" s="539"/>
      <c r="L26" s="349">
        <v>0</v>
      </c>
    </row>
    <row r="27" spans="1:12" ht="90">
      <c r="A27" s="558"/>
      <c r="B27" s="665" t="s">
        <v>158</v>
      </c>
      <c r="C27" s="658"/>
      <c r="D27" s="668" t="s">
        <v>136</v>
      </c>
      <c r="E27" s="116">
        <f t="shared" si="0"/>
        <v>1503.8166000000001</v>
      </c>
      <c r="F27" s="1347">
        <v>1503.8165999999999</v>
      </c>
      <c r="G27" s="1347">
        <v>1051.6200000000001</v>
      </c>
      <c r="H27" s="1347">
        <f t="shared" si="1"/>
        <v>997.56673200000023</v>
      </c>
      <c r="I27" s="1347">
        <f t="shared" si="2"/>
        <v>933.2075880000001</v>
      </c>
      <c r="J27" s="537"/>
      <c r="K27" s="539"/>
      <c r="L27" s="349">
        <v>0</v>
      </c>
    </row>
    <row r="28" spans="1:12" ht="90">
      <c r="A28" s="560"/>
      <c r="B28" s="554" t="s">
        <v>157</v>
      </c>
      <c r="C28" s="659"/>
      <c r="D28" s="662" t="s">
        <v>134</v>
      </c>
      <c r="E28" s="116">
        <f t="shared" si="0"/>
        <v>1799.9123999999999</v>
      </c>
      <c r="F28" s="1347">
        <v>1799.9123999999999</v>
      </c>
      <c r="G28" s="1347">
        <v>1258.68</v>
      </c>
      <c r="H28" s="1347">
        <f t="shared" si="1"/>
        <v>1193.9838480000001</v>
      </c>
      <c r="I28" s="1347">
        <f t="shared" si="2"/>
        <v>1116.952632</v>
      </c>
      <c r="J28" s="537"/>
      <c r="K28" s="539"/>
      <c r="L28" s="349">
        <v>0</v>
      </c>
    </row>
    <row r="29" spans="1:12" ht="90">
      <c r="A29" s="556"/>
      <c r="B29" s="547" t="s">
        <v>156</v>
      </c>
      <c r="C29" s="659"/>
      <c r="D29" s="662" t="s">
        <v>132</v>
      </c>
      <c r="E29" s="116">
        <f t="shared" si="0"/>
        <v>1903.4730000000002</v>
      </c>
      <c r="F29" s="1347">
        <v>1903.473</v>
      </c>
      <c r="G29" s="1347">
        <v>1331.1000000000001</v>
      </c>
      <c r="H29" s="1347">
        <f t="shared" si="1"/>
        <v>1262.6814600000002</v>
      </c>
      <c r="I29" s="1347">
        <f t="shared" si="2"/>
        <v>1181.2181399999999</v>
      </c>
      <c r="J29" s="537"/>
      <c r="K29" s="539"/>
      <c r="L29" s="349">
        <v>0</v>
      </c>
    </row>
    <row r="30" spans="1:12" ht="90">
      <c r="A30" s="560"/>
      <c r="B30" s="554" t="s">
        <v>155</v>
      </c>
      <c r="C30" s="659"/>
      <c r="D30" s="644" t="s">
        <v>130</v>
      </c>
      <c r="E30" s="116">
        <f t="shared" si="0"/>
        <v>1977.8616000000002</v>
      </c>
      <c r="F30" s="1347">
        <v>1977.8616</v>
      </c>
      <c r="G30" s="1347">
        <v>1383.1200000000001</v>
      </c>
      <c r="H30" s="1347">
        <f t="shared" si="1"/>
        <v>1312.0276320000003</v>
      </c>
      <c r="I30" s="1347">
        <f t="shared" si="2"/>
        <v>1227.3806880000002</v>
      </c>
      <c r="J30" s="537"/>
      <c r="K30" s="539"/>
      <c r="L30" s="349">
        <v>0</v>
      </c>
    </row>
    <row r="31" spans="1:12" ht="90">
      <c r="A31" s="560"/>
      <c r="B31" s="554" t="s">
        <v>154</v>
      </c>
      <c r="C31" s="659"/>
      <c r="D31" s="662" t="s">
        <v>128</v>
      </c>
      <c r="E31" s="116">
        <f t="shared" si="0"/>
        <v>2058.0846000000001</v>
      </c>
      <c r="F31" s="1347">
        <v>2058.0846000000001</v>
      </c>
      <c r="G31" s="1347">
        <v>1439.22</v>
      </c>
      <c r="H31" s="1347">
        <f t="shared" si="1"/>
        <v>1365.2440920000001</v>
      </c>
      <c r="I31" s="1347">
        <f t="shared" si="2"/>
        <v>1277.163828</v>
      </c>
      <c r="J31" s="537"/>
      <c r="K31" s="539"/>
      <c r="L31" s="349">
        <v>0</v>
      </c>
    </row>
    <row r="32" spans="1:12" ht="90">
      <c r="A32" s="559"/>
      <c r="B32" s="544" t="s">
        <v>153</v>
      </c>
      <c r="C32" s="659"/>
      <c r="D32" s="662" t="s">
        <v>126</v>
      </c>
      <c r="E32" s="116">
        <f t="shared" si="0"/>
        <v>2136.8489999999997</v>
      </c>
      <c r="F32" s="1347">
        <v>2136.8489999999997</v>
      </c>
      <c r="G32" s="1347">
        <v>1494.3</v>
      </c>
      <c r="H32" s="1347">
        <f t="shared" si="1"/>
        <v>1417.49298</v>
      </c>
      <c r="I32" s="1347">
        <f t="shared" si="2"/>
        <v>1326.0418199999999</v>
      </c>
      <c r="J32" s="537"/>
      <c r="K32" s="539"/>
      <c r="L32" s="349">
        <v>0</v>
      </c>
    </row>
    <row r="33" spans="1:12" ht="90">
      <c r="A33" s="560"/>
      <c r="B33" s="554" t="s">
        <v>152</v>
      </c>
      <c r="C33" s="659"/>
      <c r="D33" s="644" t="s">
        <v>124</v>
      </c>
      <c r="E33" s="116">
        <f t="shared" si="0"/>
        <v>2254.9956000000002</v>
      </c>
      <c r="F33" s="1347">
        <v>2254.9955999999997</v>
      </c>
      <c r="G33" s="1347">
        <v>1576.92</v>
      </c>
      <c r="H33" s="1347">
        <f t="shared" si="1"/>
        <v>1495.8663120000001</v>
      </c>
      <c r="I33" s="1347">
        <f t="shared" si="2"/>
        <v>1399.358808</v>
      </c>
      <c r="J33" s="537"/>
      <c r="K33" s="539"/>
      <c r="L33" s="349">
        <v>0</v>
      </c>
    </row>
    <row r="34" spans="1:12" ht="90">
      <c r="A34" s="560"/>
      <c r="B34" s="554" t="s">
        <v>151</v>
      </c>
      <c r="C34" s="659"/>
      <c r="D34" s="644" t="s">
        <v>122</v>
      </c>
      <c r="E34" s="116">
        <f t="shared" si="0"/>
        <v>2381.8937999999998</v>
      </c>
      <c r="F34" s="1347">
        <v>2381.8938000000003</v>
      </c>
      <c r="G34" s="1347">
        <v>1665.66</v>
      </c>
      <c r="H34" s="1347">
        <f t="shared" si="1"/>
        <v>1580.0450760000001</v>
      </c>
      <c r="I34" s="1347">
        <f t="shared" si="2"/>
        <v>1478.1066840000001</v>
      </c>
      <c r="J34" s="537"/>
      <c r="K34" s="539"/>
      <c r="L34" s="349">
        <v>0</v>
      </c>
    </row>
    <row r="35" spans="1:12" ht="216">
      <c r="A35" s="560"/>
      <c r="B35" s="554" t="s">
        <v>150</v>
      </c>
      <c r="C35" s="674" t="s">
        <v>980</v>
      </c>
      <c r="D35" s="662" t="s">
        <v>120</v>
      </c>
      <c r="E35" s="116">
        <f t="shared" si="0"/>
        <v>2650.2762000000002</v>
      </c>
      <c r="F35" s="1347">
        <v>2650.2761999999998</v>
      </c>
      <c r="G35" s="1347">
        <v>1853.3400000000001</v>
      </c>
      <c r="H35" s="1347">
        <f t="shared" si="1"/>
        <v>1758.0783240000003</v>
      </c>
      <c r="I35" s="1347">
        <f t="shared" si="2"/>
        <v>1644.6539160000002</v>
      </c>
      <c r="J35" s="537"/>
      <c r="K35" s="539"/>
      <c r="L35" s="349">
        <v>0</v>
      </c>
    </row>
    <row r="36" spans="1:12" ht="90" customHeight="1">
      <c r="A36" s="559"/>
      <c r="B36" s="679" t="s">
        <v>149</v>
      </c>
      <c r="C36" s="663"/>
      <c r="D36" s="660" t="s">
        <v>138</v>
      </c>
      <c r="E36" s="116">
        <f t="shared" si="0"/>
        <v>1286.4851999999998</v>
      </c>
      <c r="F36" s="1347">
        <v>1286.4852000000001</v>
      </c>
      <c r="G36" s="1347">
        <v>899.64</v>
      </c>
      <c r="H36" s="1347">
        <f t="shared" si="1"/>
        <v>853.398504</v>
      </c>
      <c r="I36" s="1347">
        <f t="shared" si="2"/>
        <v>798.34053599999993</v>
      </c>
      <c r="J36" s="537"/>
      <c r="K36" s="539"/>
      <c r="L36" s="349">
        <v>0</v>
      </c>
    </row>
    <row r="37" spans="1:12" ht="90">
      <c r="A37" s="558"/>
      <c r="B37" s="651" t="s">
        <v>148</v>
      </c>
      <c r="C37" s="675"/>
      <c r="D37" s="660" t="s">
        <v>136</v>
      </c>
      <c r="E37" s="116">
        <f t="shared" si="0"/>
        <v>1503.8166000000001</v>
      </c>
      <c r="F37" s="1347">
        <v>1503.8165999999999</v>
      </c>
      <c r="G37" s="1347">
        <v>1051.6200000000001</v>
      </c>
      <c r="H37" s="1347">
        <f t="shared" si="1"/>
        <v>997.56673200000023</v>
      </c>
      <c r="I37" s="1347">
        <f t="shared" si="2"/>
        <v>933.2075880000001</v>
      </c>
      <c r="J37" s="537"/>
      <c r="K37" s="539"/>
      <c r="L37" s="349">
        <v>0</v>
      </c>
    </row>
    <row r="38" spans="1:12" ht="90">
      <c r="A38" s="560"/>
      <c r="B38" s="554" t="s">
        <v>147</v>
      </c>
      <c r="C38" s="676"/>
      <c r="D38" s="660" t="s">
        <v>134</v>
      </c>
      <c r="E38" s="116">
        <f t="shared" ref="E38:E69" si="3">G38*1.43</f>
        <v>1799.9123999999999</v>
      </c>
      <c r="F38" s="1347">
        <v>1799.9123999999999</v>
      </c>
      <c r="G38" s="1347">
        <v>1258.68</v>
      </c>
      <c r="H38" s="1347">
        <f t="shared" si="1"/>
        <v>1193.9838480000001</v>
      </c>
      <c r="I38" s="1347">
        <f t="shared" si="2"/>
        <v>1116.952632</v>
      </c>
      <c r="J38" s="537"/>
      <c r="K38" s="539"/>
      <c r="L38" s="349">
        <v>0</v>
      </c>
    </row>
    <row r="39" spans="1:12" ht="90">
      <c r="A39" s="556"/>
      <c r="B39" s="547" t="s">
        <v>146</v>
      </c>
      <c r="C39" s="676"/>
      <c r="D39" s="660" t="s">
        <v>132</v>
      </c>
      <c r="E39" s="116">
        <f t="shared" si="3"/>
        <v>1903.4730000000002</v>
      </c>
      <c r="F39" s="1347">
        <v>1903.473</v>
      </c>
      <c r="G39" s="1347">
        <v>1331.1000000000001</v>
      </c>
      <c r="H39" s="1347">
        <f t="shared" si="1"/>
        <v>1262.6814600000002</v>
      </c>
      <c r="I39" s="1347">
        <f t="shared" si="2"/>
        <v>1181.2181399999999</v>
      </c>
      <c r="J39" s="537"/>
      <c r="K39" s="541"/>
      <c r="L39" s="349">
        <v>0</v>
      </c>
    </row>
    <row r="40" spans="1:12" ht="90">
      <c r="A40" s="560"/>
      <c r="B40" s="554" t="s">
        <v>145</v>
      </c>
      <c r="C40" s="678"/>
      <c r="D40" s="644" t="s">
        <v>130</v>
      </c>
      <c r="E40" s="116">
        <f t="shared" si="3"/>
        <v>1977.8616000000002</v>
      </c>
      <c r="F40" s="1347">
        <v>1977.8616</v>
      </c>
      <c r="G40" s="1347">
        <v>1383.1200000000001</v>
      </c>
      <c r="H40" s="1347">
        <f t="shared" si="1"/>
        <v>1312.0276320000003</v>
      </c>
      <c r="I40" s="1347">
        <f t="shared" si="2"/>
        <v>1227.3806880000002</v>
      </c>
      <c r="J40" s="537"/>
      <c r="K40" s="541"/>
      <c r="L40" s="349">
        <v>0</v>
      </c>
    </row>
    <row r="41" spans="1:12" ht="90">
      <c r="A41" s="560"/>
      <c r="B41" s="554" t="s">
        <v>144</v>
      </c>
      <c r="C41" s="676"/>
      <c r="D41" s="660" t="s">
        <v>128</v>
      </c>
      <c r="E41" s="116">
        <f t="shared" si="3"/>
        <v>2058.0846000000001</v>
      </c>
      <c r="F41" s="1347">
        <v>2058.0846000000001</v>
      </c>
      <c r="G41" s="1347">
        <v>1439.22</v>
      </c>
      <c r="H41" s="1347">
        <f t="shared" si="1"/>
        <v>1365.2440920000001</v>
      </c>
      <c r="I41" s="1347">
        <f t="shared" si="2"/>
        <v>1277.163828</v>
      </c>
      <c r="J41" s="537"/>
      <c r="K41" s="541"/>
      <c r="L41" s="349">
        <v>0</v>
      </c>
    </row>
    <row r="42" spans="1:12" ht="90">
      <c r="A42" s="559"/>
      <c r="B42" s="677" t="s">
        <v>143</v>
      </c>
      <c r="C42" s="675"/>
      <c r="D42" s="660" t="s">
        <v>126</v>
      </c>
      <c r="E42" s="116">
        <f t="shared" si="3"/>
        <v>2136.8489999999997</v>
      </c>
      <c r="F42" s="1347">
        <v>2136.8489999999997</v>
      </c>
      <c r="G42" s="1347">
        <v>1494.3</v>
      </c>
      <c r="H42" s="1347">
        <f t="shared" si="1"/>
        <v>1417.49298</v>
      </c>
      <c r="I42" s="1347">
        <f t="shared" si="2"/>
        <v>1326.0418199999999</v>
      </c>
      <c r="J42" s="537"/>
      <c r="K42" s="541"/>
      <c r="L42" s="349">
        <v>0</v>
      </c>
    </row>
    <row r="43" spans="1:12" ht="90">
      <c r="A43" s="560"/>
      <c r="B43" s="554" t="s">
        <v>142</v>
      </c>
      <c r="C43" s="678"/>
      <c r="D43" s="644" t="s">
        <v>124</v>
      </c>
      <c r="E43" s="116">
        <f t="shared" si="3"/>
        <v>2254.9956000000002</v>
      </c>
      <c r="F43" s="1347">
        <v>2254.9955999999997</v>
      </c>
      <c r="G43" s="1347">
        <v>1576.92</v>
      </c>
      <c r="H43" s="1347">
        <f t="shared" si="1"/>
        <v>1495.8663120000001</v>
      </c>
      <c r="I43" s="1347">
        <f t="shared" si="2"/>
        <v>1399.358808</v>
      </c>
      <c r="J43" s="537"/>
      <c r="K43" s="541"/>
      <c r="L43" s="349">
        <v>0</v>
      </c>
    </row>
    <row r="44" spans="1:12" ht="90">
      <c r="A44" s="560"/>
      <c r="B44" s="554" t="s">
        <v>141</v>
      </c>
      <c r="C44" s="676"/>
      <c r="D44" s="660" t="s">
        <v>122</v>
      </c>
      <c r="E44" s="116">
        <f t="shared" si="3"/>
        <v>2381.8937999999998</v>
      </c>
      <c r="F44" s="1347">
        <v>2381.8938000000003</v>
      </c>
      <c r="G44" s="1347">
        <v>1665.66</v>
      </c>
      <c r="H44" s="1347">
        <f t="shared" si="1"/>
        <v>1580.0450760000001</v>
      </c>
      <c r="I44" s="1347">
        <f t="shared" si="2"/>
        <v>1478.1066840000001</v>
      </c>
      <c r="J44" s="537"/>
      <c r="K44" s="541"/>
      <c r="L44" s="349">
        <v>0</v>
      </c>
    </row>
    <row r="45" spans="1:12" ht="147.75" customHeight="1">
      <c r="A45" s="560"/>
      <c r="B45" s="554" t="s">
        <v>140</v>
      </c>
      <c r="C45" s="681" t="s">
        <v>981</v>
      </c>
      <c r="D45" s="662" t="s">
        <v>120</v>
      </c>
      <c r="E45" s="116">
        <f t="shared" si="3"/>
        <v>2650.2762000000002</v>
      </c>
      <c r="F45" s="1347">
        <v>2650.2761999999998</v>
      </c>
      <c r="G45" s="1347">
        <v>1853.3400000000001</v>
      </c>
      <c r="H45" s="1347">
        <f t="shared" si="1"/>
        <v>1758.0783240000003</v>
      </c>
      <c r="I45" s="1347">
        <f t="shared" si="2"/>
        <v>1644.6539160000002</v>
      </c>
      <c r="J45" s="537"/>
      <c r="K45" s="541"/>
      <c r="L45" s="349">
        <v>0</v>
      </c>
    </row>
    <row r="46" spans="1:12" ht="90" customHeight="1">
      <c r="A46" s="559"/>
      <c r="B46" s="677" t="s">
        <v>139</v>
      </c>
      <c r="C46" s="655"/>
      <c r="D46" s="660" t="s">
        <v>138</v>
      </c>
      <c r="E46" s="116">
        <f t="shared" si="3"/>
        <v>1286.4851999999998</v>
      </c>
      <c r="F46" s="1347">
        <v>1286.4852000000001</v>
      </c>
      <c r="G46" s="1347">
        <v>899.64</v>
      </c>
      <c r="H46" s="1347">
        <f t="shared" si="1"/>
        <v>853.398504</v>
      </c>
      <c r="I46" s="1347">
        <f t="shared" si="2"/>
        <v>798.34053599999993</v>
      </c>
      <c r="J46" s="537"/>
      <c r="K46" s="541"/>
      <c r="L46" s="349">
        <v>0</v>
      </c>
    </row>
    <row r="47" spans="1:12" ht="90">
      <c r="A47" s="558"/>
      <c r="B47" s="553" t="s">
        <v>137</v>
      </c>
      <c r="C47" s="676"/>
      <c r="D47" s="660" t="s">
        <v>136</v>
      </c>
      <c r="E47" s="116">
        <f t="shared" si="3"/>
        <v>1503.8166000000001</v>
      </c>
      <c r="F47" s="1347">
        <v>1503.8165999999999</v>
      </c>
      <c r="G47" s="1347">
        <v>1051.6200000000001</v>
      </c>
      <c r="H47" s="1347">
        <f t="shared" si="1"/>
        <v>997.56673200000023</v>
      </c>
      <c r="I47" s="1347">
        <f t="shared" si="2"/>
        <v>933.2075880000001</v>
      </c>
      <c r="J47" s="537"/>
      <c r="K47" s="541"/>
      <c r="L47" s="349">
        <v>0</v>
      </c>
    </row>
    <row r="48" spans="1:12" ht="90">
      <c r="A48" s="560"/>
      <c r="B48" s="554" t="s">
        <v>135</v>
      </c>
      <c r="C48" s="676"/>
      <c r="D48" s="660" t="s">
        <v>134</v>
      </c>
      <c r="E48" s="116">
        <f t="shared" si="3"/>
        <v>1799.9123999999999</v>
      </c>
      <c r="F48" s="1347">
        <v>1799.9123999999999</v>
      </c>
      <c r="G48" s="1347">
        <v>1258.68</v>
      </c>
      <c r="H48" s="1347">
        <f t="shared" si="1"/>
        <v>1193.9838480000001</v>
      </c>
      <c r="I48" s="1347">
        <f t="shared" si="2"/>
        <v>1116.952632</v>
      </c>
      <c r="J48" s="537"/>
      <c r="K48" s="541"/>
      <c r="L48" s="349">
        <v>0</v>
      </c>
    </row>
    <row r="49" spans="1:12" ht="90">
      <c r="A49" s="556"/>
      <c r="B49" s="679" t="s">
        <v>133</v>
      </c>
      <c r="C49" s="675"/>
      <c r="D49" s="660" t="s">
        <v>132</v>
      </c>
      <c r="E49" s="116">
        <f t="shared" si="3"/>
        <v>1903.4730000000002</v>
      </c>
      <c r="F49" s="1347">
        <v>1903.473</v>
      </c>
      <c r="G49" s="1347">
        <v>1331.1000000000001</v>
      </c>
      <c r="H49" s="1347">
        <f t="shared" si="1"/>
        <v>1262.6814600000002</v>
      </c>
      <c r="I49" s="1347">
        <f t="shared" si="2"/>
        <v>1181.2181399999999</v>
      </c>
      <c r="J49" s="537"/>
      <c r="K49" s="541"/>
      <c r="L49" s="349">
        <v>0</v>
      </c>
    </row>
    <row r="50" spans="1:12" ht="90">
      <c r="A50" s="560"/>
      <c r="B50" s="554" t="s">
        <v>131</v>
      </c>
      <c r="C50" s="676"/>
      <c r="D50" s="660" t="s">
        <v>130</v>
      </c>
      <c r="E50" s="116">
        <f t="shared" si="3"/>
        <v>1977.8616000000002</v>
      </c>
      <c r="F50" s="1347">
        <v>1977.8616</v>
      </c>
      <c r="G50" s="1347">
        <v>1383.1200000000001</v>
      </c>
      <c r="H50" s="1347">
        <f t="shared" si="1"/>
        <v>1312.0276320000003</v>
      </c>
      <c r="I50" s="1347">
        <f t="shared" si="2"/>
        <v>1227.3806880000002</v>
      </c>
      <c r="J50" s="537"/>
      <c r="K50" s="541"/>
      <c r="L50" s="349">
        <v>0</v>
      </c>
    </row>
    <row r="51" spans="1:12" ht="90">
      <c r="A51" s="560"/>
      <c r="B51" s="554" t="s">
        <v>129</v>
      </c>
      <c r="C51" s="676"/>
      <c r="D51" s="660" t="s">
        <v>128</v>
      </c>
      <c r="E51" s="116">
        <f t="shared" si="3"/>
        <v>2058.0846000000001</v>
      </c>
      <c r="F51" s="1347">
        <v>2058.0846000000001</v>
      </c>
      <c r="G51" s="1347">
        <v>1439.22</v>
      </c>
      <c r="H51" s="1347">
        <f t="shared" si="1"/>
        <v>1365.2440920000001</v>
      </c>
      <c r="I51" s="1347">
        <f t="shared" si="2"/>
        <v>1277.163828</v>
      </c>
      <c r="J51" s="537"/>
      <c r="K51" s="541"/>
      <c r="L51" s="349">
        <v>0</v>
      </c>
    </row>
    <row r="52" spans="1:12" ht="90">
      <c r="A52" s="559"/>
      <c r="B52" s="544" t="s">
        <v>127</v>
      </c>
      <c r="C52" s="676"/>
      <c r="D52" s="660" t="s">
        <v>126</v>
      </c>
      <c r="E52" s="116">
        <f t="shared" si="3"/>
        <v>2136.8489999999997</v>
      </c>
      <c r="F52" s="1347">
        <v>2136.8489999999997</v>
      </c>
      <c r="G52" s="1347">
        <v>1494.3</v>
      </c>
      <c r="H52" s="1347">
        <f t="shared" si="1"/>
        <v>1417.49298</v>
      </c>
      <c r="I52" s="1347">
        <f t="shared" si="2"/>
        <v>1326.0418199999999</v>
      </c>
      <c r="J52" s="537"/>
      <c r="K52" s="541"/>
      <c r="L52" s="349">
        <v>0</v>
      </c>
    </row>
    <row r="53" spans="1:12" ht="142.5" customHeight="1">
      <c r="A53" s="560"/>
      <c r="B53" s="554" t="s">
        <v>125</v>
      </c>
      <c r="C53" s="678"/>
      <c r="D53" s="644" t="s">
        <v>124</v>
      </c>
      <c r="E53" s="116">
        <f t="shared" si="3"/>
        <v>2254.9956000000002</v>
      </c>
      <c r="F53" s="1347">
        <v>2254.9955999999997</v>
      </c>
      <c r="G53" s="1347">
        <v>1576.92</v>
      </c>
      <c r="H53" s="1347">
        <f t="shared" si="1"/>
        <v>1495.8663120000001</v>
      </c>
      <c r="I53" s="1347">
        <f t="shared" si="2"/>
        <v>1399.358808</v>
      </c>
      <c r="J53" s="537"/>
      <c r="K53" s="541"/>
      <c r="L53" s="349">
        <v>0</v>
      </c>
    </row>
    <row r="54" spans="1:12" ht="120" customHeight="1">
      <c r="A54" s="560"/>
      <c r="B54" s="554" t="s">
        <v>123</v>
      </c>
      <c r="C54" s="680" t="s">
        <v>982</v>
      </c>
      <c r="D54" s="644" t="s">
        <v>122</v>
      </c>
      <c r="E54" s="116">
        <f t="shared" si="3"/>
        <v>2381.8937999999998</v>
      </c>
      <c r="F54" s="1347">
        <v>2381.8938000000003</v>
      </c>
      <c r="G54" s="1347">
        <v>1665.66</v>
      </c>
      <c r="H54" s="1347">
        <f t="shared" si="1"/>
        <v>1580.0450760000001</v>
      </c>
      <c r="I54" s="1347">
        <f t="shared" si="2"/>
        <v>1478.1066840000001</v>
      </c>
      <c r="J54" s="537"/>
      <c r="K54" s="541"/>
      <c r="L54" s="349">
        <v>0</v>
      </c>
    </row>
    <row r="55" spans="1:12" ht="90">
      <c r="A55" s="560"/>
      <c r="B55" s="554" t="s">
        <v>121</v>
      </c>
      <c r="C55" s="682"/>
      <c r="D55" s="660" t="s">
        <v>120</v>
      </c>
      <c r="E55" s="116">
        <f t="shared" si="3"/>
        <v>2650.2762000000002</v>
      </c>
      <c r="F55" s="1347">
        <v>2650.2761999999998</v>
      </c>
      <c r="G55" s="1347">
        <v>1853.3400000000001</v>
      </c>
      <c r="H55" s="1347">
        <f t="shared" si="1"/>
        <v>1758.0783240000003</v>
      </c>
      <c r="I55" s="1347">
        <f t="shared" si="2"/>
        <v>1644.6539160000002</v>
      </c>
      <c r="J55" s="537"/>
      <c r="K55" s="541"/>
      <c r="L55" s="349">
        <v>0</v>
      </c>
    </row>
    <row r="56" spans="1:12" ht="130.5" customHeight="1">
      <c r="A56" s="560"/>
      <c r="B56" s="661" t="s">
        <v>119</v>
      </c>
      <c r="C56" s="678"/>
      <c r="D56" s="644" t="s">
        <v>118</v>
      </c>
      <c r="E56" s="116">
        <f t="shared" si="3"/>
        <v>1903.1812800000002</v>
      </c>
      <c r="F56" s="1347">
        <v>1699.2689999999998</v>
      </c>
      <c r="G56" s="1347">
        <v>1330.8960000000002</v>
      </c>
      <c r="H56" s="1347">
        <v>1237.7332800000001</v>
      </c>
      <c r="I56" s="1347">
        <v>1157.8795200000002</v>
      </c>
      <c r="J56" s="537"/>
      <c r="K56" s="541"/>
      <c r="L56" s="349">
        <v>0</v>
      </c>
    </row>
    <row r="57" spans="1:12" ht="130.5" customHeight="1">
      <c r="A57" s="560"/>
      <c r="B57" s="554" t="s">
        <v>117</v>
      </c>
      <c r="C57" s="676"/>
      <c r="D57" s="660" t="s">
        <v>116</v>
      </c>
      <c r="E57" s="116">
        <f t="shared" si="3"/>
        <v>2007.7337280000002</v>
      </c>
      <c r="F57" s="1347">
        <v>1792.6194</v>
      </c>
      <c r="G57" s="1347">
        <v>1404.0096000000001</v>
      </c>
      <c r="H57" s="1347">
        <v>1305.7289280000002</v>
      </c>
      <c r="I57" s="1347">
        <v>1221.4883520000001</v>
      </c>
      <c r="J57" s="537"/>
      <c r="K57" s="541"/>
      <c r="L57" s="349">
        <v>0</v>
      </c>
    </row>
    <row r="58" spans="1:12" ht="130.5" customHeight="1">
      <c r="A58" s="560"/>
      <c r="B58" s="554" t="s">
        <v>540</v>
      </c>
      <c r="C58" s="676"/>
      <c r="D58" s="660" t="s">
        <v>116</v>
      </c>
      <c r="E58" s="116">
        <f t="shared" si="3"/>
        <v>2309.9556480000001</v>
      </c>
      <c r="F58" s="1347">
        <v>2062.4603999999999</v>
      </c>
      <c r="G58" s="1347">
        <v>1615.3536000000001</v>
      </c>
      <c r="H58" s="1347">
        <v>1502.2788480000004</v>
      </c>
      <c r="I58" s="1347">
        <v>1405.357632</v>
      </c>
      <c r="J58" s="537"/>
      <c r="K58" s="541"/>
      <c r="L58" s="349">
        <v>0</v>
      </c>
    </row>
    <row r="59" spans="1:12" ht="130.5" customHeight="1">
      <c r="A59" s="560"/>
      <c r="B59" s="554" t="s">
        <v>115</v>
      </c>
      <c r="C59" s="676"/>
      <c r="D59" s="660" t="s">
        <v>114</v>
      </c>
      <c r="E59" s="116">
        <f t="shared" si="3"/>
        <v>2512.5260160000003</v>
      </c>
      <c r="F59" s="1347">
        <v>2243.3267999999998</v>
      </c>
      <c r="G59" s="1347">
        <v>1757.0112000000001</v>
      </c>
      <c r="H59" s="1347">
        <v>1634.0204160000003</v>
      </c>
      <c r="I59" s="1347">
        <v>1528.5997440000001</v>
      </c>
      <c r="J59" s="537"/>
      <c r="K59" s="541"/>
      <c r="L59" s="349">
        <v>0</v>
      </c>
    </row>
    <row r="60" spans="1:12" ht="130.5" customHeight="1">
      <c r="A60" s="560"/>
      <c r="B60" s="554" t="s">
        <v>537</v>
      </c>
      <c r="C60" s="678"/>
      <c r="D60" s="644" t="s">
        <v>114</v>
      </c>
      <c r="E60" s="116">
        <f t="shared" si="3"/>
        <v>2653.018368</v>
      </c>
      <c r="F60" s="1347">
        <v>2368.7663999999995</v>
      </c>
      <c r="G60" s="1347">
        <v>1855.2576000000001</v>
      </c>
      <c r="H60" s="1347">
        <v>1725.3895680000001</v>
      </c>
      <c r="I60" s="1347">
        <v>1614.074112</v>
      </c>
      <c r="J60" s="537"/>
      <c r="K60" s="541"/>
      <c r="L60" s="349">
        <v>0</v>
      </c>
    </row>
    <row r="61" spans="1:12" ht="130.5" customHeight="1">
      <c r="A61" s="560"/>
      <c r="B61" s="554" t="s">
        <v>113</v>
      </c>
      <c r="C61" s="676"/>
      <c r="D61" s="660" t="s">
        <v>112</v>
      </c>
      <c r="E61" s="116">
        <f t="shared" si="3"/>
        <v>2760.83808</v>
      </c>
      <c r="F61" s="1347">
        <v>2465.0339999999997</v>
      </c>
      <c r="G61" s="1347">
        <v>1930.6560000000002</v>
      </c>
      <c r="H61" s="1347">
        <v>1795.5100800000002</v>
      </c>
      <c r="I61" s="1347">
        <v>1679.6707200000001</v>
      </c>
      <c r="J61" s="537"/>
      <c r="K61" s="541"/>
      <c r="L61" s="349">
        <v>0</v>
      </c>
    </row>
    <row r="62" spans="1:12" ht="130.5" customHeight="1">
      <c r="A62" s="560"/>
      <c r="B62" s="554" t="s">
        <v>538</v>
      </c>
      <c r="C62" s="676"/>
      <c r="D62" s="660" t="s">
        <v>112</v>
      </c>
      <c r="E62" s="116">
        <f t="shared" si="3"/>
        <v>2925.8349120000003</v>
      </c>
      <c r="F62" s="1347">
        <v>2612.3526000000002</v>
      </c>
      <c r="G62" s="1347">
        <v>2046.0384000000004</v>
      </c>
      <c r="H62" s="1347">
        <v>1902.8157120000005</v>
      </c>
      <c r="I62" s="1347">
        <v>1780.0534080000002</v>
      </c>
      <c r="J62" s="537"/>
      <c r="K62" s="541"/>
      <c r="L62" s="349">
        <v>0</v>
      </c>
    </row>
    <row r="63" spans="1:12" ht="130.5" customHeight="1">
      <c r="A63" s="560"/>
      <c r="B63" s="661" t="s">
        <v>111</v>
      </c>
      <c r="C63" s="675"/>
      <c r="D63" s="660" t="s">
        <v>110</v>
      </c>
      <c r="E63" s="116">
        <f t="shared" si="3"/>
        <v>3252.5613119999998</v>
      </c>
      <c r="F63" s="1347">
        <v>2904.0725999999995</v>
      </c>
      <c r="G63" s="1347">
        <v>2274.5183999999999</v>
      </c>
      <c r="H63" s="1347">
        <v>2115.3021120000003</v>
      </c>
      <c r="I63" s="1347">
        <v>1978.8310080000001</v>
      </c>
      <c r="J63" s="537"/>
      <c r="K63" s="541"/>
      <c r="L63" s="349">
        <v>0</v>
      </c>
    </row>
    <row r="64" spans="1:12" ht="130.5" customHeight="1">
      <c r="A64" s="560"/>
      <c r="B64" s="554" t="s">
        <v>539</v>
      </c>
      <c r="C64" s="678"/>
      <c r="D64" s="644" t="s">
        <v>110</v>
      </c>
      <c r="E64" s="116">
        <f t="shared" si="3"/>
        <v>3432.2608320000008</v>
      </c>
      <c r="F64" s="1347">
        <v>3064.5185999999999</v>
      </c>
      <c r="G64" s="1347">
        <v>2400.1824000000006</v>
      </c>
      <c r="H64" s="1347">
        <v>2232.1696320000005</v>
      </c>
      <c r="I64" s="1347">
        <v>2088.1586880000004</v>
      </c>
      <c r="J64" s="537"/>
      <c r="K64" s="541"/>
      <c r="L64" s="349">
        <v>0</v>
      </c>
    </row>
    <row r="65" spans="1:12" ht="130.5" customHeight="1">
      <c r="A65" s="560"/>
      <c r="B65" s="554" t="s">
        <v>109</v>
      </c>
      <c r="C65" s="683"/>
      <c r="D65" s="644" t="s">
        <v>108</v>
      </c>
      <c r="E65" s="116">
        <f t="shared" si="3"/>
        <v>3667.5038399999999</v>
      </c>
      <c r="F65" s="1347">
        <v>3274.5569999999998</v>
      </c>
      <c r="G65" s="1347">
        <v>2564.6880000000001</v>
      </c>
      <c r="H65" s="1347">
        <v>2385.1598400000003</v>
      </c>
      <c r="I65" s="1347">
        <v>2231.2785600000002</v>
      </c>
      <c r="J65" s="537"/>
      <c r="K65" s="541"/>
      <c r="L65" s="349">
        <v>0</v>
      </c>
    </row>
    <row r="66" spans="1:12" ht="111" customHeight="1">
      <c r="A66" s="560"/>
      <c r="B66" s="554" t="s">
        <v>106</v>
      </c>
      <c r="C66" s="684"/>
      <c r="D66" s="649" t="s">
        <v>105</v>
      </c>
      <c r="E66" s="116">
        <f t="shared" si="3"/>
        <v>2456.982528</v>
      </c>
      <c r="F66" s="1347">
        <v>2193.7343999999998</v>
      </c>
      <c r="G66" s="1347">
        <v>1718.1696000000002</v>
      </c>
      <c r="H66" s="1347">
        <v>1597.8977280000004</v>
      </c>
      <c r="I66" s="1347">
        <v>1494.8075520000002</v>
      </c>
      <c r="J66" s="537"/>
      <c r="K66" s="541"/>
      <c r="L66" s="349">
        <v>0</v>
      </c>
    </row>
    <row r="67" spans="1:12" ht="111" customHeight="1">
      <c r="A67" s="560"/>
      <c r="B67" s="661" t="s">
        <v>104</v>
      </c>
      <c r="C67" s="645"/>
      <c r="D67" s="685" t="s">
        <v>103</v>
      </c>
      <c r="E67" s="116">
        <f t="shared" si="3"/>
        <v>3098.9999040000002</v>
      </c>
      <c r="F67" s="1347">
        <v>2766.9641999999999</v>
      </c>
      <c r="G67" s="1347">
        <v>2167.1328000000003</v>
      </c>
      <c r="H67" s="1347">
        <v>2015.4335040000003</v>
      </c>
      <c r="I67" s="1347">
        <v>1885.4055360000002</v>
      </c>
      <c r="J67" s="537"/>
      <c r="K67" s="541"/>
      <c r="L67" s="349">
        <v>0</v>
      </c>
    </row>
    <row r="68" spans="1:12" ht="111" customHeight="1">
      <c r="A68" s="560"/>
      <c r="B68" s="554" t="s">
        <v>102</v>
      </c>
      <c r="C68" s="671"/>
      <c r="D68" s="685" t="s">
        <v>101</v>
      </c>
      <c r="E68" s="116">
        <f t="shared" si="3"/>
        <v>3489.4379519999998</v>
      </c>
      <c r="F68" s="1347">
        <v>3115.5696000000003</v>
      </c>
      <c r="G68" s="1347">
        <v>2440.1664000000001</v>
      </c>
      <c r="H68" s="1347">
        <v>2269.3547520000002</v>
      </c>
      <c r="I68" s="1347">
        <v>2122.9447680000003</v>
      </c>
      <c r="J68" s="537"/>
      <c r="K68" s="541"/>
      <c r="L68" s="349">
        <v>0</v>
      </c>
    </row>
    <row r="69" spans="1:12" ht="111" customHeight="1">
      <c r="A69" s="560"/>
      <c r="B69" s="554" t="s">
        <v>100</v>
      </c>
      <c r="C69" s="671"/>
      <c r="D69" s="685" t="s">
        <v>99</v>
      </c>
      <c r="E69" s="116">
        <f t="shared" si="3"/>
        <v>3876.6087360000001</v>
      </c>
      <c r="F69" s="1347">
        <v>3461.2577999999999</v>
      </c>
      <c r="G69" s="1347">
        <v>2710.9152000000004</v>
      </c>
      <c r="H69" s="1347">
        <v>2521.1511360000004</v>
      </c>
      <c r="I69" s="1347">
        <v>2358.496224</v>
      </c>
      <c r="J69" s="537"/>
      <c r="K69" s="541"/>
      <c r="L69" s="349">
        <v>0</v>
      </c>
    </row>
    <row r="70" spans="1:12" ht="111" customHeight="1">
      <c r="A70" s="560"/>
      <c r="B70" s="661" t="s">
        <v>98</v>
      </c>
      <c r="C70" s="645"/>
      <c r="D70" s="685" t="s">
        <v>97</v>
      </c>
      <c r="E70" s="116">
        <f t="shared" ref="E70:E99" si="4">G70*1.43</f>
        <v>5038.1210879999999</v>
      </c>
      <c r="F70" s="1347">
        <v>4498.3224</v>
      </c>
      <c r="G70" s="1347">
        <v>3523.1616000000004</v>
      </c>
      <c r="H70" s="1347">
        <v>3276.5402880000006</v>
      </c>
      <c r="I70" s="1347">
        <v>3065.1505920000004</v>
      </c>
      <c r="J70" s="537"/>
      <c r="K70" s="541"/>
      <c r="L70" s="349">
        <v>0</v>
      </c>
    </row>
    <row r="71" spans="1:12" ht="111" customHeight="1">
      <c r="A71" s="560"/>
      <c r="B71" s="661" t="s">
        <v>96</v>
      </c>
      <c r="C71" s="654"/>
      <c r="D71" s="649" t="s">
        <v>95</v>
      </c>
      <c r="E71" s="116">
        <f t="shared" si="4"/>
        <v>6588.4378560000005</v>
      </c>
      <c r="F71" s="1347">
        <v>5882.5337999999992</v>
      </c>
      <c r="G71" s="1347">
        <v>4607.2992000000004</v>
      </c>
      <c r="H71" s="1347">
        <v>4284.7882560000007</v>
      </c>
      <c r="I71" s="1347">
        <v>4008.3503040000001</v>
      </c>
      <c r="J71" s="537"/>
      <c r="K71" s="541"/>
      <c r="L71" s="349">
        <v>0</v>
      </c>
    </row>
    <row r="72" spans="1:12" ht="207" customHeight="1">
      <c r="A72" s="560"/>
      <c r="B72" s="554" t="s">
        <v>94</v>
      </c>
      <c r="C72" s="686" t="s">
        <v>107</v>
      </c>
      <c r="D72" s="685" t="s">
        <v>93</v>
      </c>
      <c r="E72" s="116">
        <f t="shared" si="4"/>
        <v>7748.3165760000002</v>
      </c>
      <c r="F72" s="1347">
        <v>6918.1397999999999</v>
      </c>
      <c r="G72" s="1347">
        <v>5418.4032000000007</v>
      </c>
      <c r="H72" s="1347">
        <v>5039.1149760000008</v>
      </c>
      <c r="I72" s="1347">
        <v>4714.010784000001</v>
      </c>
      <c r="J72" s="537"/>
      <c r="K72" s="541"/>
      <c r="L72" s="349">
        <v>0</v>
      </c>
    </row>
    <row r="73" spans="1:12" ht="126" customHeight="1">
      <c r="A73" s="560"/>
      <c r="B73" s="554" t="s">
        <v>106</v>
      </c>
      <c r="C73" s="687" t="s">
        <v>599</v>
      </c>
      <c r="D73" s="649" t="s">
        <v>105</v>
      </c>
      <c r="E73" s="521">
        <f t="shared" si="4"/>
        <v>2456.982528</v>
      </c>
      <c r="F73" s="1347">
        <v>2193.7343999999998</v>
      </c>
      <c r="G73" s="1347">
        <v>1718.1696000000002</v>
      </c>
      <c r="H73" s="1347">
        <v>1597.8977280000004</v>
      </c>
      <c r="I73" s="1347">
        <v>1494.8075520000002</v>
      </c>
      <c r="J73" s="537"/>
      <c r="K73" s="541"/>
      <c r="L73" s="349">
        <v>0</v>
      </c>
    </row>
    <row r="74" spans="1:12" ht="126">
      <c r="A74" s="560"/>
      <c r="B74" s="661" t="s">
        <v>104</v>
      </c>
      <c r="C74" s="645"/>
      <c r="D74" s="685" t="s">
        <v>103</v>
      </c>
      <c r="E74" s="521">
        <f t="shared" si="4"/>
        <v>3098.9999040000002</v>
      </c>
      <c r="F74" s="1347">
        <v>2766.9641999999999</v>
      </c>
      <c r="G74" s="1347">
        <v>2167.1328000000003</v>
      </c>
      <c r="H74" s="1347">
        <v>2015.4335040000003</v>
      </c>
      <c r="I74" s="1347">
        <v>1885.4055360000002</v>
      </c>
      <c r="J74" s="537"/>
      <c r="K74" s="541"/>
      <c r="L74" s="349">
        <v>0</v>
      </c>
    </row>
    <row r="75" spans="1:12" ht="126">
      <c r="A75" s="560"/>
      <c r="B75" s="554" t="s">
        <v>102</v>
      </c>
      <c r="C75" s="654"/>
      <c r="D75" s="649" t="s">
        <v>101</v>
      </c>
      <c r="E75" s="521">
        <f t="shared" si="4"/>
        <v>3489.4379519999998</v>
      </c>
      <c r="F75" s="1347">
        <v>3115.5696000000003</v>
      </c>
      <c r="G75" s="1347">
        <v>2440.1664000000001</v>
      </c>
      <c r="H75" s="1347">
        <v>2269.3547520000002</v>
      </c>
      <c r="I75" s="1347">
        <v>2122.9447680000003</v>
      </c>
      <c r="J75" s="537"/>
      <c r="K75" s="541"/>
      <c r="L75" s="349">
        <v>0</v>
      </c>
    </row>
    <row r="76" spans="1:12" ht="126">
      <c r="A76" s="560"/>
      <c r="B76" s="661" t="s">
        <v>100</v>
      </c>
      <c r="C76" s="654"/>
      <c r="D76" s="649" t="s">
        <v>99</v>
      </c>
      <c r="E76" s="521">
        <f t="shared" si="4"/>
        <v>3876.6087360000001</v>
      </c>
      <c r="F76" s="1347">
        <v>3461.2577999999999</v>
      </c>
      <c r="G76" s="1347">
        <v>2710.9152000000004</v>
      </c>
      <c r="H76" s="1347">
        <v>2521.1511360000004</v>
      </c>
      <c r="I76" s="1347">
        <v>2358.496224</v>
      </c>
      <c r="J76" s="537"/>
      <c r="K76" s="541"/>
      <c r="L76" s="349">
        <v>0</v>
      </c>
    </row>
    <row r="77" spans="1:12" ht="126">
      <c r="A77" s="560"/>
      <c r="B77" s="554" t="s">
        <v>98</v>
      </c>
      <c r="C77" s="671"/>
      <c r="D77" s="685" t="s">
        <v>97</v>
      </c>
      <c r="E77" s="521">
        <f t="shared" si="4"/>
        <v>5038.1210879999999</v>
      </c>
      <c r="F77" s="1347">
        <v>4498.3224</v>
      </c>
      <c r="G77" s="1347">
        <v>3523.1616000000004</v>
      </c>
      <c r="H77" s="1347">
        <v>3276.5402880000006</v>
      </c>
      <c r="I77" s="1347">
        <v>3065.1505920000004</v>
      </c>
      <c r="J77" s="537"/>
      <c r="K77" s="541"/>
      <c r="L77" s="349">
        <v>0</v>
      </c>
    </row>
    <row r="78" spans="1:12" ht="126">
      <c r="A78" s="560"/>
      <c r="B78" s="661" t="s">
        <v>96</v>
      </c>
      <c r="C78" s="645"/>
      <c r="D78" s="685" t="s">
        <v>95</v>
      </c>
      <c r="E78" s="521">
        <f t="shared" si="4"/>
        <v>6588.4378560000005</v>
      </c>
      <c r="F78" s="1347">
        <v>5882.5337999999992</v>
      </c>
      <c r="G78" s="1347">
        <v>4607.2992000000004</v>
      </c>
      <c r="H78" s="1347">
        <v>4284.7882560000007</v>
      </c>
      <c r="I78" s="1347">
        <v>4008.3503040000001</v>
      </c>
      <c r="J78" s="537"/>
      <c r="K78" s="541"/>
      <c r="L78" s="349">
        <v>0</v>
      </c>
    </row>
    <row r="79" spans="1:12" ht="126">
      <c r="A79" s="560"/>
      <c r="B79" s="554" t="s">
        <v>94</v>
      </c>
      <c r="C79" s="688"/>
      <c r="D79" s="685" t="s">
        <v>93</v>
      </c>
      <c r="E79" s="521">
        <f t="shared" si="4"/>
        <v>7748.3165760000002</v>
      </c>
      <c r="F79" s="1347">
        <v>6918.1397999999999</v>
      </c>
      <c r="G79" s="1347">
        <v>5418.4032000000007</v>
      </c>
      <c r="H79" s="1347">
        <v>5039.1149760000008</v>
      </c>
      <c r="I79" s="1347">
        <v>4714.010784000001</v>
      </c>
      <c r="J79" s="537"/>
      <c r="K79" s="541"/>
      <c r="L79" s="349">
        <v>0</v>
      </c>
    </row>
    <row r="80" spans="1:12" ht="126" customHeight="1">
      <c r="A80" s="560"/>
      <c r="B80" s="661" t="s">
        <v>92</v>
      </c>
      <c r="C80" s="645"/>
      <c r="D80" s="685" t="s">
        <v>91</v>
      </c>
      <c r="E80" s="521">
        <f t="shared" si="4"/>
        <v>5208.0188160000007</v>
      </c>
      <c r="F80" s="1347">
        <v>4650.0168000000003</v>
      </c>
      <c r="G80" s="1347">
        <v>3641.9712000000004</v>
      </c>
      <c r="H80" s="1347">
        <v>3387.0332160000007</v>
      </c>
      <c r="I80" s="1347">
        <v>3168.514944</v>
      </c>
      <c r="J80" s="537"/>
      <c r="K80" s="541"/>
      <c r="L80" s="349">
        <v>0</v>
      </c>
    </row>
    <row r="81" spans="1:12" ht="126">
      <c r="A81" s="560"/>
      <c r="B81" s="554" t="s">
        <v>90</v>
      </c>
      <c r="C81" s="671"/>
      <c r="D81" s="685" t="s">
        <v>89</v>
      </c>
      <c r="E81" s="521">
        <f t="shared" si="4"/>
        <v>5859.8379839999998</v>
      </c>
      <c r="F81" s="1347">
        <v>5231.9982</v>
      </c>
      <c r="G81" s="1347">
        <v>4097.7888000000003</v>
      </c>
      <c r="H81" s="1347">
        <v>3810.9435840000006</v>
      </c>
      <c r="I81" s="1347">
        <v>3565.0762560000003</v>
      </c>
      <c r="J81" s="537"/>
      <c r="K81" s="541"/>
      <c r="L81" s="349">
        <v>0</v>
      </c>
    </row>
    <row r="82" spans="1:12" ht="126">
      <c r="A82" s="560"/>
      <c r="B82" s="554" t="s">
        <v>88</v>
      </c>
      <c r="C82" s="654"/>
      <c r="D82" s="649" t="s">
        <v>87</v>
      </c>
      <c r="E82" s="521">
        <f t="shared" si="4"/>
        <v>6727.2965760000006</v>
      </c>
      <c r="F82" s="1347">
        <v>6006.5147999999999</v>
      </c>
      <c r="G82" s="1347">
        <v>4704.4032000000007</v>
      </c>
      <c r="H82" s="1347">
        <v>4375.0949760000012</v>
      </c>
      <c r="I82" s="1347">
        <v>4092.8307840000007</v>
      </c>
      <c r="J82" s="537"/>
      <c r="K82" s="541"/>
      <c r="L82" s="349">
        <v>0</v>
      </c>
    </row>
    <row r="83" spans="1:12" ht="126">
      <c r="A83" s="560"/>
      <c r="B83" s="554" t="s">
        <v>86</v>
      </c>
      <c r="C83" s="671"/>
      <c r="D83" s="685" t="s">
        <v>85</v>
      </c>
      <c r="E83" s="521">
        <f t="shared" si="4"/>
        <v>7269.6624000000011</v>
      </c>
      <c r="F83" s="1347">
        <v>6490.77</v>
      </c>
      <c r="G83" s="1347">
        <v>5083.6800000000012</v>
      </c>
      <c r="H83" s="1347">
        <v>4727.8224000000009</v>
      </c>
      <c r="I83" s="1347">
        <v>4422.8016000000007</v>
      </c>
      <c r="J83" s="537"/>
      <c r="K83" s="541"/>
      <c r="L83" s="349">
        <v>0</v>
      </c>
    </row>
    <row r="84" spans="1:12" ht="126">
      <c r="A84" s="560"/>
      <c r="B84" s="554" t="s">
        <v>84</v>
      </c>
      <c r="C84" s="671"/>
      <c r="D84" s="685" t="s">
        <v>83</v>
      </c>
      <c r="E84" s="521">
        <f t="shared" si="4"/>
        <v>7704.2085119999992</v>
      </c>
      <c r="F84" s="1347">
        <v>6878.7575999999999</v>
      </c>
      <c r="G84" s="1347">
        <v>5387.5583999999999</v>
      </c>
      <c r="H84" s="1347">
        <v>5010.4293120000011</v>
      </c>
      <c r="I84" s="1347">
        <v>4687.1758080000009</v>
      </c>
      <c r="J84" s="537"/>
      <c r="K84" s="541"/>
      <c r="L84" s="349">
        <v>0</v>
      </c>
    </row>
    <row r="85" spans="1:12" ht="126">
      <c r="A85" s="560"/>
      <c r="B85" s="554" t="s">
        <v>82</v>
      </c>
      <c r="C85" s="671"/>
      <c r="D85" s="685" t="s">
        <v>81</v>
      </c>
      <c r="E85" s="521">
        <f t="shared" si="4"/>
        <v>9981.4915200000014</v>
      </c>
      <c r="F85" s="1347">
        <v>8912.0460000000003</v>
      </c>
      <c r="G85" s="1347">
        <v>6980.0640000000012</v>
      </c>
      <c r="H85" s="1347">
        <v>6491.4595200000012</v>
      </c>
      <c r="I85" s="1347">
        <v>6072.6556800000008</v>
      </c>
      <c r="J85" s="537"/>
      <c r="K85" s="541"/>
      <c r="L85" s="349">
        <v>0</v>
      </c>
    </row>
    <row r="86" spans="1:12" ht="126">
      <c r="A86" s="560"/>
      <c r="B86" s="554" t="s">
        <v>80</v>
      </c>
      <c r="C86" s="654"/>
      <c r="D86" s="649" t="s">
        <v>79</v>
      </c>
      <c r="E86" s="521">
        <f t="shared" si="4"/>
        <v>10741.1304</v>
      </c>
      <c r="F86" s="1347">
        <v>9590.2950000000001</v>
      </c>
      <c r="G86" s="1347">
        <v>7511.2800000000007</v>
      </c>
      <c r="H86" s="1347">
        <v>6985.4904000000015</v>
      </c>
      <c r="I86" s="1347">
        <v>6534.8136000000013</v>
      </c>
      <c r="J86" s="537"/>
      <c r="K86" s="541"/>
      <c r="L86" s="349">
        <v>0</v>
      </c>
    </row>
    <row r="87" spans="1:12" ht="135.75" customHeight="1">
      <c r="A87" s="560"/>
      <c r="B87" s="554" t="s">
        <v>78</v>
      </c>
      <c r="C87" s="654"/>
      <c r="D87" s="685" t="s">
        <v>77</v>
      </c>
      <c r="E87" s="521">
        <f t="shared" si="4"/>
        <v>11283.496224</v>
      </c>
      <c r="F87" s="1347">
        <v>10074.5502</v>
      </c>
      <c r="G87" s="1347">
        <v>7890.5568000000012</v>
      </c>
      <c r="H87" s="1347">
        <v>7338.2178240000012</v>
      </c>
      <c r="I87" s="1347">
        <v>6864.7844160000013</v>
      </c>
      <c r="J87" s="537"/>
      <c r="K87" s="541"/>
      <c r="L87" s="349">
        <v>0</v>
      </c>
    </row>
    <row r="88" spans="1:12" ht="292.5" customHeight="1">
      <c r="A88" s="560"/>
      <c r="B88" s="554" t="s">
        <v>76</v>
      </c>
      <c r="C88" s="689" t="s">
        <v>983</v>
      </c>
      <c r="D88" s="685" t="s">
        <v>75</v>
      </c>
      <c r="E88" s="521">
        <f t="shared" si="4"/>
        <v>11718.042336000002</v>
      </c>
      <c r="F88" s="1347">
        <v>10462.5378</v>
      </c>
      <c r="G88" s="1347">
        <v>8194.4352000000017</v>
      </c>
      <c r="H88" s="1347">
        <v>7620.8247360000014</v>
      </c>
      <c r="I88" s="1347">
        <v>7129.1586240000006</v>
      </c>
      <c r="J88" s="537"/>
      <c r="K88" s="541"/>
      <c r="L88" s="349">
        <v>0</v>
      </c>
    </row>
    <row r="89" spans="1:12" ht="131.25" customHeight="1">
      <c r="A89" s="558"/>
      <c r="B89" s="651" t="s">
        <v>74</v>
      </c>
      <c r="C89" s="690"/>
      <c r="D89" s="685" t="s">
        <v>73</v>
      </c>
      <c r="E89" s="521">
        <f t="shared" si="4"/>
        <v>6233.9397119999994</v>
      </c>
      <c r="F89" s="1347">
        <v>5566.0176000000001</v>
      </c>
      <c r="G89" s="1347">
        <v>4359.3984</v>
      </c>
      <c r="H89" s="1347">
        <v>4054.2405120000003</v>
      </c>
      <c r="I89" s="1347">
        <v>3792.6766079999998</v>
      </c>
      <c r="J89" s="537"/>
      <c r="K89" s="541"/>
      <c r="L89" s="349">
        <v>0</v>
      </c>
    </row>
    <row r="90" spans="1:12" ht="152.25" customHeight="1">
      <c r="A90" s="558"/>
      <c r="B90" s="553" t="s">
        <v>72</v>
      </c>
      <c r="C90" s="691"/>
      <c r="D90" s="685" t="s">
        <v>71</v>
      </c>
      <c r="E90" s="521">
        <f t="shared" si="4"/>
        <v>7588.2206400000005</v>
      </c>
      <c r="F90" s="1347">
        <v>6775.1969999999992</v>
      </c>
      <c r="G90" s="1347">
        <v>5306.4480000000003</v>
      </c>
      <c r="H90" s="1347">
        <v>4934.9966400000012</v>
      </c>
      <c r="I90" s="1347">
        <v>4616.6097600000012</v>
      </c>
      <c r="J90" s="537"/>
      <c r="K90" s="541"/>
      <c r="L90" s="349">
        <v>0</v>
      </c>
    </row>
    <row r="91" spans="1:12" ht="171" customHeight="1">
      <c r="A91" s="558"/>
      <c r="B91" s="553" t="s">
        <v>70</v>
      </c>
      <c r="C91" s="692" t="s">
        <v>485</v>
      </c>
      <c r="D91" s="685" t="s">
        <v>69</v>
      </c>
      <c r="E91" s="521">
        <f t="shared" si="4"/>
        <v>9845.9000639999995</v>
      </c>
      <c r="F91" s="1347">
        <v>8790.9821999999986</v>
      </c>
      <c r="G91" s="1347">
        <v>6885.2448000000004</v>
      </c>
      <c r="H91" s="1347">
        <v>6403.2776640000011</v>
      </c>
      <c r="I91" s="1347">
        <v>5990.1629760000005</v>
      </c>
      <c r="J91" s="537"/>
      <c r="K91" s="541"/>
      <c r="L91" s="349">
        <v>0</v>
      </c>
    </row>
    <row r="92" spans="1:12" ht="159.75" customHeight="1">
      <c r="A92" s="558"/>
      <c r="B92" s="651" t="s">
        <v>677</v>
      </c>
      <c r="C92" s="690"/>
      <c r="D92" s="685" t="s">
        <v>68</v>
      </c>
      <c r="E92" s="521">
        <f t="shared" si="4"/>
        <v>1254.6293760000001</v>
      </c>
      <c r="F92" s="1347">
        <v>1120.2048</v>
      </c>
      <c r="G92" s="1347">
        <v>877.36320000000012</v>
      </c>
      <c r="H92" s="1347">
        <v>815.94777600000009</v>
      </c>
      <c r="I92" s="1347">
        <v>763.30598400000008</v>
      </c>
      <c r="J92" s="537"/>
      <c r="K92" s="541"/>
      <c r="L92" s="349">
        <v>0</v>
      </c>
    </row>
    <row r="93" spans="1:12" s="219" customFormat="1" ht="159.75" customHeight="1">
      <c r="A93" s="558"/>
      <c r="B93" s="553" t="s">
        <v>676</v>
      </c>
      <c r="C93" s="691"/>
      <c r="D93" s="685" t="s">
        <v>670</v>
      </c>
      <c r="E93" s="521">
        <f t="shared" si="4"/>
        <v>1388.5871999999999</v>
      </c>
      <c r="F93" s="1347">
        <v>1239.81</v>
      </c>
      <c r="G93" s="1347">
        <v>971.04000000000008</v>
      </c>
      <c r="H93" s="1347">
        <v>903.06720000000018</v>
      </c>
      <c r="I93" s="1347">
        <v>844.80480000000011</v>
      </c>
      <c r="J93" s="537"/>
      <c r="K93" s="541"/>
      <c r="L93" s="349">
        <v>0</v>
      </c>
    </row>
    <row r="94" spans="1:12" s="219" customFormat="1" ht="159.75" customHeight="1">
      <c r="A94" s="558"/>
      <c r="B94" s="553" t="s">
        <v>674</v>
      </c>
      <c r="C94" s="691"/>
      <c r="D94" s="685" t="s">
        <v>671</v>
      </c>
      <c r="E94" s="521">
        <f t="shared" si="4"/>
        <v>1561.7521920000002</v>
      </c>
      <c r="F94" s="1347">
        <v>1394.4215999999999</v>
      </c>
      <c r="G94" s="1347">
        <v>1092.1344000000001</v>
      </c>
      <c r="H94" s="1347">
        <v>1015.6849920000001</v>
      </c>
      <c r="I94" s="1347">
        <v>950.15692799999999</v>
      </c>
      <c r="J94" s="537"/>
      <c r="K94" s="542"/>
      <c r="L94" s="349">
        <v>0</v>
      </c>
    </row>
    <row r="95" spans="1:12" ht="161.25" customHeight="1">
      <c r="A95" s="558"/>
      <c r="B95" s="553" t="s">
        <v>675</v>
      </c>
      <c r="C95" s="693" t="s">
        <v>486</v>
      </c>
      <c r="D95" s="649" t="s">
        <v>672</v>
      </c>
      <c r="E95" s="521">
        <f t="shared" si="4"/>
        <v>1890.112224</v>
      </c>
      <c r="F95" s="1347">
        <v>1687.6002000000001</v>
      </c>
      <c r="G95" s="1347">
        <v>1321.7568000000001</v>
      </c>
      <c r="H95" s="1347">
        <v>1229.2338240000004</v>
      </c>
      <c r="I95" s="1347">
        <v>1149.9284160000002</v>
      </c>
      <c r="J95" s="537"/>
      <c r="K95" s="542"/>
      <c r="L95" s="349">
        <v>0</v>
      </c>
    </row>
    <row r="96" spans="1:12" ht="243" customHeight="1">
      <c r="A96" s="558"/>
      <c r="B96" s="553" t="s">
        <v>67</v>
      </c>
      <c r="C96" s="599" t="s">
        <v>66</v>
      </c>
      <c r="D96" s="220" t="s">
        <v>65</v>
      </c>
      <c r="E96" s="521">
        <f t="shared" si="4"/>
        <v>1221.9567360000001</v>
      </c>
      <c r="F96" s="1347">
        <v>2252.0784000000003</v>
      </c>
      <c r="G96" s="537">
        <v>854.51520000000016</v>
      </c>
      <c r="H96" s="537">
        <v>854.51520000000016</v>
      </c>
      <c r="I96" s="537">
        <v>854.51520000000016</v>
      </c>
      <c r="J96" s="537">
        <v>854.51520000000016</v>
      </c>
      <c r="K96" s="542"/>
      <c r="L96" s="349">
        <v>0</v>
      </c>
    </row>
    <row r="97" spans="1:12" ht="313.5" customHeight="1">
      <c r="A97" s="559"/>
      <c r="B97" s="544" t="s">
        <v>64</v>
      </c>
      <c r="C97" s="519" t="s">
        <v>63</v>
      </c>
      <c r="D97" s="122" t="s">
        <v>62</v>
      </c>
      <c r="E97" s="521">
        <f t="shared" si="4"/>
        <v>896.86396800000011</v>
      </c>
      <c r="F97" s="1347">
        <v>800.77139999999997</v>
      </c>
      <c r="G97" s="1347">
        <v>627.1776000000001</v>
      </c>
      <c r="H97" s="1347">
        <v>583.27516800000012</v>
      </c>
      <c r="I97" s="1347">
        <v>545.64451200000019</v>
      </c>
      <c r="J97" s="537"/>
      <c r="K97" s="542"/>
      <c r="L97" s="349">
        <v>0</v>
      </c>
    </row>
    <row r="98" spans="1:12" ht="295.5" customHeight="1">
      <c r="A98" s="559"/>
      <c r="B98" s="547" t="s">
        <v>61</v>
      </c>
      <c r="C98" s="519" t="s">
        <v>60</v>
      </c>
      <c r="D98" s="122" t="s">
        <v>57</v>
      </c>
      <c r="E98" s="521">
        <f t="shared" si="4"/>
        <v>1092.8998080000001</v>
      </c>
      <c r="F98" s="1347">
        <v>975.80340000000001</v>
      </c>
      <c r="G98" s="1347">
        <v>764.26560000000006</v>
      </c>
      <c r="H98" s="1347">
        <v>710.76700800000015</v>
      </c>
      <c r="I98" s="1347">
        <v>664.9110720000001</v>
      </c>
      <c r="J98" s="537"/>
      <c r="K98" s="542"/>
      <c r="L98" s="349">
        <v>0</v>
      </c>
    </row>
    <row r="99" spans="1:12" ht="298.5" customHeight="1">
      <c r="A99" s="562"/>
      <c r="B99" s="555" t="s">
        <v>59</v>
      </c>
      <c r="C99" s="520" t="s">
        <v>58</v>
      </c>
      <c r="D99" s="123" t="s">
        <v>57</v>
      </c>
      <c r="E99" s="524">
        <f t="shared" si="4"/>
        <v>702.46176000000003</v>
      </c>
      <c r="F99" s="1347">
        <v>627.19799999999998</v>
      </c>
      <c r="G99" s="1347">
        <v>491.23200000000003</v>
      </c>
      <c r="H99" s="1347">
        <v>456.84576000000004</v>
      </c>
      <c r="I99" s="1347">
        <v>427.37184000000002</v>
      </c>
      <c r="J99" s="537"/>
      <c r="K99" s="563"/>
      <c r="L99" s="525">
        <v>0</v>
      </c>
    </row>
    <row r="100" spans="1:12" ht="60" customHeight="1">
      <c r="A100" s="591"/>
      <c r="B100" s="592"/>
      <c r="C100" s="591"/>
      <c r="D100" s="592" t="s">
        <v>56</v>
      </c>
      <c r="E100" s="591"/>
      <c r="F100" s="593"/>
      <c r="G100" s="593"/>
      <c r="H100" s="593"/>
      <c r="I100" s="593"/>
      <c r="J100" s="593"/>
      <c r="K100" s="593"/>
      <c r="L100" s="591"/>
    </row>
    <row r="101" spans="1:12" ht="408" customHeight="1">
      <c r="A101" s="572"/>
      <c r="B101" s="570" t="s">
        <v>55</v>
      </c>
      <c r="C101" s="565" t="s">
        <v>54</v>
      </c>
      <c r="D101" s="566" t="s">
        <v>51</v>
      </c>
      <c r="E101" s="549">
        <f t="shared" ref="E101:E109" si="5">G101*1.43</f>
        <v>1860.706848</v>
      </c>
      <c r="F101" s="1347">
        <v>1730.4573686400004</v>
      </c>
      <c r="G101" s="1347">
        <v>1301.1936000000001</v>
      </c>
      <c r="H101" s="1347">
        <v>1210.1100480000002</v>
      </c>
      <c r="I101" s="1347">
        <v>1132.0384320000001</v>
      </c>
      <c r="J101" s="537"/>
      <c r="K101" s="568" t="s">
        <v>895</v>
      </c>
      <c r="L101" s="567">
        <v>0</v>
      </c>
    </row>
    <row r="102" spans="1:12" ht="224.25" customHeight="1">
      <c r="A102" s="573"/>
      <c r="B102" s="543" t="s">
        <v>53</v>
      </c>
      <c r="C102" s="564"/>
      <c r="D102" s="70" t="s">
        <v>51</v>
      </c>
      <c r="E102" s="332">
        <f t="shared" si="5"/>
        <v>3381.6182399999998</v>
      </c>
      <c r="F102" s="1347">
        <v>3144.9049632000001</v>
      </c>
      <c r="G102" s="1347">
        <v>2364.768</v>
      </c>
      <c r="H102" s="1347">
        <v>2199.2342400000002</v>
      </c>
      <c r="I102" s="1347">
        <v>2057.34816</v>
      </c>
      <c r="J102" s="537"/>
      <c r="K102" s="568" t="s">
        <v>895</v>
      </c>
      <c r="L102" s="293">
        <v>0</v>
      </c>
    </row>
    <row r="103" spans="1:12" ht="192.75" customHeight="1">
      <c r="A103" s="561"/>
      <c r="B103" s="571" t="s">
        <v>52</v>
      </c>
      <c r="C103" s="118"/>
      <c r="D103" s="63" t="s">
        <v>51</v>
      </c>
      <c r="E103" s="332">
        <f t="shared" si="5"/>
        <v>6670.1194560000004</v>
      </c>
      <c r="F103" s="1347">
        <v>6203.2110940800003</v>
      </c>
      <c r="G103" s="1347">
        <v>4664.4192000000003</v>
      </c>
      <c r="H103" s="1347">
        <v>4337.9098560000002</v>
      </c>
      <c r="I103" s="1347">
        <v>4058.0447039999999</v>
      </c>
      <c r="J103" s="537"/>
      <c r="K103" s="568" t="s">
        <v>895</v>
      </c>
      <c r="L103" s="294">
        <v>0</v>
      </c>
    </row>
    <row r="104" spans="1:12" s="395" customFormat="1" ht="199.5" customHeight="1">
      <c r="A104" s="574"/>
      <c r="B104" s="569" t="s">
        <v>50</v>
      </c>
      <c r="C104" s="412"/>
      <c r="D104" s="413" t="s">
        <v>49</v>
      </c>
      <c r="E104" s="414">
        <f t="shared" si="5"/>
        <v>364.65</v>
      </c>
      <c r="F104" s="1347">
        <v>2049.5056982400001</v>
      </c>
      <c r="G104" s="537">
        <v>255</v>
      </c>
      <c r="H104" s="537">
        <v>255</v>
      </c>
      <c r="I104" s="537">
        <v>255</v>
      </c>
      <c r="J104" s="537">
        <v>255</v>
      </c>
      <c r="K104" s="545"/>
      <c r="L104" s="415">
        <v>0</v>
      </c>
    </row>
    <row r="105" spans="1:12" s="395" customFormat="1" ht="408.75" customHeight="1">
      <c r="A105" s="575"/>
      <c r="B105" s="546" t="s">
        <v>48</v>
      </c>
      <c r="C105" s="416" t="s">
        <v>47</v>
      </c>
      <c r="D105" s="413" t="s">
        <v>46</v>
      </c>
      <c r="E105" s="414">
        <f t="shared" si="5"/>
        <v>2094.3162240000001</v>
      </c>
      <c r="F105" s="1347">
        <v>1947.7140883200004</v>
      </c>
      <c r="G105" s="1347">
        <v>1464.5568000000001</v>
      </c>
      <c r="H105" s="1347">
        <v>1362.0378240000002</v>
      </c>
      <c r="I105" s="1347">
        <v>1274.1644160000001</v>
      </c>
      <c r="J105" s="537"/>
      <c r="K105" s="545"/>
      <c r="L105" s="415">
        <v>0</v>
      </c>
    </row>
    <row r="106" spans="1:12" s="395" customFormat="1" ht="233.25" customHeight="1">
      <c r="A106" s="575"/>
      <c r="B106" s="546" t="s">
        <v>45</v>
      </c>
      <c r="C106" s="523"/>
      <c r="D106" s="413" t="s">
        <v>43</v>
      </c>
      <c r="E106" s="414">
        <f t="shared" si="5"/>
        <v>3090.8317440000005</v>
      </c>
      <c r="F106" s="1347">
        <v>2874.4735219200006</v>
      </c>
      <c r="G106" s="1347">
        <v>2161.4208000000003</v>
      </c>
      <c r="H106" s="1347">
        <v>2010.1213440000006</v>
      </c>
      <c r="I106" s="1347">
        <v>1880.4360960000004</v>
      </c>
      <c r="J106" s="537"/>
      <c r="K106" s="545"/>
      <c r="L106" s="415">
        <v>0</v>
      </c>
    </row>
    <row r="107" spans="1:12" s="395" customFormat="1" ht="208.5" customHeight="1">
      <c r="A107" s="575"/>
      <c r="B107" s="546" t="s">
        <v>44</v>
      </c>
      <c r="C107" s="431"/>
      <c r="D107" s="413" t="s">
        <v>43</v>
      </c>
      <c r="E107" s="414">
        <f t="shared" si="5"/>
        <v>3572.7531840000001</v>
      </c>
      <c r="F107" s="1347">
        <v>3322.66046112</v>
      </c>
      <c r="G107" s="1347">
        <v>2498.4288000000001</v>
      </c>
      <c r="H107" s="1347">
        <v>2323.5387840000003</v>
      </c>
      <c r="I107" s="1347">
        <v>2173.6330560000001</v>
      </c>
      <c r="J107" s="537"/>
      <c r="K107" s="545"/>
      <c r="L107" s="415">
        <v>0</v>
      </c>
    </row>
    <row r="108" spans="1:12" ht="174" customHeight="1">
      <c r="A108" s="534"/>
      <c r="B108" s="679" t="s">
        <v>42</v>
      </c>
      <c r="C108" s="664"/>
      <c r="D108" s="685" t="s">
        <v>40</v>
      </c>
      <c r="E108" s="332">
        <f t="shared" si="5"/>
        <v>2148.2260800000004</v>
      </c>
      <c r="F108" s="1347">
        <v>1997.8502544000003</v>
      </c>
      <c r="G108" s="1347">
        <v>1502.2560000000003</v>
      </c>
      <c r="H108" s="1347">
        <v>1397.0980800000002</v>
      </c>
      <c r="I108" s="1347">
        <v>1306.9627200000002</v>
      </c>
      <c r="J108" s="537"/>
      <c r="K108" s="542"/>
      <c r="L108" s="294">
        <v>0</v>
      </c>
    </row>
    <row r="109" spans="1:12" ht="130.5" customHeight="1">
      <c r="A109" s="535"/>
      <c r="B109" s="548" t="s">
        <v>39</v>
      </c>
      <c r="C109" s="689" t="s">
        <v>41</v>
      </c>
      <c r="D109" s="694" t="s">
        <v>38</v>
      </c>
      <c r="E109" s="549">
        <f t="shared" si="5"/>
        <v>2507.6251200000002</v>
      </c>
      <c r="F109" s="1347">
        <v>2332.0913616000007</v>
      </c>
      <c r="G109" s="1347">
        <v>1753.5840000000003</v>
      </c>
      <c r="H109" s="1347">
        <v>1630.8331200000005</v>
      </c>
      <c r="I109" s="1347">
        <v>1525.6180800000002</v>
      </c>
      <c r="J109" s="537"/>
      <c r="K109" s="551"/>
      <c r="L109" s="550">
        <v>0</v>
      </c>
    </row>
    <row r="110" spans="1:12" ht="60" customHeight="1">
      <c r="A110" s="578"/>
      <c r="B110" s="579"/>
      <c r="C110" s="695"/>
      <c r="D110" s="591" t="s">
        <v>37</v>
      </c>
      <c r="E110" s="578"/>
      <c r="F110" s="578"/>
      <c r="G110" s="578"/>
      <c r="H110" s="578"/>
      <c r="I110" s="578"/>
      <c r="J110" s="578"/>
      <c r="K110" s="578"/>
      <c r="L110" s="578"/>
    </row>
    <row r="111" spans="1:12" ht="408.75" customHeight="1">
      <c r="A111" s="333">
        <v>1126</v>
      </c>
      <c r="B111" s="46" t="s">
        <v>35</v>
      </c>
      <c r="C111" s="129" t="s">
        <v>487</v>
      </c>
      <c r="D111" s="119" t="s">
        <v>36</v>
      </c>
      <c r="E111" s="176">
        <f t="shared" ref="E111:E122" si="6">G111*1.43</f>
        <v>820.0832640000001</v>
      </c>
      <c r="F111" s="537">
        <v>831.30000000000007</v>
      </c>
      <c r="G111" s="537">
        <v>573.48480000000006</v>
      </c>
      <c r="H111" s="537">
        <v>573.48480000000006</v>
      </c>
      <c r="I111" s="537">
        <v>573.48480000000006</v>
      </c>
      <c r="J111" s="537">
        <v>573.48480000000006</v>
      </c>
      <c r="K111" s="463">
        <v>815</v>
      </c>
      <c r="L111" s="296">
        <v>0</v>
      </c>
    </row>
    <row r="112" spans="1:12" ht="187.5" customHeight="1">
      <c r="A112" s="361">
        <v>1130</v>
      </c>
      <c r="B112" s="8" t="s">
        <v>35</v>
      </c>
      <c r="C112" s="147" t="s">
        <v>5</v>
      </c>
      <c r="D112" s="121" t="s">
        <v>34</v>
      </c>
      <c r="E112" s="595">
        <f t="shared" si="6"/>
        <v>839.68684800000005</v>
      </c>
      <c r="F112" s="537">
        <v>852.72</v>
      </c>
      <c r="G112" s="537">
        <v>587.19360000000006</v>
      </c>
      <c r="H112" s="537">
        <v>587.19360000000006</v>
      </c>
      <c r="I112" s="537">
        <v>587.19360000000006</v>
      </c>
      <c r="J112" s="537">
        <v>587.19360000000006</v>
      </c>
      <c r="K112" s="181">
        <v>836</v>
      </c>
      <c r="L112" s="349">
        <v>0</v>
      </c>
    </row>
    <row r="113" spans="1:12" ht="154.5" customHeight="1">
      <c r="A113" s="361">
        <v>1530</v>
      </c>
      <c r="B113" s="7" t="s">
        <v>33</v>
      </c>
      <c r="C113" s="147" t="s">
        <v>31</v>
      </c>
      <c r="D113" s="121" t="s">
        <v>30</v>
      </c>
      <c r="E113" s="595">
        <f t="shared" si="6"/>
        <v>103.56059999999999</v>
      </c>
      <c r="F113" s="1347">
        <v>1285.0265999999999</v>
      </c>
      <c r="G113" s="537">
        <v>72.42</v>
      </c>
      <c r="H113" s="537">
        <v>72.42</v>
      </c>
      <c r="I113" s="537">
        <v>72.42</v>
      </c>
      <c r="J113" s="537">
        <v>72.42</v>
      </c>
      <c r="K113" s="369"/>
      <c r="L113" s="349">
        <v>0</v>
      </c>
    </row>
    <row r="114" spans="1:12" ht="162" customHeight="1">
      <c r="A114" s="361">
        <v>1402</v>
      </c>
      <c r="B114" s="7" t="s">
        <v>32</v>
      </c>
      <c r="C114" s="147" t="s">
        <v>31</v>
      </c>
      <c r="D114" s="121" t="s">
        <v>30</v>
      </c>
      <c r="E114" s="595">
        <f t="shared" si="6"/>
        <v>422.99399999999997</v>
      </c>
      <c r="F114" s="1347">
        <v>1117.2875999999999</v>
      </c>
      <c r="G114" s="537">
        <v>295.8</v>
      </c>
      <c r="H114" s="537">
        <v>295.8</v>
      </c>
      <c r="I114" s="537">
        <v>295.8</v>
      </c>
      <c r="J114" s="537">
        <v>295.8</v>
      </c>
      <c r="K114" s="369"/>
      <c r="L114" s="349">
        <v>0</v>
      </c>
    </row>
    <row r="115" spans="1:12" ht="180" customHeight="1">
      <c r="A115" s="328">
        <v>1412</v>
      </c>
      <c r="B115" s="700" t="s">
        <v>29</v>
      </c>
      <c r="C115" s="701"/>
      <c r="D115" s="121" t="s">
        <v>27</v>
      </c>
      <c r="E115" s="595">
        <f t="shared" si="6"/>
        <v>523.63739999999996</v>
      </c>
      <c r="F115" s="1347">
        <v>901.41480000000001</v>
      </c>
      <c r="G115" s="537">
        <v>366.18</v>
      </c>
      <c r="H115" s="537">
        <v>366.18</v>
      </c>
      <c r="I115" s="537">
        <v>366.18</v>
      </c>
      <c r="J115" s="537">
        <v>366.18</v>
      </c>
      <c r="K115" s="369"/>
      <c r="L115" s="349">
        <v>0</v>
      </c>
    </row>
    <row r="116" spans="1:12" ht="197.25" customHeight="1">
      <c r="A116" s="696">
        <v>1130</v>
      </c>
      <c r="B116" s="698"/>
      <c r="C116" s="704"/>
      <c r="D116" s="121" t="s">
        <v>584</v>
      </c>
      <c r="E116" s="241">
        <f t="shared" si="6"/>
        <v>896.86396800000011</v>
      </c>
      <c r="F116" s="1347">
        <v>800.77139999999997</v>
      </c>
      <c r="G116" s="1347">
        <v>627.1776000000001</v>
      </c>
      <c r="H116" s="1347">
        <v>583.27516800000012</v>
      </c>
      <c r="I116" s="1347">
        <v>545.64451200000019</v>
      </c>
      <c r="J116" s="537"/>
      <c r="K116" s="369"/>
      <c r="L116" s="349">
        <v>0</v>
      </c>
    </row>
    <row r="117" spans="1:12" ht="197.25" customHeight="1">
      <c r="A117" s="702">
        <v>1130</v>
      </c>
      <c r="B117" s="697" t="s">
        <v>28</v>
      </c>
      <c r="C117" s="705"/>
      <c r="D117" s="121" t="s">
        <v>585</v>
      </c>
      <c r="E117" s="304">
        <f t="shared" si="6"/>
        <v>978.54556800000012</v>
      </c>
      <c r="F117" s="1347">
        <v>873.70139999999992</v>
      </c>
      <c r="G117" s="1347">
        <v>684.2976000000001</v>
      </c>
      <c r="H117" s="1347">
        <v>636.39676800000018</v>
      </c>
      <c r="I117" s="1347">
        <v>595.33891200000005</v>
      </c>
      <c r="J117" s="537"/>
      <c r="K117" s="369"/>
      <c r="L117" s="349">
        <v>0</v>
      </c>
    </row>
    <row r="118" spans="1:12" ht="199.5" customHeight="1">
      <c r="A118" s="696">
        <v>1130</v>
      </c>
      <c r="B118" s="699"/>
      <c r="C118" s="706"/>
      <c r="D118" s="121" t="s">
        <v>586</v>
      </c>
      <c r="E118" s="304">
        <f t="shared" si="6"/>
        <v>1011.218208</v>
      </c>
      <c r="F118" s="1347">
        <v>902.87339999999995</v>
      </c>
      <c r="G118" s="1347">
        <v>707.14560000000006</v>
      </c>
      <c r="H118" s="1347">
        <v>657.64540800000009</v>
      </c>
      <c r="I118" s="1347">
        <v>615.21667200000013</v>
      </c>
      <c r="J118" s="537"/>
      <c r="K118" s="369"/>
      <c r="L118" s="349">
        <v>0</v>
      </c>
    </row>
    <row r="119" spans="1:12" s="395" customFormat="1" ht="164.25" customHeight="1">
      <c r="A119" s="419"/>
      <c r="B119" s="703" t="s">
        <v>849</v>
      </c>
      <c r="C119" s="420"/>
      <c r="D119" s="421" t="s">
        <v>850</v>
      </c>
      <c r="E119" s="399">
        <f t="shared" si="6"/>
        <v>2747.7690240000002</v>
      </c>
      <c r="F119" s="1347">
        <v>2453.3651999999997</v>
      </c>
      <c r="G119" s="1347">
        <v>1921.5168000000001</v>
      </c>
      <c r="H119" s="1347">
        <v>1787.0106240000002</v>
      </c>
      <c r="I119" s="1347">
        <v>1671.7196160000001</v>
      </c>
      <c r="J119" s="537"/>
      <c r="K119" s="422"/>
      <c r="L119" s="409">
        <v>0</v>
      </c>
    </row>
    <row r="120" spans="1:12" s="327" customFormat="1" ht="182.25" customHeight="1">
      <c r="A120" s="328"/>
      <c r="B120" s="175" t="s">
        <v>848</v>
      </c>
      <c r="C120" s="714"/>
      <c r="D120" s="713"/>
      <c r="E120" s="304">
        <f t="shared" si="6"/>
        <v>240.66900000000001</v>
      </c>
      <c r="F120" s="537">
        <v>168.3</v>
      </c>
      <c r="G120" s="537">
        <v>168.3</v>
      </c>
      <c r="H120" s="537">
        <v>168.3</v>
      </c>
      <c r="I120" s="537">
        <v>168.3</v>
      </c>
      <c r="J120" s="537">
        <v>168.3</v>
      </c>
      <c r="K120" s="597"/>
      <c r="L120" s="349">
        <v>0</v>
      </c>
    </row>
    <row r="121" spans="1:12" s="5" customFormat="1" ht="118.5" customHeight="1">
      <c r="A121" s="328">
        <v>3031</v>
      </c>
      <c r="B121" s="707" t="s">
        <v>25</v>
      </c>
      <c r="C121" s="712"/>
      <c r="D121" s="711" t="s">
        <v>23</v>
      </c>
      <c r="E121" s="304">
        <f t="shared" si="6"/>
        <v>1293.836544</v>
      </c>
      <c r="F121" s="537">
        <v>1458.6000000000001</v>
      </c>
      <c r="G121" s="537">
        <v>904.78080000000011</v>
      </c>
      <c r="H121" s="537">
        <v>904.78080000000011</v>
      </c>
      <c r="I121" s="537">
        <v>904.78080000000011</v>
      </c>
      <c r="J121" s="537">
        <v>904.78080000000011</v>
      </c>
      <c r="K121" s="598"/>
      <c r="L121" s="596">
        <v>0</v>
      </c>
    </row>
    <row r="122" spans="1:12" s="5" customFormat="1" ht="159.75" customHeight="1">
      <c r="A122" s="48">
        <v>3031</v>
      </c>
      <c r="B122" s="708" t="s">
        <v>22</v>
      </c>
      <c r="C122" s="709" t="s">
        <v>482</v>
      </c>
      <c r="D122" s="710" t="s">
        <v>21</v>
      </c>
      <c r="E122" s="304">
        <f t="shared" si="6"/>
        <v>1328.142816</v>
      </c>
      <c r="F122" s="537">
        <v>1458.6000000000001</v>
      </c>
      <c r="G122" s="537">
        <v>928.77120000000002</v>
      </c>
      <c r="H122" s="537">
        <v>928.77120000000002</v>
      </c>
      <c r="I122" s="537">
        <v>928.77120000000002</v>
      </c>
      <c r="J122" s="537">
        <v>928.77120000000002</v>
      </c>
      <c r="K122" s="598"/>
      <c r="L122" s="596">
        <v>0</v>
      </c>
    </row>
    <row r="123" spans="1:12" s="73" customFormat="1" ht="60" customHeight="1">
      <c r="A123" s="531"/>
      <c r="B123" s="530"/>
      <c r="C123" s="531"/>
      <c r="D123" s="594" t="s">
        <v>20</v>
      </c>
      <c r="E123" s="531"/>
      <c r="F123" s="531"/>
      <c r="G123" s="531"/>
      <c r="H123" s="531"/>
      <c r="I123" s="531"/>
      <c r="J123" s="531"/>
      <c r="K123" s="531"/>
      <c r="L123" s="531"/>
    </row>
    <row r="124" spans="1:12" s="5" customFormat="1" ht="173.25" customHeight="1">
      <c r="A124" s="533"/>
      <c r="B124" s="529" t="s">
        <v>19</v>
      </c>
      <c r="C124" s="148" t="s">
        <v>5</v>
      </c>
      <c r="D124" s="22" t="s">
        <v>18</v>
      </c>
      <c r="E124" s="173">
        <f t="shared" ref="E124:E130" si="7">G124*1.43</f>
        <v>352.86451199999999</v>
      </c>
      <c r="F124" s="537">
        <v>358.02</v>
      </c>
      <c r="G124" s="537">
        <v>246.75840000000002</v>
      </c>
      <c r="H124" s="537">
        <v>246.75840000000002</v>
      </c>
      <c r="I124" s="537">
        <v>246.75840000000002</v>
      </c>
      <c r="J124" s="537">
        <v>246.75840000000002</v>
      </c>
      <c r="K124" s="181">
        <v>351</v>
      </c>
      <c r="L124" s="349">
        <v>0</v>
      </c>
    </row>
    <row r="125" spans="1:12" s="5" customFormat="1" ht="171" customHeight="1">
      <c r="A125" s="534"/>
      <c r="B125" s="180" t="s">
        <v>17</v>
      </c>
      <c r="C125" s="149" t="s">
        <v>5</v>
      </c>
      <c r="D125" s="22" t="s">
        <v>16</v>
      </c>
      <c r="E125" s="240">
        <f t="shared" si="7"/>
        <v>663.254592</v>
      </c>
      <c r="F125" s="537">
        <v>673.2</v>
      </c>
      <c r="G125" s="537">
        <v>463.81440000000003</v>
      </c>
      <c r="H125" s="537">
        <v>463.81440000000003</v>
      </c>
      <c r="I125" s="537">
        <v>463.81440000000003</v>
      </c>
      <c r="J125" s="537">
        <v>463.81440000000003</v>
      </c>
      <c r="K125" s="181">
        <v>660</v>
      </c>
      <c r="L125" s="349">
        <v>0</v>
      </c>
    </row>
    <row r="126" spans="1:12" s="5" customFormat="1" ht="162.75" customHeight="1">
      <c r="A126" s="534"/>
      <c r="B126" s="180" t="s">
        <v>15</v>
      </c>
      <c r="C126" s="149" t="s">
        <v>5</v>
      </c>
      <c r="D126" s="22" t="s">
        <v>14</v>
      </c>
      <c r="E126" s="240">
        <f t="shared" si="7"/>
        <v>691.02633600000013</v>
      </c>
      <c r="F126" s="537">
        <v>701.76</v>
      </c>
      <c r="G126" s="537">
        <v>483.23520000000008</v>
      </c>
      <c r="H126" s="537">
        <v>483.23520000000008</v>
      </c>
      <c r="I126" s="537">
        <v>483.23520000000008</v>
      </c>
      <c r="J126" s="537">
        <v>483.23520000000008</v>
      </c>
      <c r="K126" s="181">
        <v>688</v>
      </c>
      <c r="L126" s="349">
        <v>0</v>
      </c>
    </row>
    <row r="127" spans="1:12" s="5" customFormat="1" ht="114.75" customHeight="1">
      <c r="A127" s="534"/>
      <c r="B127" s="180" t="s">
        <v>13</v>
      </c>
      <c r="C127" s="149" t="s">
        <v>5</v>
      </c>
      <c r="D127" s="22" t="s">
        <v>12</v>
      </c>
      <c r="E127" s="240">
        <f t="shared" si="7"/>
        <v>422.99399999999997</v>
      </c>
      <c r="F127" s="537">
        <v>2602.02</v>
      </c>
      <c r="G127" s="537">
        <v>295.8</v>
      </c>
      <c r="H127" s="537">
        <v>295.8</v>
      </c>
      <c r="I127" s="537">
        <v>295.8</v>
      </c>
      <c r="J127" s="537">
        <v>295.8</v>
      </c>
      <c r="K127" s="181">
        <v>2551</v>
      </c>
      <c r="L127" s="349">
        <v>0</v>
      </c>
    </row>
    <row r="128" spans="1:12" s="5" customFormat="1" ht="124.5" customHeight="1">
      <c r="A128" s="534"/>
      <c r="B128" s="180" t="s">
        <v>11</v>
      </c>
      <c r="C128" s="149" t="s">
        <v>5</v>
      </c>
      <c r="D128" s="22" t="s">
        <v>10</v>
      </c>
      <c r="E128" s="240">
        <f t="shared" si="7"/>
        <v>590.73300000000006</v>
      </c>
      <c r="F128" s="537">
        <v>3150.78</v>
      </c>
      <c r="G128" s="537">
        <v>413.1</v>
      </c>
      <c r="H128" s="537">
        <v>413.1</v>
      </c>
      <c r="I128" s="537">
        <v>413.1</v>
      </c>
      <c r="J128" s="537">
        <v>413.1</v>
      </c>
      <c r="K128" s="181">
        <v>3089</v>
      </c>
      <c r="L128" s="349">
        <v>0</v>
      </c>
    </row>
    <row r="129" spans="1:12" s="5" customFormat="1" ht="114.75" customHeight="1">
      <c r="A129" s="534"/>
      <c r="B129" s="180" t="s">
        <v>9</v>
      </c>
      <c r="C129" s="149" t="s">
        <v>5</v>
      </c>
      <c r="D129" s="22" t="s">
        <v>8</v>
      </c>
      <c r="E129" s="240">
        <f t="shared" si="7"/>
        <v>208.57980000000001</v>
      </c>
      <c r="F129" s="537">
        <v>1372.92</v>
      </c>
      <c r="G129" s="537">
        <v>145.86000000000001</v>
      </c>
      <c r="H129" s="537">
        <v>145.86000000000001</v>
      </c>
      <c r="I129" s="537">
        <v>145.86000000000001</v>
      </c>
      <c r="J129" s="537">
        <v>145.86000000000001</v>
      </c>
      <c r="K129" s="181">
        <v>1346</v>
      </c>
      <c r="L129" s="349">
        <v>0</v>
      </c>
    </row>
    <row r="130" spans="1:12" s="5" customFormat="1" ht="114.75" customHeight="1">
      <c r="A130" s="1065"/>
      <c r="B130" s="1064" t="s">
        <v>7</v>
      </c>
      <c r="C130" s="1063" t="s">
        <v>5</v>
      </c>
      <c r="D130" s="22" t="s">
        <v>4</v>
      </c>
      <c r="E130" s="240">
        <f t="shared" si="7"/>
        <v>377.7774</v>
      </c>
      <c r="F130" s="537">
        <v>2059.38</v>
      </c>
      <c r="G130" s="537">
        <v>264.18</v>
      </c>
      <c r="H130" s="537">
        <v>264.18</v>
      </c>
      <c r="I130" s="537">
        <v>264.18</v>
      </c>
      <c r="J130" s="537">
        <v>264.18</v>
      </c>
      <c r="K130" s="761">
        <v>2019</v>
      </c>
      <c r="L130" s="349">
        <f ca="1">SUM(L6:L130)</f>
        <v>0</v>
      </c>
    </row>
    <row r="131" spans="1:12" ht="107.25" customHeight="1">
      <c r="A131" s="531"/>
      <c r="B131" s="1062" t="s">
        <v>978</v>
      </c>
      <c r="C131" s="532"/>
      <c r="D131" s="532"/>
      <c r="E131" s="532"/>
      <c r="F131" s="532"/>
      <c r="G131" s="532"/>
      <c r="H131" s="532"/>
      <c r="I131" s="532"/>
      <c r="J131" s="1059"/>
      <c r="K131" s="1060" t="s">
        <v>810</v>
      </c>
      <c r="L131" s="297">
        <f>SUM(L6:L129)</f>
        <v>0</v>
      </c>
    </row>
    <row r="132" spans="1:12" ht="33.75" customHeight="1">
      <c r="A132" s="532"/>
      <c r="B132" s="532"/>
      <c r="C132" s="532"/>
      <c r="D132" s="532"/>
      <c r="E132" s="532"/>
      <c r="F132" s="532"/>
      <c r="G132" s="532"/>
      <c r="H132" s="532"/>
      <c r="I132" s="532"/>
      <c r="J132" s="532"/>
      <c r="K132" s="1061"/>
      <c r="L132" s="297"/>
    </row>
    <row r="133" spans="1:12">
      <c r="J133" s="1057"/>
      <c r="K133" s="471"/>
    </row>
    <row r="134" spans="1:12">
      <c r="J134" s="31"/>
      <c r="K134" s="470"/>
    </row>
    <row r="135" spans="1:12">
      <c r="J135" s="31"/>
      <c r="K135" s="470"/>
    </row>
    <row r="136" spans="1:12">
      <c r="J136" s="31"/>
      <c r="K136" s="470"/>
    </row>
    <row r="137" spans="1:12">
      <c r="J137" s="31"/>
      <c r="K137" s="470"/>
    </row>
    <row r="138" spans="1:12">
      <c r="J138" s="31"/>
      <c r="K138" s="470"/>
    </row>
    <row r="139" spans="1:12">
      <c r="J139" s="31"/>
      <c r="K139" s="470"/>
    </row>
    <row r="140" spans="1:12">
      <c r="J140" s="31"/>
      <c r="K140" s="470"/>
    </row>
    <row r="141" spans="1:12">
      <c r="J141" s="31"/>
      <c r="K141" s="470"/>
    </row>
    <row r="142" spans="1:12">
      <c r="J142" s="31"/>
      <c r="K142" s="470"/>
    </row>
    <row r="143" spans="1:12">
      <c r="J143" s="31"/>
      <c r="K143" s="470"/>
    </row>
    <row r="144" spans="1:12">
      <c r="J144" s="31"/>
      <c r="K144" s="470"/>
    </row>
    <row r="145" spans="10:11">
      <c r="J145" s="31"/>
      <c r="K145" s="470"/>
    </row>
    <row r="146" spans="10:11">
      <c r="J146" s="31"/>
      <c r="K146" s="470"/>
    </row>
    <row r="147" spans="10:11">
      <c r="J147" s="31"/>
      <c r="K147" s="470"/>
    </row>
    <row r="148" spans="10:11">
      <c r="J148" s="31"/>
      <c r="K148" s="470"/>
    </row>
    <row r="149" spans="10:11">
      <c r="J149" s="31"/>
      <c r="K149" s="470"/>
    </row>
    <row r="150" spans="10:11">
      <c r="J150" s="31"/>
      <c r="K150" s="470"/>
    </row>
    <row r="151" spans="10:11">
      <c r="J151" s="31"/>
      <c r="K151" s="470"/>
    </row>
    <row r="152" spans="10:11">
      <c r="J152" s="31"/>
      <c r="K152" s="470"/>
    </row>
    <row r="153" spans="10:11">
      <c r="J153" s="31"/>
      <c r="K153" s="470"/>
    </row>
    <row r="154" spans="10:11">
      <c r="J154" s="31"/>
      <c r="K154" s="470"/>
    </row>
    <row r="155" spans="10:11">
      <c r="J155" s="31"/>
      <c r="K155" s="470"/>
    </row>
    <row r="156" spans="10:11">
      <c r="J156" s="31"/>
      <c r="K156" s="470"/>
    </row>
    <row r="157" spans="10:11">
      <c r="J157" s="31"/>
      <c r="K157" s="470"/>
    </row>
    <row r="158" spans="10:11">
      <c r="J158" s="31"/>
      <c r="K158" s="470"/>
    </row>
    <row r="159" spans="10:11">
      <c r="J159" s="31"/>
      <c r="K159" s="470"/>
    </row>
    <row r="160" spans="10:11">
      <c r="J160" s="31"/>
      <c r="K160" s="470"/>
    </row>
    <row r="161" spans="10:11">
      <c r="J161" s="31"/>
      <c r="K161" s="470"/>
    </row>
    <row r="162" spans="10:11">
      <c r="J162" s="31"/>
      <c r="K162" s="470"/>
    </row>
    <row r="163" spans="10:11">
      <c r="J163" s="31"/>
      <c r="K163" s="470"/>
    </row>
    <row r="164" spans="10:11">
      <c r="J164" s="31"/>
      <c r="K164" s="470"/>
    </row>
    <row r="165" spans="10:11">
      <c r="J165" s="31"/>
      <c r="K165" s="470"/>
    </row>
    <row r="166" spans="10:11">
      <c r="J166" s="31"/>
      <c r="K166" s="470"/>
    </row>
    <row r="167" spans="10:11">
      <c r="J167" s="31"/>
      <c r="K167" s="470"/>
    </row>
    <row r="168" spans="10:11">
      <c r="J168" s="31"/>
      <c r="K168" s="470"/>
    </row>
    <row r="169" spans="10:11">
      <c r="J169" s="31"/>
      <c r="K169" s="470"/>
    </row>
    <row r="170" spans="10:11">
      <c r="J170" s="31"/>
      <c r="K170" s="470"/>
    </row>
    <row r="171" spans="10:11">
      <c r="J171" s="31"/>
      <c r="K171" s="470"/>
    </row>
    <row r="172" spans="10:11">
      <c r="J172" s="31"/>
      <c r="K172" s="470"/>
    </row>
    <row r="173" spans="10:11">
      <c r="J173" s="31"/>
      <c r="K173" s="470"/>
    </row>
    <row r="174" spans="10:11">
      <c r="J174" s="31"/>
      <c r="K174" s="470"/>
    </row>
    <row r="175" spans="10:11">
      <c r="J175" s="31"/>
      <c r="K175" s="470"/>
    </row>
    <row r="176" spans="10:11">
      <c r="J176" s="31"/>
      <c r="K176" s="470"/>
    </row>
    <row r="177" spans="10:11">
      <c r="J177" s="31"/>
      <c r="K177" s="470"/>
    </row>
    <row r="178" spans="10:11">
      <c r="J178" s="31"/>
      <c r="K178" s="470"/>
    </row>
    <row r="179" spans="10:11">
      <c r="J179" s="31"/>
      <c r="K179" s="470"/>
    </row>
    <row r="180" spans="10:11">
      <c r="J180" s="31"/>
      <c r="K180" s="470"/>
    </row>
    <row r="181" spans="10:11">
      <c r="J181" s="31"/>
      <c r="K181" s="470"/>
    </row>
    <row r="182" spans="10:11">
      <c r="J182" s="31"/>
      <c r="K182" s="470"/>
    </row>
    <row r="183" spans="10:11">
      <c r="J183" s="31"/>
      <c r="K183" s="470"/>
    </row>
    <row r="184" spans="10:11">
      <c r="J184" s="31"/>
      <c r="K184" s="470"/>
    </row>
    <row r="185" spans="10:11">
      <c r="J185" s="31"/>
      <c r="K185" s="470"/>
    </row>
    <row r="186" spans="10:11">
      <c r="J186" s="31"/>
      <c r="K186" s="470"/>
    </row>
    <row r="187" spans="10:11">
      <c r="J187" s="31"/>
      <c r="K187" s="470"/>
    </row>
    <row r="188" spans="10:11">
      <c r="J188" s="31"/>
      <c r="K188" s="470"/>
    </row>
    <row r="189" spans="10:11">
      <c r="J189" s="31"/>
      <c r="K189" s="470"/>
    </row>
    <row r="190" spans="10:11">
      <c r="J190" s="31"/>
      <c r="K190" s="470"/>
    </row>
    <row r="191" spans="10:11">
      <c r="J191" s="31"/>
      <c r="K191" s="470"/>
    </row>
    <row r="192" spans="10:11">
      <c r="J192" s="31"/>
      <c r="K192" s="470"/>
    </row>
    <row r="193" spans="10:11">
      <c r="J193" s="31"/>
      <c r="K193" s="470"/>
    </row>
    <row r="194" spans="10:11">
      <c r="J194" s="31"/>
      <c r="K194" s="470"/>
    </row>
    <row r="195" spans="10:11">
      <c r="J195" s="31"/>
      <c r="K195" s="470"/>
    </row>
    <row r="196" spans="10:11">
      <c r="J196" s="31"/>
      <c r="K196" s="470"/>
    </row>
    <row r="197" spans="10:11">
      <c r="J197" s="31"/>
      <c r="K197" s="470"/>
    </row>
    <row r="198" spans="10:11">
      <c r="J198" s="31"/>
      <c r="K198" s="470"/>
    </row>
    <row r="199" spans="10:11">
      <c r="J199" s="31"/>
      <c r="K199" s="470"/>
    </row>
    <row r="200" spans="10:11">
      <c r="J200" s="31"/>
      <c r="K200" s="470"/>
    </row>
    <row r="201" spans="10:11">
      <c r="J201" s="31"/>
      <c r="K201" s="470"/>
    </row>
    <row r="202" spans="10:11">
      <c r="J202" s="31"/>
      <c r="K202" s="470"/>
    </row>
    <row r="203" spans="10:11">
      <c r="J203" s="31"/>
      <c r="K203" s="470"/>
    </row>
    <row r="204" spans="10:11">
      <c r="J204" s="31"/>
      <c r="K204" s="470"/>
    </row>
    <row r="205" spans="10:11">
      <c r="J205" s="31"/>
      <c r="K205" s="470"/>
    </row>
    <row r="206" spans="10:11">
      <c r="J206" s="31"/>
      <c r="K206" s="470"/>
    </row>
    <row r="207" spans="10:11">
      <c r="J207" s="31"/>
      <c r="K207" s="470"/>
    </row>
    <row r="208" spans="10:11">
      <c r="J208" s="31"/>
      <c r="K208" s="470"/>
    </row>
    <row r="209" spans="10:11">
      <c r="J209" s="31"/>
      <c r="K209" s="470"/>
    </row>
    <row r="210" spans="10:11">
      <c r="J210" s="31"/>
      <c r="K210" s="470"/>
    </row>
    <row r="211" spans="10:11">
      <c r="J211" s="31"/>
      <c r="K211" s="470"/>
    </row>
    <row r="212" spans="10:11">
      <c r="J212" s="31"/>
      <c r="K212" s="470"/>
    </row>
    <row r="213" spans="10:11">
      <c r="J213" s="31"/>
      <c r="K213" s="470"/>
    </row>
    <row r="214" spans="10:11">
      <c r="J214" s="31"/>
      <c r="K214" s="470"/>
    </row>
    <row r="215" spans="10:11">
      <c r="J215" s="31"/>
      <c r="K215" s="470"/>
    </row>
    <row r="216" spans="10:11">
      <c r="J216" s="31"/>
      <c r="K216" s="470"/>
    </row>
    <row r="217" spans="10:11">
      <c r="J217" s="31"/>
      <c r="K217" s="470"/>
    </row>
    <row r="218" spans="10:11">
      <c r="J218" s="31"/>
      <c r="K218" s="470"/>
    </row>
    <row r="219" spans="10:11">
      <c r="J219" s="31"/>
      <c r="K219" s="470"/>
    </row>
    <row r="220" spans="10:11">
      <c r="J220" s="31"/>
      <c r="K220" s="470"/>
    </row>
    <row r="221" spans="10:11">
      <c r="J221" s="31"/>
      <c r="K221" s="470"/>
    </row>
    <row r="222" spans="10:11">
      <c r="J222" s="31"/>
      <c r="K222" s="470"/>
    </row>
    <row r="223" spans="10:11">
      <c r="J223" s="31"/>
      <c r="K223" s="470"/>
    </row>
    <row r="224" spans="10:11">
      <c r="J224" s="31"/>
      <c r="K224" s="470"/>
    </row>
    <row r="225" spans="10:11">
      <c r="J225" s="31"/>
      <c r="K225" s="470"/>
    </row>
    <row r="226" spans="10:11">
      <c r="J226" s="31"/>
      <c r="K226" s="470"/>
    </row>
    <row r="227" spans="10:11">
      <c r="J227" s="31"/>
      <c r="K227" s="470"/>
    </row>
    <row r="228" spans="10:11">
      <c r="J228" s="31"/>
      <c r="K228" s="470"/>
    </row>
    <row r="229" spans="10:11">
      <c r="J229" s="31"/>
      <c r="K229" s="470"/>
    </row>
    <row r="230" spans="10:11">
      <c r="J230" s="31"/>
      <c r="K230" s="470"/>
    </row>
    <row r="231" spans="10:11">
      <c r="J231" s="31"/>
      <c r="K231" s="470"/>
    </row>
    <row r="232" spans="10:11">
      <c r="J232" s="31"/>
      <c r="K232" s="470"/>
    </row>
    <row r="233" spans="10:11">
      <c r="J233" s="31"/>
      <c r="K233" s="470"/>
    </row>
    <row r="234" spans="10:11">
      <c r="J234" s="31"/>
      <c r="K234" s="470"/>
    </row>
    <row r="235" spans="10:11">
      <c r="J235" s="31"/>
      <c r="K235" s="470"/>
    </row>
    <row r="236" spans="10:11">
      <c r="J236" s="31"/>
      <c r="K236" s="470"/>
    </row>
    <row r="237" spans="10:11">
      <c r="J237" s="31"/>
      <c r="K237" s="470"/>
    </row>
    <row r="238" spans="10:11">
      <c r="J238" s="31"/>
      <c r="K238" s="470"/>
    </row>
    <row r="239" spans="10:11">
      <c r="J239" s="31"/>
      <c r="K239" s="470"/>
    </row>
    <row r="240" spans="10:11">
      <c r="J240" s="31"/>
      <c r="K240" s="470"/>
    </row>
    <row r="241" spans="10:11">
      <c r="J241" s="31"/>
      <c r="K241" s="470"/>
    </row>
    <row r="242" spans="10:11">
      <c r="J242" s="31"/>
      <c r="K242" s="470"/>
    </row>
    <row r="243" spans="10:11">
      <c r="J243" s="31"/>
      <c r="K243" s="470"/>
    </row>
    <row r="244" spans="10:11">
      <c r="J244" s="31"/>
      <c r="K244" s="470"/>
    </row>
    <row r="245" spans="10:11">
      <c r="J245" s="31"/>
      <c r="K245" s="470"/>
    </row>
    <row r="246" spans="10:11">
      <c r="J246" s="31"/>
      <c r="K246" s="470"/>
    </row>
    <row r="247" spans="10:11">
      <c r="J247" s="31"/>
      <c r="K247" s="470"/>
    </row>
    <row r="248" spans="10:11">
      <c r="J248" s="31"/>
      <c r="K248" s="470"/>
    </row>
    <row r="249" spans="10:11">
      <c r="J249" s="31"/>
      <c r="K249" s="470"/>
    </row>
    <row r="250" spans="10:11">
      <c r="J250" s="31"/>
      <c r="K250" s="470"/>
    </row>
    <row r="251" spans="10:11">
      <c r="J251" s="31"/>
      <c r="K251" s="470"/>
    </row>
    <row r="252" spans="10:11">
      <c r="J252" s="31"/>
      <c r="K252" s="470"/>
    </row>
    <row r="253" spans="10:11">
      <c r="J253" s="31"/>
      <c r="K253" s="470"/>
    </row>
    <row r="254" spans="10:11">
      <c r="J254" s="31"/>
      <c r="K254" s="470"/>
    </row>
    <row r="255" spans="10:11">
      <c r="J255" s="31"/>
      <c r="K255" s="470"/>
    </row>
    <row r="256" spans="10:11">
      <c r="J256" s="31"/>
      <c r="K256" s="470"/>
    </row>
    <row r="257" spans="10:11">
      <c r="J257" s="31"/>
      <c r="K257" s="470"/>
    </row>
    <row r="258" spans="10:11">
      <c r="J258" s="31"/>
      <c r="K258" s="470"/>
    </row>
    <row r="259" spans="10:11">
      <c r="J259" s="31"/>
      <c r="K259" s="470"/>
    </row>
    <row r="260" spans="10:11">
      <c r="J260" s="31"/>
      <c r="K260" s="470"/>
    </row>
    <row r="261" spans="10:11">
      <c r="J261" s="31"/>
      <c r="K261" s="470"/>
    </row>
    <row r="262" spans="10:11">
      <c r="J262" s="31"/>
      <c r="K262" s="470"/>
    </row>
    <row r="263" spans="10:11">
      <c r="J263" s="31"/>
      <c r="K263" s="470"/>
    </row>
    <row r="264" spans="10:11">
      <c r="J264" s="31"/>
      <c r="K264" s="470"/>
    </row>
    <row r="265" spans="10:11">
      <c r="J265" s="31"/>
      <c r="K265" s="470"/>
    </row>
    <row r="266" spans="10:11">
      <c r="J266" s="31"/>
      <c r="K266" s="470"/>
    </row>
    <row r="267" spans="10:11">
      <c r="J267" s="31"/>
      <c r="K267" s="470"/>
    </row>
    <row r="268" spans="10:11">
      <c r="J268" s="31"/>
      <c r="K268" s="470"/>
    </row>
    <row r="269" spans="10:11">
      <c r="J269" s="31"/>
      <c r="K269" s="470"/>
    </row>
    <row r="270" spans="10:11">
      <c r="J270" s="31"/>
      <c r="K270" s="470"/>
    </row>
    <row r="271" spans="10:11">
      <c r="J271" s="31"/>
      <c r="K271" s="470"/>
    </row>
    <row r="272" spans="10:11">
      <c r="J272" s="31"/>
      <c r="K272" s="470"/>
    </row>
    <row r="273" spans="10:11">
      <c r="J273" s="31"/>
      <c r="K273" s="470"/>
    </row>
    <row r="274" spans="10:11">
      <c r="J274" s="31"/>
      <c r="K274" s="470"/>
    </row>
    <row r="275" spans="10:11">
      <c r="J275" s="31"/>
      <c r="K275" s="470"/>
    </row>
    <row r="276" spans="10:11">
      <c r="J276" s="31"/>
      <c r="K276" s="470"/>
    </row>
    <row r="277" spans="10:11">
      <c r="J277" s="31"/>
      <c r="K277" s="470"/>
    </row>
    <row r="278" spans="10:11">
      <c r="J278" s="31"/>
      <c r="K278" s="470"/>
    </row>
    <row r="279" spans="10:11">
      <c r="J279" s="31"/>
      <c r="K279" s="470"/>
    </row>
    <row r="280" spans="10:11">
      <c r="J280" s="31"/>
      <c r="K280" s="470"/>
    </row>
    <row r="281" spans="10:11">
      <c r="J281" s="31"/>
      <c r="K281" s="470"/>
    </row>
    <row r="282" spans="10:11">
      <c r="J282" s="31"/>
      <c r="K282" s="470"/>
    </row>
    <row r="283" spans="10:11">
      <c r="J283" s="31"/>
      <c r="K283" s="470"/>
    </row>
    <row r="284" spans="10:11">
      <c r="J284" s="31"/>
      <c r="K284" s="470"/>
    </row>
    <row r="285" spans="10:11">
      <c r="J285" s="31"/>
      <c r="K285" s="470"/>
    </row>
    <row r="286" spans="10:11">
      <c r="J286" s="31"/>
      <c r="K286" s="470"/>
    </row>
    <row r="287" spans="10:11">
      <c r="J287" s="31"/>
      <c r="K287" s="470"/>
    </row>
    <row r="288" spans="10:11">
      <c r="J288" s="31"/>
      <c r="K288" s="470"/>
    </row>
    <row r="289" spans="10:11">
      <c r="J289" s="31"/>
      <c r="K289" s="470"/>
    </row>
    <row r="290" spans="10:11">
      <c r="J290" s="31"/>
      <c r="K290" s="470"/>
    </row>
    <row r="291" spans="10:11">
      <c r="J291" s="31"/>
      <c r="K291" s="470"/>
    </row>
    <row r="292" spans="10:11">
      <c r="J292" s="31"/>
      <c r="K292" s="470"/>
    </row>
    <row r="293" spans="10:11">
      <c r="J293" s="31"/>
      <c r="K293" s="470"/>
    </row>
    <row r="294" spans="10:11">
      <c r="J294" s="31"/>
      <c r="K294" s="470"/>
    </row>
    <row r="295" spans="10:11">
      <c r="J295" s="31"/>
      <c r="K295" s="470"/>
    </row>
    <row r="296" spans="10:11">
      <c r="J296" s="31"/>
      <c r="K296" s="470"/>
    </row>
    <row r="297" spans="10:11">
      <c r="J297" s="31"/>
      <c r="K297" s="470"/>
    </row>
    <row r="298" spans="10:11">
      <c r="J298" s="31"/>
      <c r="K298" s="470"/>
    </row>
    <row r="299" spans="10:11">
      <c r="J299" s="31"/>
      <c r="K299" s="470"/>
    </row>
    <row r="300" spans="10:11">
      <c r="J300" s="31"/>
      <c r="K300" s="470"/>
    </row>
    <row r="301" spans="10:11">
      <c r="J301" s="31"/>
      <c r="K301" s="470"/>
    </row>
    <row r="302" spans="10:11">
      <c r="J302" s="31"/>
      <c r="K302" s="470"/>
    </row>
    <row r="303" spans="10:11">
      <c r="J303" s="31"/>
      <c r="K303" s="470"/>
    </row>
    <row r="304" spans="10:11">
      <c r="J304" s="31"/>
      <c r="K304" s="470"/>
    </row>
    <row r="305" spans="10:11">
      <c r="J305" s="31"/>
      <c r="K305" s="470"/>
    </row>
  </sheetData>
  <customSheetViews>
    <customSheetView guid="{82B9B5EF-342D-4631-9AF3-2E5299022429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1"/>
    </customSheetView>
    <customSheetView guid="{3639C9D1-8CC8-487E-A492-E97C3143B85F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2"/>
    </customSheetView>
    <customSheetView guid="{89EA35C3-7924-44DA-B8AA-065DFF2CD6E9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3"/>
    </customSheetView>
  </customSheetViews>
  <mergeCells count="2">
    <mergeCell ref="O10:O14"/>
    <mergeCell ref="L3:L4"/>
  </mergeCells>
  <printOptions horizontalCentered="1"/>
  <pageMargins left="0.19685039370078741" right="0.19685039370078741" top="0.19685039370078741" bottom="0.19685039370078741" header="0" footer="0"/>
  <pageSetup paperSize="9" scale="26" orientation="portrait" r:id="rId4"/>
  <rowBreaks count="1" manualBreakCount="1">
    <brk id="116" max="14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1"/>
  <sheetViews>
    <sheetView view="pageBreakPreview" topLeftCell="A7" zoomScale="40" zoomScaleNormal="40" zoomScaleSheetLayoutView="40" workbookViewId="0">
      <selection activeCell="P1" sqref="P1"/>
    </sheetView>
  </sheetViews>
  <sheetFormatPr defaultRowHeight="16.5"/>
  <cols>
    <col min="1" max="1" width="17.140625" style="31" customWidth="1"/>
    <col min="2" max="2" width="53.140625" style="1" customWidth="1"/>
    <col min="3" max="3" width="92.7109375" style="1" customWidth="1"/>
    <col min="4" max="4" width="35" style="1" customWidth="1"/>
    <col min="5" max="5" width="27.7109375" style="31" customWidth="1"/>
    <col min="6" max="6" width="17" style="1" hidden="1" customWidth="1"/>
    <col min="7" max="7" width="22.7109375" style="327" customWidth="1"/>
    <col min="8" max="8" width="20.5703125" style="1" customWidth="1"/>
    <col min="9" max="9" width="21" style="1" customWidth="1"/>
    <col min="10" max="10" width="22.140625" style="1" customWidth="1"/>
    <col min="11" max="11" width="27.28515625" style="233" customWidth="1"/>
    <col min="12" max="12" width="26" style="327" customWidth="1"/>
    <col min="13" max="13" width="16.140625" style="275" customWidth="1"/>
    <col min="14" max="16384" width="9.140625" style="1"/>
  </cols>
  <sheetData>
    <row r="1" spans="1:13" ht="409.5" customHeight="1">
      <c r="A1" s="601"/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</row>
    <row r="2" spans="1:13" ht="105.75" customHeight="1" thickBot="1">
      <c r="A2" s="1389"/>
      <c r="B2" s="1389"/>
      <c r="C2" s="1389"/>
      <c r="D2" s="1389"/>
      <c r="E2" s="1390"/>
      <c r="F2" s="1390"/>
      <c r="G2" s="1389"/>
      <c r="H2" s="1389"/>
      <c r="I2" s="1389"/>
      <c r="J2" s="1389"/>
      <c r="K2" s="1389"/>
      <c r="L2" s="1389"/>
      <c r="M2" s="1390"/>
    </row>
    <row r="3" spans="1:13" ht="81" customHeight="1">
      <c r="A3" s="740" t="s">
        <v>175</v>
      </c>
      <c r="B3" s="739" t="s">
        <v>176</v>
      </c>
      <c r="C3" s="742" t="s">
        <v>977</v>
      </c>
      <c r="D3" s="741" t="s">
        <v>174</v>
      </c>
      <c r="E3" s="743" t="s">
        <v>173</v>
      </c>
      <c r="F3" s="800" t="s">
        <v>480</v>
      </c>
      <c r="G3" s="798"/>
      <c r="H3" s="798" t="s">
        <v>480</v>
      </c>
      <c r="I3" s="798"/>
      <c r="J3" s="798"/>
      <c r="K3" s="801" t="s">
        <v>986</v>
      </c>
      <c r="L3" s="799"/>
      <c r="M3" s="1391" t="s">
        <v>761</v>
      </c>
    </row>
    <row r="4" spans="1:13" ht="153" customHeight="1" thickBot="1">
      <c r="A4" s="803"/>
      <c r="B4" s="804"/>
      <c r="C4" s="805"/>
      <c r="D4" s="806"/>
      <c r="E4" s="807"/>
      <c r="F4" s="808" t="s">
        <v>764</v>
      </c>
      <c r="G4" s="809" t="s">
        <v>893</v>
      </c>
      <c r="H4" s="810" t="s">
        <v>765</v>
      </c>
      <c r="I4" s="811" t="s">
        <v>766</v>
      </c>
      <c r="J4" s="811" t="s">
        <v>767</v>
      </c>
      <c r="K4" s="802" t="s">
        <v>342</v>
      </c>
      <c r="L4" s="812" t="s">
        <v>932</v>
      </c>
      <c r="M4" s="1392"/>
    </row>
    <row r="5" spans="1:13" s="25" customFormat="1" ht="99.75" customHeight="1">
      <c r="A5" s="738" t="s">
        <v>252</v>
      </c>
      <c r="B5" s="738" t="s">
        <v>271</v>
      </c>
      <c r="C5" s="813"/>
      <c r="D5" s="131" t="s">
        <v>269</v>
      </c>
      <c r="E5" s="332"/>
      <c r="F5" s="393">
        <v>102.96</v>
      </c>
      <c r="G5" s="1348">
        <v>105.0192</v>
      </c>
      <c r="H5" s="1348">
        <v>82.252800000000022</v>
      </c>
      <c r="I5" s="1348">
        <v>76.495104000000012</v>
      </c>
      <c r="J5" s="1348">
        <v>71.559936000000022</v>
      </c>
      <c r="K5" s="380" t="s">
        <v>404</v>
      </c>
      <c r="L5" s="156"/>
      <c r="M5" s="299">
        <v>0</v>
      </c>
    </row>
    <row r="6" spans="1:13" s="25" customFormat="1" ht="99.75" customHeight="1">
      <c r="A6" s="131" t="s">
        <v>252</v>
      </c>
      <c r="B6" s="256" t="s">
        <v>268</v>
      </c>
      <c r="C6" s="814"/>
      <c r="D6" s="458" t="s">
        <v>267</v>
      </c>
      <c r="E6" s="332"/>
      <c r="F6" s="332">
        <v>117.25999999999999</v>
      </c>
      <c r="G6" s="1348">
        <v>119.6052</v>
      </c>
      <c r="H6" s="1348">
        <v>93.6768</v>
      </c>
      <c r="I6" s="1348">
        <v>87.119424000000009</v>
      </c>
      <c r="J6" s="1348">
        <v>81.498816000000005</v>
      </c>
      <c r="K6" s="380"/>
      <c r="L6" s="84"/>
      <c r="M6" s="485">
        <v>0</v>
      </c>
    </row>
    <row r="7" spans="1:13" s="25" customFormat="1" ht="99.75" customHeight="1">
      <c r="A7" s="606" t="s">
        <v>252</v>
      </c>
      <c r="B7" s="607" t="s">
        <v>266</v>
      </c>
      <c r="C7" s="815" t="s">
        <v>270</v>
      </c>
      <c r="D7" s="458" t="s">
        <v>265</v>
      </c>
      <c r="E7" s="332"/>
      <c r="F7" s="332">
        <v>153.01</v>
      </c>
      <c r="G7" s="1348">
        <v>156.0702</v>
      </c>
      <c r="H7" s="1348">
        <v>122.23680000000002</v>
      </c>
      <c r="I7" s="1348">
        <v>113.68022400000002</v>
      </c>
      <c r="J7" s="1348">
        <v>106.34601600000002</v>
      </c>
      <c r="K7" s="380"/>
      <c r="L7" s="84"/>
      <c r="M7" s="485">
        <v>0</v>
      </c>
    </row>
    <row r="8" spans="1:13" s="25" customFormat="1" ht="99.75" customHeight="1">
      <c r="A8" s="605" t="s">
        <v>252</v>
      </c>
      <c r="B8" s="816" t="s">
        <v>264</v>
      </c>
      <c r="C8" s="821"/>
      <c r="D8" s="638" t="s">
        <v>262</v>
      </c>
      <c r="E8" s="332"/>
      <c r="F8" s="332">
        <v>87.22999999999999</v>
      </c>
      <c r="G8" s="1348">
        <v>88.974599999999995</v>
      </c>
      <c r="H8" s="1348">
        <v>69.686400000000006</v>
      </c>
      <c r="I8" s="1348">
        <v>64.808352000000014</v>
      </c>
      <c r="J8" s="1348">
        <v>60.627168000000012</v>
      </c>
      <c r="K8" s="380"/>
      <c r="L8" s="84"/>
      <c r="M8" s="485">
        <v>0</v>
      </c>
    </row>
    <row r="9" spans="1:13" s="25" customFormat="1" ht="99.75" customHeight="1">
      <c r="A9" s="605" t="s">
        <v>252</v>
      </c>
      <c r="B9" s="816" t="s">
        <v>261</v>
      </c>
      <c r="C9" s="820"/>
      <c r="D9" s="638" t="s">
        <v>260</v>
      </c>
      <c r="E9" s="332"/>
      <c r="F9" s="332">
        <v>90.089999999999989</v>
      </c>
      <c r="G9" s="1348">
        <v>91.891799999999989</v>
      </c>
      <c r="H9" s="1348">
        <v>71.97120000000001</v>
      </c>
      <c r="I9" s="1348">
        <v>66.933216000000002</v>
      </c>
      <c r="J9" s="1348">
        <v>62.614944000000001</v>
      </c>
      <c r="K9" s="380"/>
      <c r="L9" s="84"/>
      <c r="M9" s="485">
        <v>0</v>
      </c>
    </row>
    <row r="10" spans="1:13" s="25" customFormat="1" ht="99.75" customHeight="1">
      <c r="A10" s="606" t="s">
        <v>252</v>
      </c>
      <c r="B10" s="641" t="s">
        <v>259</v>
      </c>
      <c r="C10" s="820"/>
      <c r="D10" s="642" t="s">
        <v>258</v>
      </c>
      <c r="E10" s="332"/>
      <c r="F10" s="332">
        <v>97.24</v>
      </c>
      <c r="G10" s="1348">
        <v>99.184799999999996</v>
      </c>
      <c r="H10" s="1348">
        <v>77.683200000000014</v>
      </c>
      <c r="I10" s="1348">
        <v>72.245376000000022</v>
      </c>
      <c r="J10" s="1348">
        <v>67.584384000000014</v>
      </c>
      <c r="K10" s="380"/>
      <c r="L10" s="84"/>
      <c r="M10" s="485">
        <v>0</v>
      </c>
    </row>
    <row r="11" spans="1:13" s="25" customFormat="1" ht="99.75" customHeight="1">
      <c r="A11" s="605" t="s">
        <v>252</v>
      </c>
      <c r="B11" s="816" t="s">
        <v>257</v>
      </c>
      <c r="C11" s="820"/>
      <c r="D11" s="642" t="s">
        <v>256</v>
      </c>
      <c r="E11" s="332"/>
      <c r="F11" s="332">
        <v>111.53999999999999</v>
      </c>
      <c r="G11" s="1348">
        <v>113.77079999999999</v>
      </c>
      <c r="H11" s="1348">
        <v>89.10720000000002</v>
      </c>
      <c r="I11" s="1348">
        <v>82.869696000000019</v>
      </c>
      <c r="J11" s="1348">
        <v>77.523264000000012</v>
      </c>
      <c r="K11" s="380"/>
      <c r="L11" s="84"/>
      <c r="M11" s="485">
        <v>0</v>
      </c>
    </row>
    <row r="12" spans="1:13" s="25" customFormat="1" ht="99.75" customHeight="1">
      <c r="A12" s="605" t="s">
        <v>252</v>
      </c>
      <c r="B12" s="816" t="s">
        <v>255</v>
      </c>
      <c r="C12" s="817"/>
      <c r="D12" s="819" t="s">
        <v>254</v>
      </c>
      <c r="E12" s="332"/>
      <c r="F12" s="332">
        <v>122.97999999999999</v>
      </c>
      <c r="G12" s="1348">
        <v>125.4396</v>
      </c>
      <c r="H12" s="1348">
        <v>98.246400000000008</v>
      </c>
      <c r="I12" s="1348">
        <v>91.369152000000014</v>
      </c>
      <c r="J12" s="1348">
        <v>85.474367999999998</v>
      </c>
      <c r="K12" s="380"/>
      <c r="L12" s="84"/>
      <c r="M12" s="485">
        <v>0</v>
      </c>
    </row>
    <row r="13" spans="1:13" s="25" customFormat="1" ht="153" customHeight="1">
      <c r="A13" s="605" t="s">
        <v>252</v>
      </c>
      <c r="B13" s="818" t="s">
        <v>253</v>
      </c>
      <c r="C13" s="822" t="s">
        <v>263</v>
      </c>
      <c r="D13" s="642" t="s">
        <v>251</v>
      </c>
      <c r="E13" s="332"/>
      <c r="F13" s="332">
        <v>138.71</v>
      </c>
      <c r="G13" s="1348">
        <v>141.48420000000002</v>
      </c>
      <c r="H13" s="1348">
        <v>110.81280000000001</v>
      </c>
      <c r="I13" s="1348">
        <v>103.05590400000003</v>
      </c>
      <c r="J13" s="1348">
        <v>96.407136000000023</v>
      </c>
      <c r="K13" s="380"/>
      <c r="L13" s="84"/>
      <c r="M13" s="485">
        <v>0</v>
      </c>
    </row>
    <row r="14" spans="1:13" ht="100.5" customHeight="1">
      <c r="A14" s="823"/>
      <c r="B14" s="825" t="s">
        <v>575</v>
      </c>
      <c r="C14" s="827"/>
      <c r="D14" s="831" t="s">
        <v>576</v>
      </c>
      <c r="E14" s="273" t="s">
        <v>549</v>
      </c>
      <c r="F14" s="45">
        <f>H14*1.43</f>
        <v>84.598799999999997</v>
      </c>
      <c r="G14" s="380">
        <v>76.908000000000001</v>
      </c>
      <c r="H14" s="380">
        <v>59.160000000000004</v>
      </c>
      <c r="I14" s="380">
        <v>59.160000000000004</v>
      </c>
      <c r="J14" s="380">
        <v>59.160000000000004</v>
      </c>
      <c r="K14" s="380">
        <v>59.160000000000004</v>
      </c>
      <c r="L14" s="484"/>
      <c r="M14" s="485">
        <v>0</v>
      </c>
    </row>
    <row r="15" spans="1:13" ht="100.5" customHeight="1">
      <c r="A15" s="823"/>
      <c r="B15" s="825"/>
      <c r="C15" s="827"/>
      <c r="D15" s="831"/>
      <c r="E15" s="169" t="s">
        <v>548</v>
      </c>
      <c r="F15" s="242">
        <f t="shared" ref="F15:F59" si="0">H15*1.43</f>
        <v>84.598799999999997</v>
      </c>
      <c r="G15" s="380">
        <v>76.5</v>
      </c>
      <c r="H15" s="380">
        <v>59.160000000000004</v>
      </c>
      <c r="I15" s="380">
        <v>59.160000000000004</v>
      </c>
      <c r="J15" s="380">
        <v>59.160000000000004</v>
      </c>
      <c r="K15" s="380">
        <v>59.160000000000004</v>
      </c>
      <c r="L15" s="484"/>
      <c r="M15" s="299">
        <v>0</v>
      </c>
    </row>
    <row r="16" spans="1:13" ht="100.5" customHeight="1">
      <c r="A16" s="824"/>
      <c r="B16" s="826"/>
      <c r="C16" s="828"/>
      <c r="D16" s="832"/>
      <c r="E16" s="169" t="s">
        <v>547</v>
      </c>
      <c r="F16" s="242">
        <f t="shared" si="0"/>
        <v>84.598799999999997</v>
      </c>
      <c r="G16" s="380">
        <v>76.5</v>
      </c>
      <c r="H16" s="380">
        <v>59.160000000000004</v>
      </c>
      <c r="I16" s="380">
        <v>59.160000000000004</v>
      </c>
      <c r="J16" s="380">
        <v>59.160000000000004</v>
      </c>
      <c r="K16" s="380">
        <v>59.160000000000004</v>
      </c>
      <c r="L16" s="484"/>
      <c r="M16" s="299">
        <v>0</v>
      </c>
    </row>
    <row r="17" spans="1:13" ht="100.5" customHeight="1">
      <c r="A17" s="347"/>
      <c r="B17" s="833" t="s">
        <v>575</v>
      </c>
      <c r="C17" s="171"/>
      <c r="D17" s="836" t="s">
        <v>574</v>
      </c>
      <c r="E17" s="169" t="s">
        <v>549</v>
      </c>
      <c r="F17" s="242">
        <f t="shared" si="0"/>
        <v>65.637</v>
      </c>
      <c r="G17" s="380">
        <v>60.18</v>
      </c>
      <c r="H17" s="380">
        <v>45.9</v>
      </c>
      <c r="I17" s="380">
        <v>45.9</v>
      </c>
      <c r="J17" s="380">
        <v>45.9</v>
      </c>
      <c r="K17" s="380">
        <v>45.9</v>
      </c>
      <c r="L17" s="484"/>
      <c r="M17" s="299">
        <v>0</v>
      </c>
    </row>
    <row r="18" spans="1:13" ht="100.5" customHeight="1">
      <c r="A18" s="823"/>
      <c r="B18" s="825"/>
      <c r="C18" s="178"/>
      <c r="D18" s="831"/>
      <c r="E18" s="169" t="s">
        <v>548</v>
      </c>
      <c r="F18" s="242">
        <f t="shared" si="0"/>
        <v>173.57339999999999</v>
      </c>
      <c r="G18" s="380">
        <v>158.1</v>
      </c>
      <c r="H18" s="380">
        <v>121.38</v>
      </c>
      <c r="I18" s="380">
        <v>121.38</v>
      </c>
      <c r="J18" s="380">
        <v>121.38</v>
      </c>
      <c r="K18" s="380">
        <v>121.38</v>
      </c>
      <c r="L18" s="484"/>
      <c r="M18" s="299">
        <v>0</v>
      </c>
    </row>
    <row r="19" spans="1:13" ht="100.5" customHeight="1">
      <c r="A19" s="824"/>
      <c r="B19" s="826"/>
      <c r="C19" s="172"/>
      <c r="D19" s="832"/>
      <c r="E19" s="169" t="s">
        <v>547</v>
      </c>
      <c r="F19" s="242">
        <f t="shared" si="0"/>
        <v>226.08299999999997</v>
      </c>
      <c r="G19" s="380">
        <v>206.04</v>
      </c>
      <c r="H19" s="380">
        <v>158.1</v>
      </c>
      <c r="I19" s="380">
        <v>158.1</v>
      </c>
      <c r="J19" s="380">
        <v>158.1</v>
      </c>
      <c r="K19" s="380">
        <v>158.1</v>
      </c>
      <c r="L19" s="484"/>
      <c r="M19" s="299">
        <v>0</v>
      </c>
    </row>
    <row r="20" spans="1:13" ht="100.5" customHeight="1">
      <c r="A20" s="347"/>
      <c r="B20" s="833" t="s">
        <v>573</v>
      </c>
      <c r="C20" s="834"/>
      <c r="D20" s="836" t="s">
        <v>572</v>
      </c>
      <c r="E20" s="169" t="s">
        <v>549</v>
      </c>
      <c r="F20" s="242">
        <f t="shared" si="0"/>
        <v>84.598799999999997</v>
      </c>
      <c r="G20" s="380">
        <v>76.5</v>
      </c>
      <c r="H20" s="380">
        <v>59.160000000000004</v>
      </c>
      <c r="I20" s="380">
        <v>59.160000000000004</v>
      </c>
      <c r="J20" s="380">
        <v>59.160000000000004</v>
      </c>
      <c r="K20" s="380">
        <v>59.160000000000004</v>
      </c>
      <c r="L20" s="484"/>
      <c r="M20" s="299">
        <v>0</v>
      </c>
    </row>
    <row r="21" spans="1:13" ht="100.5" customHeight="1">
      <c r="A21" s="823"/>
      <c r="B21" s="825"/>
      <c r="C21" s="827"/>
      <c r="D21" s="831"/>
      <c r="E21" s="169" t="s">
        <v>548</v>
      </c>
      <c r="F21" s="242">
        <f t="shared" si="0"/>
        <v>196.91099999999997</v>
      </c>
      <c r="G21" s="380">
        <v>179.52</v>
      </c>
      <c r="H21" s="380">
        <v>137.69999999999999</v>
      </c>
      <c r="I21" s="380">
        <v>137.69999999999999</v>
      </c>
      <c r="J21" s="380">
        <v>137.69999999999999</v>
      </c>
      <c r="K21" s="380">
        <v>137.69999999999999</v>
      </c>
      <c r="L21" s="484"/>
      <c r="M21" s="299">
        <v>0</v>
      </c>
    </row>
    <row r="22" spans="1:13" ht="100.5" customHeight="1">
      <c r="A22" s="824"/>
      <c r="B22" s="826"/>
      <c r="C22" s="828"/>
      <c r="D22" s="832"/>
      <c r="E22" s="169" t="s">
        <v>547</v>
      </c>
      <c r="F22" s="242">
        <f t="shared" si="0"/>
        <v>230.4588</v>
      </c>
      <c r="G22" s="380">
        <v>209.1</v>
      </c>
      <c r="H22" s="380">
        <v>161.16</v>
      </c>
      <c r="I22" s="380">
        <v>161.16</v>
      </c>
      <c r="J22" s="380">
        <v>161.16</v>
      </c>
      <c r="K22" s="380">
        <v>161.16</v>
      </c>
      <c r="L22" s="484"/>
      <c r="M22" s="299">
        <v>0</v>
      </c>
    </row>
    <row r="23" spans="1:13" ht="100.5" customHeight="1">
      <c r="A23" s="347"/>
      <c r="B23" s="833" t="s">
        <v>571</v>
      </c>
      <c r="C23" s="834"/>
      <c r="D23" s="836" t="s">
        <v>553</v>
      </c>
      <c r="E23" s="169" t="s">
        <v>549</v>
      </c>
      <c r="F23" s="242">
        <f t="shared" si="0"/>
        <v>291.71999999999997</v>
      </c>
      <c r="G23" s="380">
        <v>265.2</v>
      </c>
      <c r="H23" s="380">
        <v>204</v>
      </c>
      <c r="I23" s="380">
        <v>204</v>
      </c>
      <c r="J23" s="380">
        <v>204</v>
      </c>
      <c r="K23" s="380">
        <v>204</v>
      </c>
      <c r="L23" s="484"/>
      <c r="M23" s="299">
        <v>0</v>
      </c>
    </row>
    <row r="24" spans="1:13" ht="100.5" customHeight="1">
      <c r="A24" s="823"/>
      <c r="B24" s="825"/>
      <c r="C24" s="827"/>
      <c r="D24" s="831"/>
      <c r="E24" s="169" t="s">
        <v>548</v>
      </c>
      <c r="F24" s="242">
        <f t="shared" si="0"/>
        <v>339.85379999999998</v>
      </c>
      <c r="G24" s="380">
        <v>309.06</v>
      </c>
      <c r="H24" s="380">
        <v>237.66</v>
      </c>
      <c r="I24" s="380">
        <v>237.66</v>
      </c>
      <c r="J24" s="380">
        <v>237.66</v>
      </c>
      <c r="K24" s="380">
        <v>237.66</v>
      </c>
      <c r="L24" s="484"/>
      <c r="M24" s="299">
        <v>0</v>
      </c>
    </row>
    <row r="25" spans="1:13" ht="100.5" customHeight="1">
      <c r="A25" s="824"/>
      <c r="B25" s="826"/>
      <c r="C25" s="828"/>
      <c r="D25" s="832"/>
      <c r="E25" s="169" t="s">
        <v>547</v>
      </c>
      <c r="F25" s="242">
        <f t="shared" si="0"/>
        <v>424.45259999999996</v>
      </c>
      <c r="G25" s="380">
        <v>385.56</v>
      </c>
      <c r="H25" s="380">
        <v>296.82</v>
      </c>
      <c r="I25" s="380">
        <v>296.82</v>
      </c>
      <c r="J25" s="380">
        <v>296.82</v>
      </c>
      <c r="K25" s="380">
        <v>296.82</v>
      </c>
      <c r="L25" s="484"/>
      <c r="M25" s="299">
        <v>0</v>
      </c>
    </row>
    <row r="26" spans="1:13" ht="100.5" customHeight="1">
      <c r="A26" s="347"/>
      <c r="B26" s="833" t="s">
        <v>570</v>
      </c>
      <c r="C26" s="834"/>
      <c r="D26" s="836" t="s">
        <v>569</v>
      </c>
      <c r="E26" s="169" t="s">
        <v>549</v>
      </c>
      <c r="F26" s="242">
        <f t="shared" si="0"/>
        <v>393.82199999999995</v>
      </c>
      <c r="G26" s="380">
        <v>358.02</v>
      </c>
      <c r="H26" s="380">
        <v>275.39999999999998</v>
      </c>
      <c r="I26" s="380">
        <v>275.39999999999998</v>
      </c>
      <c r="J26" s="380">
        <v>275.39999999999998</v>
      </c>
      <c r="K26" s="380">
        <v>275.39999999999998</v>
      </c>
      <c r="L26" s="484"/>
      <c r="M26" s="299">
        <v>0</v>
      </c>
    </row>
    <row r="27" spans="1:13" ht="100.5" customHeight="1">
      <c r="A27" s="823"/>
      <c r="B27" s="825"/>
      <c r="C27" s="827"/>
      <c r="D27" s="831"/>
      <c r="E27" s="169" t="s">
        <v>548</v>
      </c>
      <c r="F27" s="242">
        <f t="shared" si="0"/>
        <v>490.08960000000002</v>
      </c>
      <c r="G27" s="380">
        <v>445.74</v>
      </c>
      <c r="H27" s="380">
        <v>342.72</v>
      </c>
      <c r="I27" s="380">
        <v>342.72</v>
      </c>
      <c r="J27" s="380">
        <v>342.72</v>
      </c>
      <c r="K27" s="380">
        <v>342.72</v>
      </c>
      <c r="L27" s="484"/>
      <c r="M27" s="299">
        <v>0</v>
      </c>
    </row>
    <row r="28" spans="1:13" ht="100.5" customHeight="1">
      <c r="A28" s="824"/>
      <c r="B28" s="826"/>
      <c r="C28" s="828"/>
      <c r="D28" s="832"/>
      <c r="E28" s="169" t="s">
        <v>547</v>
      </c>
      <c r="F28" s="242">
        <f>H28*1.43</f>
        <v>644.70119999999997</v>
      </c>
      <c r="G28" s="380">
        <v>586.5</v>
      </c>
      <c r="H28" s="380">
        <v>450.84000000000003</v>
      </c>
      <c r="I28" s="380">
        <v>450.84000000000003</v>
      </c>
      <c r="J28" s="380">
        <v>450.84000000000003</v>
      </c>
      <c r="K28" s="380">
        <v>450.84000000000003</v>
      </c>
      <c r="L28" s="484"/>
      <c r="M28" s="299">
        <v>0</v>
      </c>
    </row>
    <row r="29" spans="1:13" ht="149.25" customHeight="1">
      <c r="A29" s="347"/>
      <c r="B29" s="833" t="s">
        <v>568</v>
      </c>
      <c r="C29" s="834"/>
      <c r="D29" s="836" t="s">
        <v>566</v>
      </c>
      <c r="E29" s="169" t="s">
        <v>549</v>
      </c>
      <c r="F29" s="242">
        <f t="shared" si="0"/>
        <v>72.929999999999993</v>
      </c>
      <c r="G29" s="380">
        <v>66.3</v>
      </c>
      <c r="H29" s="380">
        <v>51</v>
      </c>
      <c r="I29" s="380">
        <v>51</v>
      </c>
      <c r="J29" s="380">
        <v>51</v>
      </c>
      <c r="K29" s="380">
        <v>51</v>
      </c>
      <c r="L29" s="484"/>
      <c r="M29" s="299">
        <v>0</v>
      </c>
    </row>
    <row r="30" spans="1:13" ht="149.25" customHeight="1">
      <c r="A30" s="823"/>
      <c r="B30" s="718"/>
      <c r="C30" s="827"/>
      <c r="D30" s="831"/>
      <c r="E30" s="169" t="s">
        <v>548</v>
      </c>
      <c r="F30" s="242">
        <f t="shared" si="0"/>
        <v>247.96199999999999</v>
      </c>
      <c r="G30" s="380">
        <v>225.42000000000002</v>
      </c>
      <c r="H30" s="380">
        <v>173.4</v>
      </c>
      <c r="I30" s="380">
        <v>173.4</v>
      </c>
      <c r="J30" s="380">
        <v>173.4</v>
      </c>
      <c r="K30" s="380">
        <v>173.4</v>
      </c>
      <c r="L30" s="484"/>
      <c r="M30" s="299">
        <v>0</v>
      </c>
    </row>
    <row r="31" spans="1:13" s="233" customFormat="1" ht="149.25" customHeight="1">
      <c r="A31" s="602"/>
      <c r="B31" s="718"/>
      <c r="C31" s="271"/>
      <c r="D31" s="831"/>
      <c r="E31" s="270" t="s">
        <v>547</v>
      </c>
      <c r="F31" s="274"/>
      <c r="G31" s="380">
        <v>132.6</v>
      </c>
      <c r="H31" s="380">
        <v>102</v>
      </c>
      <c r="I31" s="380">
        <v>102</v>
      </c>
      <c r="J31" s="380">
        <v>102</v>
      </c>
      <c r="K31" s="380">
        <v>102</v>
      </c>
      <c r="L31" s="484"/>
      <c r="M31" s="299">
        <v>0</v>
      </c>
    </row>
    <row r="32" spans="1:13" ht="153" customHeight="1">
      <c r="A32" s="347"/>
      <c r="B32" s="608" t="s">
        <v>567</v>
      </c>
      <c r="C32" s="834"/>
      <c r="D32" s="836" t="s">
        <v>566</v>
      </c>
      <c r="E32" s="169" t="s">
        <v>549</v>
      </c>
      <c r="F32" s="242">
        <f t="shared" si="0"/>
        <v>84.598799999999997</v>
      </c>
      <c r="G32" s="1348">
        <v>76.5</v>
      </c>
      <c r="H32" s="380">
        <v>59.160000000000004</v>
      </c>
      <c r="I32" s="380">
        <v>59.160000000000004</v>
      </c>
      <c r="J32" s="380">
        <v>59.160000000000004</v>
      </c>
      <c r="K32" s="380">
        <v>59.160000000000004</v>
      </c>
      <c r="L32" s="484"/>
      <c r="M32" s="299">
        <v>0</v>
      </c>
    </row>
    <row r="33" spans="1:13" ht="153" customHeight="1">
      <c r="A33" s="823"/>
      <c r="B33" s="718"/>
      <c r="C33" s="827"/>
      <c r="D33" s="831"/>
      <c r="E33" s="169" t="s">
        <v>548</v>
      </c>
      <c r="F33" s="242">
        <f t="shared" si="0"/>
        <v>332.56079999999997</v>
      </c>
      <c r="G33" s="1348">
        <v>302.32800000000003</v>
      </c>
      <c r="H33" s="380">
        <v>232.56</v>
      </c>
      <c r="I33" s="380">
        <v>232.56</v>
      </c>
      <c r="J33" s="380">
        <v>232.56</v>
      </c>
      <c r="K33" s="380">
        <v>232.56</v>
      </c>
      <c r="L33" s="484"/>
      <c r="M33" s="299">
        <v>0</v>
      </c>
    </row>
    <row r="34" spans="1:13" s="233" customFormat="1" ht="153" customHeight="1">
      <c r="A34" s="602"/>
      <c r="B34" s="718"/>
      <c r="C34" s="271"/>
      <c r="D34" s="272"/>
      <c r="E34" s="270" t="s">
        <v>547</v>
      </c>
      <c r="F34" s="274"/>
      <c r="G34" s="380">
        <v>201.96</v>
      </c>
      <c r="H34" s="380">
        <v>155.04</v>
      </c>
      <c r="I34" s="380">
        <v>155.04</v>
      </c>
      <c r="J34" s="380">
        <v>155.04</v>
      </c>
      <c r="K34" s="380">
        <v>155.04</v>
      </c>
      <c r="L34" s="484"/>
      <c r="M34" s="299">
        <v>0</v>
      </c>
    </row>
    <row r="35" spans="1:13" ht="100.5" customHeight="1">
      <c r="A35" s="347"/>
      <c r="B35" s="833" t="s">
        <v>565</v>
      </c>
      <c r="C35" s="834"/>
      <c r="D35" s="836" t="s">
        <v>558</v>
      </c>
      <c r="E35" s="169" t="s">
        <v>549</v>
      </c>
      <c r="F35" s="242">
        <f t="shared" si="0"/>
        <v>144.4014</v>
      </c>
      <c r="G35" s="380">
        <v>131.58000000000001</v>
      </c>
      <c r="H35" s="380">
        <v>100.98</v>
      </c>
      <c r="I35" s="380">
        <v>100.98</v>
      </c>
      <c r="J35" s="380">
        <v>100.98</v>
      </c>
      <c r="K35" s="380">
        <v>100.98</v>
      </c>
      <c r="L35" s="484"/>
      <c r="M35" s="299">
        <v>0</v>
      </c>
    </row>
    <row r="36" spans="1:13" ht="100.5" customHeight="1">
      <c r="A36" s="823"/>
      <c r="B36" s="825"/>
      <c r="C36" s="827"/>
      <c r="D36" s="831"/>
      <c r="E36" s="169" t="s">
        <v>548</v>
      </c>
      <c r="F36" s="242">
        <f t="shared" si="0"/>
        <v>175.03200000000001</v>
      </c>
      <c r="G36" s="380">
        <v>159.12</v>
      </c>
      <c r="H36" s="380">
        <v>122.4</v>
      </c>
      <c r="I36" s="380">
        <v>122.4</v>
      </c>
      <c r="J36" s="380">
        <v>122.4</v>
      </c>
      <c r="K36" s="380">
        <v>122.4</v>
      </c>
      <c r="L36" s="484"/>
      <c r="M36" s="299">
        <v>0</v>
      </c>
    </row>
    <row r="37" spans="1:13" ht="100.5" customHeight="1">
      <c r="A37" s="824"/>
      <c r="B37" s="826"/>
      <c r="C37" s="828"/>
      <c r="D37" s="832"/>
      <c r="E37" s="169" t="s">
        <v>547</v>
      </c>
      <c r="F37" s="242">
        <f t="shared" si="0"/>
        <v>227.54159999999999</v>
      </c>
      <c r="G37" s="380">
        <v>207.06</v>
      </c>
      <c r="H37" s="380">
        <v>159.12</v>
      </c>
      <c r="I37" s="380">
        <v>159.12</v>
      </c>
      <c r="J37" s="380">
        <v>159.12</v>
      </c>
      <c r="K37" s="380">
        <v>159.12</v>
      </c>
      <c r="L37" s="484"/>
      <c r="M37" s="299">
        <v>0</v>
      </c>
    </row>
    <row r="38" spans="1:13" ht="315" customHeight="1">
      <c r="A38" s="603"/>
      <c r="B38" s="256" t="s">
        <v>564</v>
      </c>
      <c r="C38" s="357"/>
      <c r="D38" s="358"/>
      <c r="E38" s="169" t="s">
        <v>547</v>
      </c>
      <c r="F38" s="242">
        <f t="shared" si="0"/>
        <v>240.66900000000001</v>
      </c>
      <c r="G38" s="380">
        <v>219.3</v>
      </c>
      <c r="H38" s="380">
        <v>168.3</v>
      </c>
      <c r="I38" s="380">
        <v>168.3</v>
      </c>
      <c r="J38" s="380">
        <v>168.3</v>
      </c>
      <c r="K38" s="380">
        <v>168.3</v>
      </c>
      <c r="L38" s="484"/>
      <c r="M38" s="299">
        <v>0</v>
      </c>
    </row>
    <row r="39" spans="1:13" ht="100.5" customHeight="1">
      <c r="A39" s="347"/>
      <c r="B39" s="833" t="s">
        <v>563</v>
      </c>
      <c r="C39" s="834"/>
      <c r="D39" s="836" t="s">
        <v>553</v>
      </c>
      <c r="E39" s="169" t="s">
        <v>549</v>
      </c>
      <c r="F39" s="242">
        <f t="shared" si="0"/>
        <v>183.78360000000001</v>
      </c>
      <c r="G39" s="380">
        <v>167.28</v>
      </c>
      <c r="H39" s="380">
        <v>128.52000000000001</v>
      </c>
      <c r="I39" s="380">
        <v>128.52000000000001</v>
      </c>
      <c r="J39" s="380">
        <v>128.52000000000001</v>
      </c>
      <c r="K39" s="380">
        <v>128.52000000000001</v>
      </c>
      <c r="L39" s="484"/>
      <c r="M39" s="299">
        <v>0</v>
      </c>
    </row>
    <row r="40" spans="1:13" ht="100.5" customHeight="1">
      <c r="A40" s="823"/>
      <c r="B40" s="825"/>
      <c r="C40" s="827"/>
      <c r="D40" s="831"/>
      <c r="E40" s="169" t="s">
        <v>548</v>
      </c>
      <c r="F40" s="242">
        <f t="shared" si="0"/>
        <v>229.00020000000001</v>
      </c>
      <c r="G40" s="380">
        <v>208.08</v>
      </c>
      <c r="H40" s="380">
        <v>160.14000000000001</v>
      </c>
      <c r="I40" s="380">
        <v>160.14000000000001</v>
      </c>
      <c r="J40" s="380">
        <v>160.14000000000001</v>
      </c>
      <c r="K40" s="380">
        <v>160.14000000000001</v>
      </c>
      <c r="L40" s="484"/>
      <c r="M40" s="299">
        <v>0</v>
      </c>
    </row>
    <row r="41" spans="1:13" ht="100.5" customHeight="1">
      <c r="A41" s="824"/>
      <c r="B41" s="826"/>
      <c r="C41" s="828"/>
      <c r="D41" s="832"/>
      <c r="E41" s="169" t="s">
        <v>547</v>
      </c>
      <c r="F41" s="242">
        <f t="shared" si="0"/>
        <v>320.892</v>
      </c>
      <c r="G41" s="380">
        <v>291.72000000000003</v>
      </c>
      <c r="H41" s="380">
        <v>224.4</v>
      </c>
      <c r="I41" s="380">
        <v>224.4</v>
      </c>
      <c r="J41" s="380">
        <v>224.4</v>
      </c>
      <c r="K41" s="380">
        <v>224.4</v>
      </c>
      <c r="L41" s="484"/>
      <c r="M41" s="299">
        <v>0</v>
      </c>
    </row>
    <row r="42" spans="1:13" ht="100.5" customHeight="1">
      <c r="A42" s="347"/>
      <c r="B42" s="833" t="s">
        <v>562</v>
      </c>
      <c r="C42" s="834"/>
      <c r="D42" s="836" t="s">
        <v>553</v>
      </c>
      <c r="E42" s="169" t="s">
        <v>549</v>
      </c>
      <c r="F42" s="242">
        <f t="shared" si="0"/>
        <v>191.07659999999998</v>
      </c>
      <c r="G42" s="380">
        <v>173.4</v>
      </c>
      <c r="H42" s="380">
        <v>133.62</v>
      </c>
      <c r="I42" s="380">
        <v>133.62</v>
      </c>
      <c r="J42" s="380">
        <v>133.62</v>
      </c>
      <c r="K42" s="380">
        <v>133.62</v>
      </c>
      <c r="L42" s="484"/>
      <c r="M42" s="299">
        <v>0</v>
      </c>
    </row>
    <row r="43" spans="1:13" ht="100.5" customHeight="1">
      <c r="A43" s="823"/>
      <c r="B43" s="825"/>
      <c r="C43" s="827"/>
      <c r="D43" s="831"/>
      <c r="E43" s="169" t="s">
        <v>548</v>
      </c>
      <c r="F43" s="242">
        <f t="shared" si="0"/>
        <v>215.87280000000001</v>
      </c>
      <c r="G43" s="380">
        <v>195.84</v>
      </c>
      <c r="H43" s="380">
        <v>150.96</v>
      </c>
      <c r="I43" s="380">
        <v>150.96</v>
      </c>
      <c r="J43" s="380">
        <v>150.96</v>
      </c>
      <c r="K43" s="380">
        <v>150.96</v>
      </c>
      <c r="L43" s="484"/>
      <c r="M43" s="299">
        <v>0</v>
      </c>
    </row>
    <row r="44" spans="1:13" ht="100.5" customHeight="1">
      <c r="A44" s="824"/>
      <c r="B44" s="826"/>
      <c r="C44" s="828"/>
      <c r="D44" s="832"/>
      <c r="E44" s="169" t="s">
        <v>547</v>
      </c>
      <c r="F44" s="242">
        <f t="shared" si="0"/>
        <v>261.08940000000001</v>
      </c>
      <c r="G44" s="380">
        <v>237.66</v>
      </c>
      <c r="H44" s="380">
        <v>182.58</v>
      </c>
      <c r="I44" s="380">
        <v>182.58</v>
      </c>
      <c r="J44" s="380">
        <v>182.58</v>
      </c>
      <c r="K44" s="380">
        <v>182.58</v>
      </c>
      <c r="L44" s="484"/>
      <c r="M44" s="299">
        <v>0</v>
      </c>
    </row>
    <row r="45" spans="1:13" ht="100.5" customHeight="1">
      <c r="A45" s="347"/>
      <c r="B45" s="833" t="s">
        <v>561</v>
      </c>
      <c r="C45" s="834"/>
      <c r="D45" s="835" t="s">
        <v>560</v>
      </c>
      <c r="E45" s="169" t="s">
        <v>549</v>
      </c>
      <c r="F45" s="242">
        <f t="shared" si="0"/>
        <v>142.94280000000001</v>
      </c>
      <c r="G45" s="380">
        <v>129.54</v>
      </c>
      <c r="H45" s="380">
        <v>99.960000000000008</v>
      </c>
      <c r="I45" s="380">
        <v>99.960000000000008</v>
      </c>
      <c r="J45" s="380">
        <v>99.960000000000008</v>
      </c>
      <c r="K45" s="380">
        <v>99.960000000000008</v>
      </c>
      <c r="L45" s="484"/>
      <c r="M45" s="299">
        <v>0</v>
      </c>
    </row>
    <row r="46" spans="1:13" ht="100.5" customHeight="1">
      <c r="A46" s="823"/>
      <c r="B46" s="825"/>
      <c r="C46" s="827"/>
      <c r="D46" s="829"/>
      <c r="E46" s="169" t="s">
        <v>548</v>
      </c>
      <c r="F46" s="242">
        <f t="shared" si="0"/>
        <v>151.6944</v>
      </c>
      <c r="G46" s="380">
        <v>137.69999999999999</v>
      </c>
      <c r="H46" s="380">
        <v>106.08</v>
      </c>
      <c r="I46" s="380">
        <v>106.08</v>
      </c>
      <c r="J46" s="380">
        <v>106.08</v>
      </c>
      <c r="K46" s="380">
        <v>106.08</v>
      </c>
      <c r="L46" s="484"/>
      <c r="M46" s="299">
        <v>0</v>
      </c>
    </row>
    <row r="47" spans="1:13" ht="100.5" customHeight="1">
      <c r="A47" s="824"/>
      <c r="B47" s="826"/>
      <c r="C47" s="828"/>
      <c r="D47" s="830"/>
      <c r="E47" s="169" t="s">
        <v>547</v>
      </c>
      <c r="F47" s="242">
        <f t="shared" si="0"/>
        <v>183.78360000000001</v>
      </c>
      <c r="G47" s="380">
        <v>167.28</v>
      </c>
      <c r="H47" s="380">
        <v>128.52000000000001</v>
      </c>
      <c r="I47" s="380">
        <v>128.52000000000001</v>
      </c>
      <c r="J47" s="380">
        <v>128.52000000000001</v>
      </c>
      <c r="K47" s="380">
        <v>128.52000000000001</v>
      </c>
      <c r="L47" s="484"/>
      <c r="M47" s="299">
        <v>0</v>
      </c>
    </row>
    <row r="48" spans="1:13" ht="100.5" customHeight="1">
      <c r="A48" s="347"/>
      <c r="B48" s="833" t="s">
        <v>559</v>
      </c>
      <c r="C48" s="834"/>
      <c r="D48" s="836" t="s">
        <v>558</v>
      </c>
      <c r="E48" s="169" t="s">
        <v>549</v>
      </c>
      <c r="F48" s="242">
        <f t="shared" si="0"/>
        <v>255.255</v>
      </c>
      <c r="G48" s="380">
        <v>232.56</v>
      </c>
      <c r="H48" s="380">
        <v>178.5</v>
      </c>
      <c r="I48" s="380">
        <v>178.5</v>
      </c>
      <c r="J48" s="380">
        <v>178.5</v>
      </c>
      <c r="K48" s="380">
        <v>178.5</v>
      </c>
      <c r="L48" s="484"/>
      <c r="M48" s="299">
        <v>0</v>
      </c>
    </row>
    <row r="49" spans="1:16" ht="100.5" customHeight="1">
      <c r="A49" s="823"/>
      <c r="B49" s="825"/>
      <c r="C49" s="827"/>
      <c r="D49" s="831"/>
      <c r="E49" s="169" t="s">
        <v>548</v>
      </c>
      <c r="F49" s="242">
        <f t="shared" si="0"/>
        <v>319.43340000000001</v>
      </c>
      <c r="G49" s="380">
        <v>290.7</v>
      </c>
      <c r="H49" s="380">
        <v>223.38</v>
      </c>
      <c r="I49" s="380">
        <v>223.38</v>
      </c>
      <c r="J49" s="380">
        <v>223.38</v>
      </c>
      <c r="K49" s="380">
        <v>223.38</v>
      </c>
      <c r="L49" s="484"/>
      <c r="M49" s="299">
        <v>0</v>
      </c>
    </row>
    <row r="50" spans="1:16" ht="100.5" customHeight="1">
      <c r="A50" s="824"/>
      <c r="B50" s="826"/>
      <c r="C50" s="828"/>
      <c r="D50" s="832"/>
      <c r="E50" s="169" t="s">
        <v>547</v>
      </c>
      <c r="F50" s="242">
        <f t="shared" si="0"/>
        <v>412.78380000000004</v>
      </c>
      <c r="G50" s="380">
        <v>375.36</v>
      </c>
      <c r="H50" s="380">
        <v>288.66000000000003</v>
      </c>
      <c r="I50" s="380">
        <v>288.66000000000003</v>
      </c>
      <c r="J50" s="380">
        <v>288.66000000000003</v>
      </c>
      <c r="K50" s="380">
        <v>288.66000000000003</v>
      </c>
      <c r="L50" s="484"/>
      <c r="M50" s="299">
        <v>0</v>
      </c>
    </row>
    <row r="51" spans="1:16" ht="100.5" customHeight="1">
      <c r="A51" s="347"/>
      <c r="B51" s="833" t="s">
        <v>579</v>
      </c>
      <c r="C51" s="834"/>
      <c r="D51" s="836" t="s">
        <v>557</v>
      </c>
      <c r="E51" s="169" t="s">
        <v>549</v>
      </c>
      <c r="F51" s="242">
        <f t="shared" si="0"/>
        <v>716.17259999999999</v>
      </c>
      <c r="G51" s="380">
        <v>650.76</v>
      </c>
      <c r="H51" s="380">
        <v>500.82</v>
      </c>
      <c r="I51" s="380">
        <v>500.82</v>
      </c>
      <c r="J51" s="380">
        <v>500.82</v>
      </c>
      <c r="K51" s="380">
        <v>500.82</v>
      </c>
      <c r="L51" s="484"/>
      <c r="M51" s="299">
        <v>0</v>
      </c>
    </row>
    <row r="52" spans="1:16" ht="100.5" customHeight="1">
      <c r="A52" s="823"/>
      <c r="B52" s="825"/>
      <c r="C52" s="827"/>
      <c r="D52" s="831"/>
      <c r="E52" s="169" t="s">
        <v>548</v>
      </c>
      <c r="F52" s="242">
        <f t="shared" si="0"/>
        <v>757.01339999999993</v>
      </c>
      <c r="G52" s="380">
        <v>688.5</v>
      </c>
      <c r="H52" s="380">
        <v>529.38</v>
      </c>
      <c r="I52" s="380">
        <v>529.38</v>
      </c>
      <c r="J52" s="380">
        <v>529.38</v>
      </c>
      <c r="K52" s="380">
        <v>529.38</v>
      </c>
      <c r="L52" s="484"/>
      <c r="M52" s="299">
        <v>0</v>
      </c>
    </row>
    <row r="53" spans="1:16" ht="100.5" customHeight="1">
      <c r="A53" s="823"/>
      <c r="B53" s="825"/>
      <c r="C53" s="827"/>
      <c r="D53" s="832"/>
      <c r="E53" s="169" t="s">
        <v>547</v>
      </c>
      <c r="F53" s="242">
        <f t="shared" si="0"/>
        <v>838.69499999999994</v>
      </c>
      <c r="G53" s="380">
        <v>762.96</v>
      </c>
      <c r="H53" s="380">
        <v>586.5</v>
      </c>
      <c r="I53" s="380">
        <v>586.5</v>
      </c>
      <c r="J53" s="380">
        <v>586.5</v>
      </c>
      <c r="K53" s="380">
        <v>586.5</v>
      </c>
      <c r="L53" s="484"/>
      <c r="M53" s="299">
        <v>0</v>
      </c>
    </row>
    <row r="54" spans="1:16" ht="151.5" customHeight="1">
      <c r="A54" s="838"/>
      <c r="B54" s="839" t="s">
        <v>596</v>
      </c>
      <c r="C54" s="494"/>
      <c r="D54" s="837" t="s">
        <v>589</v>
      </c>
      <c r="E54" s="188" t="s">
        <v>587</v>
      </c>
      <c r="F54" s="242">
        <f t="shared" si="0"/>
        <v>552.80939999999998</v>
      </c>
      <c r="G54" s="380">
        <v>502.86</v>
      </c>
      <c r="H54" s="380">
        <v>386.58</v>
      </c>
      <c r="I54" s="380">
        <v>386.58</v>
      </c>
      <c r="J54" s="380">
        <v>386.58</v>
      </c>
      <c r="K54" s="380">
        <v>386.58</v>
      </c>
      <c r="L54" s="484"/>
      <c r="M54" s="299">
        <v>0</v>
      </c>
    </row>
    <row r="55" spans="1:16" ht="151.5" customHeight="1">
      <c r="A55" s="838"/>
      <c r="B55" s="839" t="s">
        <v>597</v>
      </c>
      <c r="C55" s="494"/>
      <c r="D55" s="837" t="s">
        <v>590</v>
      </c>
      <c r="E55" s="188" t="s">
        <v>554</v>
      </c>
      <c r="F55" s="242">
        <f t="shared" si="0"/>
        <v>430.28699999999992</v>
      </c>
      <c r="G55" s="380">
        <v>391.68</v>
      </c>
      <c r="H55" s="380">
        <v>300.89999999999998</v>
      </c>
      <c r="I55" s="380">
        <v>300.89999999999998</v>
      </c>
      <c r="J55" s="380">
        <v>300.89999999999998</v>
      </c>
      <c r="K55" s="380">
        <v>300.89999999999998</v>
      </c>
      <c r="L55" s="484"/>
      <c r="M55" s="299">
        <v>0</v>
      </c>
    </row>
    <row r="56" spans="1:16" ht="151.5" customHeight="1">
      <c r="A56" s="838"/>
      <c r="B56" s="839" t="s">
        <v>598</v>
      </c>
      <c r="C56" s="494"/>
      <c r="D56" s="837" t="s">
        <v>591</v>
      </c>
      <c r="E56" s="188" t="s">
        <v>588</v>
      </c>
      <c r="F56" s="242">
        <f t="shared" si="0"/>
        <v>1311.2814000000001</v>
      </c>
      <c r="G56" s="380">
        <v>1192.3800000000001</v>
      </c>
      <c r="H56" s="380">
        <v>916.98</v>
      </c>
      <c r="I56" s="380">
        <v>916.98</v>
      </c>
      <c r="J56" s="380">
        <v>916.98</v>
      </c>
      <c r="K56" s="380">
        <v>916.98</v>
      </c>
      <c r="L56" s="484"/>
      <c r="M56" s="299">
        <v>0</v>
      </c>
    </row>
    <row r="57" spans="1:16" ht="300.75" customHeight="1">
      <c r="A57" s="627"/>
      <c r="B57" s="718" t="s">
        <v>556</v>
      </c>
      <c r="C57" s="629"/>
      <c r="D57" s="170" t="s">
        <v>555</v>
      </c>
      <c r="E57" s="169" t="s">
        <v>554</v>
      </c>
      <c r="F57" s="242">
        <f t="shared" si="0"/>
        <v>602.40179999999998</v>
      </c>
      <c r="G57" s="380">
        <v>547.74</v>
      </c>
      <c r="H57" s="380">
        <v>421.26</v>
      </c>
      <c r="I57" s="380">
        <v>421.26</v>
      </c>
      <c r="J57" s="380">
        <v>421.26</v>
      </c>
      <c r="K57" s="380">
        <v>421.26</v>
      </c>
      <c r="L57" s="484"/>
      <c r="M57" s="299">
        <v>0</v>
      </c>
    </row>
    <row r="58" spans="1:16" ht="299.25" customHeight="1">
      <c r="A58" s="604"/>
      <c r="B58" s="608" t="s">
        <v>552</v>
      </c>
      <c r="C58" s="192"/>
      <c r="D58" s="191" t="s">
        <v>550</v>
      </c>
      <c r="E58" s="190" t="s">
        <v>554</v>
      </c>
      <c r="F58" s="242">
        <f t="shared" si="0"/>
        <v>532.38900000000001</v>
      </c>
      <c r="G58" s="380">
        <v>484.5</v>
      </c>
      <c r="H58" s="380">
        <v>372.3</v>
      </c>
      <c r="I58" s="380">
        <v>372.3</v>
      </c>
      <c r="J58" s="380">
        <v>372.3</v>
      </c>
      <c r="K58" s="380">
        <v>372.3</v>
      </c>
      <c r="L58" s="484"/>
      <c r="M58" s="299">
        <v>0</v>
      </c>
      <c r="P58" s="1" t="s">
        <v>600</v>
      </c>
    </row>
    <row r="59" spans="1:16" ht="160.5" customHeight="1">
      <c r="A59" s="604"/>
      <c r="B59" s="608" t="s">
        <v>551</v>
      </c>
      <c r="C59" s="192"/>
      <c r="D59" s="191" t="s">
        <v>550</v>
      </c>
      <c r="E59" s="190" t="s">
        <v>554</v>
      </c>
      <c r="F59" s="242">
        <f t="shared" si="0"/>
        <v>481.33800000000002</v>
      </c>
      <c r="G59" s="380">
        <v>437.58</v>
      </c>
      <c r="H59" s="380">
        <v>336.6</v>
      </c>
      <c r="I59" s="380">
        <v>336.6</v>
      </c>
      <c r="J59" s="380">
        <v>336.6</v>
      </c>
      <c r="K59" s="380">
        <v>336.6</v>
      </c>
      <c r="L59" s="484"/>
      <c r="M59" s="299">
        <v>0</v>
      </c>
    </row>
    <row r="60" spans="1:16" ht="107.25" customHeight="1">
      <c r="A60" s="719"/>
      <c r="B60" s="717" t="s">
        <v>984</v>
      </c>
      <c r="C60" s="716"/>
      <c r="D60" s="716"/>
      <c r="E60" s="716"/>
      <c r="F60" s="716"/>
      <c r="G60" s="716"/>
      <c r="H60" s="716"/>
      <c r="I60" s="716"/>
      <c r="J60" s="716"/>
      <c r="K60" s="716"/>
      <c r="L60" s="301" t="s">
        <v>810</v>
      </c>
      <c r="M60" s="301">
        <f>SUM(M5:M59)</f>
        <v>0</v>
      </c>
    </row>
    <row r="61" spans="1:16" ht="33.75" customHeight="1">
      <c r="A61" s="600"/>
      <c r="B61" s="531"/>
      <c r="C61" s="531"/>
      <c r="D61" s="531"/>
      <c r="E61" s="531"/>
      <c r="F61" s="531"/>
      <c r="G61" s="531"/>
      <c r="H61" s="531"/>
      <c r="I61" s="531"/>
      <c r="J61" s="531"/>
      <c r="K61" s="531"/>
      <c r="L61" s="782"/>
      <c r="M61" s="297"/>
    </row>
  </sheetData>
  <sheetProtection selectLockedCells="1" selectUnlockedCells="1"/>
  <customSheetViews>
    <customSheetView guid="{82B9B5EF-342D-4631-9AF3-2E5299022429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1"/>
    </customSheetView>
    <customSheetView guid="{3639C9D1-8CC8-487E-A492-E97C3143B85F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2"/>
    </customSheetView>
    <customSheetView guid="{89EA35C3-7924-44DA-B8AA-065DFF2CD6E9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3"/>
    </customSheetView>
  </customSheetViews>
  <mergeCells count="2">
    <mergeCell ref="A2:M2"/>
    <mergeCell ref="M3:M4"/>
  </mergeCells>
  <printOptions horizontalCentered="1"/>
  <pageMargins left="0.19685039370078741" right="0.19685039370078741" top="0.19685039370078741" bottom="0.19685039370078741" header="0" footer="0"/>
  <pageSetup paperSize="9" scale="34" fitToHeight="8"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91"/>
  <sheetViews>
    <sheetView topLeftCell="A55" zoomScale="40" zoomScaleNormal="40" zoomScaleSheetLayoutView="40" zoomScalePageLayoutView="25" workbookViewId="0">
      <selection activeCell="A5" sqref="A5:XFD5"/>
    </sheetView>
  </sheetViews>
  <sheetFormatPr defaultRowHeight="25.5"/>
  <cols>
    <col min="1" max="1" width="19" style="113" customWidth="1"/>
    <col min="2" max="2" width="83.5703125" style="112" customWidth="1"/>
    <col min="3" max="3" width="82.42578125" style="113" customWidth="1"/>
    <col min="4" max="4" width="52" style="113" customWidth="1"/>
    <col min="5" max="5" width="18" style="142" hidden="1" customWidth="1"/>
    <col min="6" max="6" width="20.85546875" style="142" customWidth="1"/>
    <col min="7" max="7" width="21" style="143" customWidth="1"/>
    <col min="8" max="8" width="21.42578125" style="143" customWidth="1"/>
    <col min="9" max="9" width="20.5703125" style="143" customWidth="1"/>
    <col min="10" max="11" width="23.5703125" style="238" customWidth="1"/>
    <col min="12" max="12" width="18.7109375" style="237" customWidth="1"/>
    <col min="13" max="16384" width="9.140625" style="16"/>
  </cols>
  <sheetData>
    <row r="1" spans="1:13" ht="409.5" customHeight="1">
      <c r="A1" s="1394"/>
      <c r="B1" s="1394"/>
      <c r="C1" s="1394"/>
      <c r="D1" s="1394"/>
      <c r="E1" s="1394"/>
      <c r="F1" s="1394"/>
      <c r="G1" s="1394"/>
      <c r="H1" s="1394"/>
      <c r="I1" s="1394"/>
      <c r="J1" s="1394"/>
      <c r="K1" s="1394"/>
      <c r="L1" s="1394"/>
    </row>
    <row r="2" spans="1:13" s="216" customFormat="1" ht="156" customHeight="1">
      <c r="A2" s="631"/>
      <c r="B2" s="631"/>
      <c r="C2" s="217"/>
      <c r="D2" s="217"/>
      <c r="E2" s="217"/>
      <c r="F2" s="390"/>
      <c r="G2" s="217"/>
      <c r="H2" s="217"/>
      <c r="I2" s="217"/>
      <c r="J2" s="234"/>
      <c r="K2" s="582"/>
      <c r="L2" s="234"/>
    </row>
    <row r="3" spans="1:13" ht="101.25" customHeight="1" thickBot="1">
      <c r="A3" s="843" t="s">
        <v>175</v>
      </c>
      <c r="B3" s="844" t="s">
        <v>176</v>
      </c>
      <c r="C3" s="847" t="s">
        <v>977</v>
      </c>
      <c r="D3" s="847" t="s">
        <v>173</v>
      </c>
      <c r="E3" s="848" t="s">
        <v>480</v>
      </c>
      <c r="F3" s="850"/>
      <c r="G3" s="851" t="s">
        <v>480</v>
      </c>
      <c r="H3" s="852"/>
      <c r="I3" s="849"/>
      <c r="J3" s="840" t="s">
        <v>988</v>
      </c>
      <c r="K3" s="841"/>
      <c r="L3" s="854"/>
    </row>
    <row r="4" spans="1:13" ht="162" customHeight="1">
      <c r="A4" s="845"/>
      <c r="B4" s="739"/>
      <c r="C4" s="846"/>
      <c r="D4" s="846"/>
      <c r="E4" s="643" t="s">
        <v>784</v>
      </c>
      <c r="F4" s="639" t="s">
        <v>784</v>
      </c>
      <c r="G4" s="842" t="s">
        <v>785</v>
      </c>
      <c r="H4" s="842" t="s">
        <v>786</v>
      </c>
      <c r="I4" s="325" t="s">
        <v>787</v>
      </c>
      <c r="J4" s="502" t="s">
        <v>342</v>
      </c>
      <c r="K4" s="853" t="s">
        <v>932</v>
      </c>
      <c r="L4" s="855" t="s">
        <v>172</v>
      </c>
    </row>
    <row r="5" spans="1:13" s="231" customFormat="1" ht="34.5" customHeight="1">
      <c r="A5" s="586"/>
      <c r="B5" s="586"/>
      <c r="C5" s="586"/>
      <c r="D5" s="624" t="s">
        <v>343</v>
      </c>
      <c r="E5" s="586"/>
      <c r="F5" s="586"/>
      <c r="G5" s="586"/>
      <c r="H5" s="586"/>
      <c r="I5" s="586"/>
      <c r="J5" s="586"/>
      <c r="K5" s="586"/>
      <c r="L5" s="586"/>
    </row>
    <row r="6" spans="1:13" s="231" customFormat="1" ht="324">
      <c r="A6" s="628"/>
      <c r="B6" s="503" t="s">
        <v>957</v>
      </c>
      <c r="C6" s="506"/>
      <c r="D6" s="506" t="s">
        <v>959</v>
      </c>
      <c r="E6" s="504"/>
      <c r="F6" s="1350">
        <v>5105.1000000000004</v>
      </c>
      <c r="G6" s="1349">
        <v>3570</v>
      </c>
      <c r="H6" s="1349">
        <v>3570</v>
      </c>
      <c r="I6" s="1349">
        <v>3570</v>
      </c>
      <c r="J6" s="1349">
        <v>3570</v>
      </c>
      <c r="K6" s="505"/>
      <c r="L6" s="881">
        <v>0</v>
      </c>
    </row>
    <row r="7" spans="1:13" s="231" customFormat="1" ht="399" customHeight="1">
      <c r="A7" s="628"/>
      <c r="B7" s="503" t="s">
        <v>958</v>
      </c>
      <c r="C7" s="857"/>
      <c r="D7" s="506" t="s">
        <v>960</v>
      </c>
      <c r="E7" s="504"/>
      <c r="F7" s="1350">
        <v>7001.28</v>
      </c>
      <c r="G7" s="1349">
        <v>4896</v>
      </c>
      <c r="H7" s="1349">
        <v>4896</v>
      </c>
      <c r="I7" s="1349">
        <v>4896</v>
      </c>
      <c r="J7" s="1349">
        <v>4896</v>
      </c>
      <c r="K7" s="505"/>
      <c r="L7" s="881">
        <v>0</v>
      </c>
    </row>
    <row r="8" spans="1:13" ht="159" customHeight="1">
      <c r="A8" s="627"/>
      <c r="B8" s="856" t="s">
        <v>461</v>
      </c>
      <c r="C8" s="858"/>
      <c r="D8" s="861" t="s">
        <v>478</v>
      </c>
      <c r="E8" s="134">
        <f t="shared" ref="E8:E17" si="0">G8*1.43</f>
        <v>6426.7082880000016</v>
      </c>
      <c r="F8" s="1349">
        <v>8540.4600000000009</v>
      </c>
      <c r="G8" s="1349">
        <v>4494.2016000000012</v>
      </c>
      <c r="H8" s="1349">
        <v>4494.2016000000012</v>
      </c>
      <c r="I8" s="1349">
        <v>4494.2016000000012</v>
      </c>
      <c r="J8" s="1349">
        <f>(3934*1.12)*1.02</f>
        <v>4494.2016000000012</v>
      </c>
      <c r="K8" s="583"/>
      <c r="L8" s="881">
        <v>0</v>
      </c>
      <c r="M8" s="231"/>
    </row>
    <row r="9" spans="1:13" ht="242.25" customHeight="1">
      <c r="A9" s="870"/>
      <c r="B9" s="1393" t="s">
        <v>462</v>
      </c>
      <c r="C9" s="859"/>
      <c r="D9" s="862" t="s">
        <v>479</v>
      </c>
      <c r="E9" s="860">
        <f t="shared" si="0"/>
        <v>6908.6297279999999</v>
      </c>
      <c r="F9" s="1349">
        <v>8871.9600000000009</v>
      </c>
      <c r="G9" s="1349">
        <v>4831.2096000000001</v>
      </c>
      <c r="H9" s="1349">
        <v>4831.2096000000001</v>
      </c>
      <c r="I9" s="1349">
        <v>4831.2096000000001</v>
      </c>
      <c r="J9" s="1349">
        <f>(4229*1.12)*1.02</f>
        <v>4831.2096000000001</v>
      </c>
      <c r="K9" s="625"/>
      <c r="L9" s="881">
        <v>0</v>
      </c>
      <c r="M9" s="231"/>
    </row>
    <row r="10" spans="1:13" ht="100.5" customHeight="1">
      <c r="A10" s="871"/>
      <c r="B10" s="1393"/>
      <c r="C10" s="859"/>
      <c r="D10" s="863"/>
      <c r="E10" s="860">
        <f t="shared" si="0"/>
        <v>6908.6297279999999</v>
      </c>
      <c r="F10" s="1349">
        <v>8871.9600000000009</v>
      </c>
      <c r="G10" s="1349">
        <v>4831.2096000000001</v>
      </c>
      <c r="H10" s="1349">
        <v>4831.2096000000001</v>
      </c>
      <c r="I10" s="1349">
        <v>4831.2096000000001</v>
      </c>
      <c r="J10" s="1349">
        <f>(4229*1.12)*1.02</f>
        <v>4831.2096000000001</v>
      </c>
      <c r="K10" s="625"/>
      <c r="L10" s="881">
        <v>0</v>
      </c>
      <c r="M10" s="231"/>
    </row>
    <row r="11" spans="1:13" ht="108" customHeight="1">
      <c r="A11" s="872"/>
      <c r="B11" s="1393"/>
      <c r="C11" s="867" t="s">
        <v>31</v>
      </c>
      <c r="D11" s="864"/>
      <c r="E11" s="860">
        <f t="shared" si="0"/>
        <v>6908.6297279999999</v>
      </c>
      <c r="F11" s="1349">
        <v>8871.9600000000009</v>
      </c>
      <c r="G11" s="1349">
        <v>4831.2096000000001</v>
      </c>
      <c r="H11" s="1349">
        <v>4831.2096000000001</v>
      </c>
      <c r="I11" s="1349">
        <v>4831.2096000000001</v>
      </c>
      <c r="J11" s="1349">
        <f>(4229*1.12)*1.02</f>
        <v>4831.2096000000001</v>
      </c>
      <c r="K11" s="625"/>
      <c r="L11" s="881">
        <v>0</v>
      </c>
      <c r="M11" s="231"/>
    </row>
    <row r="12" spans="1:13" ht="261" customHeight="1">
      <c r="A12" s="627"/>
      <c r="B12" s="865" t="s">
        <v>463</v>
      </c>
      <c r="C12" s="869"/>
      <c r="D12" s="866" t="s">
        <v>344</v>
      </c>
      <c r="E12" s="177">
        <f t="shared" si="0"/>
        <v>6880.8579840000002</v>
      </c>
      <c r="F12" s="1349">
        <v>6254.64</v>
      </c>
      <c r="G12" s="1349">
        <v>4811.7888000000003</v>
      </c>
      <c r="H12" s="1349">
        <v>4811.7888000000003</v>
      </c>
      <c r="I12" s="1349">
        <v>4811.7888000000003</v>
      </c>
      <c r="J12" s="1349">
        <f>(4212*1.12)*1.02</f>
        <v>4811.7888000000003</v>
      </c>
      <c r="K12" s="583"/>
      <c r="L12" s="881">
        <v>0</v>
      </c>
      <c r="M12" s="231"/>
    </row>
    <row r="13" spans="1:13" ht="227.25" customHeight="1">
      <c r="A13" s="875"/>
      <c r="B13" s="862" t="s">
        <v>464</v>
      </c>
      <c r="C13" s="878"/>
      <c r="D13" s="862" t="s">
        <v>345</v>
      </c>
      <c r="E13" s="860">
        <f t="shared" si="0"/>
        <v>7243.5242880000014</v>
      </c>
      <c r="F13" s="1349">
        <v>9241.2000000000007</v>
      </c>
      <c r="G13" s="1349">
        <v>5065.4016000000011</v>
      </c>
      <c r="H13" s="1349">
        <v>5065.4016000000011</v>
      </c>
      <c r="I13" s="1349">
        <v>5065.4016000000011</v>
      </c>
      <c r="J13" s="1349">
        <f>(4434*1.12)*1.02</f>
        <v>5065.4016000000011</v>
      </c>
      <c r="K13" s="625"/>
      <c r="L13" s="881">
        <v>0</v>
      </c>
      <c r="M13" s="231"/>
    </row>
    <row r="14" spans="1:13" ht="90" customHeight="1">
      <c r="A14" s="876"/>
      <c r="B14" s="874"/>
      <c r="C14" s="878"/>
      <c r="D14" s="874"/>
      <c r="E14" s="860">
        <f t="shared" si="0"/>
        <v>7243.5242880000014</v>
      </c>
      <c r="F14" s="1349">
        <v>9241.2000000000007</v>
      </c>
      <c r="G14" s="1349">
        <v>5065.4016000000011</v>
      </c>
      <c r="H14" s="1349">
        <v>5065.4016000000011</v>
      </c>
      <c r="I14" s="1349">
        <v>5065.4016000000011</v>
      </c>
      <c r="J14" s="1349">
        <f>(4434*1.12)*1.02</f>
        <v>5065.4016000000011</v>
      </c>
      <c r="K14" s="625"/>
      <c r="L14" s="881">
        <v>0</v>
      </c>
      <c r="M14" s="231"/>
    </row>
    <row r="15" spans="1:13" ht="90" customHeight="1">
      <c r="A15" s="877"/>
      <c r="B15" s="864"/>
      <c r="C15" s="879" t="s">
        <v>31</v>
      </c>
      <c r="D15" s="864"/>
      <c r="E15" s="873">
        <f t="shared" si="0"/>
        <v>7243.5242880000014</v>
      </c>
      <c r="F15" s="1349">
        <v>9241.2000000000007</v>
      </c>
      <c r="G15" s="1349">
        <v>5065.4016000000011</v>
      </c>
      <c r="H15" s="1349">
        <v>5065.4016000000011</v>
      </c>
      <c r="I15" s="1349">
        <v>5065.4016000000011</v>
      </c>
      <c r="J15" s="1349">
        <f>(4434*1.12)*1.02</f>
        <v>5065.4016000000011</v>
      </c>
      <c r="K15" s="625"/>
      <c r="L15" s="881">
        <v>0</v>
      </c>
      <c r="M15" s="231"/>
    </row>
    <row r="16" spans="1:13" ht="316.5" customHeight="1">
      <c r="A16" s="628"/>
      <c r="B16" s="265" t="s">
        <v>465</v>
      </c>
      <c r="C16" s="868"/>
      <c r="D16" s="634" t="s">
        <v>346</v>
      </c>
      <c r="E16" s="177">
        <f t="shared" si="0"/>
        <v>13923.445535999999</v>
      </c>
      <c r="F16" s="1350">
        <v>12431.647799999999</v>
      </c>
      <c r="G16" s="1350">
        <v>9736.6751999999997</v>
      </c>
      <c r="H16" s="1350">
        <v>9055.1079360000003</v>
      </c>
      <c r="I16" s="1350">
        <v>8470.9074240000009</v>
      </c>
      <c r="J16" s="1349"/>
      <c r="K16" s="583"/>
      <c r="L16" s="881">
        <v>0</v>
      </c>
      <c r="M16" s="231"/>
    </row>
    <row r="17" spans="1:13" ht="246.75" customHeight="1">
      <c r="A17" s="626"/>
      <c r="B17" s="636" t="s">
        <v>466</v>
      </c>
      <c r="C17" s="78"/>
      <c r="D17" s="226" t="s">
        <v>687</v>
      </c>
      <c r="E17" s="177">
        <f t="shared" si="0"/>
        <v>9635.1615359999996</v>
      </c>
      <c r="F17" s="1349">
        <v>13156.98</v>
      </c>
      <c r="G17" s="1349">
        <v>6737.8752000000004</v>
      </c>
      <c r="H17" s="1349">
        <v>6737.8752000000004</v>
      </c>
      <c r="I17" s="1349">
        <v>6737.8752000000004</v>
      </c>
      <c r="J17" s="1349">
        <f>(5898*1.12)*1.02</f>
        <v>6737.8752000000004</v>
      </c>
      <c r="K17" s="583"/>
      <c r="L17" s="881">
        <v>0</v>
      </c>
      <c r="M17" s="231"/>
    </row>
    <row r="18" spans="1:13" ht="52.5" customHeight="1">
      <c r="A18" s="586"/>
      <c r="B18" s="586"/>
      <c r="C18" s="586"/>
      <c r="D18" s="624" t="s">
        <v>347</v>
      </c>
      <c r="E18" s="586"/>
      <c r="F18" s="586"/>
      <c r="G18" s="586"/>
      <c r="H18" s="586"/>
      <c r="I18" s="586"/>
      <c r="J18" s="586"/>
      <c r="K18" s="586"/>
      <c r="L18" s="586"/>
    </row>
    <row r="19" spans="1:13" s="396" customFormat="1" ht="169.5" customHeight="1">
      <c r="A19" s="425"/>
      <c r="B19" s="637" t="s">
        <v>668</v>
      </c>
      <c r="C19" s="882"/>
      <c r="D19" s="883" t="s">
        <v>348</v>
      </c>
      <c r="E19" s="414">
        <f t="shared" ref="E19:E29" si="1">G19*1.43</f>
        <v>3940.3203840000001</v>
      </c>
      <c r="F19" s="1349">
        <v>5724.24</v>
      </c>
      <c r="G19" s="1349">
        <v>2755.4688000000001</v>
      </c>
      <c r="H19" s="1349">
        <v>2755.4688000000001</v>
      </c>
      <c r="I19" s="1349">
        <v>2755.4688000000001</v>
      </c>
      <c r="J19" s="1349">
        <v>2755.4688000000001</v>
      </c>
      <c r="K19" s="583"/>
      <c r="L19" s="881">
        <v>0</v>
      </c>
    </row>
    <row r="20" spans="1:13" ht="123" customHeight="1">
      <c r="A20" s="885"/>
      <c r="B20" s="426" t="s">
        <v>669</v>
      </c>
      <c r="C20" s="632" t="s">
        <v>31</v>
      </c>
      <c r="D20" s="883"/>
      <c r="E20" s="414">
        <f t="shared" si="1"/>
        <v>3940.3203840000001</v>
      </c>
      <c r="F20" s="1349">
        <v>5724.24</v>
      </c>
      <c r="G20" s="1349">
        <v>2755.4688000000001</v>
      </c>
      <c r="H20" s="1349">
        <v>2755.4688000000001</v>
      </c>
      <c r="I20" s="1349">
        <v>2755.4688000000001</v>
      </c>
      <c r="J20" s="1349">
        <v>2755.4688000000001</v>
      </c>
      <c r="K20" s="583"/>
      <c r="L20" s="881">
        <v>0</v>
      </c>
    </row>
    <row r="21" spans="1:13" ht="225.75" customHeight="1">
      <c r="A21" s="887"/>
      <c r="B21" s="890" t="s">
        <v>467</v>
      </c>
      <c r="C21" s="892"/>
      <c r="D21" s="895" t="s">
        <v>349</v>
      </c>
      <c r="E21" s="860">
        <f t="shared" si="1"/>
        <v>4855.1543039999997</v>
      </c>
      <c r="F21" s="1349">
        <v>6918.66</v>
      </c>
      <c r="G21" s="1349">
        <v>3395.2128000000002</v>
      </c>
      <c r="H21" s="1349">
        <v>3395.2128000000002</v>
      </c>
      <c r="I21" s="1349">
        <v>3395.2128000000002</v>
      </c>
      <c r="J21" s="1349">
        <v>3395.2128000000002</v>
      </c>
      <c r="K21" s="897"/>
      <c r="L21" s="881">
        <v>0</v>
      </c>
    </row>
    <row r="22" spans="1:13" ht="101.25" customHeight="1">
      <c r="A22" s="888"/>
      <c r="B22" s="891"/>
      <c r="C22" s="893"/>
      <c r="D22" s="896"/>
      <c r="E22" s="860">
        <f t="shared" si="1"/>
        <v>4855.1543039999997</v>
      </c>
      <c r="F22" s="1349">
        <v>6918.66</v>
      </c>
      <c r="G22" s="1349">
        <v>3395.2128000000002</v>
      </c>
      <c r="H22" s="1349">
        <v>3395.2128000000002</v>
      </c>
      <c r="I22" s="1349">
        <v>3395.2128000000002</v>
      </c>
      <c r="J22" s="1349">
        <v>3395.2128000000002</v>
      </c>
      <c r="K22" s="897"/>
      <c r="L22" s="881">
        <v>0</v>
      </c>
    </row>
    <row r="23" spans="1:13" ht="86.25" customHeight="1">
      <c r="A23" s="888"/>
      <c r="B23" s="891"/>
      <c r="C23" s="894" t="s">
        <v>31</v>
      </c>
      <c r="D23" s="896"/>
      <c r="E23" s="860">
        <f t="shared" si="1"/>
        <v>4855.1543039999997</v>
      </c>
      <c r="F23" s="1349">
        <v>6918.66</v>
      </c>
      <c r="G23" s="1349">
        <v>3395.2128000000002</v>
      </c>
      <c r="H23" s="1349">
        <v>3395.2128000000002</v>
      </c>
      <c r="I23" s="1349">
        <v>3395.2128000000002</v>
      </c>
      <c r="J23" s="1349">
        <v>3395.2128000000002</v>
      </c>
      <c r="K23" s="625"/>
      <c r="L23" s="881">
        <v>0</v>
      </c>
    </row>
    <row r="24" spans="1:13" ht="160.5" customHeight="1">
      <c r="A24" s="887"/>
      <c r="B24" s="898" t="s">
        <v>468</v>
      </c>
      <c r="C24" s="675"/>
      <c r="D24" s="895" t="s">
        <v>350</v>
      </c>
      <c r="E24" s="860">
        <f t="shared" si="1"/>
        <v>6369.5311679999995</v>
      </c>
      <c r="F24" s="1349">
        <v>7055.34</v>
      </c>
      <c r="G24" s="1349">
        <v>4454.2175999999999</v>
      </c>
      <c r="H24" s="1349">
        <v>4454.2175999999999</v>
      </c>
      <c r="I24" s="1349">
        <v>4454.2175999999999</v>
      </c>
      <c r="J24" s="1349">
        <v>4454.2175999999999</v>
      </c>
      <c r="K24" s="910"/>
      <c r="L24" s="908">
        <v>0</v>
      </c>
    </row>
    <row r="25" spans="1:13" ht="74.25" customHeight="1">
      <c r="A25" s="888"/>
      <c r="B25" s="899"/>
      <c r="C25" s="675"/>
      <c r="D25" s="712"/>
      <c r="E25" s="860">
        <f t="shared" si="1"/>
        <v>6369.5311679999995</v>
      </c>
      <c r="F25" s="1349">
        <v>7055.34</v>
      </c>
      <c r="G25" s="1349">
        <v>4454.2175999999999</v>
      </c>
      <c r="H25" s="1349">
        <v>4454.2175999999999</v>
      </c>
      <c r="I25" s="1349">
        <v>4454.2175999999999</v>
      </c>
      <c r="J25" s="1349">
        <v>4454.2175999999999</v>
      </c>
      <c r="K25" s="910"/>
      <c r="L25" s="908">
        <v>0</v>
      </c>
    </row>
    <row r="26" spans="1:13" ht="74.25" customHeight="1">
      <c r="A26" s="889"/>
      <c r="B26" s="900"/>
      <c r="C26" s="675"/>
      <c r="D26" s="907"/>
      <c r="E26" s="860">
        <f t="shared" si="1"/>
        <v>6369.5311679999995</v>
      </c>
      <c r="F26" s="1349">
        <v>7055.34</v>
      </c>
      <c r="G26" s="1349">
        <v>4454.2175999999999</v>
      </c>
      <c r="H26" s="1349">
        <v>4454.2175999999999</v>
      </c>
      <c r="I26" s="1349">
        <v>4454.2175999999999</v>
      </c>
      <c r="J26" s="1349">
        <v>4454.2175999999999</v>
      </c>
      <c r="K26" s="910"/>
      <c r="L26" s="908">
        <v>0</v>
      </c>
    </row>
    <row r="27" spans="1:13" s="218" customFormat="1" ht="188.25" customHeight="1">
      <c r="A27" s="333"/>
      <c r="B27" s="903" t="s">
        <v>697</v>
      </c>
      <c r="C27" s="902"/>
      <c r="D27" s="906" t="s">
        <v>698</v>
      </c>
      <c r="E27" s="177">
        <f t="shared" si="1"/>
        <v>7215.7525440000018</v>
      </c>
      <c r="F27" s="1349">
        <v>7055.34</v>
      </c>
      <c r="G27" s="1349">
        <v>5045.9808000000012</v>
      </c>
      <c r="H27" s="1349">
        <v>5045.9808000000012</v>
      </c>
      <c r="I27" s="1349">
        <v>5045.9808000000012</v>
      </c>
      <c r="J27" s="1349">
        <v>5045.9808000000012</v>
      </c>
      <c r="K27" s="909"/>
      <c r="L27" s="881">
        <v>0</v>
      </c>
    </row>
    <row r="28" spans="1:13" ht="263.25" customHeight="1">
      <c r="A28" s="635"/>
      <c r="B28" s="44" t="s">
        <v>546</v>
      </c>
      <c r="C28" s="905"/>
      <c r="D28" s="61" t="s">
        <v>351</v>
      </c>
      <c r="E28" s="177">
        <f t="shared" si="1"/>
        <v>2596.308</v>
      </c>
      <c r="F28" s="1349">
        <v>2360.2800000000002</v>
      </c>
      <c r="G28" s="1349">
        <v>1815.6000000000001</v>
      </c>
      <c r="H28" s="1349">
        <v>1815.6000000000001</v>
      </c>
      <c r="I28" s="1349">
        <v>1815.6000000000001</v>
      </c>
      <c r="J28" s="1349">
        <v>1815.6000000000001</v>
      </c>
      <c r="K28" s="583"/>
      <c r="L28" s="881">
        <v>0</v>
      </c>
    </row>
    <row r="29" spans="1:13" ht="291" customHeight="1">
      <c r="A29" s="635"/>
      <c r="B29" s="459" t="s">
        <v>889</v>
      </c>
      <c r="C29" s="87"/>
      <c r="D29" s="61" t="s">
        <v>352</v>
      </c>
      <c r="E29" s="177">
        <f t="shared" si="1"/>
        <v>4988.4120000000003</v>
      </c>
      <c r="F29" s="1349">
        <v>4534.92</v>
      </c>
      <c r="G29" s="1349">
        <v>3488.4</v>
      </c>
      <c r="H29" s="1349">
        <v>3488.4</v>
      </c>
      <c r="I29" s="1349">
        <v>3488.4</v>
      </c>
      <c r="J29" s="1349">
        <v>3488.4</v>
      </c>
      <c r="K29" s="583"/>
      <c r="L29" s="881">
        <v>0</v>
      </c>
    </row>
    <row r="30" spans="1:13" ht="52.5" customHeight="1">
      <c r="A30" s="586"/>
      <c r="B30" s="586"/>
      <c r="C30" s="586"/>
      <c r="D30" s="624" t="s">
        <v>353</v>
      </c>
      <c r="E30" s="586"/>
      <c r="F30" s="586"/>
      <c r="G30" s="586"/>
      <c r="H30" s="586"/>
      <c r="I30" s="586"/>
      <c r="J30" s="586"/>
      <c r="K30" s="586"/>
      <c r="L30" s="586"/>
    </row>
    <row r="31" spans="1:13" ht="279.75" customHeight="1">
      <c r="A31" s="635"/>
      <c r="B31" s="265" t="s">
        <v>643</v>
      </c>
      <c r="C31" s="203"/>
      <c r="D31" s="202" t="s">
        <v>644</v>
      </c>
      <c r="E31" s="177">
        <f>G31*1.43</f>
        <v>9331.3059840000005</v>
      </c>
      <c r="F31" s="1349">
        <v>12007.44</v>
      </c>
      <c r="G31" s="1349">
        <v>6525.3888000000006</v>
      </c>
      <c r="H31" s="1349">
        <v>6525.3888000000006</v>
      </c>
      <c r="I31" s="1349">
        <v>6525.3888000000006</v>
      </c>
      <c r="J31" s="1349">
        <v>6525.3888000000006</v>
      </c>
      <c r="K31" s="583"/>
      <c r="L31" s="881">
        <v>0</v>
      </c>
    </row>
    <row r="32" spans="1:13" ht="267.75" customHeight="1">
      <c r="A32" s="626"/>
      <c r="B32" s="636" t="s">
        <v>469</v>
      </c>
      <c r="C32" s="114"/>
      <c r="D32" s="74" t="s">
        <v>354</v>
      </c>
      <c r="E32" s="177">
        <f>G32*1.43</f>
        <v>7688.2806</v>
      </c>
      <c r="F32" s="1349">
        <v>6989.04</v>
      </c>
      <c r="G32" s="1349">
        <v>5376.42</v>
      </c>
      <c r="H32" s="1349">
        <v>5376.42</v>
      </c>
      <c r="I32" s="1349">
        <v>5376.42</v>
      </c>
      <c r="J32" s="1349">
        <v>5376.42</v>
      </c>
      <c r="K32" s="583"/>
      <c r="L32" s="881">
        <v>0</v>
      </c>
    </row>
    <row r="33" spans="1:12" ht="52.5" customHeight="1">
      <c r="A33" s="586"/>
      <c r="B33" s="586"/>
      <c r="C33" s="586"/>
      <c r="D33" s="581" t="s">
        <v>355</v>
      </c>
      <c r="E33" s="586"/>
      <c r="F33" s="586"/>
      <c r="G33" s="586"/>
      <c r="H33" s="586"/>
      <c r="I33" s="586"/>
      <c r="J33" s="586"/>
      <c r="K33" s="586"/>
      <c r="L33" s="586"/>
    </row>
    <row r="34" spans="1:12" ht="222" customHeight="1">
      <c r="A34" s="635"/>
      <c r="B34" s="911" t="s">
        <v>470</v>
      </c>
      <c r="C34" s="915"/>
      <c r="D34" s="904" t="s">
        <v>356</v>
      </c>
      <c r="E34" s="177">
        <f>G34*1.43</f>
        <v>5281.5322560000004</v>
      </c>
      <c r="F34" s="1349">
        <v>5364.18</v>
      </c>
      <c r="G34" s="1349">
        <v>3693.3792000000008</v>
      </c>
      <c r="H34" s="1349">
        <v>3693.3792000000008</v>
      </c>
      <c r="I34" s="1349">
        <v>3693.3792000000008</v>
      </c>
      <c r="J34" s="1349">
        <v>3693.3792000000008</v>
      </c>
      <c r="K34" s="583"/>
      <c r="L34" s="881">
        <v>0</v>
      </c>
    </row>
    <row r="35" spans="1:12" ht="224.25" customHeight="1">
      <c r="A35" s="635"/>
      <c r="B35" s="911" t="s">
        <v>471</v>
      </c>
      <c r="C35" s="912"/>
      <c r="D35" s="904" t="s">
        <v>357</v>
      </c>
      <c r="E35" s="177">
        <f>G35*1.43</f>
        <v>5281.5322560000004</v>
      </c>
      <c r="F35" s="1349">
        <v>5364.18</v>
      </c>
      <c r="G35" s="1349">
        <v>3693.3792000000008</v>
      </c>
      <c r="H35" s="1349">
        <v>3693.3792000000008</v>
      </c>
      <c r="I35" s="1349">
        <v>3693.3792000000008</v>
      </c>
      <c r="J35" s="1349">
        <v>3693.3792000000008</v>
      </c>
      <c r="K35" s="583"/>
      <c r="L35" s="881">
        <v>0</v>
      </c>
    </row>
    <row r="36" spans="1:12" ht="52.5" customHeight="1">
      <c r="A36" s="586"/>
      <c r="B36" s="586"/>
      <c r="C36" s="586"/>
      <c r="D36" s="624" t="s">
        <v>618</v>
      </c>
      <c r="E36" s="586"/>
      <c r="F36" s="586"/>
      <c r="G36" s="586"/>
      <c r="H36" s="586"/>
      <c r="I36" s="586"/>
      <c r="J36" s="586"/>
      <c r="K36" s="586"/>
      <c r="L36" s="586"/>
    </row>
    <row r="37" spans="1:12" ht="334.5" customHeight="1">
      <c r="A37" s="626"/>
      <c r="B37" s="636" t="s">
        <v>610</v>
      </c>
      <c r="C37" s="194"/>
      <c r="D37" s="194" t="s">
        <v>615</v>
      </c>
      <c r="E37" s="195">
        <f>G37*1.43</f>
        <v>6106.5164160000004</v>
      </c>
      <c r="F37" s="1350">
        <v>5452.2467999999999</v>
      </c>
      <c r="G37" s="1350">
        <v>4270.2912000000006</v>
      </c>
      <c r="H37" s="1350">
        <v>3971.370816000001</v>
      </c>
      <c r="I37" s="1350">
        <v>3715.1533440000003</v>
      </c>
      <c r="J37" s="1349"/>
      <c r="K37" s="583"/>
      <c r="L37" s="881">
        <v>0</v>
      </c>
    </row>
    <row r="38" spans="1:12" ht="334.5" customHeight="1">
      <c r="A38" s="626"/>
      <c r="B38" s="636" t="s">
        <v>611</v>
      </c>
      <c r="C38" s="194"/>
      <c r="D38" s="194" t="s">
        <v>616</v>
      </c>
      <c r="E38" s="245">
        <f>G38*1.43</f>
        <v>3941.9540160000001</v>
      </c>
      <c r="F38" s="1350">
        <v>3519.6017999999999</v>
      </c>
      <c r="G38" s="1350">
        <v>2756.6112000000003</v>
      </c>
      <c r="H38" s="1350">
        <v>2563.6484160000005</v>
      </c>
      <c r="I38" s="1350">
        <v>2398.2517440000001</v>
      </c>
      <c r="J38" s="1349"/>
      <c r="K38" s="583"/>
      <c r="L38" s="881">
        <v>0</v>
      </c>
    </row>
    <row r="39" spans="1:12" ht="334.5" customHeight="1">
      <c r="A39" s="626"/>
      <c r="B39" s="636" t="s">
        <v>612</v>
      </c>
      <c r="C39" s="194"/>
      <c r="D39" s="194" t="s">
        <v>617</v>
      </c>
      <c r="E39" s="245">
        <f>G39*1.43</f>
        <v>1525.8122880000003</v>
      </c>
      <c r="F39" s="1350">
        <v>1362.3324</v>
      </c>
      <c r="G39" s="1350">
        <v>1067.0016000000003</v>
      </c>
      <c r="H39" s="1350">
        <v>992.31148800000017</v>
      </c>
      <c r="I39" s="1350">
        <v>928.2913920000002</v>
      </c>
      <c r="J39" s="1349"/>
      <c r="K39" s="583"/>
      <c r="L39" s="881">
        <v>0</v>
      </c>
    </row>
    <row r="40" spans="1:12" ht="334.5" customHeight="1">
      <c r="A40" s="626"/>
      <c r="B40" s="636" t="s">
        <v>613</v>
      </c>
      <c r="C40" s="194"/>
      <c r="D40" s="194" t="s">
        <v>602</v>
      </c>
      <c r="E40" s="245">
        <f>G40*1.43</f>
        <v>3656.068416000001</v>
      </c>
      <c r="F40" s="1350">
        <v>3264.3467999999998</v>
      </c>
      <c r="G40" s="1350">
        <v>2556.6912000000007</v>
      </c>
      <c r="H40" s="1350">
        <v>2377.7228160000009</v>
      </c>
      <c r="I40" s="1350">
        <v>2224.3213440000004</v>
      </c>
      <c r="J40" s="1349">
        <v>2044.8960000000002</v>
      </c>
      <c r="K40" s="583"/>
      <c r="L40" s="881">
        <v>0</v>
      </c>
    </row>
    <row r="41" spans="1:12" ht="334.5" customHeight="1">
      <c r="A41" s="626"/>
      <c r="B41" s="636" t="s">
        <v>614</v>
      </c>
      <c r="C41" s="194"/>
      <c r="D41" s="194"/>
      <c r="E41" s="245">
        <f>G41*1.43</f>
        <v>14887.288416000001</v>
      </c>
      <c r="F41" s="1350">
        <v>13292.221800000001</v>
      </c>
      <c r="G41" s="1350">
        <v>10410.691200000001</v>
      </c>
      <c r="H41" s="1350">
        <v>9681.9428160000025</v>
      </c>
      <c r="I41" s="1350">
        <v>9057.3013440000013</v>
      </c>
      <c r="J41" s="1349"/>
      <c r="K41" s="583"/>
      <c r="L41" s="881">
        <v>0</v>
      </c>
    </row>
    <row r="42" spans="1:12" s="231" customFormat="1" ht="240.75" customHeight="1">
      <c r="A42" s="626"/>
      <c r="B42" s="636" t="s">
        <v>887</v>
      </c>
      <c r="C42" s="363"/>
      <c r="D42" s="363"/>
      <c r="E42" s="364"/>
      <c r="F42" s="1349"/>
      <c r="G42" s="1349">
        <v>2050.1999999999998</v>
      </c>
      <c r="H42" s="1349">
        <v>2050.1999999999998</v>
      </c>
      <c r="I42" s="1349">
        <v>2050.1999999999998</v>
      </c>
      <c r="J42" s="1349"/>
      <c r="K42" s="583"/>
      <c r="L42" s="881">
        <v>0</v>
      </c>
    </row>
    <row r="43" spans="1:12" s="396" customFormat="1" ht="273" customHeight="1">
      <c r="A43" s="426"/>
      <c r="B43" s="426" t="s">
        <v>691</v>
      </c>
      <c r="C43" s="426"/>
      <c r="D43" s="426" t="s">
        <v>694</v>
      </c>
      <c r="E43" s="427">
        <f>G43*1.43</f>
        <v>3750.8190720000007</v>
      </c>
      <c r="F43" s="1350">
        <v>3348.9456</v>
      </c>
      <c r="G43" s="1350">
        <v>2622.9504000000006</v>
      </c>
      <c r="H43" s="1350">
        <v>2439.3438720000008</v>
      </c>
      <c r="I43" s="1350">
        <v>2281.9668480000005</v>
      </c>
      <c r="J43" s="1349"/>
      <c r="K43" s="583"/>
      <c r="L43" s="881">
        <v>0</v>
      </c>
    </row>
    <row r="44" spans="1:12" s="396" customFormat="1" ht="274.5" customHeight="1">
      <c r="A44" s="426"/>
      <c r="B44" s="426" t="s">
        <v>692</v>
      </c>
      <c r="C44" s="426"/>
      <c r="D44" s="426" t="s">
        <v>695</v>
      </c>
      <c r="E44" s="427">
        <f>G44*1.43</f>
        <v>6145.7235840000003</v>
      </c>
      <c r="F44" s="1350">
        <v>5487.2532000000001</v>
      </c>
      <c r="G44" s="1350">
        <v>4297.7088000000003</v>
      </c>
      <c r="H44" s="1350">
        <v>3996.8691840000006</v>
      </c>
      <c r="I44" s="1350">
        <v>3739.0066560000005</v>
      </c>
      <c r="J44" s="1349" t="s">
        <v>890</v>
      </c>
      <c r="K44" s="583"/>
      <c r="L44" s="881">
        <v>0</v>
      </c>
    </row>
    <row r="45" spans="1:12" s="396" customFormat="1" ht="274.5" customHeight="1">
      <c r="A45" s="426"/>
      <c r="B45" s="426" t="s">
        <v>693</v>
      </c>
      <c r="C45" s="426"/>
      <c r="D45" s="426" t="s">
        <v>696</v>
      </c>
      <c r="E45" s="427">
        <f>G45*1.43</f>
        <v>10587.568992</v>
      </c>
      <c r="F45" s="1350">
        <v>9453.1866000000009</v>
      </c>
      <c r="G45" s="1350">
        <v>7403.8944000000001</v>
      </c>
      <c r="H45" s="1350">
        <v>6885.6217920000008</v>
      </c>
      <c r="I45" s="1350">
        <v>6441.3881280000005</v>
      </c>
      <c r="J45" s="1349" t="s">
        <v>890</v>
      </c>
      <c r="K45" s="583"/>
      <c r="L45" s="881">
        <v>0</v>
      </c>
    </row>
    <row r="46" spans="1:12" s="218" customFormat="1" ht="2.25" customHeight="1">
      <c r="A46" s="636"/>
      <c r="B46" s="636"/>
      <c r="C46" s="230"/>
      <c r="D46" s="230"/>
      <c r="E46" s="228"/>
      <c r="F46" s="1349">
        <v>0</v>
      </c>
      <c r="G46" s="1349">
        <v>0</v>
      </c>
      <c r="H46" s="1349">
        <v>0</v>
      </c>
      <c r="I46" s="1349">
        <v>0</v>
      </c>
      <c r="J46" s="1349">
        <v>0</v>
      </c>
      <c r="K46" s="235"/>
      <c r="L46" s="881">
        <v>0</v>
      </c>
    </row>
    <row r="47" spans="1:12" ht="52.5" customHeight="1">
      <c r="A47" s="586"/>
      <c r="B47" s="586"/>
      <c r="C47" s="586"/>
      <c r="D47" s="624" t="s">
        <v>358</v>
      </c>
      <c r="E47" s="586"/>
      <c r="F47" s="586"/>
      <c r="G47" s="586"/>
      <c r="H47" s="586"/>
      <c r="I47" s="586"/>
      <c r="J47" s="586"/>
      <c r="K47" s="586"/>
      <c r="L47" s="586"/>
    </row>
    <row r="48" spans="1:12" ht="274.5" customHeight="1">
      <c r="A48" s="838"/>
      <c r="B48" s="919" t="s">
        <v>359</v>
      </c>
      <c r="C48" s="144" t="s">
        <v>31</v>
      </c>
      <c r="D48" s="71" t="s">
        <v>360</v>
      </c>
      <c r="E48" s="134">
        <f>G48*1.43</f>
        <v>8748.0993600000002</v>
      </c>
      <c r="F48" s="1349">
        <v>8870.94</v>
      </c>
      <c r="G48" s="1349">
        <v>6117.5520000000006</v>
      </c>
      <c r="H48" s="1349">
        <v>6117.5520000000006</v>
      </c>
      <c r="I48" s="1349">
        <v>6117.5520000000006</v>
      </c>
      <c r="J48" s="1349">
        <v>6117.5520000000006</v>
      </c>
      <c r="K48" s="583"/>
      <c r="L48" s="881">
        <v>0</v>
      </c>
    </row>
    <row r="49" spans="1:12" ht="141.75">
      <c r="A49" s="921"/>
      <c r="B49" s="920" t="s">
        <v>888</v>
      </c>
      <c r="C49" s="114"/>
      <c r="D49" s="74" t="s">
        <v>361</v>
      </c>
      <c r="E49" s="135">
        <f>G49*1.43</f>
        <v>1713.855</v>
      </c>
      <c r="F49" s="1349">
        <v>5953.74</v>
      </c>
      <c r="G49" s="1349">
        <v>1198.5</v>
      </c>
      <c r="H49" s="1349">
        <v>1198.5</v>
      </c>
      <c r="I49" s="1349">
        <v>1198.5</v>
      </c>
      <c r="J49" s="1349">
        <v>1198.5</v>
      </c>
      <c r="K49" s="583"/>
      <c r="L49" s="881">
        <v>0</v>
      </c>
    </row>
    <row r="50" spans="1:12" ht="52.5" customHeight="1">
      <c r="A50" s="586"/>
      <c r="B50" s="586"/>
      <c r="C50" s="586"/>
      <c r="D50" s="581" t="s">
        <v>362</v>
      </c>
      <c r="E50" s="586"/>
      <c r="F50" s="586"/>
      <c r="G50" s="586"/>
      <c r="H50" s="586"/>
      <c r="I50" s="586"/>
      <c r="J50" s="586"/>
      <c r="K50" s="586"/>
      <c r="L50" s="586"/>
    </row>
    <row r="51" spans="1:12" ht="141.75" customHeight="1">
      <c r="A51" s="131"/>
      <c r="B51" s="634" t="s">
        <v>472</v>
      </c>
      <c r="C51" s="144" t="s">
        <v>31</v>
      </c>
      <c r="D51" s="71" t="s">
        <v>363</v>
      </c>
      <c r="E51" s="134">
        <f t="shared" ref="E51:E59" si="2">G51*1.43</f>
        <v>1156.6114560000001</v>
      </c>
      <c r="F51" s="1350">
        <v>1032.6887999999999</v>
      </c>
      <c r="G51" s="1350">
        <v>808.81920000000002</v>
      </c>
      <c r="H51" s="1350">
        <v>752.20185600000002</v>
      </c>
      <c r="I51" s="1350">
        <v>703.67270400000007</v>
      </c>
      <c r="J51" s="1349"/>
      <c r="K51" s="371"/>
      <c r="L51" s="881">
        <v>0</v>
      </c>
    </row>
    <row r="52" spans="1:12" ht="132.75" customHeight="1">
      <c r="A52" s="633"/>
      <c r="B52" s="630" t="s">
        <v>473</v>
      </c>
      <c r="C52" s="144" t="s">
        <v>31</v>
      </c>
      <c r="D52" s="61" t="s">
        <v>364</v>
      </c>
      <c r="E52" s="177">
        <f t="shared" si="2"/>
        <v>697.21079999999995</v>
      </c>
      <c r="F52" s="1350">
        <v>2276.8746000000001</v>
      </c>
      <c r="G52" s="1349">
        <v>487.56</v>
      </c>
      <c r="H52" s="1349">
        <v>487.56</v>
      </c>
      <c r="I52" s="1349">
        <v>487.56</v>
      </c>
      <c r="J52" s="1349">
        <v>487.56</v>
      </c>
      <c r="K52" s="371"/>
      <c r="L52" s="881">
        <v>0</v>
      </c>
    </row>
    <row r="53" spans="1:12" s="396" customFormat="1" ht="132.75" customHeight="1">
      <c r="A53" s="640"/>
      <c r="B53" s="637" t="s">
        <v>492</v>
      </c>
      <c r="C53" s="428" t="s">
        <v>31</v>
      </c>
      <c r="D53" s="423" t="s">
        <v>491</v>
      </c>
      <c r="E53" s="414">
        <f t="shared" si="2"/>
        <v>2126.6388000000002</v>
      </c>
      <c r="F53" s="1350">
        <v>3283.3085999999998</v>
      </c>
      <c r="G53" s="1349">
        <v>1487.16</v>
      </c>
      <c r="H53" s="1349">
        <v>1487.16</v>
      </c>
      <c r="I53" s="1349">
        <v>1487.16</v>
      </c>
      <c r="J53" s="1349">
        <v>1487.16</v>
      </c>
      <c r="K53" s="429"/>
      <c r="L53" s="881">
        <v>0</v>
      </c>
    </row>
    <row r="54" spans="1:12" ht="93" customHeight="1">
      <c r="A54" s="640"/>
      <c r="B54" s="637" t="s">
        <v>365</v>
      </c>
      <c r="C54" s="430"/>
      <c r="D54" s="423" t="s">
        <v>366</v>
      </c>
      <c r="E54" s="414">
        <f t="shared" si="2"/>
        <v>2190.7005120000003</v>
      </c>
      <c r="F54" s="1350">
        <v>1955.9825999999998</v>
      </c>
      <c r="G54" s="1350">
        <v>1531.9584000000002</v>
      </c>
      <c r="H54" s="1350">
        <v>1424.7213120000001</v>
      </c>
      <c r="I54" s="1350">
        <v>1332.8038079999999</v>
      </c>
      <c r="J54" s="1349"/>
      <c r="K54" s="429"/>
      <c r="L54" s="881">
        <v>0</v>
      </c>
    </row>
    <row r="55" spans="1:12" ht="111.75" customHeight="1">
      <c r="A55" s="640"/>
      <c r="B55" s="637" t="s">
        <v>474</v>
      </c>
      <c r="C55" s="923"/>
      <c r="D55" s="423" t="s">
        <v>219</v>
      </c>
      <c r="E55" s="414">
        <f t="shared" si="2"/>
        <v>1093.95</v>
      </c>
      <c r="F55" s="1350">
        <v>2923.0344</v>
      </c>
      <c r="G55" s="1349">
        <v>765</v>
      </c>
      <c r="H55" s="1349">
        <v>765</v>
      </c>
      <c r="I55" s="1349">
        <v>765</v>
      </c>
      <c r="J55" s="1349">
        <v>765</v>
      </c>
      <c r="K55" s="429"/>
      <c r="L55" s="881">
        <v>0</v>
      </c>
    </row>
    <row r="56" spans="1:12" s="231" customFormat="1" ht="87" customHeight="1">
      <c r="A56" s="640"/>
      <c r="B56" s="924" t="s">
        <v>861</v>
      </c>
      <c r="C56" s="926"/>
      <c r="D56" s="925" t="s">
        <v>862</v>
      </c>
      <c r="E56" s="414">
        <f t="shared" si="2"/>
        <v>1012.8518400000002</v>
      </c>
      <c r="F56" s="1350">
        <v>1789.7021999999999</v>
      </c>
      <c r="G56" s="1349">
        <v>708.28800000000012</v>
      </c>
      <c r="H56" s="1349">
        <v>708.28800000000012</v>
      </c>
      <c r="I56" s="1349">
        <v>708.28800000000012</v>
      </c>
      <c r="J56" s="1349">
        <v>708.28800000000012</v>
      </c>
      <c r="K56" s="429"/>
      <c r="L56" s="881">
        <v>0</v>
      </c>
    </row>
    <row r="57" spans="1:12" s="396" customFormat="1" ht="94.5" customHeight="1">
      <c r="A57" s="640"/>
      <c r="B57" s="924" t="s">
        <v>367</v>
      </c>
      <c r="C57" s="929"/>
      <c r="D57" s="925" t="s">
        <v>368</v>
      </c>
      <c r="E57" s="414">
        <f t="shared" si="2"/>
        <v>2035.5054720000003</v>
      </c>
      <c r="F57" s="1349">
        <v>2202.1799999999998</v>
      </c>
      <c r="G57" s="1349">
        <v>1423.4304000000002</v>
      </c>
      <c r="H57" s="1349">
        <v>1423.4304000000002</v>
      </c>
      <c r="I57" s="1349">
        <v>1423.4304000000002</v>
      </c>
      <c r="J57" s="1349">
        <v>1423.4304000000002</v>
      </c>
      <c r="K57" s="583"/>
      <c r="L57" s="881">
        <v>0</v>
      </c>
    </row>
    <row r="58" spans="1:12" ht="57.75" customHeight="1">
      <c r="A58" s="640"/>
      <c r="B58" s="924" t="s">
        <v>369</v>
      </c>
      <c r="C58" s="930"/>
      <c r="D58" s="925" t="s">
        <v>370</v>
      </c>
      <c r="E58" s="414">
        <f t="shared" si="2"/>
        <v>4276.8485760000003</v>
      </c>
      <c r="F58" s="1349">
        <v>4628.76</v>
      </c>
      <c r="G58" s="1349">
        <v>2990.8032000000003</v>
      </c>
      <c r="H58" s="1349">
        <v>2990.8032000000003</v>
      </c>
      <c r="I58" s="1349">
        <v>2990.8032000000003</v>
      </c>
      <c r="J58" s="1349">
        <v>2990.8032000000003</v>
      </c>
      <c r="K58" s="583"/>
      <c r="L58" s="881">
        <v>0</v>
      </c>
    </row>
    <row r="59" spans="1:12" s="396" customFormat="1" ht="57" customHeight="1">
      <c r="A59" s="431"/>
      <c r="B59" s="927" t="s">
        <v>371</v>
      </c>
      <c r="C59" s="931"/>
      <c r="D59" s="928" t="s">
        <v>372</v>
      </c>
      <c r="E59" s="414">
        <f t="shared" si="2"/>
        <v>4918.8659520000001</v>
      </c>
      <c r="F59" s="1349">
        <v>5324.4000000000005</v>
      </c>
      <c r="G59" s="1349">
        <v>3439.7664000000004</v>
      </c>
      <c r="H59" s="1349">
        <v>3439.7664000000004</v>
      </c>
      <c r="I59" s="1349">
        <v>3439.7664000000004</v>
      </c>
      <c r="J59" s="1349">
        <v>3439.7664000000004</v>
      </c>
      <c r="K59" s="583"/>
      <c r="L59" s="881">
        <v>0</v>
      </c>
    </row>
    <row r="60" spans="1:12" ht="52.5" customHeight="1">
      <c r="A60" s="586"/>
      <c r="B60" s="586"/>
      <c r="C60" s="586"/>
      <c r="D60" s="624" t="s">
        <v>416</v>
      </c>
      <c r="E60" s="586"/>
      <c r="F60" s="586"/>
      <c r="G60" s="586"/>
      <c r="H60" s="586"/>
      <c r="I60" s="586"/>
      <c r="J60" s="586"/>
      <c r="K60" s="586"/>
      <c r="L60" s="586"/>
    </row>
    <row r="61" spans="1:12" ht="78.75" customHeight="1">
      <c r="A61" s="131"/>
      <c r="B61" s="856" t="s">
        <v>475</v>
      </c>
      <c r="C61" s="932"/>
      <c r="D61" s="936" t="s">
        <v>373</v>
      </c>
      <c r="E61" s="935">
        <v>526.92640000000006</v>
      </c>
      <c r="F61" s="1350">
        <v>479.87939999999998</v>
      </c>
      <c r="G61" s="1350">
        <v>375.84960000000001</v>
      </c>
      <c r="H61" s="1350">
        <v>349.54012800000004</v>
      </c>
      <c r="I61" s="1350">
        <v>326.98915200000005</v>
      </c>
      <c r="J61" s="1349"/>
      <c r="K61" s="372"/>
      <c r="L61" s="881">
        <v>0</v>
      </c>
    </row>
    <row r="62" spans="1:12" ht="78.75" customHeight="1">
      <c r="A62" s="633"/>
      <c r="B62" s="175" t="s">
        <v>475</v>
      </c>
      <c r="C62" s="933"/>
      <c r="D62" s="712"/>
      <c r="E62" s="935">
        <v>526.92640000000006</v>
      </c>
      <c r="F62" s="1350">
        <v>479.87939999999998</v>
      </c>
      <c r="G62" s="1350">
        <v>375.84960000000001</v>
      </c>
      <c r="H62" s="1350">
        <v>349.54012800000004</v>
      </c>
      <c r="I62" s="1350">
        <v>326.98915200000005</v>
      </c>
      <c r="J62" s="1349"/>
      <c r="K62" s="371"/>
      <c r="L62" s="881">
        <v>0</v>
      </c>
    </row>
    <row r="63" spans="1:12" ht="78.75" customHeight="1">
      <c r="A63" s="633"/>
      <c r="B63" s="175" t="s">
        <v>476</v>
      </c>
      <c r="C63" s="934" t="s">
        <v>31</v>
      </c>
      <c r="D63" s="907"/>
      <c r="E63" s="935">
        <v>526.92640000000006</v>
      </c>
      <c r="F63" s="1350">
        <v>479.87939999999998</v>
      </c>
      <c r="G63" s="1350">
        <v>375.84960000000001</v>
      </c>
      <c r="H63" s="1350">
        <v>349.54012800000004</v>
      </c>
      <c r="I63" s="1350">
        <v>326.98915200000005</v>
      </c>
      <c r="J63" s="1349"/>
      <c r="K63" s="371"/>
      <c r="L63" s="881">
        <v>0</v>
      </c>
    </row>
    <row r="64" spans="1:12" ht="241.5" customHeight="1">
      <c r="A64" s="633"/>
      <c r="B64" s="459" t="s">
        <v>374</v>
      </c>
      <c r="C64" s="750" t="s">
        <v>31</v>
      </c>
      <c r="D64" s="751" t="s">
        <v>375</v>
      </c>
      <c r="E64" s="244">
        <v>1335.7344000000001</v>
      </c>
      <c r="F64" s="1349">
        <v>822.12</v>
      </c>
      <c r="G64" s="1349">
        <v>742.56000000000017</v>
      </c>
      <c r="H64" s="1349">
        <v>742.56000000000017</v>
      </c>
      <c r="I64" s="1349">
        <v>742.56000000000017</v>
      </c>
      <c r="J64" s="1349">
        <v>742.56000000000017</v>
      </c>
      <c r="K64" s="373"/>
      <c r="L64" s="881">
        <v>0</v>
      </c>
    </row>
    <row r="65" spans="1:12" ht="152.25" customHeight="1">
      <c r="A65" s="633"/>
      <c r="B65" s="630" t="s">
        <v>376</v>
      </c>
      <c r="C65" s="145" t="s">
        <v>31</v>
      </c>
      <c r="D65" s="61" t="s">
        <v>377</v>
      </c>
      <c r="E65" s="244">
        <v>707.90719999999999</v>
      </c>
      <c r="F65" s="1349">
        <v>586.5</v>
      </c>
      <c r="G65" s="1349">
        <v>416.976</v>
      </c>
      <c r="H65" s="1349">
        <v>416.976</v>
      </c>
      <c r="I65" s="1349">
        <v>416.976</v>
      </c>
      <c r="J65" s="1349">
        <v>416.976</v>
      </c>
      <c r="K65" s="583"/>
      <c r="L65" s="881">
        <v>0</v>
      </c>
    </row>
    <row r="66" spans="1:12" ht="113.25" customHeight="1">
      <c r="A66" s="633"/>
      <c r="B66" s="459" t="s">
        <v>378</v>
      </c>
      <c r="C66" s="939" t="s">
        <v>31</v>
      </c>
      <c r="D66" s="61" t="s">
        <v>379</v>
      </c>
      <c r="E66" s="244">
        <v>1343.7424000000001</v>
      </c>
      <c r="F66" s="1350">
        <v>1223.7654</v>
      </c>
      <c r="G66" s="1350">
        <v>958.47360000000003</v>
      </c>
      <c r="H66" s="1350">
        <v>891.38044800000011</v>
      </c>
      <c r="I66" s="1350">
        <v>833.8720320000001</v>
      </c>
      <c r="J66" s="1349"/>
      <c r="K66" s="371"/>
      <c r="L66" s="881">
        <v>0</v>
      </c>
    </row>
    <row r="67" spans="1:12" ht="105.75" customHeight="1">
      <c r="A67" s="633"/>
      <c r="B67" s="938" t="s">
        <v>380</v>
      </c>
      <c r="C67" s="940"/>
      <c r="D67" s="941" t="s">
        <v>381</v>
      </c>
      <c r="E67" s="244">
        <v>267.46719999999999</v>
      </c>
      <c r="F67" s="1350">
        <v>243.58620000000002</v>
      </c>
      <c r="G67" s="1350">
        <v>190.78080000000003</v>
      </c>
      <c r="H67" s="1350">
        <v>177.42614400000005</v>
      </c>
      <c r="I67" s="1350">
        <v>165.97929600000003</v>
      </c>
      <c r="J67" s="1349"/>
      <c r="K67" s="371"/>
      <c r="L67" s="881">
        <v>0</v>
      </c>
    </row>
    <row r="68" spans="1:12" ht="68.25" customHeight="1">
      <c r="A68" s="633"/>
      <c r="B68" s="911" t="s">
        <v>477</v>
      </c>
      <c r="C68" s="942"/>
      <c r="D68" s="944" t="s">
        <v>646</v>
      </c>
      <c r="E68" s="935">
        <v>318.71840000000003</v>
      </c>
      <c r="F68" s="1350">
        <v>290.26139999999998</v>
      </c>
      <c r="G68" s="1350">
        <v>227.33760000000004</v>
      </c>
      <c r="H68" s="1350">
        <v>211.42396800000003</v>
      </c>
      <c r="I68" s="1350">
        <v>197.78371200000004</v>
      </c>
      <c r="J68" s="1349"/>
      <c r="K68" s="371"/>
      <c r="L68" s="881">
        <v>0</v>
      </c>
    </row>
    <row r="69" spans="1:12" ht="68.25" customHeight="1">
      <c r="A69" s="633"/>
      <c r="B69" s="175" t="s">
        <v>382</v>
      </c>
      <c r="C69" s="943"/>
      <c r="D69" s="916" t="s">
        <v>647</v>
      </c>
      <c r="E69" s="935">
        <v>440.44000000000005</v>
      </c>
      <c r="F69" s="1350">
        <v>401.11500000000001</v>
      </c>
      <c r="G69" s="1350">
        <v>314.16000000000008</v>
      </c>
      <c r="H69" s="1350">
        <v>292.16880000000003</v>
      </c>
      <c r="I69" s="1350">
        <v>273.31920000000002</v>
      </c>
      <c r="J69" s="1349"/>
      <c r="K69" s="371"/>
      <c r="L69" s="881">
        <v>0</v>
      </c>
    </row>
    <row r="70" spans="1:12" ht="68.25" customHeight="1">
      <c r="A70" s="69"/>
      <c r="B70" s="760" t="s">
        <v>383</v>
      </c>
      <c r="C70" s="952"/>
      <c r="D70" s="751" t="s">
        <v>384</v>
      </c>
      <c r="E70" s="244">
        <v>395.59520000000003</v>
      </c>
      <c r="F70" s="1350">
        <v>360.27420000000001</v>
      </c>
      <c r="G70" s="1350">
        <v>282.17280000000005</v>
      </c>
      <c r="H70" s="1350">
        <v>262.42070400000006</v>
      </c>
      <c r="I70" s="1350">
        <v>245.49033600000004</v>
      </c>
      <c r="J70" s="1349"/>
      <c r="K70" s="945"/>
      <c r="L70" s="881">
        <v>0</v>
      </c>
    </row>
    <row r="71" spans="1:12" ht="54.75" customHeight="1">
      <c r="A71" s="962"/>
      <c r="B71" s="958" t="s">
        <v>385</v>
      </c>
      <c r="C71" s="954"/>
      <c r="D71" s="950" t="s">
        <v>935</v>
      </c>
      <c r="E71" s="244"/>
      <c r="F71" s="1350">
        <v>682.62480000000005</v>
      </c>
      <c r="G71" s="1350">
        <v>477.36</v>
      </c>
      <c r="H71" s="1350">
        <v>443.94480000000004</v>
      </c>
      <c r="I71" s="1350">
        <v>415.30320000000006</v>
      </c>
      <c r="J71" s="1349"/>
      <c r="K71" s="947"/>
      <c r="L71" s="908">
        <v>0</v>
      </c>
    </row>
    <row r="72" spans="1:12" ht="64.5" customHeight="1">
      <c r="A72" s="963"/>
      <c r="B72" s="959"/>
      <c r="C72" s="955"/>
      <c r="D72" s="951"/>
      <c r="E72" s="337"/>
      <c r="F72" s="1350">
        <v>0</v>
      </c>
      <c r="G72" s="1350">
        <v>0</v>
      </c>
      <c r="H72" s="1350">
        <v>0</v>
      </c>
      <c r="I72" s="1350">
        <v>0</v>
      </c>
      <c r="J72" s="1349"/>
      <c r="K72" s="948"/>
      <c r="L72" s="908">
        <v>0</v>
      </c>
    </row>
    <row r="73" spans="1:12" ht="81" customHeight="1">
      <c r="A73" s="131"/>
      <c r="B73" s="956" t="s">
        <v>386</v>
      </c>
      <c r="C73" s="953"/>
      <c r="D73" s="61" t="s">
        <v>387</v>
      </c>
      <c r="E73" s="244">
        <v>749.54880000000003</v>
      </c>
      <c r="F73" s="1350">
        <v>682.62480000000005</v>
      </c>
      <c r="G73" s="1350">
        <v>534.64320000000009</v>
      </c>
      <c r="H73" s="1350">
        <v>497.21817600000008</v>
      </c>
      <c r="I73" s="1350">
        <v>465.13958400000007</v>
      </c>
      <c r="J73" s="1349"/>
      <c r="K73" s="946"/>
      <c r="L73" s="881">
        <v>0</v>
      </c>
    </row>
    <row r="74" spans="1:12" ht="87.75" customHeight="1">
      <c r="A74" s="633"/>
      <c r="B74" s="115" t="s">
        <v>388</v>
      </c>
      <c r="C74" s="111"/>
      <c r="D74" s="61"/>
      <c r="E74" s="244">
        <v>749.54880000000003</v>
      </c>
      <c r="F74" s="1350">
        <v>682.62480000000005</v>
      </c>
      <c r="G74" s="1350">
        <v>534.64320000000009</v>
      </c>
      <c r="H74" s="1350">
        <v>497.21817600000008</v>
      </c>
      <c r="I74" s="1350">
        <v>465.13958400000007</v>
      </c>
      <c r="J74" s="1349"/>
      <c r="K74" s="371"/>
      <c r="L74" s="881">
        <v>0</v>
      </c>
    </row>
    <row r="75" spans="1:12" ht="149.25" customHeight="1">
      <c r="A75" s="633"/>
      <c r="B75" s="459" t="s">
        <v>389</v>
      </c>
      <c r="C75" s="75"/>
      <c r="D75" s="61" t="s">
        <v>390</v>
      </c>
      <c r="E75" s="244">
        <v>1082.6816000000001</v>
      </c>
      <c r="F75" s="1349">
        <v>670.14</v>
      </c>
      <c r="G75" s="1349">
        <v>576.91200000000003</v>
      </c>
      <c r="H75" s="1349">
        <v>576.91200000000003</v>
      </c>
      <c r="I75" s="1349">
        <v>576.91200000000003</v>
      </c>
      <c r="J75" s="1349">
        <v>576.91200000000003</v>
      </c>
      <c r="K75" s="373"/>
      <c r="L75" s="881">
        <v>0</v>
      </c>
    </row>
    <row r="76" spans="1:12" ht="81.75" customHeight="1">
      <c r="A76" s="633"/>
      <c r="B76" s="630" t="s">
        <v>391</v>
      </c>
      <c r="C76" s="86"/>
      <c r="D76" s="88" t="s">
        <v>377</v>
      </c>
      <c r="E76" s="244">
        <v>655.05439999999999</v>
      </c>
      <c r="F76" s="1349">
        <v>542.64</v>
      </c>
      <c r="G76" s="1349">
        <v>112.2</v>
      </c>
      <c r="H76" s="1349">
        <v>112.2</v>
      </c>
      <c r="I76" s="1349">
        <v>112.2</v>
      </c>
      <c r="J76" s="1349">
        <v>112.2</v>
      </c>
      <c r="K76" s="583"/>
      <c r="L76" s="881">
        <v>0</v>
      </c>
    </row>
    <row r="77" spans="1:12" ht="99.75" customHeight="1">
      <c r="A77" s="633"/>
      <c r="B77" s="88" t="s">
        <v>392</v>
      </c>
      <c r="C77" s="86"/>
      <c r="D77" s="204" t="s">
        <v>645</v>
      </c>
      <c r="E77" s="244">
        <v>789.58880000000011</v>
      </c>
      <c r="F77" s="1350">
        <v>719.08979999999997</v>
      </c>
      <c r="G77" s="1350">
        <v>563.20320000000004</v>
      </c>
      <c r="H77" s="1350">
        <v>523.77897600000006</v>
      </c>
      <c r="I77" s="1350">
        <v>489.98678400000011</v>
      </c>
      <c r="J77" s="1349"/>
      <c r="K77" s="371"/>
      <c r="L77" s="881">
        <v>0</v>
      </c>
    </row>
    <row r="78" spans="1:12" ht="71.25" customHeight="1">
      <c r="A78" s="633"/>
      <c r="B78" s="88" t="s">
        <v>393</v>
      </c>
      <c r="C78" s="86"/>
      <c r="D78" s="61" t="s">
        <v>394</v>
      </c>
      <c r="E78" s="244">
        <v>1728.1263999999999</v>
      </c>
      <c r="F78" s="1350">
        <v>1573.8294000000001</v>
      </c>
      <c r="G78" s="1350">
        <v>1232.6496</v>
      </c>
      <c r="H78" s="1350">
        <v>1146.3641280000002</v>
      </c>
      <c r="I78" s="1350">
        <v>1072.405152</v>
      </c>
      <c r="J78" s="1349"/>
      <c r="K78" s="371"/>
      <c r="L78" s="881">
        <v>0</v>
      </c>
    </row>
    <row r="79" spans="1:12" ht="69.75" customHeight="1">
      <c r="A79" s="69"/>
      <c r="B79" s="949" t="s">
        <v>395</v>
      </c>
      <c r="C79" s="937"/>
      <c r="D79" s="760" t="s">
        <v>394</v>
      </c>
      <c r="E79" s="244">
        <v>1622.4208000000001</v>
      </c>
      <c r="F79" s="1352">
        <v>1477.5617999999999</v>
      </c>
      <c r="G79" s="1352">
        <v>1157.2512000000002</v>
      </c>
      <c r="H79" s="1352">
        <v>1076.2436160000002</v>
      </c>
      <c r="I79" s="1352">
        <v>1006.8085440000002</v>
      </c>
      <c r="J79" s="1349"/>
      <c r="K79" s="371"/>
      <c r="L79" s="881">
        <v>0</v>
      </c>
    </row>
    <row r="80" spans="1:12" ht="51" customHeight="1">
      <c r="A80" s="960"/>
      <c r="B80" s="663" t="s">
        <v>396</v>
      </c>
      <c r="C80" s="965"/>
      <c r="D80" s="915"/>
      <c r="E80" s="967" t="s">
        <v>397</v>
      </c>
      <c r="F80" s="1354"/>
      <c r="G80" s="1355" t="s">
        <v>989</v>
      </c>
      <c r="H80" s="1355"/>
      <c r="I80" s="1356"/>
      <c r="J80" s="1351"/>
      <c r="K80" s="371"/>
      <c r="L80" s="881"/>
    </row>
    <row r="81" spans="1:13" ht="56.25" customHeight="1">
      <c r="A81" s="961"/>
      <c r="B81" s="964"/>
      <c r="C81" s="971"/>
      <c r="D81" s="912"/>
      <c r="E81" s="966">
        <v>861.66079999999999</v>
      </c>
      <c r="F81" s="1353">
        <v>784.72679999999991</v>
      </c>
      <c r="G81" s="1353">
        <v>614.61120000000005</v>
      </c>
      <c r="H81" s="1353">
        <v>571.58841600000017</v>
      </c>
      <c r="I81" s="1353">
        <v>534.71174400000007</v>
      </c>
      <c r="J81" s="1349"/>
      <c r="K81" s="371"/>
      <c r="L81" s="881">
        <v>0</v>
      </c>
    </row>
    <row r="82" spans="1:13" ht="81">
      <c r="A82" s="131"/>
      <c r="B82" s="970" t="s">
        <v>398</v>
      </c>
      <c r="C82" s="972"/>
      <c r="D82" s="906" t="s">
        <v>399</v>
      </c>
      <c r="E82" s="243">
        <v>3693.2896000000001</v>
      </c>
      <c r="F82" s="1350">
        <v>3363.5315999999998</v>
      </c>
      <c r="G82" s="1350">
        <v>2634.3744000000002</v>
      </c>
      <c r="H82" s="1350">
        <v>2449.9681920000003</v>
      </c>
      <c r="I82" s="1350">
        <v>2291.9057280000002</v>
      </c>
      <c r="J82" s="1357" t="s">
        <v>896</v>
      </c>
      <c r="K82" s="371"/>
      <c r="L82" s="881">
        <v>0</v>
      </c>
    </row>
    <row r="83" spans="1:13" ht="81">
      <c r="A83" s="69"/>
      <c r="B83" s="708" t="s">
        <v>398</v>
      </c>
      <c r="C83" s="973"/>
      <c r="D83" s="914" t="s">
        <v>400</v>
      </c>
      <c r="E83" s="794">
        <v>4103.2991999999995</v>
      </c>
      <c r="F83" s="1350">
        <v>3736.9331999999999</v>
      </c>
      <c r="G83" s="1350">
        <v>2926.8288000000002</v>
      </c>
      <c r="H83" s="1350">
        <v>2721.9507840000001</v>
      </c>
      <c r="I83" s="1350">
        <v>2546.3410560000002</v>
      </c>
      <c r="J83" s="1357" t="s">
        <v>896</v>
      </c>
      <c r="K83" s="371"/>
      <c r="L83" s="881">
        <v>0</v>
      </c>
    </row>
    <row r="84" spans="1:13" ht="81">
      <c r="A84" s="1070"/>
      <c r="B84" s="1071" t="s">
        <v>401</v>
      </c>
      <c r="C84" s="974"/>
      <c r="D84" s="1072" t="s">
        <v>402</v>
      </c>
      <c r="E84" s="1073">
        <v>4558.1536000000006</v>
      </c>
      <c r="F84" s="1350">
        <v>4151.1755999999996</v>
      </c>
      <c r="G84" s="1350">
        <v>3251.2704000000003</v>
      </c>
      <c r="H84" s="1350">
        <v>3023.6814720000007</v>
      </c>
      <c r="I84" s="1350">
        <v>2828.6052480000003</v>
      </c>
      <c r="J84" s="1357" t="s">
        <v>896</v>
      </c>
      <c r="K84" s="945"/>
      <c r="L84" s="975">
        <v>0</v>
      </c>
    </row>
    <row r="85" spans="1:13" ht="90" customHeight="1">
      <c r="A85" s="586"/>
      <c r="B85" s="589" t="s">
        <v>987</v>
      </c>
      <c r="C85" s="586"/>
      <c r="D85" s="586"/>
      <c r="E85" s="586"/>
      <c r="F85" s="586"/>
      <c r="G85" s="586"/>
      <c r="H85" s="586"/>
      <c r="I85" s="586"/>
      <c r="J85" s="586"/>
      <c r="K85" s="977" t="s">
        <v>810</v>
      </c>
      <c r="L85" s="976">
        <f>SUM(L6:L84)</f>
        <v>0</v>
      </c>
    </row>
    <row r="86" spans="1:13" ht="34.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946"/>
      <c r="L86" s="946"/>
    </row>
    <row r="87" spans="1:13">
      <c r="J87" s="236"/>
      <c r="K87" s="236"/>
      <c r="L87" s="236"/>
    </row>
    <row r="88" spans="1:13">
      <c r="J88" s="236"/>
      <c r="K88" s="236"/>
      <c r="L88" s="236"/>
      <c r="M88" s="143"/>
    </row>
    <row r="89" spans="1:13">
      <c r="J89" s="236"/>
      <c r="K89" s="236"/>
      <c r="L89" s="236"/>
    </row>
    <row r="90" spans="1:13">
      <c r="J90" s="236"/>
      <c r="K90" s="236"/>
    </row>
    <row r="91" spans="1:13">
      <c r="J91" s="236"/>
      <c r="K91" s="236"/>
      <c r="L91" s="236"/>
      <c r="M91" s="143"/>
    </row>
  </sheetData>
  <sheetProtection selectLockedCells="1" selectUnlockedCells="1"/>
  <customSheetViews>
    <customSheetView guid="{82B9B5EF-342D-4631-9AF3-2E5299022429}" scale="40" showPageBreaks="1" fitToPage="1" printArea="1" view="pageBreakPreview" topLeftCell="A28">
      <selection activeCell="B28" sqref="B28"/>
      <rowBreaks count="1" manualBreakCount="1">
        <brk id="67" max="10" man="1"/>
      </rowBreaks>
      <pageMargins left="0" right="0" top="0" bottom="0" header="0" footer="0"/>
      <pageSetup paperSize="9" scale="32" fitToHeight="0" orientation="portrait" r:id="rId1"/>
    </customSheetView>
    <customSheetView guid="{3639C9D1-8CC8-487E-A492-E97C3143B85F}" scale="40" showPageBreaks="1" fitToPage="1" printArea="1" view="pageBreakPreview" topLeftCell="A16">
      <selection activeCell="H26" sqref="H26"/>
      <rowBreaks count="1" manualBreakCount="1">
        <brk id="67" max="10" man="1"/>
      </rowBreaks>
      <pageMargins left="0" right="0" top="0" bottom="0" header="0" footer="0"/>
      <pageSetup paperSize="9" scale="32" fitToHeight="0" orientation="portrait" r:id="rId2"/>
    </customSheetView>
    <customSheetView guid="{89EA35C3-7924-44DA-B8AA-065DFF2CD6E9}" scale="40" showPageBreaks="1" fitToPage="1" printArea="1" view="pageBreakPreview" topLeftCell="A16">
      <selection activeCell="H26" sqref="H26"/>
      <rowBreaks count="1" manualBreakCount="1">
        <brk id="67" max="10" man="1"/>
      </rowBreaks>
      <pageMargins left="0" right="0" top="0" bottom="0" header="0" footer="0"/>
      <pageSetup paperSize="9" scale="33" fitToHeight="0" orientation="portrait" r:id="rId3"/>
    </customSheetView>
  </customSheetViews>
  <mergeCells count="2">
    <mergeCell ref="B9:B11"/>
    <mergeCell ref="A1:L1"/>
  </mergeCells>
  <pageMargins left="0" right="0" top="0" bottom="0" header="0" footer="0"/>
  <pageSetup paperSize="9" scale="26" fitToHeight="0" orientation="portrait" r:id="rId4"/>
  <rowBreaks count="1" manualBreakCount="1">
    <brk id="61" max="10" man="1"/>
  </rowBreaks>
  <drawing r:id="rId5"/>
  <legacyDrawing r:id="rId6"/>
  <oleObjects>
    <mc:AlternateContent xmlns:mc="http://schemas.openxmlformats.org/markup-compatibility/2006">
      <mc:Choice Requires="x14">
        <oleObject progId="Photoshop.Image.18" shapeId="18441" r:id="rId7">
          <objectPr defaultSize="0" autoPict="0" r:id="rId8">
            <anchor moveWithCells="1">
              <from>
                <xdr:col>2</xdr:col>
                <xdr:colOff>723900</xdr:colOff>
                <xdr:row>63</xdr:row>
                <xdr:rowOff>38100</xdr:rowOff>
              </from>
              <to>
                <xdr:col>2</xdr:col>
                <xdr:colOff>838200</xdr:colOff>
                <xdr:row>63</xdr:row>
                <xdr:rowOff>171450</xdr:rowOff>
              </to>
            </anchor>
          </objectPr>
        </oleObject>
      </mc:Choice>
      <mc:Fallback>
        <oleObject progId="Photoshop.Image.18" shapeId="18441" r:id="rId7"/>
      </mc:Fallback>
    </mc:AlternateContent>
    <mc:AlternateContent xmlns:mc="http://schemas.openxmlformats.org/markup-compatibility/2006">
      <mc:Choice Requires="x14">
        <oleObject progId="Photoshop.Image.18" shapeId="18444" r:id="rId9">
          <objectPr defaultSize="0" autoPict="0" r:id="rId10">
            <anchor moveWithCells="1">
              <from>
                <xdr:col>2</xdr:col>
                <xdr:colOff>933450</xdr:colOff>
                <xdr:row>28</xdr:row>
                <xdr:rowOff>0</xdr:rowOff>
              </from>
              <to>
                <xdr:col>2</xdr:col>
                <xdr:colOff>1000125</xdr:colOff>
                <xdr:row>28</xdr:row>
                <xdr:rowOff>123825</xdr:rowOff>
              </to>
            </anchor>
          </objectPr>
        </oleObject>
      </mc:Choice>
      <mc:Fallback>
        <oleObject progId="Photoshop.Image.18" shapeId="18444" r:id="rId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U31"/>
  <sheetViews>
    <sheetView tabSelected="1" topLeftCell="A19" zoomScale="40" zoomScaleNormal="40" zoomScaleSheetLayoutView="40" workbookViewId="0">
      <selection activeCell="B25" sqref="B25"/>
    </sheetView>
  </sheetViews>
  <sheetFormatPr defaultRowHeight="18"/>
  <cols>
    <col min="1" max="1" width="17.140625" style="25" customWidth="1"/>
    <col min="2" max="2" width="60" style="25" customWidth="1"/>
    <col min="3" max="3" width="46.140625" style="25" customWidth="1"/>
    <col min="4" max="4" width="18.140625" style="25" hidden="1" customWidth="1"/>
    <col min="5" max="6" width="18.140625" style="25" customWidth="1"/>
    <col min="7" max="7" width="20.7109375" style="25" customWidth="1"/>
    <col min="8" max="8" width="18.140625" style="25" customWidth="1"/>
    <col min="9" max="9" width="11.42578125" style="25" hidden="1" customWidth="1"/>
    <col min="10" max="10" width="12.28515625" style="25" hidden="1" customWidth="1"/>
    <col min="11" max="11" width="5" style="25" hidden="1" customWidth="1"/>
    <col min="12" max="12" width="37.140625" style="32" customWidth="1"/>
    <col min="13" max="13" width="35.7109375" style="32" customWidth="1"/>
    <col min="14" max="14" width="20.140625" style="25" customWidth="1"/>
    <col min="15" max="41" width="9.140625" style="10"/>
    <col min="42" max="42" width="9.140625" style="10" customWidth="1"/>
    <col min="43" max="73" width="9.140625" style="10"/>
    <col min="74" max="16384" width="9.140625" style="25"/>
  </cols>
  <sheetData>
    <row r="1" spans="1:14" ht="408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000"/>
      <c r="M1" s="33"/>
      <c r="N1" s="11"/>
    </row>
    <row r="2" spans="1:14" ht="162" customHeight="1">
      <c r="A2" s="11"/>
      <c r="B2" s="11"/>
      <c r="C2" s="11"/>
      <c r="D2" s="11"/>
      <c r="E2" s="11"/>
      <c r="F2" s="11"/>
      <c r="G2" s="11"/>
      <c r="H2" s="1002"/>
      <c r="I2" s="11"/>
      <c r="J2" s="11"/>
      <c r="K2" s="11"/>
      <c r="L2" s="1000"/>
      <c r="M2" s="33"/>
      <c r="N2" s="11"/>
    </row>
    <row r="3" spans="1:14" ht="78.75" customHeight="1">
      <c r="A3" s="739" t="s">
        <v>175</v>
      </c>
      <c r="B3" s="844" t="s">
        <v>176</v>
      </c>
      <c r="C3" s="741" t="s">
        <v>977</v>
      </c>
      <c r="D3" s="988" t="s">
        <v>480</v>
      </c>
      <c r="E3" s="994"/>
      <c r="F3" s="982" t="s">
        <v>991</v>
      </c>
      <c r="G3" s="983"/>
      <c r="H3" s="999"/>
      <c r="I3" s="981"/>
      <c r="J3" s="315"/>
      <c r="K3" s="985"/>
      <c r="L3" s="1001" t="s">
        <v>990</v>
      </c>
      <c r="M3" s="852"/>
      <c r="N3" s="987" t="s">
        <v>172</v>
      </c>
    </row>
    <row r="4" spans="1:14" ht="147" customHeight="1">
      <c r="A4" s="980"/>
      <c r="B4" s="990"/>
      <c r="C4" s="980"/>
      <c r="D4" s="989" t="s">
        <v>768</v>
      </c>
      <c r="E4" s="995" t="s">
        <v>768</v>
      </c>
      <c r="F4" s="996" t="s">
        <v>769</v>
      </c>
      <c r="G4" s="997" t="s">
        <v>770</v>
      </c>
      <c r="H4" s="998" t="s">
        <v>771</v>
      </c>
      <c r="I4" s="981"/>
      <c r="J4" s="315"/>
      <c r="K4" s="985"/>
      <c r="L4" s="1004" t="s">
        <v>342</v>
      </c>
      <c r="M4" s="1003" t="s">
        <v>932</v>
      </c>
      <c r="N4" s="986"/>
    </row>
    <row r="5" spans="1:14" ht="114.75" customHeight="1">
      <c r="A5" s="993"/>
      <c r="B5" s="991" t="s">
        <v>772</v>
      </c>
      <c r="C5" s="993"/>
      <c r="D5" s="966">
        <v>65.665599999999998</v>
      </c>
      <c r="E5" s="1336">
        <v>59.802599999999998</v>
      </c>
      <c r="F5" s="1336">
        <v>46.8384</v>
      </c>
      <c r="G5" s="1336">
        <v>43.559712000000005</v>
      </c>
      <c r="H5" s="1336">
        <v>40.749408000000003</v>
      </c>
      <c r="I5" s="35">
        <v>51</v>
      </c>
      <c r="J5" s="35">
        <v>47.43</v>
      </c>
      <c r="K5" s="35">
        <v>44.37</v>
      </c>
      <c r="L5" s="880"/>
      <c r="M5" s="922"/>
      <c r="N5" s="294">
        <v>0</v>
      </c>
    </row>
    <row r="6" spans="1:14" ht="144" customHeight="1">
      <c r="A6" s="992"/>
      <c r="B6" s="911" t="s">
        <v>773</v>
      </c>
      <c r="C6" s="762" t="s">
        <v>31</v>
      </c>
      <c r="D6" s="278">
        <v>83.283200000000008</v>
      </c>
      <c r="E6" s="922">
        <v>76</v>
      </c>
      <c r="F6" s="922">
        <v>50</v>
      </c>
      <c r="G6" s="922">
        <v>50</v>
      </c>
      <c r="H6" s="922">
        <v>50</v>
      </c>
      <c r="I6" s="35">
        <v>52</v>
      </c>
      <c r="J6" s="35">
        <v>48.36</v>
      </c>
      <c r="K6" s="1005">
        <v>45.24</v>
      </c>
      <c r="L6" s="917"/>
      <c r="M6" s="917"/>
      <c r="N6" s="302">
        <v>0</v>
      </c>
    </row>
    <row r="7" spans="1:14" ht="144" customHeight="1">
      <c r="A7" s="34"/>
      <c r="B7" s="911" t="s">
        <v>774</v>
      </c>
      <c r="C7" s="21" t="s">
        <v>31</v>
      </c>
      <c r="D7" s="278">
        <v>123.32320000000001</v>
      </c>
      <c r="E7" s="1336">
        <v>112.3122</v>
      </c>
      <c r="F7" s="1336">
        <v>87.964800000000011</v>
      </c>
      <c r="G7" s="1336">
        <v>81.807264000000018</v>
      </c>
      <c r="H7" s="1336">
        <v>76.529375999999999</v>
      </c>
      <c r="I7" s="35">
        <v>77</v>
      </c>
      <c r="J7" s="35">
        <v>71.61</v>
      </c>
      <c r="K7" s="35">
        <v>66.989999999999995</v>
      </c>
      <c r="L7" s="782"/>
      <c r="M7" s="378"/>
      <c r="N7" s="294">
        <v>0</v>
      </c>
    </row>
    <row r="8" spans="1:14" ht="144" customHeight="1">
      <c r="A8" s="34"/>
      <c r="B8" s="911" t="s">
        <v>775</v>
      </c>
      <c r="C8" s="21" t="s">
        <v>31</v>
      </c>
      <c r="D8" s="278">
        <v>448.44800000000004</v>
      </c>
      <c r="E8" s="1336">
        <v>408.40799999999996</v>
      </c>
      <c r="F8" s="1336">
        <v>319.87200000000001</v>
      </c>
      <c r="G8" s="1336">
        <v>297.48096000000004</v>
      </c>
      <c r="H8" s="1336">
        <v>278.28863999999999</v>
      </c>
      <c r="I8" s="35">
        <v>280</v>
      </c>
      <c r="J8" s="35">
        <v>260.40000000000003</v>
      </c>
      <c r="K8" s="35">
        <v>243.6</v>
      </c>
      <c r="L8" s="298"/>
      <c r="M8" s="379"/>
      <c r="N8" s="294">
        <v>0</v>
      </c>
    </row>
    <row r="9" spans="1:14" ht="144" customHeight="1">
      <c r="A9" s="13"/>
      <c r="B9" s="911" t="s">
        <v>290</v>
      </c>
      <c r="C9" s="20"/>
      <c r="D9" s="278">
        <v>685.48480000000006</v>
      </c>
      <c r="E9" s="922">
        <v>350</v>
      </c>
      <c r="F9" s="922">
        <v>250</v>
      </c>
      <c r="G9" s="922">
        <v>250</v>
      </c>
      <c r="H9" s="922">
        <v>250</v>
      </c>
      <c r="I9" s="35">
        <v>428</v>
      </c>
      <c r="J9" s="35">
        <v>398.04</v>
      </c>
      <c r="K9" s="35">
        <v>372.36</v>
      </c>
      <c r="L9" s="298"/>
      <c r="M9" s="379"/>
      <c r="N9" s="294">
        <v>0</v>
      </c>
    </row>
    <row r="10" spans="1:14" ht="144" customHeight="1">
      <c r="A10" s="13"/>
      <c r="B10" s="911" t="s">
        <v>776</v>
      </c>
      <c r="C10" s="20"/>
      <c r="D10" s="278">
        <v>600.6</v>
      </c>
      <c r="E10" s="922">
        <v>335</v>
      </c>
      <c r="F10" s="922">
        <v>235</v>
      </c>
      <c r="G10" s="922">
        <v>235</v>
      </c>
      <c r="H10" s="922">
        <v>235</v>
      </c>
      <c r="I10" s="35">
        <v>375</v>
      </c>
      <c r="J10" s="35">
        <v>348.75</v>
      </c>
      <c r="K10" s="35">
        <v>326.25</v>
      </c>
      <c r="L10" s="298"/>
      <c r="M10" s="379"/>
      <c r="N10" s="294">
        <v>0</v>
      </c>
    </row>
    <row r="11" spans="1:14" ht="144" customHeight="1">
      <c r="A11" s="13"/>
      <c r="B11" s="911" t="s">
        <v>705</v>
      </c>
      <c r="C11" s="20"/>
      <c r="D11" s="278">
        <v>347.54720000000003</v>
      </c>
      <c r="E11" s="922">
        <v>120</v>
      </c>
      <c r="F11" s="922">
        <v>95</v>
      </c>
      <c r="G11" s="922">
        <v>95</v>
      </c>
      <c r="H11" s="922">
        <v>95</v>
      </c>
      <c r="I11" s="35">
        <v>217</v>
      </c>
      <c r="J11" s="35">
        <v>201.81</v>
      </c>
      <c r="K11" s="35">
        <v>188.79</v>
      </c>
      <c r="L11" s="298"/>
      <c r="M11" s="379"/>
      <c r="N11" s="294">
        <v>0</v>
      </c>
    </row>
    <row r="12" spans="1:14" ht="144" customHeight="1">
      <c r="A12" s="13"/>
      <c r="B12" s="911" t="s">
        <v>289</v>
      </c>
      <c r="C12" s="21" t="s">
        <v>31</v>
      </c>
      <c r="D12" s="278">
        <v>333.13280000000003</v>
      </c>
      <c r="E12" s="1336">
        <v>303.3888</v>
      </c>
      <c r="F12" s="1336">
        <v>237.61920000000003</v>
      </c>
      <c r="G12" s="1336">
        <v>220.98585600000004</v>
      </c>
      <c r="H12" s="1336">
        <v>206.72870400000002</v>
      </c>
      <c r="I12" s="316">
        <v>208</v>
      </c>
      <c r="J12" s="35">
        <v>193.44</v>
      </c>
      <c r="K12" s="35">
        <v>180.96</v>
      </c>
      <c r="L12" s="379"/>
      <c r="M12" s="379"/>
      <c r="N12" s="294">
        <v>0</v>
      </c>
    </row>
    <row r="13" spans="1:14" ht="236.25" customHeight="1">
      <c r="A13" s="13"/>
      <c r="B13" s="911" t="s">
        <v>288</v>
      </c>
      <c r="C13" s="21" t="s">
        <v>31</v>
      </c>
      <c r="D13" s="278">
        <v>880.88000000000011</v>
      </c>
      <c r="E13" s="1336">
        <v>802.23</v>
      </c>
      <c r="F13" s="1336">
        <v>628.32000000000016</v>
      </c>
      <c r="G13" s="1336">
        <v>584.33760000000007</v>
      </c>
      <c r="H13" s="1336">
        <v>546.63840000000005</v>
      </c>
      <c r="I13" s="316">
        <v>208</v>
      </c>
      <c r="J13" s="35">
        <v>193.44</v>
      </c>
      <c r="K13" s="35">
        <v>180.96</v>
      </c>
      <c r="L13" s="379"/>
      <c r="M13" s="379"/>
      <c r="N13" s="294">
        <v>0</v>
      </c>
    </row>
    <row r="14" spans="1:14" ht="144" customHeight="1">
      <c r="A14" s="34"/>
      <c r="B14" s="911" t="s">
        <v>777</v>
      </c>
      <c r="C14" s="62" t="s">
        <v>31</v>
      </c>
      <c r="D14" s="278">
        <v>866.46560000000011</v>
      </c>
      <c r="E14" s="922">
        <v>420</v>
      </c>
      <c r="F14" s="922">
        <v>320</v>
      </c>
      <c r="G14" s="922">
        <v>320</v>
      </c>
      <c r="H14" s="922">
        <v>320</v>
      </c>
      <c r="I14" s="35">
        <v>541</v>
      </c>
      <c r="J14" s="35">
        <v>503.13000000000005</v>
      </c>
      <c r="K14" s="35">
        <v>470.67</v>
      </c>
      <c r="L14" s="379"/>
      <c r="M14" s="379"/>
      <c r="N14" s="294">
        <v>0</v>
      </c>
    </row>
    <row r="15" spans="1:14" ht="144" customHeight="1">
      <c r="A15" s="34"/>
      <c r="B15" s="911" t="s">
        <v>778</v>
      </c>
      <c r="C15" s="154"/>
      <c r="D15" s="278">
        <v>73.673600000000008</v>
      </c>
      <c r="E15" s="1336">
        <v>67.095600000000005</v>
      </c>
      <c r="F15" s="1336">
        <v>52.550400000000003</v>
      </c>
      <c r="G15" s="1336">
        <v>48.871872000000003</v>
      </c>
      <c r="H15" s="1336">
        <v>45.718848000000001</v>
      </c>
      <c r="I15" s="35">
        <v>46</v>
      </c>
      <c r="J15" s="35">
        <v>42.78</v>
      </c>
      <c r="K15" s="35">
        <v>40.020000000000003</v>
      </c>
      <c r="L15" s="379"/>
      <c r="M15" s="379"/>
      <c r="N15" s="294">
        <v>0</v>
      </c>
    </row>
    <row r="16" spans="1:14" ht="144" customHeight="1">
      <c r="A16" s="13"/>
      <c r="B16" s="911" t="s">
        <v>779</v>
      </c>
      <c r="C16" s="154"/>
      <c r="D16" s="278">
        <v>448.44800000000004</v>
      </c>
      <c r="E16" s="922">
        <v>305</v>
      </c>
      <c r="F16" s="922">
        <v>205</v>
      </c>
      <c r="G16" s="922">
        <v>205</v>
      </c>
      <c r="H16" s="922">
        <v>205</v>
      </c>
      <c r="I16" s="35">
        <v>280</v>
      </c>
      <c r="J16" s="35">
        <v>260.40000000000003</v>
      </c>
      <c r="K16" s="35">
        <v>243.6</v>
      </c>
      <c r="L16" s="379"/>
      <c r="M16" s="379"/>
      <c r="N16" s="294">
        <v>0</v>
      </c>
    </row>
    <row r="17" spans="1:73" ht="144" customHeight="1">
      <c r="A17" s="13"/>
      <c r="B17" s="911" t="s">
        <v>780</v>
      </c>
      <c r="C17" s="154"/>
      <c r="D17" s="278">
        <v>400.4</v>
      </c>
      <c r="E17" s="922">
        <v>255</v>
      </c>
      <c r="F17" s="922">
        <v>155</v>
      </c>
      <c r="G17" s="922">
        <v>155</v>
      </c>
      <c r="H17" s="922">
        <v>155</v>
      </c>
      <c r="I17" s="35">
        <v>251</v>
      </c>
      <c r="J17" s="35">
        <v>233.43</v>
      </c>
      <c r="K17" s="35">
        <v>218.37</v>
      </c>
      <c r="L17" s="379"/>
      <c r="M17" s="379"/>
      <c r="N17" s="294">
        <v>0</v>
      </c>
    </row>
    <row r="18" spans="1:73" ht="144" customHeight="1">
      <c r="A18" s="13"/>
      <c r="B18" s="911" t="s">
        <v>781</v>
      </c>
      <c r="C18" s="154"/>
      <c r="D18" s="278">
        <v>451.65120000000002</v>
      </c>
      <c r="E18" s="1336">
        <v>411.3252</v>
      </c>
      <c r="F18" s="1336">
        <v>322.15680000000003</v>
      </c>
      <c r="G18" s="1336">
        <v>299.60582400000004</v>
      </c>
      <c r="H18" s="1336">
        <v>280.27641599999998</v>
      </c>
      <c r="I18" s="35">
        <v>282</v>
      </c>
      <c r="J18" s="35">
        <v>262.26</v>
      </c>
      <c r="K18" s="35">
        <v>245.34</v>
      </c>
      <c r="L18" s="1006"/>
      <c r="M18" s="1006"/>
      <c r="N18" s="294">
        <v>0</v>
      </c>
    </row>
    <row r="19" spans="1:73" ht="195" customHeight="1">
      <c r="A19" s="14"/>
      <c r="B19" s="911" t="s">
        <v>782</v>
      </c>
      <c r="C19" s="62" t="s">
        <v>286</v>
      </c>
      <c r="D19" s="278">
        <v>1569.5680000000002</v>
      </c>
      <c r="E19" s="1336">
        <v>1429.4279999999999</v>
      </c>
      <c r="F19" s="1336">
        <v>1119.5520000000001</v>
      </c>
      <c r="G19" s="1336">
        <v>1041.1833600000002</v>
      </c>
      <c r="H19" s="1336">
        <v>974.01024000000018</v>
      </c>
      <c r="I19" s="35">
        <v>980</v>
      </c>
      <c r="J19" s="35">
        <v>911.40000000000009</v>
      </c>
      <c r="K19" s="1005">
        <v>852.6</v>
      </c>
      <c r="L19" s="922">
        <v>494.7</v>
      </c>
      <c r="M19" s="910"/>
      <c r="N19" s="302">
        <v>0</v>
      </c>
    </row>
    <row r="20" spans="1:73" ht="153.75" customHeight="1">
      <c r="A20" s="37"/>
      <c r="B20" s="978" t="s">
        <v>783</v>
      </c>
      <c r="C20" s="36" t="s">
        <v>197</v>
      </c>
      <c r="D20" s="278">
        <v>2946.944</v>
      </c>
      <c r="E20" s="922">
        <v>456.96000000000009</v>
      </c>
      <c r="F20" s="922">
        <v>456.96000000000009</v>
      </c>
      <c r="G20" s="922">
        <v>456.96000000000009</v>
      </c>
      <c r="H20" s="922">
        <v>456.96000000000009</v>
      </c>
      <c r="I20" s="35">
        <v>1840</v>
      </c>
      <c r="J20" s="35">
        <v>1711.2</v>
      </c>
      <c r="K20" s="1005">
        <v>1600.8</v>
      </c>
      <c r="L20" s="922">
        <v>456.96000000000009</v>
      </c>
      <c r="M20" s="910"/>
      <c r="N20" s="302">
        <v>0</v>
      </c>
    </row>
    <row r="21" spans="1:73" ht="149.25" customHeight="1">
      <c r="A21" s="37"/>
      <c r="B21" s="707" t="s">
        <v>899</v>
      </c>
      <c r="C21" s="969"/>
      <c r="D21" s="278">
        <v>2562.5600000000004</v>
      </c>
      <c r="E21" s="922">
        <v>2703</v>
      </c>
      <c r="F21" s="922">
        <v>1145.46</v>
      </c>
      <c r="G21" s="922">
        <v>1145.46</v>
      </c>
      <c r="H21" s="922">
        <v>1145.46</v>
      </c>
      <c r="I21" s="35">
        <v>2366</v>
      </c>
      <c r="J21" s="35">
        <v>2200.38</v>
      </c>
      <c r="K21" s="35">
        <v>2058.42</v>
      </c>
      <c r="L21" s="922">
        <v>1145.46</v>
      </c>
      <c r="M21" s="388"/>
      <c r="N21" s="294">
        <v>0</v>
      </c>
    </row>
    <row r="22" spans="1:73" ht="127.5" customHeight="1">
      <c r="A22" s="37"/>
      <c r="B22" s="707" t="s">
        <v>900</v>
      </c>
      <c r="C22" s="1008"/>
      <c r="D22" s="278">
        <f t="shared" ref="D22:D29" si="0">F22*1.43</f>
        <v>1126.0391999999999</v>
      </c>
      <c r="E22" s="922">
        <v>1836</v>
      </c>
      <c r="F22" s="922">
        <v>787.44</v>
      </c>
      <c r="G22" s="922">
        <v>787.44</v>
      </c>
      <c r="H22" s="922">
        <v>787.44</v>
      </c>
      <c r="I22" s="35">
        <v>1287</v>
      </c>
      <c r="J22" s="35">
        <v>1196.9100000000001</v>
      </c>
      <c r="K22" s="35">
        <v>1119.69</v>
      </c>
      <c r="L22" s="922">
        <v>787.44</v>
      </c>
      <c r="M22" s="388"/>
      <c r="N22" s="294">
        <v>0</v>
      </c>
    </row>
    <row r="23" spans="1:73" ht="129" customHeight="1">
      <c r="A23" s="37"/>
      <c r="B23" s="707" t="s">
        <v>901</v>
      </c>
      <c r="C23" s="968"/>
      <c r="D23" s="278">
        <f t="shared" si="0"/>
        <v>1244.0999999999999</v>
      </c>
      <c r="E23" s="922">
        <v>1500</v>
      </c>
      <c r="F23" s="922">
        <v>870</v>
      </c>
      <c r="G23" s="922">
        <v>870</v>
      </c>
      <c r="H23" s="922">
        <v>870</v>
      </c>
      <c r="I23" s="35">
        <v>1547</v>
      </c>
      <c r="J23" s="35">
        <v>1438.71</v>
      </c>
      <c r="K23" s="35">
        <v>1345.89</v>
      </c>
      <c r="L23" s="922">
        <v>870</v>
      </c>
      <c r="M23" s="389"/>
      <c r="N23" s="294">
        <v>0</v>
      </c>
    </row>
    <row r="24" spans="1:73" ht="170.25" customHeight="1">
      <c r="A24" s="13"/>
      <c r="B24" s="911" t="s">
        <v>284</v>
      </c>
      <c r="C24" s="21" t="s">
        <v>31</v>
      </c>
      <c r="D24" s="278">
        <f t="shared" si="0"/>
        <v>72.929999999999993</v>
      </c>
      <c r="E24" s="922">
        <v>308.04000000000002</v>
      </c>
      <c r="F24" s="922">
        <v>51</v>
      </c>
      <c r="G24" s="922">
        <v>51</v>
      </c>
      <c r="H24" s="922">
        <v>51</v>
      </c>
      <c r="I24" s="316">
        <v>208</v>
      </c>
      <c r="J24" s="35">
        <v>193.44</v>
      </c>
      <c r="K24" s="35">
        <v>180.96</v>
      </c>
      <c r="L24" s="922">
        <v>51</v>
      </c>
      <c r="M24" s="181"/>
      <c r="N24" s="294">
        <v>0</v>
      </c>
    </row>
    <row r="25" spans="1:73" ht="170.25" customHeight="1">
      <c r="A25" s="13"/>
      <c r="B25" s="911" t="s">
        <v>283</v>
      </c>
      <c r="C25" s="21" t="s">
        <v>31</v>
      </c>
      <c r="D25" s="278">
        <f t="shared" si="0"/>
        <v>72.929999999999993</v>
      </c>
      <c r="E25" s="922">
        <v>230.52</v>
      </c>
      <c r="F25" s="922">
        <v>51</v>
      </c>
      <c r="G25" s="922">
        <v>51</v>
      </c>
      <c r="H25" s="922">
        <v>51</v>
      </c>
      <c r="I25" s="316">
        <v>208</v>
      </c>
      <c r="J25" s="35">
        <v>193.44</v>
      </c>
      <c r="K25" s="35">
        <v>180.96</v>
      </c>
      <c r="L25" s="922">
        <v>51</v>
      </c>
      <c r="M25" s="181"/>
      <c r="N25" s="294">
        <v>0</v>
      </c>
    </row>
    <row r="26" spans="1:73" ht="217.5" customHeight="1">
      <c r="A26" s="227"/>
      <c r="B26" s="911" t="s">
        <v>282</v>
      </c>
      <c r="C26" s="108" t="s">
        <v>31</v>
      </c>
      <c r="D26" s="278">
        <f t="shared" si="0"/>
        <v>72.929999999999993</v>
      </c>
      <c r="E26" s="922">
        <v>306</v>
      </c>
      <c r="F26" s="922">
        <v>51</v>
      </c>
      <c r="G26" s="922">
        <v>51</v>
      </c>
      <c r="H26" s="922">
        <v>51</v>
      </c>
      <c r="I26" s="317">
        <v>208</v>
      </c>
      <c r="J26" s="318">
        <v>193.44</v>
      </c>
      <c r="K26" s="318">
        <v>180.96</v>
      </c>
      <c r="L26" s="922">
        <v>51</v>
      </c>
      <c r="M26" s="386"/>
      <c r="N26" s="295">
        <v>0</v>
      </c>
    </row>
    <row r="27" spans="1:73" ht="217.5" customHeight="1">
      <c r="A27" s="227"/>
      <c r="B27" s="911" t="s">
        <v>689</v>
      </c>
      <c r="C27" s="969"/>
      <c r="D27" s="278">
        <f t="shared" si="0"/>
        <v>1331.4100800000001</v>
      </c>
      <c r="E27" s="1336">
        <v>1188.759</v>
      </c>
      <c r="F27" s="1336">
        <v>931.05600000000004</v>
      </c>
      <c r="G27" s="1336">
        <v>773.10900000000004</v>
      </c>
      <c r="H27" s="1336">
        <v>723.23099999999999</v>
      </c>
      <c r="I27" s="317"/>
      <c r="J27" s="318"/>
      <c r="K27" s="318"/>
      <c r="L27" s="386"/>
      <c r="M27" s="386"/>
      <c r="N27" s="294">
        <v>0</v>
      </c>
    </row>
    <row r="28" spans="1:73" ht="217.5" customHeight="1">
      <c r="A28" s="227"/>
      <c r="B28" s="979" t="s">
        <v>690</v>
      </c>
      <c r="C28" s="1009"/>
      <c r="D28" s="278">
        <f t="shared" si="0"/>
        <v>1403.289888</v>
      </c>
      <c r="E28" s="1336">
        <v>1252.9373999999998</v>
      </c>
      <c r="F28" s="1336">
        <v>981.3216000000001</v>
      </c>
      <c r="G28" s="1336">
        <v>814.84739999999999</v>
      </c>
      <c r="H28" s="1336">
        <v>762.27660000000003</v>
      </c>
      <c r="I28" s="317"/>
      <c r="J28" s="318"/>
      <c r="K28" s="318"/>
      <c r="L28" s="386"/>
      <c r="M28" s="386"/>
      <c r="N28" s="295">
        <v>0</v>
      </c>
    </row>
    <row r="29" spans="1:73" ht="337.5" customHeight="1">
      <c r="A29" s="1012"/>
      <c r="B29" s="1013" t="s">
        <v>947</v>
      </c>
      <c r="C29" s="1014"/>
      <c r="D29" s="1015">
        <f t="shared" si="0"/>
        <v>761.38920000000007</v>
      </c>
      <c r="E29" s="1336">
        <v>692.58</v>
      </c>
      <c r="F29" s="1336">
        <v>532.44000000000005</v>
      </c>
      <c r="G29" s="1336">
        <v>494.7</v>
      </c>
      <c r="H29" s="1336">
        <v>463.08</v>
      </c>
      <c r="I29" s="1016"/>
      <c r="J29" s="1017"/>
      <c r="K29" s="1017"/>
      <c r="L29" s="377"/>
      <c r="M29" s="1018"/>
      <c r="N29" s="1019">
        <v>0</v>
      </c>
    </row>
    <row r="30" spans="1:73" s="90" customFormat="1" ht="100.5" customHeight="1">
      <c r="A30" s="1024" t="s">
        <v>995</v>
      </c>
      <c r="B30" s="1022"/>
      <c r="C30" s="1022"/>
      <c r="D30" s="1022"/>
      <c r="E30" s="1022"/>
      <c r="F30" s="1022"/>
      <c r="G30" s="1022"/>
      <c r="H30" s="1023"/>
      <c r="I30" s="1025"/>
      <c r="J30" s="1026"/>
      <c r="K30" s="97"/>
      <c r="L30" s="1023"/>
      <c r="M30" s="1029" t="s">
        <v>810</v>
      </c>
      <c r="N30" s="1074">
        <f>SUM(N5:N29)</f>
        <v>0</v>
      </c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</row>
    <row r="31" spans="1:73" s="90" customFormat="1" ht="54" customHeight="1">
      <c r="A31" s="1023"/>
      <c r="B31" s="1023"/>
      <c r="C31" s="1023"/>
      <c r="D31" s="1023"/>
      <c r="E31" s="1023"/>
      <c r="F31" s="1023"/>
      <c r="G31" s="1023"/>
      <c r="H31" s="1023"/>
      <c r="I31" s="1025"/>
      <c r="J31" s="1026"/>
      <c r="K31" s="97"/>
      <c r="L31" s="1030"/>
      <c r="M31" s="1029"/>
      <c r="N31" s="153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</row>
  </sheetData>
  <customSheetViews>
    <customSheetView guid="{82B9B5EF-342D-4631-9AF3-2E5299022429}" scale="40" fitToPage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1"/>
    </customSheetView>
    <customSheetView guid="{3639C9D1-8CC8-487E-A492-E97C3143B85F}" scale="40" showPageBreaks="1" fitToPage="1" printArea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2"/>
    </customSheetView>
    <customSheetView guid="{89EA35C3-7924-44DA-B8AA-065DFF2CD6E9}" scale="40" fitToPage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3"/>
    </customSheetView>
  </customSheetViews>
  <printOptions horizontalCentered="1"/>
  <pageMargins left="0" right="0" top="0" bottom="0" header="0.31496062992125984" footer="0.31496062992125984"/>
  <pageSetup paperSize="9" scale="37" fitToHeight="0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9"/>
  <sheetViews>
    <sheetView view="pageBreakPreview" zoomScale="40" zoomScaleNormal="46" zoomScaleSheetLayoutView="40" workbookViewId="0">
      <selection activeCell="R1" sqref="R1"/>
    </sheetView>
  </sheetViews>
  <sheetFormatPr defaultRowHeight="18"/>
  <cols>
    <col min="1" max="1" width="18.85546875" style="25" customWidth="1"/>
    <col min="2" max="2" width="67.28515625" style="25" customWidth="1"/>
    <col min="3" max="3" width="43.85546875" style="25" customWidth="1"/>
    <col min="4" max="4" width="22.140625" style="25" customWidth="1"/>
    <col min="5" max="5" width="17.140625" style="25" customWidth="1"/>
    <col min="6" max="6" width="18.140625" style="25" customWidth="1"/>
    <col min="7" max="7" width="16.28515625" style="25" customWidth="1"/>
    <col min="8" max="8" width="37.140625" style="32" customWidth="1"/>
    <col min="9" max="9" width="35.7109375" style="32" customWidth="1"/>
    <col min="10" max="10" width="18.28515625" style="25" customWidth="1"/>
    <col min="11" max="11" width="0.140625" style="25" customWidth="1"/>
    <col min="12" max="14" width="9.140625" style="25" hidden="1" customWidth="1"/>
    <col min="15" max="16384" width="9.140625" style="25"/>
  </cols>
  <sheetData>
    <row r="1" spans="1:10" ht="409.5" customHeight="1">
      <c r="A1" s="1395"/>
      <c r="B1" s="1396"/>
      <c r="C1" s="1396"/>
      <c r="D1" s="1396"/>
      <c r="E1" s="1396"/>
      <c r="F1" s="1396"/>
      <c r="G1" s="1396"/>
      <c r="H1" s="1396"/>
      <c r="I1" s="1396"/>
      <c r="J1" s="1397"/>
    </row>
    <row r="2" spans="1:10" ht="81" customHeight="1">
      <c r="A2" s="1395"/>
      <c r="B2" s="1396"/>
      <c r="C2" s="1396"/>
      <c r="D2" s="1396"/>
      <c r="E2" s="1396"/>
      <c r="F2" s="1396"/>
      <c r="G2" s="1396"/>
      <c r="H2" s="1396"/>
      <c r="I2" s="1396"/>
      <c r="J2" s="1396"/>
    </row>
    <row r="3" spans="1:10" s="327" customFormat="1" ht="48.75" customHeight="1">
      <c r="A3" s="1034" t="s">
        <v>175</v>
      </c>
      <c r="B3" s="1034" t="s">
        <v>176</v>
      </c>
      <c r="C3" s="1034" t="s">
        <v>174</v>
      </c>
      <c r="D3" s="1036" t="s">
        <v>992</v>
      </c>
      <c r="E3" s="1031"/>
      <c r="F3" s="1031"/>
      <c r="G3" s="1040"/>
      <c r="H3" s="852" t="s">
        <v>990</v>
      </c>
      <c r="I3" s="852"/>
      <c r="J3" s="1037" t="s">
        <v>172</v>
      </c>
    </row>
    <row r="4" spans="1:10" s="327" customFormat="1" ht="168" customHeight="1">
      <c r="A4" s="1033"/>
      <c r="B4" s="1035"/>
      <c r="C4" s="1035"/>
      <c r="D4" s="474" t="s">
        <v>839</v>
      </c>
      <c r="E4" s="474" t="s">
        <v>840</v>
      </c>
      <c r="F4" s="474" t="s">
        <v>841</v>
      </c>
      <c r="G4" s="1041" t="s">
        <v>842</v>
      </c>
      <c r="H4" s="1039" t="s">
        <v>342</v>
      </c>
      <c r="I4" s="1003" t="s">
        <v>932</v>
      </c>
      <c r="J4" s="1038"/>
    </row>
    <row r="5" spans="1:10" ht="267.75" customHeight="1">
      <c r="A5" s="476"/>
      <c r="B5" s="475" t="s">
        <v>913</v>
      </c>
      <c r="C5" s="486" t="s">
        <v>937</v>
      </c>
      <c r="D5" s="1336">
        <v>184.31400000000002</v>
      </c>
      <c r="E5" s="922">
        <v>141.78</v>
      </c>
      <c r="F5" s="922">
        <v>141.78</v>
      </c>
      <c r="G5" s="922">
        <v>141.78</v>
      </c>
      <c r="H5" s="922">
        <v>141.78</v>
      </c>
      <c r="I5" s="922"/>
      <c r="J5" s="477">
        <v>0</v>
      </c>
    </row>
    <row r="6" spans="1:10" ht="308.25" customHeight="1">
      <c r="A6" s="476"/>
      <c r="B6" s="475" t="s">
        <v>914</v>
      </c>
      <c r="C6" s="486" t="s">
        <v>938</v>
      </c>
      <c r="D6" s="1336">
        <v>172.38</v>
      </c>
      <c r="E6" s="922">
        <v>132.6</v>
      </c>
      <c r="F6" s="922">
        <v>132.6</v>
      </c>
      <c r="G6" s="922">
        <v>132.6</v>
      </c>
      <c r="H6" s="922">
        <v>132.6</v>
      </c>
      <c r="I6" s="917"/>
      <c r="J6" s="477">
        <v>0</v>
      </c>
    </row>
    <row r="7" spans="1:10" ht="308.25" customHeight="1">
      <c r="A7" s="476"/>
      <c r="B7" s="475" t="s">
        <v>915</v>
      </c>
      <c r="C7" s="486" t="s">
        <v>939</v>
      </c>
      <c r="D7" s="1336">
        <v>188.292</v>
      </c>
      <c r="E7" s="922">
        <v>144.84</v>
      </c>
      <c r="F7" s="922">
        <v>144.84</v>
      </c>
      <c r="G7" s="922">
        <v>144.84</v>
      </c>
      <c r="H7" s="922">
        <v>144.84</v>
      </c>
      <c r="I7" s="378"/>
      <c r="J7" s="477">
        <v>0</v>
      </c>
    </row>
    <row r="8" spans="1:10" ht="308.25" customHeight="1">
      <c r="A8" s="476"/>
      <c r="B8" s="475" t="s">
        <v>916</v>
      </c>
      <c r="C8" s="486" t="s">
        <v>940</v>
      </c>
      <c r="D8" s="1336">
        <v>216.13800000000001</v>
      </c>
      <c r="E8" s="922">
        <v>166.26</v>
      </c>
      <c r="F8" s="922">
        <v>166.26</v>
      </c>
      <c r="G8" s="922">
        <v>166.26</v>
      </c>
      <c r="H8" s="922">
        <v>166.26</v>
      </c>
      <c r="I8" s="379"/>
      <c r="J8" s="477">
        <v>0</v>
      </c>
    </row>
    <row r="9" spans="1:10" ht="308.25" customHeight="1">
      <c r="A9" s="476"/>
      <c r="B9" s="475" t="s">
        <v>917</v>
      </c>
      <c r="C9" s="486" t="s">
        <v>941</v>
      </c>
      <c r="D9" s="1336">
        <v>182.988</v>
      </c>
      <c r="E9" s="922">
        <v>140.76</v>
      </c>
      <c r="F9" s="922">
        <v>140.76</v>
      </c>
      <c r="G9" s="922">
        <v>140.76</v>
      </c>
      <c r="H9" s="922">
        <v>140.76</v>
      </c>
      <c r="I9" s="379"/>
      <c r="J9" s="477">
        <v>0</v>
      </c>
    </row>
    <row r="10" spans="1:10" ht="308.25" customHeight="1">
      <c r="A10" s="476"/>
      <c r="B10" s="475" t="s">
        <v>918</v>
      </c>
      <c r="C10" s="486" t="s">
        <v>942</v>
      </c>
      <c r="D10" s="1336">
        <v>547.63800000000003</v>
      </c>
      <c r="E10" s="922">
        <v>421.26</v>
      </c>
      <c r="F10" s="922">
        <v>421.26</v>
      </c>
      <c r="G10" s="922">
        <v>421.26</v>
      </c>
      <c r="H10" s="922">
        <v>421.26</v>
      </c>
      <c r="I10" s="379"/>
      <c r="J10" s="477">
        <v>0</v>
      </c>
    </row>
    <row r="11" spans="1:10" ht="358.5" customHeight="1">
      <c r="A11" s="476"/>
      <c r="B11" s="764" t="s">
        <v>919</v>
      </c>
      <c r="C11" s="486" t="s">
        <v>943</v>
      </c>
      <c r="D11" s="1336">
        <v>631.17600000000004</v>
      </c>
      <c r="E11" s="922">
        <v>485.52</v>
      </c>
      <c r="F11" s="922">
        <v>485.52</v>
      </c>
      <c r="G11" s="922">
        <v>485.52</v>
      </c>
      <c r="H11" s="922">
        <v>485.52</v>
      </c>
      <c r="I11" s="379"/>
      <c r="J11" s="477">
        <v>0</v>
      </c>
    </row>
    <row r="12" spans="1:10" ht="124.5" customHeight="1">
      <c r="A12" s="1049"/>
      <c r="B12" s="1047"/>
      <c r="C12" s="1043" t="s">
        <v>921</v>
      </c>
      <c r="D12" s="1336">
        <v>79.56</v>
      </c>
      <c r="E12" s="922">
        <v>61.2</v>
      </c>
      <c r="F12" s="922">
        <v>61.2</v>
      </c>
      <c r="G12" s="922">
        <v>61.2</v>
      </c>
      <c r="H12" s="922">
        <v>61.2</v>
      </c>
      <c r="I12" s="379"/>
      <c r="J12" s="477">
        <v>0</v>
      </c>
    </row>
    <row r="13" spans="1:10" ht="111">
      <c r="A13" s="1050"/>
      <c r="B13" s="1048"/>
      <c r="C13" s="1044" t="s">
        <v>922</v>
      </c>
      <c r="D13" s="1336">
        <v>86.19</v>
      </c>
      <c r="E13" s="922">
        <v>66.3</v>
      </c>
      <c r="F13" s="922">
        <v>66.3</v>
      </c>
      <c r="G13" s="922">
        <v>66.3</v>
      </c>
      <c r="H13" s="922">
        <v>66.3</v>
      </c>
      <c r="I13" s="379"/>
      <c r="J13" s="477">
        <v>0</v>
      </c>
    </row>
    <row r="14" spans="1:10" ht="111">
      <c r="A14" s="1051"/>
      <c r="B14" s="1055" t="s">
        <v>920</v>
      </c>
      <c r="C14" s="1046" t="s">
        <v>923</v>
      </c>
      <c r="D14" s="1336">
        <v>92.820000000000007</v>
      </c>
      <c r="E14" s="922">
        <v>71.400000000000006</v>
      </c>
      <c r="F14" s="922">
        <v>71.400000000000006</v>
      </c>
      <c r="G14" s="922">
        <v>71.400000000000006</v>
      </c>
      <c r="H14" s="922">
        <v>71.400000000000006</v>
      </c>
      <c r="I14" s="379"/>
      <c r="J14" s="477">
        <v>0</v>
      </c>
    </row>
    <row r="15" spans="1:10" ht="111">
      <c r="A15" s="1052"/>
      <c r="B15" s="1042"/>
      <c r="C15" s="1045" t="s">
        <v>944</v>
      </c>
      <c r="D15" s="1336">
        <v>172.38</v>
      </c>
      <c r="E15" s="922">
        <v>132.6</v>
      </c>
      <c r="F15" s="922">
        <v>132.6</v>
      </c>
      <c r="G15" s="922">
        <v>132.6</v>
      </c>
      <c r="H15" s="922">
        <v>132.6</v>
      </c>
      <c r="I15" s="379"/>
      <c r="J15" s="477">
        <v>0</v>
      </c>
    </row>
    <row r="16" spans="1:10" ht="111">
      <c r="A16" s="1053"/>
      <c r="B16" s="1042"/>
      <c r="C16" s="486" t="s">
        <v>945</v>
      </c>
      <c r="D16" s="1336">
        <v>179.01</v>
      </c>
      <c r="E16" s="922">
        <v>137.69999999999999</v>
      </c>
      <c r="F16" s="922">
        <v>137.69999999999999</v>
      </c>
      <c r="G16" s="922">
        <v>137.69999999999999</v>
      </c>
      <c r="H16" s="922">
        <v>137.69999999999999</v>
      </c>
      <c r="I16" s="379"/>
      <c r="J16" s="477">
        <v>0</v>
      </c>
    </row>
    <row r="17" spans="1:10" ht="111">
      <c r="A17" s="1054"/>
      <c r="B17" s="1042" t="s">
        <v>936</v>
      </c>
      <c r="C17" s="486" t="s">
        <v>946</v>
      </c>
      <c r="D17" s="1336">
        <v>198.9</v>
      </c>
      <c r="E17" s="922">
        <v>153</v>
      </c>
      <c r="F17" s="922">
        <v>153</v>
      </c>
      <c r="G17" s="922">
        <v>153</v>
      </c>
      <c r="H17" s="922">
        <v>153</v>
      </c>
      <c r="I17" s="770"/>
      <c r="J17" s="477">
        <v>0</v>
      </c>
    </row>
    <row r="18" spans="1:10" ht="149.25" customHeight="1">
      <c r="A18" s="1056" t="s">
        <v>993</v>
      </c>
      <c r="B18" s="1023"/>
      <c r="C18" s="1023"/>
      <c r="D18" s="1023"/>
      <c r="E18" s="1023"/>
      <c r="F18" s="1023"/>
      <c r="G18" s="1023"/>
      <c r="H18" s="1023"/>
      <c r="I18" s="478" t="s">
        <v>810</v>
      </c>
      <c r="J18" s="478">
        <f>SUM(J5:J17)</f>
        <v>0</v>
      </c>
    </row>
    <row r="19" spans="1:10" ht="32.25" customHeight="1">
      <c r="A19" s="1023"/>
      <c r="B19" s="1023"/>
      <c r="C19" s="1023"/>
      <c r="D19" s="1023"/>
      <c r="E19" s="1023"/>
      <c r="F19" s="1023"/>
      <c r="G19" s="1023"/>
      <c r="H19" s="1030"/>
      <c r="I19" s="478"/>
      <c r="J19" s="473"/>
    </row>
  </sheetData>
  <sheetProtection selectLockedCells="1" selectUnlockedCells="1"/>
  <mergeCells count="2">
    <mergeCell ref="A1:J1"/>
    <mergeCell ref="A2:J2"/>
  </mergeCells>
  <printOptions horizontalCentered="1"/>
  <pageMargins left="0.19685039370078741" right="0.19685039370078741" top="0.19685039370078741" bottom="0.19685039370078741" header="0" footer="0"/>
  <pageSetup paperSize="9" scale="3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1"/>
  <sheetViews>
    <sheetView view="pageBreakPreview" topLeftCell="A13" zoomScale="40" zoomScaleNormal="46" zoomScaleSheetLayoutView="40" workbookViewId="0">
      <selection activeCell="I5" sqref="I5"/>
    </sheetView>
  </sheetViews>
  <sheetFormatPr defaultRowHeight="18"/>
  <cols>
    <col min="1" max="1" width="17.140625" style="25" customWidth="1"/>
    <col min="2" max="2" width="57.28515625" style="25" customWidth="1"/>
    <col min="3" max="3" width="54" style="25" customWidth="1"/>
    <col min="4" max="4" width="43.85546875" style="25" customWidth="1"/>
    <col min="5" max="5" width="22.140625" style="25" customWidth="1"/>
    <col min="6" max="6" width="17.140625" style="25" customWidth="1"/>
    <col min="7" max="7" width="18.140625" style="25" customWidth="1"/>
    <col min="8" max="8" width="16.28515625" style="25" customWidth="1"/>
    <col min="9" max="9" width="37.140625" style="32" customWidth="1"/>
    <col min="10" max="10" width="35.7109375" style="32" customWidth="1"/>
    <col min="11" max="11" width="18.28515625" style="25" customWidth="1"/>
    <col min="12" max="12" width="0.140625" style="25" customWidth="1"/>
    <col min="13" max="15" width="9.140625" style="25" hidden="1" customWidth="1"/>
    <col min="16" max="16384" width="9.140625" style="25"/>
  </cols>
  <sheetData>
    <row r="1" spans="1:11" ht="409.5" customHeight="1">
      <c r="A1" s="1395"/>
      <c r="B1" s="1373"/>
      <c r="C1" s="1396"/>
      <c r="D1" s="1396"/>
      <c r="E1" s="1396"/>
      <c r="F1" s="1396"/>
      <c r="G1" s="1396"/>
      <c r="H1" s="1396"/>
      <c r="I1" s="1396"/>
      <c r="J1" s="1396"/>
      <c r="K1" s="1396"/>
    </row>
    <row r="2" spans="1:11" ht="81" customHeight="1">
      <c r="A2" s="1395"/>
      <c r="B2" s="1373"/>
      <c r="C2" s="1396"/>
      <c r="D2" s="1396"/>
      <c r="E2" s="1396"/>
      <c r="F2" s="1396"/>
      <c r="G2" s="1396"/>
      <c r="H2" s="1396"/>
      <c r="I2" s="1396"/>
      <c r="J2" s="1396"/>
      <c r="K2" s="1396"/>
    </row>
    <row r="3" spans="1:11" s="1" customFormat="1" ht="48.75" customHeight="1">
      <c r="A3" s="844"/>
      <c r="B3" s="1077"/>
      <c r="C3" s="1082"/>
      <c r="D3" s="1083"/>
      <c r="E3" s="1084" t="s">
        <v>996</v>
      </c>
      <c r="F3" s="1031"/>
      <c r="G3" s="1031"/>
      <c r="H3" s="1032"/>
      <c r="I3" s="852" t="s">
        <v>990</v>
      </c>
      <c r="J3" s="852"/>
      <c r="K3" s="1398" t="s">
        <v>172</v>
      </c>
    </row>
    <row r="4" spans="1:11" s="1" customFormat="1" ht="168" customHeight="1">
      <c r="A4" s="1081" t="s">
        <v>175</v>
      </c>
      <c r="B4" s="1080" t="s">
        <v>176</v>
      </c>
      <c r="C4" s="1079" t="s">
        <v>977</v>
      </c>
      <c r="D4" s="1080" t="s">
        <v>174</v>
      </c>
      <c r="E4" s="1032" t="s">
        <v>839</v>
      </c>
      <c r="F4" s="474" t="s">
        <v>840</v>
      </c>
      <c r="G4" s="474" t="s">
        <v>841</v>
      </c>
      <c r="H4" s="474" t="s">
        <v>842</v>
      </c>
      <c r="I4" s="1086" t="s">
        <v>342</v>
      </c>
      <c r="J4" s="1003" t="s">
        <v>932</v>
      </c>
      <c r="K4" s="1399"/>
    </row>
    <row r="5" spans="1:11" ht="267.75" customHeight="1">
      <c r="A5" s="1078"/>
      <c r="B5" s="265" t="s">
        <v>688</v>
      </c>
      <c r="C5" s="208"/>
      <c r="D5" s="345" t="s">
        <v>273</v>
      </c>
      <c r="E5" s="1358">
        <v>4107.54</v>
      </c>
      <c r="F5" s="1085">
        <v>1412.0064000000002</v>
      </c>
      <c r="G5" s="1085">
        <v>1412.0064000000002</v>
      </c>
      <c r="H5" s="1085">
        <v>1412.0064000000002</v>
      </c>
      <c r="I5" s="1085">
        <v>1412.0064000000002</v>
      </c>
      <c r="J5" s="1085"/>
      <c r="K5" s="343">
        <v>0</v>
      </c>
    </row>
    <row r="6" spans="1:11" ht="116.25" customHeight="1">
      <c r="A6" s="992"/>
      <c r="B6" s="459" t="s">
        <v>429</v>
      </c>
      <c r="C6" s="768"/>
      <c r="D6" s="1091"/>
      <c r="E6" s="1358">
        <v>4871.5200000000004</v>
      </c>
      <c r="F6" s="1085">
        <v>1570.8000000000002</v>
      </c>
      <c r="G6" s="1085">
        <v>1570.8000000000002</v>
      </c>
      <c r="H6" s="1085">
        <v>1570.8000000000002</v>
      </c>
      <c r="I6" s="1085">
        <v>1570.8000000000002</v>
      </c>
      <c r="J6" s="917"/>
      <c r="K6" s="1087">
        <v>0</v>
      </c>
    </row>
    <row r="7" spans="1:11" ht="116.25" customHeight="1">
      <c r="A7" s="34"/>
      <c r="B7" s="459" t="s">
        <v>430</v>
      </c>
      <c r="C7" s="769"/>
      <c r="D7" s="1092"/>
      <c r="E7" s="1358">
        <v>3964.7400000000002</v>
      </c>
      <c r="F7" s="1085">
        <v>2686.9247999999998</v>
      </c>
      <c r="G7" s="1085">
        <v>2686.9248000000002</v>
      </c>
      <c r="H7" s="1085">
        <v>2686.9248000000002</v>
      </c>
      <c r="I7" s="1085">
        <v>2686.9248000000002</v>
      </c>
      <c r="J7" s="1089"/>
      <c r="K7" s="1088">
        <v>0</v>
      </c>
    </row>
    <row r="8" spans="1:11" ht="156" customHeight="1">
      <c r="A8" s="34"/>
      <c r="B8" s="459" t="s">
        <v>871</v>
      </c>
      <c r="C8" s="1093"/>
      <c r="D8" s="345"/>
      <c r="E8" s="1358"/>
      <c r="F8" s="1085">
        <v>1766.1504000000002</v>
      </c>
      <c r="G8" s="1085">
        <v>1766.1504000000002</v>
      </c>
      <c r="H8" s="1085">
        <v>1766.1504000000002</v>
      </c>
      <c r="I8" s="1085">
        <v>1766.1504000000002</v>
      </c>
      <c r="J8" s="1090"/>
      <c r="K8" s="344">
        <v>0</v>
      </c>
    </row>
    <row r="9" spans="1:11" ht="138.75" customHeight="1">
      <c r="A9" s="13"/>
      <c r="B9" s="459" t="s">
        <v>619</v>
      </c>
      <c r="C9" s="1094"/>
      <c r="D9" s="341"/>
      <c r="E9" s="304">
        <v>4229.9400000000005</v>
      </c>
      <c r="F9" s="1085">
        <v>3210.1440000000002</v>
      </c>
      <c r="G9" s="1085">
        <v>3210.1440000000002</v>
      </c>
      <c r="H9" s="1085">
        <v>3210.1440000000002</v>
      </c>
      <c r="I9" s="1085">
        <v>3210.1440000000002</v>
      </c>
      <c r="J9" s="1095"/>
      <c r="K9" s="340">
        <v>0</v>
      </c>
    </row>
    <row r="10" spans="1:11" ht="149.25" customHeight="1">
      <c r="A10" s="1024" t="s">
        <v>998</v>
      </c>
      <c r="B10" s="1022"/>
      <c r="C10" s="1022"/>
      <c r="D10" s="1022"/>
      <c r="E10" s="1023"/>
      <c r="F10" s="1022"/>
      <c r="G10" s="1022"/>
      <c r="H10" s="1022"/>
      <c r="I10" s="1023"/>
      <c r="J10" s="918" t="s">
        <v>810</v>
      </c>
      <c r="K10" s="290">
        <f>SUM(K5:K9)</f>
        <v>0</v>
      </c>
    </row>
    <row r="11" spans="1:11" ht="32.25" customHeight="1">
      <c r="A11" s="1023"/>
      <c r="B11" s="1023"/>
      <c r="C11" s="1023"/>
      <c r="D11" s="1023"/>
      <c r="E11" s="1023"/>
      <c r="F11" s="1023"/>
      <c r="G11" s="1023"/>
      <c r="H11" s="1023"/>
      <c r="I11" s="1030"/>
      <c r="J11" s="1096"/>
      <c r="K11" s="749"/>
    </row>
  </sheetData>
  <sheetProtection selectLockedCells="1" selectUnlockedCells="1"/>
  <customSheetViews>
    <customSheetView guid="{82B9B5EF-342D-4631-9AF3-2E5299022429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1"/>
    </customSheetView>
    <customSheetView guid="{3639C9D1-8CC8-487E-A492-E97C3143B85F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2"/>
    </customSheetView>
    <customSheetView guid="{89EA35C3-7924-44DA-B8AA-065DFF2CD6E9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3"/>
    </customSheetView>
  </customSheetViews>
  <mergeCells count="3">
    <mergeCell ref="A1:K1"/>
    <mergeCell ref="A2:K2"/>
    <mergeCell ref="K3:K4"/>
  </mergeCells>
  <printOptions horizontalCentered="1"/>
  <pageMargins left="0.19685039370078741" right="0.19685039370078741" top="0.19685039370078741" bottom="0.19685039370078741" header="0" footer="0"/>
  <pageSetup paperSize="9" scale="29"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S76"/>
  <sheetViews>
    <sheetView topLeftCell="A37" zoomScale="40" zoomScaleNormal="40" zoomScaleSheetLayoutView="30" workbookViewId="0">
      <selection activeCell="I40" sqref="I40"/>
    </sheetView>
  </sheetViews>
  <sheetFormatPr defaultRowHeight="20.25"/>
  <cols>
    <col min="1" max="1" width="18.42578125" style="25" customWidth="1"/>
    <col min="2" max="2" width="57" style="25" customWidth="1"/>
    <col min="3" max="3" width="57.140625" style="25" customWidth="1"/>
    <col min="4" max="4" width="46.42578125" style="150" customWidth="1"/>
    <col min="5" max="5" width="15.7109375" style="26" hidden="1" customWidth="1"/>
    <col min="6" max="9" width="15.7109375" style="26" customWidth="1"/>
    <col min="10" max="10" width="29.5703125" style="25" customWidth="1"/>
    <col min="11" max="11" width="33.7109375" style="25" customWidth="1"/>
    <col min="12" max="12" width="12.7109375" style="25" customWidth="1"/>
    <col min="13" max="27" width="9.140625" style="492"/>
    <col min="28" max="16384" width="9.140625" style="25"/>
  </cols>
  <sheetData>
    <row r="1" spans="1:45" ht="409.5" customHeight="1">
      <c r="A1" s="1401"/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492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7"/>
      <c r="AS1" s="487"/>
    </row>
    <row r="2" spans="1:45" ht="156" customHeight="1">
      <c r="A2" s="1395"/>
      <c r="B2" s="1373"/>
      <c r="C2" s="1373"/>
      <c r="D2" s="1373"/>
      <c r="E2" s="1402"/>
      <c r="F2" s="1402"/>
      <c r="G2" s="1402"/>
      <c r="H2" s="1402"/>
      <c r="I2" s="1402"/>
      <c r="J2" s="1402"/>
      <c r="K2" s="1402"/>
      <c r="L2" s="492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</row>
    <row r="3" spans="1:45" ht="60" customHeight="1">
      <c r="A3" s="1076"/>
      <c r="B3" s="1076"/>
      <c r="C3" s="1100"/>
      <c r="D3" s="1100"/>
      <c r="E3" s="1031" t="s">
        <v>480</v>
      </c>
      <c r="F3" s="765"/>
      <c r="G3" s="765" t="s">
        <v>480</v>
      </c>
      <c r="H3" s="765"/>
      <c r="I3" s="766"/>
      <c r="J3" s="984" t="s">
        <v>1002</v>
      </c>
      <c r="K3" s="984"/>
      <c r="L3" s="1380" t="s">
        <v>999</v>
      </c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7"/>
      <c r="AS3" s="487"/>
    </row>
    <row r="4" spans="1:45" ht="155.25" customHeight="1">
      <c r="A4" s="1081" t="s">
        <v>175</v>
      </c>
      <c r="B4" s="1081" t="s">
        <v>176</v>
      </c>
      <c r="C4" s="1101" t="s">
        <v>977</v>
      </c>
      <c r="D4" s="1101" t="s">
        <v>173</v>
      </c>
      <c r="E4" s="790" t="s">
        <v>272</v>
      </c>
      <c r="F4" s="391" t="s">
        <v>272</v>
      </c>
      <c r="G4" s="253" t="s">
        <v>765</v>
      </c>
      <c r="H4" s="253" t="s">
        <v>766</v>
      </c>
      <c r="I4" s="253" t="s">
        <v>767</v>
      </c>
      <c r="J4" s="324" t="s">
        <v>342</v>
      </c>
      <c r="K4" s="324" t="s">
        <v>932</v>
      </c>
      <c r="L4" s="1400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7"/>
      <c r="AR4" s="487"/>
      <c r="AS4" s="487"/>
    </row>
    <row r="5" spans="1:45" s="27" customFormat="1" ht="45" customHeight="1">
      <c r="A5" s="1099" t="s">
        <v>1000</v>
      </c>
      <c r="B5" s="531"/>
      <c r="C5" s="531"/>
      <c r="D5" s="531"/>
      <c r="E5" s="1097"/>
      <c r="F5" s="1097"/>
      <c r="G5" s="1097"/>
      <c r="H5" s="1097"/>
      <c r="I5" s="1097"/>
      <c r="J5" s="1097"/>
      <c r="K5" s="1098"/>
      <c r="L5" s="1098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</row>
    <row r="6" spans="1:45" s="400" customFormat="1" ht="231" customHeight="1">
      <c r="A6" s="499"/>
      <c r="B6" s="498" t="s">
        <v>948</v>
      </c>
      <c r="C6" s="499"/>
      <c r="D6" s="398" t="s">
        <v>949</v>
      </c>
      <c r="E6" s="499"/>
      <c r="F6" s="1360">
        <v>792.54</v>
      </c>
      <c r="G6" s="1360">
        <v>609.96</v>
      </c>
      <c r="H6" s="1360">
        <v>567.12</v>
      </c>
      <c r="I6" s="1360">
        <v>530.4</v>
      </c>
      <c r="J6" s="499"/>
      <c r="K6" s="1359"/>
      <c r="L6" s="1161">
        <v>0</v>
      </c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89"/>
      <c r="AC6" s="489"/>
      <c r="AD6" s="489"/>
      <c r="AE6" s="489"/>
      <c r="AF6" s="489"/>
      <c r="AG6" s="489"/>
      <c r="AH6" s="489"/>
      <c r="AI6" s="489"/>
      <c r="AJ6" s="489"/>
      <c r="AK6" s="489"/>
      <c r="AL6" s="489"/>
      <c r="AM6" s="489"/>
      <c r="AN6" s="489"/>
      <c r="AO6" s="489"/>
      <c r="AP6" s="489"/>
      <c r="AQ6" s="489"/>
      <c r="AR6" s="489"/>
      <c r="AS6" s="489"/>
    </row>
    <row r="7" spans="1:45" s="400" customFormat="1" ht="409.5" customHeight="1">
      <c r="A7" s="496"/>
      <c r="B7" s="1109" t="s">
        <v>845</v>
      </c>
      <c r="C7" s="1107"/>
      <c r="D7" s="495" t="s">
        <v>846</v>
      </c>
      <c r="E7" s="497">
        <f>G7*1.43</f>
        <v>2875.1923200000001</v>
      </c>
      <c r="F7" s="1360">
        <v>2567.136</v>
      </c>
      <c r="G7" s="1360">
        <v>2010.6240000000003</v>
      </c>
      <c r="H7" s="1360">
        <v>1869.8803200000004</v>
      </c>
      <c r="I7" s="1360">
        <v>1749.2428800000002</v>
      </c>
      <c r="J7" s="1103"/>
      <c r="K7" s="1102"/>
      <c r="L7" s="1161">
        <v>0</v>
      </c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489"/>
      <c r="AC7" s="489"/>
      <c r="AD7" s="489"/>
      <c r="AE7" s="489"/>
      <c r="AF7" s="489"/>
      <c r="AG7" s="489"/>
      <c r="AH7" s="489"/>
      <c r="AI7" s="489"/>
      <c r="AJ7" s="489"/>
      <c r="AK7" s="489"/>
      <c r="AL7" s="489"/>
      <c r="AM7" s="489"/>
      <c r="AN7" s="489"/>
      <c r="AO7" s="489"/>
      <c r="AP7" s="489"/>
      <c r="AQ7" s="489"/>
      <c r="AR7" s="489"/>
      <c r="AS7" s="489"/>
    </row>
    <row r="8" spans="1:45" s="27" customFormat="1" ht="360.75" customHeight="1">
      <c r="A8" s="1108"/>
      <c r="B8" s="1110" t="s">
        <v>712</v>
      </c>
      <c r="C8" s="1114"/>
      <c r="D8" s="1118" t="s">
        <v>713</v>
      </c>
      <c r="E8" s="261">
        <f t="shared" ref="E8:E17" si="0">G8*1.43</f>
        <v>859.29043200000001</v>
      </c>
      <c r="F8" s="1360">
        <v>767.22359999999992</v>
      </c>
      <c r="G8" s="1360">
        <v>600.90240000000006</v>
      </c>
      <c r="H8" s="1360">
        <v>558.83923200000004</v>
      </c>
      <c r="I8" s="1360">
        <v>522.78508799999997</v>
      </c>
      <c r="J8" s="1104"/>
      <c r="K8" s="1068"/>
      <c r="L8" s="1161">
        <v>0</v>
      </c>
      <c r="M8" s="493"/>
      <c r="N8" s="493"/>
      <c r="O8" s="493"/>
      <c r="P8" s="493"/>
      <c r="Q8" s="493"/>
      <c r="R8" s="493"/>
      <c r="S8" s="493"/>
      <c r="T8" s="493"/>
      <c r="U8" s="493"/>
      <c r="V8" s="493"/>
      <c r="W8" s="493"/>
      <c r="X8" s="493"/>
      <c r="Y8" s="493"/>
      <c r="Z8" s="493"/>
      <c r="AA8" s="493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</row>
    <row r="9" spans="1:45" s="27" customFormat="1" ht="96.75" customHeight="1">
      <c r="A9" s="696"/>
      <c r="B9" s="1117" t="s">
        <v>714</v>
      </c>
      <c r="C9" s="1111"/>
      <c r="D9" s="1119"/>
      <c r="E9" s="261">
        <f t="shared" si="0"/>
        <v>859.29043200000001</v>
      </c>
      <c r="F9" s="1360">
        <v>767.22359999999992</v>
      </c>
      <c r="G9" s="1360">
        <v>600.90240000000006</v>
      </c>
      <c r="H9" s="1360">
        <v>558.83923200000004</v>
      </c>
      <c r="I9" s="1360">
        <v>522.78508799999997</v>
      </c>
      <c r="J9" s="331"/>
      <c r="K9" s="247"/>
      <c r="L9" s="1161">
        <v>0</v>
      </c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8"/>
      <c r="AS9" s="488"/>
    </row>
    <row r="10" spans="1:45" s="27" customFormat="1" ht="104.25" customHeight="1">
      <c r="A10" s="696"/>
      <c r="B10" s="1117" t="s">
        <v>715</v>
      </c>
      <c r="C10" s="1111"/>
      <c r="D10" s="1119"/>
      <c r="E10" s="261">
        <f t="shared" si="0"/>
        <v>859.29043200000001</v>
      </c>
      <c r="F10" s="1360">
        <v>767.22359999999992</v>
      </c>
      <c r="G10" s="1360">
        <v>600.90240000000006</v>
      </c>
      <c r="H10" s="1360">
        <v>558.83923200000004</v>
      </c>
      <c r="I10" s="1360">
        <v>522.78508799999997</v>
      </c>
      <c r="J10" s="247"/>
      <c r="K10" s="247"/>
      <c r="L10" s="1161">
        <v>0</v>
      </c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8"/>
      <c r="AM10" s="488"/>
      <c r="AN10" s="488"/>
      <c r="AO10" s="488"/>
      <c r="AP10" s="488"/>
      <c r="AQ10" s="488"/>
      <c r="AR10" s="488"/>
      <c r="AS10" s="488"/>
    </row>
    <row r="11" spans="1:45" s="27" customFormat="1" ht="104.25" customHeight="1">
      <c r="A11" s="696"/>
      <c r="B11" s="1117" t="s">
        <v>851</v>
      </c>
      <c r="C11" s="1111"/>
      <c r="D11" s="1119"/>
      <c r="E11" s="336">
        <f>G11*1.43</f>
        <v>859.29043200000001</v>
      </c>
      <c r="F11" s="1360">
        <v>767.22359999999992</v>
      </c>
      <c r="G11" s="1360">
        <v>600.90240000000006</v>
      </c>
      <c r="H11" s="1360">
        <v>558.83923200000004</v>
      </c>
      <c r="I11" s="1360">
        <v>522.78508799999997</v>
      </c>
      <c r="J11" s="247"/>
      <c r="K11" s="247"/>
      <c r="L11" s="1161">
        <v>0</v>
      </c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8"/>
      <c r="AP11" s="488"/>
      <c r="AQ11" s="488"/>
      <c r="AR11" s="488"/>
      <c r="AS11" s="488"/>
    </row>
    <row r="12" spans="1:45" s="27" customFormat="1" ht="108" customHeight="1">
      <c r="A12" s="696"/>
      <c r="B12" s="1117" t="s">
        <v>716</v>
      </c>
      <c r="C12" s="1111"/>
      <c r="D12" s="1119"/>
      <c r="E12" s="261">
        <f t="shared" si="0"/>
        <v>926.26934400000005</v>
      </c>
      <c r="F12" s="1360">
        <v>827.0261999999999</v>
      </c>
      <c r="G12" s="1360">
        <v>647.74080000000004</v>
      </c>
      <c r="H12" s="1360">
        <v>602.39894400000003</v>
      </c>
      <c r="I12" s="1360">
        <v>563.5344960000001</v>
      </c>
      <c r="J12" s="247"/>
      <c r="K12" s="247"/>
      <c r="L12" s="1161">
        <v>0</v>
      </c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88"/>
      <c r="AC12" s="488"/>
      <c r="AD12" s="488"/>
      <c r="AE12" s="488"/>
      <c r="AF12" s="488"/>
      <c r="AG12" s="488"/>
      <c r="AH12" s="488"/>
      <c r="AI12" s="488"/>
      <c r="AJ12" s="488"/>
      <c r="AK12" s="488"/>
      <c r="AL12" s="488"/>
      <c r="AM12" s="488"/>
      <c r="AN12" s="488"/>
      <c r="AO12" s="488"/>
      <c r="AP12" s="488"/>
      <c r="AQ12" s="488"/>
      <c r="AR12" s="488"/>
      <c r="AS12" s="488"/>
    </row>
    <row r="13" spans="1:45" s="27" customFormat="1" ht="94.5" customHeight="1">
      <c r="A13" s="696"/>
      <c r="B13" s="1113" t="s">
        <v>717</v>
      </c>
      <c r="C13" s="1111"/>
      <c r="D13" s="1119"/>
      <c r="E13" s="261">
        <f t="shared" si="0"/>
        <v>926.26934400000005</v>
      </c>
      <c r="F13" s="1360">
        <v>827.0261999999999</v>
      </c>
      <c r="G13" s="1360">
        <v>647.74080000000004</v>
      </c>
      <c r="H13" s="1360">
        <v>602.39894400000003</v>
      </c>
      <c r="I13" s="1360">
        <v>563.5344960000001</v>
      </c>
      <c r="J13" s="247"/>
      <c r="K13" s="247"/>
      <c r="L13" s="1161">
        <v>0</v>
      </c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</row>
    <row r="14" spans="1:45" s="27" customFormat="1" ht="108" customHeight="1">
      <c r="A14" s="696"/>
      <c r="B14" s="1112" t="s">
        <v>718</v>
      </c>
      <c r="C14" s="1111"/>
      <c r="D14" s="1119"/>
      <c r="E14" s="261">
        <f t="shared" si="0"/>
        <v>926.26934400000005</v>
      </c>
      <c r="F14" s="1360">
        <v>827.0261999999999</v>
      </c>
      <c r="G14" s="1360">
        <v>647.74080000000004</v>
      </c>
      <c r="H14" s="1360">
        <v>602.39894400000003</v>
      </c>
      <c r="I14" s="1360">
        <v>563.5344960000001</v>
      </c>
      <c r="J14" s="247"/>
      <c r="K14" s="247"/>
      <c r="L14" s="1161">
        <v>0</v>
      </c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</row>
    <row r="15" spans="1:45" s="27" customFormat="1" ht="99" customHeight="1">
      <c r="A15" s="361"/>
      <c r="B15" s="1105" t="s">
        <v>719</v>
      </c>
      <c r="C15" s="1114"/>
      <c r="D15" s="1120"/>
      <c r="E15" s="261">
        <f t="shared" si="0"/>
        <v>792.31152000000009</v>
      </c>
      <c r="F15" s="1360">
        <v>707.42099999999994</v>
      </c>
      <c r="G15" s="1360">
        <v>554.06400000000008</v>
      </c>
      <c r="H15" s="1360">
        <v>515.27952000000005</v>
      </c>
      <c r="I15" s="1360">
        <v>482.03568000000007</v>
      </c>
      <c r="J15" s="247"/>
      <c r="K15" s="247"/>
      <c r="L15" s="1161">
        <v>0</v>
      </c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8"/>
      <c r="AN15" s="488"/>
      <c r="AO15" s="488"/>
      <c r="AP15" s="488"/>
      <c r="AQ15" s="488"/>
      <c r="AR15" s="488"/>
      <c r="AS15" s="488"/>
    </row>
    <row r="16" spans="1:45" s="27" customFormat="1" ht="117.75" customHeight="1">
      <c r="A16" s="361"/>
      <c r="B16" s="1106" t="s">
        <v>720</v>
      </c>
      <c r="C16" s="1115"/>
      <c r="D16" s="1119"/>
      <c r="E16" s="261">
        <f t="shared" si="0"/>
        <v>792.31152000000009</v>
      </c>
      <c r="F16" s="1360">
        <v>707.42099999999994</v>
      </c>
      <c r="G16" s="1360">
        <v>554.06400000000008</v>
      </c>
      <c r="H16" s="1360">
        <v>515.27952000000005</v>
      </c>
      <c r="I16" s="1360">
        <v>482.03568000000007</v>
      </c>
      <c r="J16" s="247"/>
      <c r="K16" s="247"/>
      <c r="L16" s="1161">
        <v>0</v>
      </c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88"/>
      <c r="AC16" s="488"/>
      <c r="AD16" s="488"/>
      <c r="AE16" s="488"/>
      <c r="AF16" s="488"/>
      <c r="AG16" s="488"/>
      <c r="AH16" s="488"/>
      <c r="AI16" s="488"/>
      <c r="AJ16" s="488"/>
      <c r="AK16" s="488"/>
      <c r="AL16" s="488"/>
      <c r="AM16" s="488"/>
      <c r="AN16" s="488"/>
      <c r="AO16" s="488"/>
      <c r="AP16" s="488"/>
      <c r="AQ16" s="488"/>
      <c r="AR16" s="488"/>
      <c r="AS16" s="488"/>
    </row>
    <row r="17" spans="1:45" s="27" customFormat="1" ht="107.25" customHeight="1">
      <c r="A17" s="263"/>
      <c r="B17" s="1124" t="s">
        <v>721</v>
      </c>
      <c r="C17" s="1115"/>
      <c r="D17" s="1119"/>
      <c r="E17" s="794">
        <f t="shared" si="0"/>
        <v>792.31152000000009</v>
      </c>
      <c r="F17" s="1360">
        <v>707.42099999999994</v>
      </c>
      <c r="G17" s="1360">
        <v>554.06400000000008</v>
      </c>
      <c r="H17" s="1360">
        <v>515.27952000000005</v>
      </c>
      <c r="I17" s="1360">
        <v>482.03568000000007</v>
      </c>
      <c r="J17" s="588"/>
      <c r="K17" s="588"/>
      <c r="L17" s="1161">
        <v>0</v>
      </c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88"/>
      <c r="AC17" s="488"/>
      <c r="AD17" s="488"/>
      <c r="AE17" s="488"/>
      <c r="AF17" s="488"/>
      <c r="AG17" s="488"/>
      <c r="AH17" s="488"/>
      <c r="AI17" s="488"/>
      <c r="AJ17" s="488"/>
      <c r="AK17" s="488"/>
      <c r="AL17" s="488"/>
      <c r="AM17" s="488"/>
      <c r="AN17" s="488"/>
      <c r="AO17" s="488"/>
      <c r="AP17" s="488"/>
      <c r="AQ17" s="488"/>
      <c r="AR17" s="488"/>
      <c r="AS17" s="488"/>
    </row>
    <row r="18" spans="1:45" ht="409.5" customHeight="1">
      <c r="A18" s="1125"/>
      <c r="B18" s="1126" t="s">
        <v>722</v>
      </c>
      <c r="C18" s="1127"/>
      <c r="D18" s="1128" t="s">
        <v>863</v>
      </c>
      <c r="E18" s="1073">
        <v>987</v>
      </c>
      <c r="F18" s="1360">
        <v>1006.74</v>
      </c>
      <c r="G18" s="1360">
        <v>788.25600000000009</v>
      </c>
      <c r="H18" s="1360">
        <v>653.82000000000005</v>
      </c>
      <c r="I18" s="1360">
        <v>612</v>
      </c>
      <c r="J18" s="1069"/>
      <c r="K18" s="1069"/>
      <c r="L18" s="1161">
        <v>0</v>
      </c>
      <c r="AB18" s="487"/>
      <c r="AC18" s="487"/>
      <c r="AD18" s="487"/>
      <c r="AE18" s="487"/>
      <c r="AF18" s="487"/>
      <c r="AG18" s="487"/>
      <c r="AH18" s="487"/>
      <c r="AI18" s="487"/>
      <c r="AJ18" s="487"/>
      <c r="AK18" s="487"/>
      <c r="AL18" s="487"/>
      <c r="AM18" s="487"/>
      <c r="AN18" s="487"/>
      <c r="AO18" s="487"/>
      <c r="AP18" s="487"/>
      <c r="AQ18" s="487"/>
      <c r="AR18" s="487"/>
      <c r="AS18" s="487"/>
    </row>
    <row r="19" spans="1:45" ht="99.75" customHeight="1">
      <c r="A19" s="1129" t="s">
        <v>1003</v>
      </c>
      <c r="B19" s="1020"/>
      <c r="C19" s="1020"/>
      <c r="D19" s="1020"/>
      <c r="E19" s="1020"/>
      <c r="F19" s="1020"/>
      <c r="G19" s="1020"/>
      <c r="H19" s="1020"/>
      <c r="I19" s="1020"/>
      <c r="J19" s="1020"/>
      <c r="K19" s="1020"/>
      <c r="L19" s="1020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</row>
    <row r="20" spans="1:45" ht="99.75" customHeight="1">
      <c r="A20" s="81"/>
      <c r="B20" s="265" t="s">
        <v>271</v>
      </c>
      <c r="C20" s="814"/>
      <c r="D20" s="131" t="s">
        <v>269</v>
      </c>
      <c r="E20" s="177">
        <f t="shared" ref="E20:E41" si="1">G20*1.43</f>
        <v>117.62150400000003</v>
      </c>
      <c r="F20" s="1360">
        <v>105.0192</v>
      </c>
      <c r="G20" s="1360">
        <v>82.252800000000022</v>
      </c>
      <c r="H20" s="1360">
        <v>76.495104000000012</v>
      </c>
      <c r="I20" s="1360">
        <v>71.559936000000022</v>
      </c>
      <c r="J20" s="156" t="s">
        <v>404</v>
      </c>
      <c r="K20" s="156"/>
      <c r="L20" s="1161">
        <v>0</v>
      </c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</row>
    <row r="21" spans="1:45" ht="99.75" customHeight="1">
      <c r="A21" s="334"/>
      <c r="B21" s="758" t="s">
        <v>268</v>
      </c>
      <c r="C21" s="814"/>
      <c r="D21" s="128" t="s">
        <v>267</v>
      </c>
      <c r="E21" s="177">
        <f t="shared" si="1"/>
        <v>133.95782399999999</v>
      </c>
      <c r="F21" s="1360">
        <v>119.6052</v>
      </c>
      <c r="G21" s="1360">
        <v>93.6768</v>
      </c>
      <c r="H21" s="1360">
        <v>87.119424000000009</v>
      </c>
      <c r="I21" s="1360">
        <v>81.498816000000005</v>
      </c>
      <c r="J21" s="84"/>
      <c r="K21" s="84"/>
      <c r="L21" s="1161">
        <v>0</v>
      </c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  <c r="AS21" s="487"/>
    </row>
    <row r="22" spans="1:45" ht="128.25" customHeight="1">
      <c r="A22" s="334"/>
      <c r="B22" s="758" t="s">
        <v>266</v>
      </c>
      <c r="C22" s="814" t="s">
        <v>270</v>
      </c>
      <c r="D22" s="128" t="s">
        <v>265</v>
      </c>
      <c r="E22" s="177">
        <f t="shared" si="1"/>
        <v>174.79862400000002</v>
      </c>
      <c r="F22" s="1360">
        <v>156.0702</v>
      </c>
      <c r="G22" s="1360">
        <v>122.23680000000002</v>
      </c>
      <c r="H22" s="1360">
        <v>113.68022400000002</v>
      </c>
      <c r="I22" s="1360">
        <v>106.34601600000002</v>
      </c>
      <c r="J22" s="84"/>
      <c r="K22" s="84"/>
      <c r="L22" s="1161">
        <v>0</v>
      </c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87"/>
      <c r="AP22" s="487"/>
      <c r="AQ22" s="487"/>
      <c r="AR22" s="487"/>
      <c r="AS22" s="487"/>
    </row>
    <row r="23" spans="1:45" ht="99.75" customHeight="1">
      <c r="A23" s="334"/>
      <c r="B23" s="911" t="s">
        <v>264</v>
      </c>
      <c r="C23" s="821"/>
      <c r="D23" s="759" t="s">
        <v>262</v>
      </c>
      <c r="E23" s="177">
        <f t="shared" si="1"/>
        <v>99.651552000000009</v>
      </c>
      <c r="F23" s="1360">
        <v>88.974599999999995</v>
      </c>
      <c r="G23" s="1360">
        <v>69.686400000000006</v>
      </c>
      <c r="H23" s="1360">
        <v>64.808352000000014</v>
      </c>
      <c r="I23" s="1360">
        <v>60.627168000000012</v>
      </c>
      <c r="J23" s="84"/>
      <c r="K23" s="84"/>
      <c r="L23" s="1161">
        <v>0</v>
      </c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87"/>
      <c r="AP23" s="487"/>
      <c r="AQ23" s="487"/>
      <c r="AR23" s="487"/>
      <c r="AS23" s="487"/>
    </row>
    <row r="24" spans="1:45" ht="99.75" customHeight="1">
      <c r="A24" s="334"/>
      <c r="B24" s="911" t="s">
        <v>261</v>
      </c>
      <c r="C24" s="820"/>
      <c r="D24" s="759" t="s">
        <v>260</v>
      </c>
      <c r="E24" s="177">
        <f t="shared" si="1"/>
        <v>102.91881600000001</v>
      </c>
      <c r="F24" s="1360">
        <v>91.891799999999989</v>
      </c>
      <c r="G24" s="1360">
        <v>71.97120000000001</v>
      </c>
      <c r="H24" s="1360">
        <v>66.933216000000002</v>
      </c>
      <c r="I24" s="1360">
        <v>62.614944000000001</v>
      </c>
      <c r="J24" s="84"/>
      <c r="K24" s="84"/>
      <c r="L24" s="1161">
        <v>0</v>
      </c>
      <c r="AB24" s="487"/>
      <c r="AC24" s="487"/>
      <c r="AD24" s="487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87"/>
      <c r="AP24" s="487"/>
      <c r="AQ24" s="487"/>
      <c r="AR24" s="487"/>
      <c r="AS24" s="487"/>
    </row>
    <row r="25" spans="1:45" ht="99.75" customHeight="1">
      <c r="A25" s="132"/>
      <c r="B25" s="957" t="s">
        <v>259</v>
      </c>
      <c r="C25" s="820"/>
      <c r="D25" s="775" t="s">
        <v>258</v>
      </c>
      <c r="E25" s="177">
        <f t="shared" si="1"/>
        <v>111.08697600000002</v>
      </c>
      <c r="F25" s="1360">
        <v>99.184799999999996</v>
      </c>
      <c r="G25" s="1360">
        <v>77.683200000000014</v>
      </c>
      <c r="H25" s="1360">
        <v>72.245376000000022</v>
      </c>
      <c r="I25" s="1360">
        <v>67.584384000000014</v>
      </c>
      <c r="J25" s="84"/>
      <c r="K25" s="84"/>
      <c r="L25" s="1161">
        <v>0</v>
      </c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</row>
    <row r="26" spans="1:45" ht="99.75" customHeight="1">
      <c r="A26" s="334"/>
      <c r="B26" s="911" t="s">
        <v>257</v>
      </c>
      <c r="C26" s="820"/>
      <c r="D26" s="775" t="s">
        <v>256</v>
      </c>
      <c r="E26" s="177">
        <f t="shared" si="1"/>
        <v>127.42329600000002</v>
      </c>
      <c r="F26" s="1360">
        <v>113.77079999999999</v>
      </c>
      <c r="G26" s="1360">
        <v>89.10720000000002</v>
      </c>
      <c r="H26" s="1360">
        <v>82.869696000000019</v>
      </c>
      <c r="I26" s="1360">
        <v>77.523264000000012</v>
      </c>
      <c r="J26" s="84"/>
      <c r="K26" s="84"/>
      <c r="L26" s="1161">
        <v>0</v>
      </c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87"/>
      <c r="AP26" s="487"/>
      <c r="AQ26" s="487"/>
      <c r="AR26" s="487"/>
      <c r="AS26" s="487"/>
    </row>
    <row r="27" spans="1:45" ht="99.75" customHeight="1">
      <c r="A27" s="334"/>
      <c r="B27" s="911" t="s">
        <v>255</v>
      </c>
      <c r="C27" s="820"/>
      <c r="D27" s="775" t="s">
        <v>254</v>
      </c>
      <c r="E27" s="177">
        <f t="shared" si="1"/>
        <v>140.49235200000001</v>
      </c>
      <c r="F27" s="1360">
        <v>125.4396</v>
      </c>
      <c r="G27" s="1360">
        <v>98.246400000000008</v>
      </c>
      <c r="H27" s="1360">
        <v>91.369152000000014</v>
      </c>
      <c r="I27" s="1360">
        <v>85.474367999999998</v>
      </c>
      <c r="J27" s="84"/>
      <c r="K27" s="84"/>
      <c r="L27" s="1161">
        <v>0</v>
      </c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7"/>
      <c r="AN27" s="487"/>
      <c r="AO27" s="487"/>
      <c r="AP27" s="487"/>
      <c r="AQ27" s="487"/>
      <c r="AR27" s="487"/>
      <c r="AS27" s="487"/>
    </row>
    <row r="28" spans="1:45" ht="153" customHeight="1">
      <c r="A28" s="334"/>
      <c r="B28" s="911" t="s">
        <v>253</v>
      </c>
      <c r="C28" s="899" t="s">
        <v>263</v>
      </c>
      <c r="D28" s="775" t="s">
        <v>251</v>
      </c>
      <c r="E28" s="177">
        <f t="shared" si="1"/>
        <v>158.46230400000002</v>
      </c>
      <c r="F28" s="1360">
        <v>141.48420000000002</v>
      </c>
      <c r="G28" s="1360">
        <v>110.81280000000001</v>
      </c>
      <c r="H28" s="1360">
        <v>103.05590400000003</v>
      </c>
      <c r="I28" s="1360">
        <v>96.407136000000023</v>
      </c>
      <c r="J28" s="84"/>
      <c r="K28" s="84"/>
      <c r="L28" s="1161">
        <v>0</v>
      </c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  <c r="AS28" s="487"/>
    </row>
    <row r="29" spans="1:45" ht="135" customHeight="1">
      <c r="A29" s="334"/>
      <c r="B29" s="911" t="s">
        <v>250</v>
      </c>
      <c r="C29" s="1114"/>
      <c r="D29" s="775" t="s">
        <v>248</v>
      </c>
      <c r="E29" s="177">
        <f t="shared" si="1"/>
        <v>73.513440000000003</v>
      </c>
      <c r="F29" s="1360">
        <v>65.637</v>
      </c>
      <c r="G29" s="1360">
        <v>51.408000000000008</v>
      </c>
      <c r="H29" s="1360">
        <v>47.809440000000009</v>
      </c>
      <c r="I29" s="1360">
        <v>44.72496000000001</v>
      </c>
      <c r="J29" s="84"/>
      <c r="K29" s="84"/>
      <c r="L29" s="1161">
        <v>0</v>
      </c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</row>
    <row r="30" spans="1:45" ht="144.75" customHeight="1">
      <c r="A30" s="334"/>
      <c r="B30" s="911" t="s">
        <v>247</v>
      </c>
      <c r="C30" s="1130"/>
      <c r="D30" s="775" t="s">
        <v>246</v>
      </c>
      <c r="E30" s="177">
        <f t="shared" si="1"/>
        <v>96.384288000000012</v>
      </c>
      <c r="F30" s="1360">
        <v>86.057399999999987</v>
      </c>
      <c r="G30" s="1360">
        <v>67.401600000000016</v>
      </c>
      <c r="H30" s="1360">
        <v>62.683488000000018</v>
      </c>
      <c r="I30" s="1360">
        <v>58.639392000000008</v>
      </c>
      <c r="J30" s="84"/>
      <c r="K30" s="84"/>
      <c r="L30" s="1161">
        <v>0</v>
      </c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</row>
    <row r="31" spans="1:45" ht="226.5" customHeight="1">
      <c r="A31" s="334"/>
      <c r="B31" s="911" t="s">
        <v>245</v>
      </c>
      <c r="C31" s="1116" t="s">
        <v>249</v>
      </c>
      <c r="D31" s="775" t="s">
        <v>244</v>
      </c>
      <c r="E31" s="177">
        <f t="shared" si="1"/>
        <v>117.62150400000003</v>
      </c>
      <c r="F31" s="1360">
        <v>105.0192</v>
      </c>
      <c r="G31" s="1360">
        <v>82.252800000000022</v>
      </c>
      <c r="H31" s="1360">
        <v>76.495104000000012</v>
      </c>
      <c r="I31" s="1360">
        <v>71.559936000000022</v>
      </c>
      <c r="J31" s="84"/>
      <c r="K31" s="84"/>
      <c r="L31" s="1161">
        <v>0</v>
      </c>
      <c r="AB31" s="487"/>
      <c r="AC31" s="487"/>
      <c r="AD31" s="487"/>
      <c r="AE31" s="487"/>
      <c r="AF31" s="487"/>
      <c r="AG31" s="487"/>
      <c r="AH31" s="487"/>
      <c r="AI31" s="487"/>
      <c r="AJ31" s="487"/>
      <c r="AK31" s="487"/>
      <c r="AL31" s="487"/>
      <c r="AM31" s="487"/>
      <c r="AN31" s="487"/>
      <c r="AO31" s="487"/>
      <c r="AP31" s="487"/>
      <c r="AQ31" s="487"/>
      <c r="AR31" s="487"/>
      <c r="AS31" s="487"/>
    </row>
    <row r="32" spans="1:45" ht="111.75" customHeight="1">
      <c r="A32" s="435"/>
      <c r="B32" s="434" t="s">
        <v>243</v>
      </c>
      <c r="C32" s="1131" t="s">
        <v>242</v>
      </c>
      <c r="D32" s="417" t="s">
        <v>241</v>
      </c>
      <c r="E32" s="414">
        <f t="shared" si="1"/>
        <v>297.32102400000002</v>
      </c>
      <c r="F32" s="1360">
        <v>265.46519999999998</v>
      </c>
      <c r="G32" s="1360">
        <v>207.91680000000002</v>
      </c>
      <c r="H32" s="1360">
        <v>193.36262400000004</v>
      </c>
      <c r="I32" s="1360">
        <v>180.88761600000004</v>
      </c>
      <c r="J32" s="436"/>
      <c r="K32" s="436"/>
      <c r="L32" s="1161">
        <v>0</v>
      </c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7"/>
      <c r="AS32" s="487"/>
    </row>
    <row r="33" spans="1:45" s="401" customFormat="1" ht="131.25" customHeight="1">
      <c r="A33" s="435"/>
      <c r="B33" s="437" t="s">
        <v>240</v>
      </c>
      <c r="C33" s="1132"/>
      <c r="D33" s="417" t="s">
        <v>239</v>
      </c>
      <c r="E33" s="414">
        <f t="shared" si="1"/>
        <v>310.39008000000001</v>
      </c>
      <c r="F33" s="1360">
        <v>277.13400000000001</v>
      </c>
      <c r="G33" s="1360">
        <v>217.05600000000001</v>
      </c>
      <c r="H33" s="1360">
        <v>201.86208000000002</v>
      </c>
      <c r="I33" s="1360">
        <v>188.83872</v>
      </c>
      <c r="J33" s="436"/>
      <c r="K33" s="436"/>
      <c r="L33" s="1161">
        <v>0</v>
      </c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0"/>
      <c r="AC33" s="490"/>
      <c r="AD33" s="490"/>
      <c r="AE33" s="490"/>
      <c r="AF33" s="490"/>
      <c r="AG33" s="490"/>
      <c r="AH33" s="490"/>
      <c r="AI33" s="490"/>
      <c r="AJ33" s="490"/>
      <c r="AK33" s="490"/>
      <c r="AL33" s="490"/>
      <c r="AM33" s="490"/>
      <c r="AN33" s="490"/>
      <c r="AO33" s="490"/>
      <c r="AP33" s="490"/>
      <c r="AQ33" s="490"/>
      <c r="AR33" s="490"/>
      <c r="AS33" s="490"/>
    </row>
    <row r="34" spans="1:45" ht="168" customHeight="1">
      <c r="A34" s="435"/>
      <c r="B34" s="438" t="s">
        <v>238</v>
      </c>
      <c r="C34" s="1132"/>
      <c r="D34" s="417" t="s">
        <v>237</v>
      </c>
      <c r="E34" s="414">
        <f t="shared" si="1"/>
        <v>347.963616</v>
      </c>
      <c r="F34" s="1360">
        <v>310.68179999999995</v>
      </c>
      <c r="G34" s="1360">
        <v>243.33120000000002</v>
      </c>
      <c r="H34" s="1360">
        <v>226.29801600000005</v>
      </c>
      <c r="I34" s="1360">
        <v>211.69814400000004</v>
      </c>
      <c r="J34" s="436"/>
      <c r="K34" s="436"/>
      <c r="L34" s="1161">
        <v>0</v>
      </c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</row>
    <row r="35" spans="1:45" s="27" customFormat="1" ht="209.25" customHeight="1">
      <c r="A35" s="435"/>
      <c r="B35" s="439" t="s">
        <v>236</v>
      </c>
      <c r="C35" s="1133" t="s">
        <v>242</v>
      </c>
      <c r="D35" s="417" t="s">
        <v>235</v>
      </c>
      <c r="E35" s="414">
        <f t="shared" si="1"/>
        <v>434.54611199999999</v>
      </c>
      <c r="F35" s="1360">
        <v>387.98759999999999</v>
      </c>
      <c r="G35" s="1360">
        <v>303.8784</v>
      </c>
      <c r="H35" s="1360">
        <v>282.60691200000002</v>
      </c>
      <c r="I35" s="1360">
        <v>264.37420800000001</v>
      </c>
      <c r="J35" s="436"/>
      <c r="K35" s="436"/>
      <c r="L35" s="1161">
        <v>0</v>
      </c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3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488"/>
      <c r="AO35" s="488"/>
      <c r="AP35" s="488"/>
      <c r="AQ35" s="488"/>
      <c r="AR35" s="488"/>
      <c r="AS35" s="488"/>
    </row>
    <row r="36" spans="1:45" s="27" customFormat="1" ht="316.5" customHeight="1">
      <c r="A36" s="361"/>
      <c r="B36" s="756" t="s">
        <v>234</v>
      </c>
      <c r="C36" s="85" t="s">
        <v>233</v>
      </c>
      <c r="D36" s="128" t="s">
        <v>232</v>
      </c>
      <c r="E36" s="177">
        <f t="shared" si="1"/>
        <v>558.70214399999998</v>
      </c>
      <c r="F36" s="1360">
        <v>498.84120000000001</v>
      </c>
      <c r="G36" s="1360">
        <v>390.70080000000002</v>
      </c>
      <c r="H36" s="1360">
        <v>363.35174400000005</v>
      </c>
      <c r="I36" s="1360">
        <v>339.909696</v>
      </c>
      <c r="J36" s="84"/>
      <c r="K36" s="84"/>
      <c r="L36" s="1161">
        <v>0</v>
      </c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3"/>
      <c r="X36" s="493"/>
      <c r="Y36" s="493"/>
      <c r="Z36" s="493"/>
      <c r="AA36" s="493"/>
      <c r="AB36" s="488"/>
      <c r="AC36" s="488"/>
      <c r="AD36" s="488"/>
      <c r="AE36" s="488"/>
      <c r="AF36" s="488"/>
      <c r="AG36" s="488"/>
      <c r="AH36" s="488"/>
      <c r="AI36" s="488"/>
      <c r="AJ36" s="488"/>
      <c r="AK36" s="488"/>
      <c r="AL36" s="488"/>
      <c r="AM36" s="488"/>
      <c r="AN36" s="488"/>
      <c r="AO36" s="488"/>
      <c r="AP36" s="488"/>
      <c r="AQ36" s="488"/>
      <c r="AR36" s="488"/>
      <c r="AS36" s="488"/>
    </row>
    <row r="37" spans="1:45" s="27" customFormat="1" ht="181.5" customHeight="1">
      <c r="A37" s="132"/>
      <c r="B37" s="756" t="s">
        <v>685</v>
      </c>
      <c r="C37" s="85"/>
      <c r="D37" s="221" t="s">
        <v>686</v>
      </c>
      <c r="E37" s="177">
        <v>661</v>
      </c>
      <c r="F37" s="1360">
        <v>674.22</v>
      </c>
      <c r="G37" s="1361">
        <v>370.26</v>
      </c>
      <c r="H37" s="1361">
        <v>370.26</v>
      </c>
      <c r="I37" s="1361">
        <v>370.26</v>
      </c>
      <c r="J37" s="1361">
        <v>370.26</v>
      </c>
      <c r="K37" s="84"/>
      <c r="L37" s="1161">
        <v>0</v>
      </c>
      <c r="M37" s="493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88"/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8"/>
      <c r="AN37" s="488"/>
      <c r="AO37" s="488"/>
      <c r="AP37" s="488"/>
      <c r="AQ37" s="488"/>
      <c r="AR37" s="488"/>
      <c r="AS37" s="488"/>
    </row>
    <row r="38" spans="1:45" s="27" customFormat="1" ht="408.75" customHeight="1">
      <c r="A38" s="334"/>
      <c r="B38" s="756" t="s">
        <v>231</v>
      </c>
      <c r="C38" s="28" t="s">
        <v>230</v>
      </c>
      <c r="D38" s="128" t="s">
        <v>229</v>
      </c>
      <c r="E38" s="177">
        <f t="shared" si="1"/>
        <v>2919.3003840000001</v>
      </c>
      <c r="F38" s="1360">
        <v>2606.5182</v>
      </c>
      <c r="G38" s="1360">
        <v>2041.4688000000003</v>
      </c>
      <c r="H38" s="1360">
        <v>1898.5659840000003</v>
      </c>
      <c r="I38" s="1360">
        <v>1776.0778560000003</v>
      </c>
      <c r="J38" s="1360"/>
      <c r="K38" s="84"/>
      <c r="L38" s="1161">
        <v>0</v>
      </c>
      <c r="M38" s="493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88"/>
      <c r="AR38" s="488"/>
      <c r="AS38" s="488"/>
    </row>
    <row r="39" spans="1:45" s="27" customFormat="1" ht="408.75" customHeight="1">
      <c r="A39" s="334"/>
      <c r="B39" s="756" t="s">
        <v>228</v>
      </c>
      <c r="C39" s="28" t="s">
        <v>227</v>
      </c>
      <c r="D39" s="193" t="s">
        <v>226</v>
      </c>
      <c r="E39" s="177">
        <f t="shared" si="1"/>
        <v>3834.1343040000002</v>
      </c>
      <c r="F39" s="1360">
        <v>3423.3342000000002</v>
      </c>
      <c r="G39" s="1360">
        <v>2681.2128000000002</v>
      </c>
      <c r="H39" s="1360">
        <v>2493.5279040000005</v>
      </c>
      <c r="I39" s="1360">
        <v>2332.6551360000003</v>
      </c>
      <c r="J39" s="1360"/>
      <c r="K39" s="84"/>
      <c r="L39" s="1161">
        <v>0</v>
      </c>
      <c r="M39" s="493"/>
      <c r="N39" s="493"/>
      <c r="O39" s="493"/>
      <c r="P39" s="493"/>
      <c r="Q39" s="493"/>
      <c r="R39" s="493"/>
      <c r="S39" s="493"/>
      <c r="T39" s="493"/>
      <c r="U39" s="493"/>
      <c r="V39" s="493"/>
      <c r="W39" s="493"/>
      <c r="X39" s="493"/>
      <c r="Y39" s="493"/>
      <c r="Z39" s="493"/>
      <c r="AA39" s="493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8"/>
      <c r="AS39" s="488"/>
    </row>
    <row r="40" spans="1:45" s="27" customFormat="1" ht="408" customHeight="1">
      <c r="A40" s="334"/>
      <c r="B40" s="756" t="s">
        <v>225</v>
      </c>
      <c r="C40" s="28" t="s">
        <v>224</v>
      </c>
      <c r="D40" s="139" t="s">
        <v>223</v>
      </c>
      <c r="E40" s="177">
        <f t="shared" si="1"/>
        <v>3999.131136</v>
      </c>
      <c r="F40" s="1360">
        <v>3570.6527999999998</v>
      </c>
      <c r="G40" s="1360">
        <v>2796.5952000000002</v>
      </c>
      <c r="H40" s="1360">
        <v>2600.8335360000005</v>
      </c>
      <c r="I40" s="1360">
        <v>2433.037824</v>
      </c>
      <c r="J40" s="1360"/>
      <c r="K40" s="84"/>
      <c r="L40" s="1161">
        <v>0</v>
      </c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88"/>
      <c r="AC40" s="488"/>
      <c r="AD40" s="488"/>
      <c r="AE40" s="488"/>
      <c r="AF40" s="488"/>
      <c r="AG40" s="488"/>
      <c r="AH40" s="488"/>
      <c r="AI40" s="488"/>
      <c r="AJ40" s="488"/>
      <c r="AK40" s="488"/>
      <c r="AL40" s="488"/>
      <c r="AM40" s="488"/>
      <c r="AN40" s="488"/>
      <c r="AO40" s="488"/>
      <c r="AP40" s="488"/>
      <c r="AQ40" s="488"/>
      <c r="AR40" s="488"/>
      <c r="AS40" s="488"/>
    </row>
    <row r="41" spans="1:45" s="27" customFormat="1" ht="186.75" customHeight="1">
      <c r="A41" s="334"/>
      <c r="B41" s="756" t="s">
        <v>648</v>
      </c>
      <c r="C41" s="28"/>
      <c r="D41" s="205" t="s">
        <v>649</v>
      </c>
      <c r="E41" s="177">
        <f t="shared" si="1"/>
        <v>743.30255999999997</v>
      </c>
      <c r="F41" s="1360">
        <v>663.66300000000001</v>
      </c>
      <c r="G41" s="1360">
        <v>519.79200000000003</v>
      </c>
      <c r="H41" s="1360">
        <v>483.40656000000007</v>
      </c>
      <c r="I41" s="1360">
        <v>452.21904000000006</v>
      </c>
      <c r="J41" s="1360"/>
      <c r="K41" s="84"/>
      <c r="L41" s="1161">
        <v>0</v>
      </c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/>
      <c r="AA41" s="493"/>
      <c r="AB41" s="488"/>
      <c r="AC41" s="488"/>
      <c r="AD41" s="488"/>
      <c r="AE41" s="488"/>
      <c r="AF41" s="488"/>
      <c r="AG41" s="488"/>
      <c r="AH41" s="488"/>
      <c r="AI41" s="488"/>
      <c r="AJ41" s="488"/>
      <c r="AK41" s="488"/>
      <c r="AL41" s="488"/>
      <c r="AM41" s="488"/>
      <c r="AN41" s="488"/>
      <c r="AO41" s="488"/>
      <c r="AP41" s="488"/>
      <c r="AQ41" s="488"/>
      <c r="AR41" s="488"/>
      <c r="AS41" s="488"/>
    </row>
    <row r="42" spans="1:45" s="27" customFormat="1" ht="363" customHeight="1">
      <c r="A42" s="334"/>
      <c r="B42" s="756" t="s">
        <v>222</v>
      </c>
      <c r="C42" s="85" t="s">
        <v>221</v>
      </c>
      <c r="D42" s="140" t="s">
        <v>220</v>
      </c>
      <c r="E42" s="57">
        <f>G42*1.43</f>
        <v>486.82233600000006</v>
      </c>
      <c r="F42" s="1360">
        <v>434.6628</v>
      </c>
      <c r="G42" s="1360">
        <v>340.43520000000007</v>
      </c>
      <c r="H42" s="1360">
        <v>316.60473600000006</v>
      </c>
      <c r="I42" s="1360">
        <v>296.17862400000007</v>
      </c>
      <c r="J42" s="1360"/>
      <c r="K42" s="374"/>
      <c r="L42" s="1161">
        <v>0</v>
      </c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493"/>
      <c r="X42" s="493"/>
      <c r="Y42" s="493"/>
      <c r="Z42" s="493"/>
      <c r="AA42" s="493"/>
      <c r="AB42" s="488"/>
      <c r="AC42" s="488"/>
      <c r="AD42" s="488"/>
      <c r="AE42" s="488"/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8"/>
      <c r="AQ42" s="488"/>
      <c r="AR42" s="488"/>
      <c r="AS42" s="488"/>
    </row>
    <row r="43" spans="1:45" s="27" customFormat="1" ht="164.25" customHeight="1">
      <c r="A43" s="361"/>
      <c r="B43" s="459" t="s">
        <v>763</v>
      </c>
      <c r="C43" s="281"/>
      <c r="D43" s="326" t="s">
        <v>844</v>
      </c>
      <c r="E43" s="303"/>
      <c r="F43" s="1360">
        <v>290.7</v>
      </c>
      <c r="G43" s="1360">
        <v>290.7</v>
      </c>
      <c r="H43" s="1360">
        <v>290.7</v>
      </c>
      <c r="I43" s="1360">
        <v>290.7</v>
      </c>
      <c r="J43" s="1360">
        <v>290.7</v>
      </c>
      <c r="K43" s="181"/>
      <c r="L43" s="1161">
        <v>0</v>
      </c>
      <c r="M43" s="493"/>
      <c r="N43" s="49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93"/>
      <c r="Z43" s="493"/>
      <c r="AA43" s="493"/>
      <c r="AB43" s="488"/>
      <c r="AC43" s="488"/>
      <c r="AD43" s="488"/>
      <c r="AE43" s="488"/>
      <c r="AF43" s="488"/>
      <c r="AG43" s="488"/>
      <c r="AH43" s="488"/>
      <c r="AI43" s="488"/>
      <c r="AJ43" s="488"/>
      <c r="AK43" s="488"/>
      <c r="AL43" s="488"/>
      <c r="AM43" s="488"/>
      <c r="AN43" s="488"/>
      <c r="AO43" s="488"/>
      <c r="AP43" s="488"/>
      <c r="AQ43" s="488"/>
      <c r="AR43" s="488"/>
      <c r="AS43" s="488"/>
    </row>
    <row r="44" spans="1:45" s="27" customFormat="1" ht="179.25" customHeight="1">
      <c r="A44" s="132"/>
      <c r="B44" s="752" t="s">
        <v>885</v>
      </c>
      <c r="C44" s="361"/>
      <c r="D44" s="360"/>
      <c r="E44" s="332"/>
      <c r="F44" s="1360">
        <v>375.36</v>
      </c>
      <c r="G44" s="1360">
        <v>375.36</v>
      </c>
      <c r="H44" s="1360">
        <v>375.36</v>
      </c>
      <c r="I44" s="1360">
        <v>375.36</v>
      </c>
      <c r="J44" s="1360">
        <v>375.36</v>
      </c>
      <c r="K44" s="181"/>
      <c r="L44" s="1161">
        <v>0</v>
      </c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88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8"/>
      <c r="AN44" s="488"/>
      <c r="AO44" s="488"/>
      <c r="AP44" s="488"/>
      <c r="AQ44" s="488"/>
      <c r="AR44" s="488"/>
      <c r="AS44" s="488"/>
    </row>
    <row r="45" spans="1:45" s="27" customFormat="1" ht="174" customHeight="1">
      <c r="A45" s="361"/>
      <c r="B45" s="459" t="s">
        <v>847</v>
      </c>
      <c r="C45" s="58"/>
      <c r="D45" s="125"/>
      <c r="E45" s="246">
        <v>458</v>
      </c>
      <c r="F45" s="1360">
        <v>467.16</v>
      </c>
      <c r="G45" s="1360">
        <v>99.960000000000008</v>
      </c>
      <c r="H45" s="1360">
        <v>99.960000000000008</v>
      </c>
      <c r="I45" s="1360">
        <v>99.960000000000008</v>
      </c>
      <c r="J45" s="1360">
        <v>99.960000000000008</v>
      </c>
      <c r="K45" s="1136"/>
      <c r="L45" s="1161">
        <v>0</v>
      </c>
      <c r="M45" s="493"/>
      <c r="N45" s="493"/>
      <c r="O45" s="493"/>
      <c r="P45" s="493"/>
      <c r="Q45" s="493"/>
      <c r="R45" s="493"/>
      <c r="S45" s="493"/>
      <c r="T45" s="493"/>
      <c r="U45" s="493"/>
      <c r="V45" s="493"/>
      <c r="W45" s="493"/>
      <c r="X45" s="493"/>
      <c r="Y45" s="493"/>
      <c r="Z45" s="493"/>
      <c r="AA45" s="493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</row>
    <row r="46" spans="1:45" s="27" customFormat="1" ht="144.75" customHeight="1">
      <c r="A46" s="1135" t="s">
        <v>1004</v>
      </c>
      <c r="B46" s="1010"/>
      <c r="C46" s="1097"/>
      <c r="D46" s="1010"/>
      <c r="E46" s="1010"/>
      <c r="F46" s="531"/>
      <c r="G46" s="531"/>
      <c r="H46" s="531"/>
      <c r="I46" s="531"/>
      <c r="J46" s="531"/>
      <c r="K46" s="531"/>
      <c r="L46" s="531"/>
      <c r="M46" s="493"/>
      <c r="N46" s="493"/>
      <c r="O46" s="493"/>
      <c r="P46" s="493"/>
      <c r="Q46" s="493"/>
      <c r="R46" s="493"/>
      <c r="S46" s="493"/>
      <c r="T46" s="493"/>
      <c r="U46" s="493"/>
      <c r="V46" s="493"/>
      <c r="W46" s="493"/>
      <c r="X46" s="493"/>
      <c r="Y46" s="493"/>
      <c r="Z46" s="493"/>
      <c r="AA46" s="493"/>
      <c r="AB46" s="488"/>
      <c r="AC46" s="488"/>
      <c r="AD46" s="488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</row>
    <row r="47" spans="1:45" s="27" customFormat="1" ht="110.25" customHeight="1">
      <c r="A47" s="432"/>
      <c r="B47" s="1137" t="s">
        <v>867</v>
      </c>
      <c r="C47" s="1139"/>
      <c r="D47" s="1138" t="s">
        <v>870</v>
      </c>
      <c r="E47" s="414"/>
      <c r="F47" s="1361">
        <v>185.06880000000004</v>
      </c>
      <c r="G47" s="1361">
        <v>185.06880000000004</v>
      </c>
      <c r="H47" s="1361">
        <v>185.06880000000004</v>
      </c>
      <c r="I47" s="1361">
        <v>185.06880000000004</v>
      </c>
      <c r="J47" s="1361">
        <v>185.06880000000004</v>
      </c>
      <c r="K47" s="1058"/>
      <c r="L47" s="1161">
        <v>0</v>
      </c>
      <c r="M47" s="493"/>
      <c r="N47" s="493"/>
      <c r="O47" s="493"/>
      <c r="P47" s="493"/>
      <c r="Q47" s="493"/>
      <c r="R47" s="493"/>
      <c r="S47" s="493"/>
      <c r="T47" s="493"/>
      <c r="U47" s="493"/>
      <c r="V47" s="493"/>
      <c r="W47" s="493"/>
      <c r="X47" s="493"/>
      <c r="Y47" s="493"/>
      <c r="Z47" s="493"/>
      <c r="AA47" s="493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8"/>
      <c r="AP47" s="488"/>
      <c r="AQ47" s="488"/>
      <c r="AR47" s="488"/>
      <c r="AS47" s="488"/>
    </row>
    <row r="48" spans="1:45" s="27" customFormat="1" ht="110.25" customHeight="1">
      <c r="A48" s="432"/>
      <c r="B48" s="1137" t="s">
        <v>868</v>
      </c>
      <c r="C48" s="1140"/>
      <c r="D48" s="1138" t="s">
        <v>869</v>
      </c>
      <c r="E48" s="414"/>
      <c r="F48" s="1361">
        <v>236.47680000000003</v>
      </c>
      <c r="G48" s="1361">
        <v>236.47680000000003</v>
      </c>
      <c r="H48" s="1361">
        <v>236.47680000000003</v>
      </c>
      <c r="I48" s="1361">
        <v>236.47680000000003</v>
      </c>
      <c r="J48" s="1361">
        <v>236.47680000000003</v>
      </c>
      <c r="K48" s="403"/>
      <c r="L48" s="1161">
        <v>0</v>
      </c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3"/>
      <c r="Y48" s="493"/>
      <c r="Z48" s="493"/>
      <c r="AA48" s="493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8"/>
      <c r="AN48" s="488"/>
      <c r="AO48" s="488"/>
      <c r="AP48" s="488"/>
      <c r="AQ48" s="488"/>
      <c r="AR48" s="488"/>
      <c r="AS48" s="488"/>
    </row>
    <row r="49" spans="1:45" s="397" customFormat="1" ht="110.25" customHeight="1">
      <c r="A49" s="432"/>
      <c r="B49" s="1137" t="s">
        <v>637</v>
      </c>
      <c r="C49" s="1140"/>
      <c r="D49" s="1142" t="s">
        <v>633</v>
      </c>
      <c r="E49" s="414">
        <f t="shared" ref="E49:E74" si="2">G49*1.43</f>
        <v>377.36899199999999</v>
      </c>
      <c r="F49" s="1360">
        <v>456.54179999999997</v>
      </c>
      <c r="G49" s="1361">
        <v>263.89440000000002</v>
      </c>
      <c r="H49" s="1361">
        <v>263.89440000000002</v>
      </c>
      <c r="I49" s="1361">
        <v>263.89440000000002</v>
      </c>
      <c r="J49" s="1361">
        <v>263.89440000000002</v>
      </c>
      <c r="K49" s="403"/>
      <c r="L49" s="1161">
        <v>0</v>
      </c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3"/>
      <c r="X49" s="493"/>
      <c r="Y49" s="493"/>
      <c r="Z49" s="493"/>
      <c r="AA49" s="493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</row>
    <row r="50" spans="1:45" s="27" customFormat="1" ht="110.25" customHeight="1">
      <c r="A50" s="432"/>
      <c r="B50" s="1137" t="s">
        <v>635</v>
      </c>
      <c r="C50" s="1147" t="s">
        <v>418</v>
      </c>
      <c r="D50" s="1143" t="s">
        <v>634</v>
      </c>
      <c r="E50" s="1141">
        <f t="shared" si="2"/>
        <v>419.84342400000003</v>
      </c>
      <c r="F50" s="1360">
        <v>517.803</v>
      </c>
      <c r="G50" s="1361">
        <v>293.59680000000003</v>
      </c>
      <c r="H50" s="1361">
        <v>293.59680000000003</v>
      </c>
      <c r="I50" s="1361">
        <v>293.59680000000003</v>
      </c>
      <c r="J50" s="1361">
        <v>293.59680000000003</v>
      </c>
      <c r="K50" s="403"/>
      <c r="L50" s="1161">
        <v>0</v>
      </c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88"/>
      <c r="AC50" s="488"/>
      <c r="AD50" s="488"/>
      <c r="AE50" s="488"/>
      <c r="AF50" s="488"/>
      <c r="AG50" s="488"/>
      <c r="AH50" s="488"/>
      <c r="AI50" s="488"/>
      <c r="AJ50" s="488"/>
      <c r="AK50" s="488"/>
      <c r="AL50" s="488"/>
      <c r="AM50" s="488"/>
      <c r="AN50" s="488"/>
      <c r="AO50" s="488"/>
      <c r="AP50" s="488"/>
      <c r="AQ50" s="488"/>
      <c r="AR50" s="488"/>
      <c r="AS50" s="488"/>
    </row>
    <row r="51" spans="1:45" s="397" customFormat="1" ht="175.5" customHeight="1">
      <c r="A51" s="408"/>
      <c r="B51" s="1144" t="s">
        <v>218</v>
      </c>
      <c r="C51" s="1148"/>
      <c r="D51" s="1145" t="s">
        <v>216</v>
      </c>
      <c r="E51" s="1141">
        <f t="shared" si="2"/>
        <v>284.25196800000003</v>
      </c>
      <c r="F51" s="1361">
        <v>357</v>
      </c>
      <c r="G51" s="1361">
        <v>198.77760000000004</v>
      </c>
      <c r="H51" s="1361">
        <v>198.77760000000004</v>
      </c>
      <c r="I51" s="1361">
        <v>198.77760000000004</v>
      </c>
      <c r="J51" s="1361">
        <v>198.77760000000004</v>
      </c>
      <c r="K51" s="403"/>
      <c r="L51" s="1161">
        <v>0</v>
      </c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1"/>
      <c r="AN51" s="491"/>
      <c r="AO51" s="491"/>
      <c r="AP51" s="491"/>
      <c r="AQ51" s="491"/>
      <c r="AR51" s="491"/>
      <c r="AS51" s="491"/>
    </row>
    <row r="52" spans="1:45" s="397" customFormat="1" ht="110.25" customHeight="1">
      <c r="A52" s="408"/>
      <c r="B52" s="1144" t="s">
        <v>215</v>
      </c>
      <c r="C52" s="1149"/>
      <c r="D52" s="1146"/>
      <c r="E52" s="1141">
        <f t="shared" si="2"/>
        <v>361.03267199999999</v>
      </c>
      <c r="F52" s="1361">
        <v>427.38</v>
      </c>
      <c r="G52" s="1361">
        <v>252.47040000000001</v>
      </c>
      <c r="H52" s="1361">
        <v>252.47040000000001</v>
      </c>
      <c r="I52" s="1361">
        <v>252.47040000000001</v>
      </c>
      <c r="J52" s="1361">
        <v>252.47040000000001</v>
      </c>
      <c r="K52" s="403"/>
      <c r="L52" s="1161">
        <v>0</v>
      </c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491"/>
      <c r="AP52" s="491"/>
      <c r="AQ52" s="491"/>
      <c r="AR52" s="491"/>
      <c r="AS52" s="491"/>
    </row>
    <row r="53" spans="1:45" s="27" customFormat="1" ht="107.25" customHeight="1">
      <c r="A53" s="408"/>
      <c r="B53" s="1144" t="s">
        <v>214</v>
      </c>
      <c r="C53" s="1149"/>
      <c r="D53" s="1146"/>
      <c r="E53" s="1141">
        <f t="shared" si="2"/>
        <v>338.16182400000002</v>
      </c>
      <c r="F53" s="1361">
        <v>453.90000000000003</v>
      </c>
      <c r="G53" s="1361">
        <v>236.47680000000003</v>
      </c>
      <c r="H53" s="1361">
        <v>236.47680000000003</v>
      </c>
      <c r="I53" s="1361">
        <v>236.47680000000003</v>
      </c>
      <c r="J53" s="1361">
        <v>236.47680000000003</v>
      </c>
      <c r="K53" s="403"/>
      <c r="L53" s="1161">
        <v>0</v>
      </c>
      <c r="M53" s="493"/>
      <c r="N53" s="493"/>
      <c r="O53" s="493"/>
      <c r="P53" s="493"/>
      <c r="Q53" s="493"/>
      <c r="R53" s="493"/>
      <c r="S53" s="493"/>
      <c r="T53" s="493"/>
      <c r="U53" s="493"/>
      <c r="V53" s="493"/>
      <c r="W53" s="493"/>
      <c r="X53" s="493"/>
      <c r="Y53" s="493"/>
      <c r="Z53" s="493"/>
      <c r="AA53" s="493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8"/>
      <c r="AM53" s="488"/>
      <c r="AN53" s="488"/>
      <c r="AO53" s="488"/>
      <c r="AP53" s="488"/>
      <c r="AQ53" s="488"/>
      <c r="AR53" s="488"/>
      <c r="AS53" s="488"/>
    </row>
    <row r="54" spans="1:45" s="397" customFormat="1" ht="114.75" customHeight="1">
      <c r="A54" s="408"/>
      <c r="B54" s="1144" t="s">
        <v>213</v>
      </c>
      <c r="C54" s="1149"/>
      <c r="D54" s="1146"/>
      <c r="E54" s="1141">
        <f t="shared" si="2"/>
        <v>429.645216</v>
      </c>
      <c r="F54" s="1361">
        <v>522.24</v>
      </c>
      <c r="G54" s="1361">
        <v>300.45120000000003</v>
      </c>
      <c r="H54" s="1361">
        <v>300.45120000000003</v>
      </c>
      <c r="I54" s="1361">
        <v>300.45120000000003</v>
      </c>
      <c r="J54" s="1361">
        <v>300.45120000000003</v>
      </c>
      <c r="K54" s="403"/>
      <c r="L54" s="1161">
        <v>0</v>
      </c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3"/>
      <c r="X54" s="493"/>
      <c r="Y54" s="493"/>
      <c r="Z54" s="493"/>
      <c r="AA54" s="493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  <c r="AL54" s="491"/>
      <c r="AM54" s="491"/>
      <c r="AN54" s="491"/>
      <c r="AO54" s="491"/>
      <c r="AP54" s="491"/>
      <c r="AQ54" s="491"/>
      <c r="AR54" s="491"/>
      <c r="AS54" s="491"/>
    </row>
    <row r="55" spans="1:45" s="27" customFormat="1" ht="270.75" customHeight="1">
      <c r="A55" s="408"/>
      <c r="B55" s="1144" t="s">
        <v>212</v>
      </c>
      <c r="C55" s="1149" t="s">
        <v>217</v>
      </c>
      <c r="D55" s="1146"/>
      <c r="E55" s="1141">
        <f t="shared" si="2"/>
        <v>504.79228800000004</v>
      </c>
      <c r="F55" s="1361">
        <v>600.78</v>
      </c>
      <c r="G55" s="1361">
        <v>353.00160000000005</v>
      </c>
      <c r="H55" s="1361">
        <v>353.00160000000005</v>
      </c>
      <c r="I55" s="1361">
        <v>353.00160000000005</v>
      </c>
      <c r="J55" s="1361">
        <v>353.00160000000005</v>
      </c>
      <c r="K55" s="403"/>
      <c r="L55" s="1161">
        <v>0</v>
      </c>
      <c r="M55" s="493"/>
      <c r="N55" s="493"/>
      <c r="O55" s="493"/>
      <c r="P55" s="493"/>
      <c r="Q55" s="493"/>
      <c r="R55" s="493"/>
      <c r="S55" s="493"/>
      <c r="T55" s="493"/>
      <c r="U55" s="493"/>
      <c r="V55" s="493"/>
      <c r="W55" s="493"/>
      <c r="X55" s="493"/>
      <c r="Y55" s="493"/>
      <c r="Z55" s="493"/>
      <c r="AA55" s="493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</row>
    <row r="56" spans="1:45" s="27" customFormat="1" ht="48.75" customHeight="1">
      <c r="A56" s="159"/>
      <c r="B56" s="1150" t="s">
        <v>516</v>
      </c>
      <c r="C56" s="1155"/>
      <c r="D56" s="1157" t="s">
        <v>517</v>
      </c>
      <c r="E56" s="860">
        <f t="shared" si="2"/>
        <v>83.315232000000009</v>
      </c>
      <c r="F56" s="1360">
        <v>74.388599999999997</v>
      </c>
      <c r="G56" s="1360">
        <v>58.262400000000007</v>
      </c>
      <c r="H56" s="1360">
        <v>54.184032000000009</v>
      </c>
      <c r="I56" s="1360">
        <v>50.688288</v>
      </c>
      <c r="J56" s="1360"/>
      <c r="K56" s="376"/>
      <c r="L56" s="1161">
        <v>0</v>
      </c>
      <c r="M56" s="493"/>
      <c r="N56" s="493"/>
      <c r="O56" s="493"/>
      <c r="P56" s="493"/>
      <c r="Q56" s="493"/>
      <c r="R56" s="493"/>
      <c r="S56" s="493"/>
      <c r="T56" s="493"/>
      <c r="U56" s="493"/>
      <c r="V56" s="493"/>
      <c r="W56" s="493"/>
      <c r="X56" s="493"/>
      <c r="Y56" s="493"/>
      <c r="Z56" s="493"/>
      <c r="AA56" s="493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</row>
    <row r="57" spans="1:45" s="27" customFormat="1" ht="48.75" customHeight="1">
      <c r="A57" s="159"/>
      <c r="B57" s="1150" t="s">
        <v>518</v>
      </c>
      <c r="C57" s="1156"/>
      <c r="D57" s="673"/>
      <c r="E57" s="860">
        <f t="shared" si="2"/>
        <v>83.315232000000009</v>
      </c>
      <c r="F57" s="1360">
        <v>74.388599999999997</v>
      </c>
      <c r="G57" s="1360">
        <v>58.262400000000007</v>
      </c>
      <c r="H57" s="1360">
        <v>54.184032000000009</v>
      </c>
      <c r="I57" s="1360">
        <v>50.688288</v>
      </c>
      <c r="J57" s="1360"/>
      <c r="K57" s="376"/>
      <c r="L57" s="1161">
        <v>0</v>
      </c>
      <c r="M57" s="493"/>
      <c r="N57" s="493"/>
      <c r="O57" s="493"/>
      <c r="P57" s="493"/>
      <c r="Q57" s="493"/>
      <c r="R57" s="493"/>
      <c r="S57" s="493"/>
      <c r="T57" s="493"/>
      <c r="U57" s="493"/>
      <c r="V57" s="493"/>
      <c r="W57" s="493"/>
      <c r="X57" s="493"/>
      <c r="Y57" s="493"/>
      <c r="Z57" s="493"/>
      <c r="AA57" s="493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  <c r="AS57" s="488"/>
    </row>
    <row r="58" spans="1:45" s="27" customFormat="1" ht="48.75" customHeight="1">
      <c r="A58" s="159"/>
      <c r="B58" s="1150" t="s">
        <v>519</v>
      </c>
      <c r="C58" s="1156"/>
      <c r="D58" s="673"/>
      <c r="E58" s="860">
        <f t="shared" si="2"/>
        <v>83.315232000000009</v>
      </c>
      <c r="F58" s="1360">
        <v>74.388599999999997</v>
      </c>
      <c r="G58" s="1360">
        <v>58.262400000000007</v>
      </c>
      <c r="H58" s="1360">
        <v>54.184032000000009</v>
      </c>
      <c r="I58" s="1360">
        <v>50.688288</v>
      </c>
      <c r="J58" s="1360"/>
      <c r="K58" s="376"/>
      <c r="L58" s="1161">
        <v>0</v>
      </c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88"/>
      <c r="AC58" s="488"/>
      <c r="AD58" s="488"/>
      <c r="AE58" s="488"/>
      <c r="AF58" s="488"/>
      <c r="AG58" s="488"/>
      <c r="AH58" s="488"/>
      <c r="AI58" s="488"/>
      <c r="AJ58" s="488"/>
      <c r="AK58" s="488"/>
      <c r="AL58" s="488"/>
      <c r="AM58" s="488"/>
      <c r="AN58" s="488"/>
      <c r="AO58" s="488"/>
      <c r="AP58" s="488"/>
      <c r="AQ58" s="488"/>
      <c r="AR58" s="488"/>
      <c r="AS58" s="488"/>
    </row>
    <row r="59" spans="1:45" s="27" customFormat="1" ht="48.75" customHeight="1">
      <c r="A59" s="159"/>
      <c r="B59" s="1150" t="s">
        <v>520</v>
      </c>
      <c r="C59" s="1156"/>
      <c r="D59" s="673"/>
      <c r="E59" s="860">
        <f t="shared" si="2"/>
        <v>83.315232000000009</v>
      </c>
      <c r="F59" s="1360">
        <v>74.388599999999997</v>
      </c>
      <c r="G59" s="1360">
        <v>58.262400000000007</v>
      </c>
      <c r="H59" s="1360">
        <v>54.184032000000009</v>
      </c>
      <c r="I59" s="1360">
        <v>50.688288</v>
      </c>
      <c r="J59" s="1360"/>
      <c r="K59" s="376"/>
      <c r="L59" s="1161">
        <v>0</v>
      </c>
      <c r="M59" s="493"/>
      <c r="N59" s="493"/>
      <c r="O59" s="493"/>
      <c r="P59" s="493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88"/>
      <c r="AC59" s="488"/>
      <c r="AD59" s="488"/>
      <c r="AE59" s="488"/>
      <c r="AF59" s="488"/>
      <c r="AG59" s="488"/>
      <c r="AH59" s="488"/>
      <c r="AI59" s="488"/>
      <c r="AJ59" s="488"/>
      <c r="AK59" s="488"/>
      <c r="AL59" s="488"/>
      <c r="AM59" s="488"/>
      <c r="AN59" s="488"/>
      <c r="AO59" s="488"/>
      <c r="AP59" s="488"/>
      <c r="AQ59" s="488"/>
      <c r="AR59" s="488"/>
      <c r="AS59" s="488"/>
    </row>
    <row r="60" spans="1:45" s="27" customFormat="1" ht="48.75" customHeight="1">
      <c r="A60" s="159"/>
      <c r="B60" s="1150" t="s">
        <v>521</v>
      </c>
      <c r="C60" s="1156"/>
      <c r="D60" s="673"/>
      <c r="E60" s="860">
        <f t="shared" si="2"/>
        <v>83.315232000000009</v>
      </c>
      <c r="F60" s="1360">
        <v>74.388599999999997</v>
      </c>
      <c r="G60" s="1360">
        <v>58.262400000000007</v>
      </c>
      <c r="H60" s="1360">
        <v>54.184032000000009</v>
      </c>
      <c r="I60" s="1360">
        <v>50.688288</v>
      </c>
      <c r="J60" s="1360"/>
      <c r="K60" s="376"/>
      <c r="L60" s="1161">
        <v>0</v>
      </c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88"/>
      <c r="AC60" s="488"/>
      <c r="AD60" s="488"/>
      <c r="AE60" s="488"/>
      <c r="AF60" s="488"/>
      <c r="AG60" s="488"/>
      <c r="AH60" s="488"/>
      <c r="AI60" s="488"/>
      <c r="AJ60" s="488"/>
      <c r="AK60" s="488"/>
      <c r="AL60" s="488"/>
      <c r="AM60" s="488"/>
      <c r="AN60" s="488"/>
      <c r="AO60" s="488"/>
      <c r="AP60" s="488"/>
      <c r="AQ60" s="488"/>
      <c r="AR60" s="488"/>
      <c r="AS60" s="488"/>
    </row>
    <row r="61" spans="1:45" s="27" customFormat="1" ht="48.75" customHeight="1">
      <c r="A61" s="159"/>
      <c r="B61" s="1150" t="s">
        <v>522</v>
      </c>
      <c r="C61" s="1156"/>
      <c r="D61" s="673"/>
      <c r="E61" s="860">
        <f t="shared" si="2"/>
        <v>83.315232000000009</v>
      </c>
      <c r="F61" s="1360">
        <v>74.388599999999997</v>
      </c>
      <c r="G61" s="1360">
        <v>58.262400000000007</v>
      </c>
      <c r="H61" s="1360">
        <v>54.184032000000009</v>
      </c>
      <c r="I61" s="1360">
        <v>50.688288</v>
      </c>
      <c r="J61" s="1360"/>
      <c r="K61" s="376"/>
      <c r="L61" s="1161">
        <v>0</v>
      </c>
      <c r="M61" s="493"/>
      <c r="N61" s="493"/>
      <c r="O61" s="493"/>
      <c r="P61" s="493"/>
      <c r="Q61" s="493"/>
      <c r="R61" s="493"/>
      <c r="S61" s="493"/>
      <c r="T61" s="493"/>
      <c r="U61" s="493"/>
      <c r="V61" s="493"/>
      <c r="W61" s="493"/>
      <c r="X61" s="493"/>
      <c r="Y61" s="493"/>
      <c r="Z61" s="493"/>
      <c r="AA61" s="493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8"/>
      <c r="AO61" s="488"/>
      <c r="AP61" s="488"/>
      <c r="AQ61" s="488"/>
      <c r="AR61" s="488"/>
      <c r="AS61" s="488"/>
    </row>
    <row r="62" spans="1:45" s="27" customFormat="1" ht="48.75" customHeight="1">
      <c r="A62" s="159"/>
      <c r="B62" s="1150" t="s">
        <v>523</v>
      </c>
      <c r="C62" s="1151"/>
      <c r="D62" s="1157" t="s">
        <v>524</v>
      </c>
      <c r="E62" s="860">
        <f t="shared" si="2"/>
        <v>104.552448</v>
      </c>
      <c r="F62" s="1360">
        <v>93.350399999999993</v>
      </c>
      <c r="G62" s="1360">
        <v>73.113600000000005</v>
      </c>
      <c r="H62" s="1360">
        <v>67.995648000000003</v>
      </c>
      <c r="I62" s="1360">
        <v>63.608832000000007</v>
      </c>
      <c r="J62" s="1360"/>
      <c r="K62" s="376"/>
      <c r="L62" s="1161">
        <v>0</v>
      </c>
      <c r="M62" s="493"/>
      <c r="N62" s="493"/>
      <c r="O62" s="493"/>
      <c r="P62" s="493"/>
      <c r="Q62" s="493"/>
      <c r="R62" s="493"/>
      <c r="S62" s="493"/>
      <c r="T62" s="493"/>
      <c r="U62" s="493"/>
      <c r="V62" s="493"/>
      <c r="W62" s="493"/>
      <c r="X62" s="493"/>
      <c r="Y62" s="493"/>
      <c r="Z62" s="493"/>
      <c r="AA62" s="493"/>
      <c r="AB62" s="488"/>
      <c r="AC62" s="488"/>
      <c r="AD62" s="488"/>
      <c r="AE62" s="488"/>
      <c r="AF62" s="488"/>
      <c r="AG62" s="488"/>
      <c r="AH62" s="488"/>
      <c r="AI62" s="488"/>
      <c r="AJ62" s="488"/>
      <c r="AK62" s="488"/>
      <c r="AL62" s="488"/>
      <c r="AM62" s="488"/>
      <c r="AN62" s="488"/>
      <c r="AO62" s="488"/>
      <c r="AP62" s="488"/>
      <c r="AQ62" s="488"/>
      <c r="AR62" s="488"/>
      <c r="AS62" s="488"/>
    </row>
    <row r="63" spans="1:45" s="27" customFormat="1" ht="48.75" customHeight="1">
      <c r="A63" s="159"/>
      <c r="B63" s="1150" t="s">
        <v>525</v>
      </c>
      <c r="C63" s="1152"/>
      <c r="D63" s="699"/>
      <c r="E63" s="860">
        <f t="shared" si="2"/>
        <v>104.552448</v>
      </c>
      <c r="F63" s="1360">
        <v>93.350399999999993</v>
      </c>
      <c r="G63" s="1360">
        <v>73.113600000000005</v>
      </c>
      <c r="H63" s="1360">
        <v>67.995648000000003</v>
      </c>
      <c r="I63" s="1360">
        <v>63.608832000000007</v>
      </c>
      <c r="J63" s="1360"/>
      <c r="K63" s="376"/>
      <c r="L63" s="1161">
        <v>0</v>
      </c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488"/>
      <c r="AC63" s="488"/>
      <c r="AD63" s="488"/>
      <c r="AE63" s="488"/>
      <c r="AF63" s="488"/>
      <c r="AG63" s="488"/>
      <c r="AH63" s="488"/>
      <c r="AI63" s="488"/>
      <c r="AJ63" s="488"/>
      <c r="AK63" s="488"/>
      <c r="AL63" s="488"/>
      <c r="AM63" s="488"/>
      <c r="AN63" s="488"/>
      <c r="AO63" s="488"/>
      <c r="AP63" s="488"/>
      <c r="AQ63" s="488"/>
      <c r="AR63" s="488"/>
      <c r="AS63" s="488"/>
    </row>
    <row r="64" spans="1:45" s="27" customFormat="1" ht="48.75" customHeight="1">
      <c r="A64" s="159"/>
      <c r="B64" s="1150" t="s">
        <v>526</v>
      </c>
      <c r="C64" s="1152"/>
      <c r="D64" s="699"/>
      <c r="E64" s="860">
        <f t="shared" si="2"/>
        <v>104.552448</v>
      </c>
      <c r="F64" s="1360">
        <v>93.350399999999993</v>
      </c>
      <c r="G64" s="1360">
        <v>73.113600000000005</v>
      </c>
      <c r="H64" s="1360">
        <v>67.995648000000003</v>
      </c>
      <c r="I64" s="1360">
        <v>63.608832000000007</v>
      </c>
      <c r="J64" s="1360"/>
      <c r="K64" s="376"/>
      <c r="L64" s="1161">
        <v>0</v>
      </c>
      <c r="M64" s="493"/>
      <c r="N64" s="493"/>
      <c r="O64" s="493"/>
      <c r="P64" s="493"/>
      <c r="Q64" s="493"/>
      <c r="R64" s="493"/>
      <c r="S64" s="493"/>
      <c r="T64" s="493"/>
      <c r="U64" s="493"/>
      <c r="V64" s="493"/>
      <c r="W64" s="493"/>
      <c r="X64" s="493"/>
      <c r="Y64" s="493"/>
      <c r="Z64" s="493"/>
      <c r="AA64" s="493"/>
      <c r="AB64" s="488"/>
      <c r="AC64" s="488"/>
      <c r="AD64" s="488"/>
      <c r="AE64" s="488"/>
      <c r="AF64" s="488"/>
      <c r="AG64" s="488"/>
      <c r="AH64" s="488"/>
      <c r="AI64" s="488"/>
      <c r="AJ64" s="488"/>
      <c r="AK64" s="488"/>
      <c r="AL64" s="488"/>
      <c r="AM64" s="488"/>
      <c r="AN64" s="488"/>
      <c r="AO64" s="488"/>
      <c r="AP64" s="488"/>
      <c r="AQ64" s="488"/>
      <c r="AR64" s="488"/>
      <c r="AS64" s="488"/>
    </row>
    <row r="65" spans="1:45" s="27" customFormat="1" ht="48.75" customHeight="1">
      <c r="A65" s="159"/>
      <c r="B65" s="1150" t="s">
        <v>527</v>
      </c>
      <c r="C65" s="1152"/>
      <c r="D65" s="699"/>
      <c r="E65" s="860">
        <f t="shared" si="2"/>
        <v>104.552448</v>
      </c>
      <c r="F65" s="1360">
        <v>93.350399999999993</v>
      </c>
      <c r="G65" s="1360">
        <v>73.113600000000005</v>
      </c>
      <c r="H65" s="1360">
        <v>67.995648000000003</v>
      </c>
      <c r="I65" s="1360">
        <v>63.608832000000007</v>
      </c>
      <c r="J65" s="1360"/>
      <c r="K65" s="376"/>
      <c r="L65" s="1161">
        <v>0</v>
      </c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3"/>
      <c r="Y65" s="493"/>
      <c r="Z65" s="493"/>
      <c r="AA65" s="493"/>
      <c r="AB65" s="488"/>
      <c r="AC65" s="488"/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</row>
    <row r="66" spans="1:45" s="27" customFormat="1" ht="48.75" customHeight="1">
      <c r="A66" s="159"/>
      <c r="B66" s="1150" t="s">
        <v>528</v>
      </c>
      <c r="C66" s="1152"/>
      <c r="D66" s="699"/>
      <c r="E66" s="860">
        <f t="shared" si="2"/>
        <v>104.552448</v>
      </c>
      <c r="F66" s="1360">
        <v>93.350399999999993</v>
      </c>
      <c r="G66" s="1360">
        <v>73.113600000000005</v>
      </c>
      <c r="H66" s="1360">
        <v>67.995648000000003</v>
      </c>
      <c r="I66" s="1360">
        <v>63.608832000000007</v>
      </c>
      <c r="J66" s="1360"/>
      <c r="K66" s="376"/>
      <c r="L66" s="1161">
        <v>0</v>
      </c>
      <c r="M66" s="493"/>
      <c r="N66" s="493"/>
      <c r="O66" s="493"/>
      <c r="P66" s="493"/>
      <c r="Q66" s="493"/>
      <c r="R66" s="493"/>
      <c r="S66" s="493"/>
      <c r="T66" s="493"/>
      <c r="U66" s="493"/>
      <c r="V66" s="493"/>
      <c r="W66" s="493"/>
      <c r="X66" s="493"/>
      <c r="Y66" s="493"/>
      <c r="Z66" s="493"/>
      <c r="AA66" s="493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</row>
    <row r="67" spans="1:45" s="27" customFormat="1" ht="48.75" customHeight="1">
      <c r="A67" s="159"/>
      <c r="B67" s="1150" t="s">
        <v>529</v>
      </c>
      <c r="C67" s="1152"/>
      <c r="D67" s="963"/>
      <c r="E67" s="860">
        <f t="shared" si="2"/>
        <v>104.552448</v>
      </c>
      <c r="F67" s="1360">
        <v>93.350399999999993</v>
      </c>
      <c r="G67" s="1360">
        <v>73.113600000000005</v>
      </c>
      <c r="H67" s="1360">
        <v>67.995648000000003</v>
      </c>
      <c r="I67" s="1360">
        <v>63.608832000000007</v>
      </c>
      <c r="J67" s="1360"/>
      <c r="K67" s="376"/>
      <c r="L67" s="1161">
        <v>0</v>
      </c>
      <c r="M67" s="493"/>
      <c r="N67" s="493"/>
      <c r="O67" s="493"/>
      <c r="P67" s="493"/>
      <c r="Q67" s="493"/>
      <c r="R67" s="493"/>
      <c r="S67" s="493"/>
      <c r="T67" s="493"/>
      <c r="U67" s="493"/>
      <c r="V67" s="493"/>
      <c r="W67" s="493"/>
      <c r="X67" s="493"/>
      <c r="Y67" s="493"/>
      <c r="Z67" s="493"/>
      <c r="AA67" s="493"/>
      <c r="AB67" s="488"/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  <c r="AN67" s="488"/>
      <c r="AO67" s="488"/>
      <c r="AP67" s="488"/>
      <c r="AQ67" s="488"/>
      <c r="AR67" s="488"/>
      <c r="AS67" s="488"/>
    </row>
    <row r="68" spans="1:45" s="27" customFormat="1" ht="48.75" customHeight="1">
      <c r="A68" s="160"/>
      <c r="B68" s="1150" t="s">
        <v>530</v>
      </c>
      <c r="C68" s="1151"/>
      <c r="D68" s="1159" t="s">
        <v>531</v>
      </c>
      <c r="E68" s="177">
        <f t="shared" si="2"/>
        <v>119.25513599999999</v>
      </c>
      <c r="F68" s="1360">
        <v>106.4778</v>
      </c>
      <c r="G68" s="1360">
        <v>83.395200000000003</v>
      </c>
      <c r="H68" s="1360">
        <v>77.557536000000013</v>
      </c>
      <c r="I68" s="1360">
        <v>72.553824000000006</v>
      </c>
      <c r="J68" s="1360"/>
      <c r="K68" s="376"/>
      <c r="L68" s="1161">
        <v>0</v>
      </c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93"/>
      <c r="AA68" s="493"/>
      <c r="AB68" s="488"/>
      <c r="AC68" s="488"/>
      <c r="AD68" s="488"/>
      <c r="AE68" s="488"/>
      <c r="AF68" s="488"/>
      <c r="AG68" s="488"/>
      <c r="AH68" s="488"/>
      <c r="AI68" s="488"/>
      <c r="AJ68" s="488"/>
      <c r="AK68" s="488"/>
      <c r="AL68" s="488"/>
      <c r="AM68" s="488"/>
      <c r="AN68" s="488"/>
      <c r="AO68" s="488"/>
      <c r="AP68" s="488"/>
      <c r="AQ68" s="488"/>
      <c r="AR68" s="488"/>
      <c r="AS68" s="488"/>
    </row>
    <row r="69" spans="1:45" s="27" customFormat="1" ht="48.75" customHeight="1">
      <c r="A69" s="160"/>
      <c r="B69" s="1150" t="s">
        <v>532</v>
      </c>
      <c r="C69" s="1152"/>
      <c r="D69" s="1158"/>
      <c r="E69" s="177">
        <f t="shared" si="2"/>
        <v>119.25513599999999</v>
      </c>
      <c r="F69" s="1360">
        <v>106.4778</v>
      </c>
      <c r="G69" s="1360">
        <v>83.395200000000003</v>
      </c>
      <c r="H69" s="1360">
        <v>77.557536000000013</v>
      </c>
      <c r="I69" s="1360">
        <v>72.553824000000006</v>
      </c>
      <c r="J69" s="1360"/>
      <c r="K69" s="376"/>
      <c r="L69" s="1161">
        <v>0</v>
      </c>
      <c r="M69" s="493"/>
      <c r="N69" s="493"/>
      <c r="O69" s="493"/>
      <c r="P69" s="493"/>
      <c r="Q69" s="493"/>
      <c r="R69" s="493"/>
      <c r="S69" s="493"/>
      <c r="T69" s="493"/>
      <c r="U69" s="493"/>
      <c r="V69" s="493"/>
      <c r="W69" s="493"/>
      <c r="X69" s="493"/>
      <c r="Y69" s="493"/>
      <c r="Z69" s="493"/>
      <c r="AA69" s="493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</row>
    <row r="70" spans="1:45" s="27" customFormat="1" ht="48.75" customHeight="1">
      <c r="A70" s="160"/>
      <c r="B70" s="1150" t="s">
        <v>533</v>
      </c>
      <c r="C70" s="1152"/>
      <c r="D70" s="1158"/>
      <c r="E70" s="177">
        <f t="shared" si="2"/>
        <v>119.25513599999999</v>
      </c>
      <c r="F70" s="1360">
        <v>106.4778</v>
      </c>
      <c r="G70" s="1360">
        <v>83.395200000000003</v>
      </c>
      <c r="H70" s="1360">
        <v>77.557536000000013</v>
      </c>
      <c r="I70" s="1360">
        <v>72.553824000000006</v>
      </c>
      <c r="J70" s="1360"/>
      <c r="K70" s="376"/>
      <c r="L70" s="1161">
        <v>0</v>
      </c>
      <c r="M70" s="493"/>
      <c r="N70" s="493"/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88"/>
      <c r="AC70" s="488"/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8"/>
      <c r="AO70" s="488"/>
      <c r="AP70" s="488"/>
      <c r="AQ70" s="488"/>
      <c r="AR70" s="488"/>
      <c r="AS70" s="488"/>
    </row>
    <row r="71" spans="1:45" s="27" customFormat="1" ht="110.25" customHeight="1">
      <c r="A71" s="160"/>
      <c r="B71" s="1150" t="s">
        <v>534</v>
      </c>
      <c r="C71" s="1152"/>
      <c r="D71" s="1158"/>
      <c r="E71" s="177">
        <f t="shared" si="2"/>
        <v>119.25513599999999</v>
      </c>
      <c r="F71" s="1360">
        <v>106.4778</v>
      </c>
      <c r="G71" s="1360">
        <v>83.395200000000003</v>
      </c>
      <c r="H71" s="1360">
        <v>77.557536000000013</v>
      </c>
      <c r="I71" s="1360">
        <v>72.553824000000006</v>
      </c>
      <c r="J71" s="1360"/>
      <c r="K71" s="376"/>
      <c r="L71" s="1161">
        <v>0</v>
      </c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88"/>
      <c r="AC71" s="488"/>
      <c r="AD71" s="488"/>
      <c r="AE71" s="488"/>
      <c r="AF71" s="488"/>
      <c r="AG71" s="488"/>
      <c r="AH71" s="488"/>
      <c r="AI71" s="488"/>
      <c r="AJ71" s="488"/>
      <c r="AK71" s="488"/>
      <c r="AL71" s="488"/>
      <c r="AM71" s="488"/>
      <c r="AN71" s="488"/>
      <c r="AO71" s="488"/>
      <c r="AP71" s="488"/>
      <c r="AQ71" s="488"/>
      <c r="AR71" s="488"/>
      <c r="AS71" s="488"/>
    </row>
    <row r="72" spans="1:45" s="27" customFormat="1" ht="61.5" customHeight="1">
      <c r="A72" s="160"/>
      <c r="B72" s="1150" t="s">
        <v>535</v>
      </c>
      <c r="C72" s="1152"/>
      <c r="D72" s="1158"/>
      <c r="E72" s="177">
        <f t="shared" si="2"/>
        <v>119.25513599999999</v>
      </c>
      <c r="F72" s="1360">
        <v>106.4778</v>
      </c>
      <c r="G72" s="1360">
        <v>83.395200000000003</v>
      </c>
      <c r="H72" s="1360">
        <v>77.557536000000013</v>
      </c>
      <c r="I72" s="1360">
        <v>72.553824000000006</v>
      </c>
      <c r="J72" s="1360"/>
      <c r="K72" s="376"/>
      <c r="L72" s="1161">
        <v>0</v>
      </c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88"/>
      <c r="AC72" s="488"/>
      <c r="AD72" s="488"/>
      <c r="AE72" s="488"/>
      <c r="AF72" s="488"/>
      <c r="AG72" s="488"/>
      <c r="AH72" s="488"/>
      <c r="AI72" s="488"/>
      <c r="AJ72" s="488"/>
      <c r="AK72" s="488"/>
      <c r="AL72" s="488"/>
      <c r="AM72" s="488"/>
      <c r="AN72" s="488"/>
      <c r="AO72" s="488"/>
      <c r="AP72" s="488"/>
      <c r="AQ72" s="488"/>
      <c r="AR72" s="488"/>
      <c r="AS72" s="488"/>
    </row>
    <row r="73" spans="1:45" s="27" customFormat="1" ht="48" customHeight="1">
      <c r="A73" s="160"/>
      <c r="B73" s="1150" t="s">
        <v>536</v>
      </c>
      <c r="C73" s="1153"/>
      <c r="D73" s="1154"/>
      <c r="E73" s="177">
        <f t="shared" si="2"/>
        <v>119.25513599999999</v>
      </c>
      <c r="F73" s="1360">
        <v>106.4778</v>
      </c>
      <c r="G73" s="1360">
        <v>83.395200000000003</v>
      </c>
      <c r="H73" s="1360">
        <v>77.557536000000013</v>
      </c>
      <c r="I73" s="1360">
        <v>72.553824000000006</v>
      </c>
      <c r="J73" s="1360"/>
      <c r="K73" s="376"/>
      <c r="L73" s="1161">
        <v>0</v>
      </c>
      <c r="M73" s="493"/>
      <c r="N73" s="493"/>
      <c r="O73" s="493"/>
      <c r="P73" s="493"/>
      <c r="Q73" s="493"/>
      <c r="R73" s="493"/>
      <c r="S73" s="493"/>
      <c r="T73" s="493"/>
      <c r="U73" s="493"/>
      <c r="V73" s="493"/>
      <c r="W73" s="493"/>
      <c r="X73" s="493"/>
      <c r="Y73" s="493"/>
      <c r="Z73" s="493"/>
      <c r="AA73" s="493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488"/>
      <c r="AP73" s="488"/>
      <c r="AQ73" s="488"/>
      <c r="AR73" s="488"/>
      <c r="AS73" s="488"/>
    </row>
    <row r="74" spans="1:45" ht="220.5" customHeight="1">
      <c r="A74" s="1160"/>
      <c r="B74" s="895" t="s">
        <v>723</v>
      </c>
      <c r="C74" s="886"/>
      <c r="D74" s="870" t="s">
        <v>724</v>
      </c>
      <c r="E74" s="1015">
        <f t="shared" si="2"/>
        <v>175.03200000000001</v>
      </c>
      <c r="F74" s="1360">
        <v>347.14679999999998</v>
      </c>
      <c r="G74" s="1361">
        <v>122.4</v>
      </c>
      <c r="H74" s="1361">
        <v>122.4</v>
      </c>
      <c r="I74" s="1361">
        <v>122.4</v>
      </c>
      <c r="J74" s="1361">
        <v>122.4</v>
      </c>
      <c r="K74" s="377"/>
      <c r="L74" s="1161">
        <v>0</v>
      </c>
      <c r="AB74" s="487"/>
      <c r="AC74" s="487"/>
      <c r="AD74" s="487"/>
      <c r="AE74" s="487"/>
      <c r="AF74" s="487"/>
      <c r="AG74" s="487"/>
      <c r="AH74" s="487"/>
      <c r="AI74" s="487"/>
      <c r="AJ74" s="487"/>
      <c r="AK74" s="487"/>
      <c r="AL74" s="487"/>
      <c r="AM74" s="487"/>
      <c r="AN74" s="487"/>
      <c r="AO74" s="487"/>
      <c r="AP74" s="487"/>
      <c r="AQ74" s="487"/>
      <c r="AR74" s="487"/>
      <c r="AS74" s="487"/>
    </row>
    <row r="75" spans="1:45" ht="90.75" customHeight="1">
      <c r="A75" s="1123" t="s">
        <v>1005</v>
      </c>
      <c r="B75" s="531"/>
      <c r="C75" s="531"/>
      <c r="D75" s="531"/>
      <c r="E75" s="531"/>
      <c r="F75" s="531"/>
      <c r="G75" s="531"/>
      <c r="H75" s="531"/>
      <c r="I75" s="531"/>
      <c r="J75" s="531"/>
      <c r="K75" s="377" t="s">
        <v>810</v>
      </c>
      <c r="L75" s="377">
        <f>SUM(L6:L74)</f>
        <v>0</v>
      </c>
      <c r="AB75" s="487"/>
      <c r="AC75" s="487"/>
      <c r="AD75" s="487"/>
      <c r="AE75" s="487"/>
      <c r="AF75" s="487"/>
      <c r="AG75" s="487"/>
      <c r="AH75" s="487"/>
      <c r="AI75" s="487"/>
      <c r="AJ75" s="487"/>
      <c r="AK75" s="487"/>
      <c r="AL75" s="487"/>
      <c r="AM75" s="487"/>
      <c r="AN75" s="487"/>
      <c r="AO75" s="487"/>
      <c r="AP75" s="487"/>
      <c r="AQ75" s="487"/>
      <c r="AR75" s="487"/>
      <c r="AS75" s="487"/>
    </row>
    <row r="76" spans="1:45" ht="66.75" customHeight="1">
      <c r="A76" s="531"/>
      <c r="B76" s="531"/>
      <c r="C76" s="531"/>
      <c r="D76" s="531"/>
      <c r="E76" s="531"/>
      <c r="F76" s="531"/>
      <c r="G76" s="531"/>
      <c r="H76" s="531"/>
      <c r="I76" s="531"/>
      <c r="J76" s="531"/>
      <c r="K76" s="377"/>
      <c r="L76" s="377"/>
    </row>
  </sheetData>
  <customSheetViews>
    <customSheetView guid="{82B9B5EF-342D-4631-9AF3-2E5299022429}" scale="40" fitToPage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1"/>
    </customSheetView>
    <customSheetView guid="{3639C9D1-8CC8-487E-A492-E97C3143B85F}" scale="40" showPageBreaks="1" fitToPage="1" printArea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2"/>
    </customSheetView>
    <customSheetView guid="{89EA35C3-7924-44DA-B8AA-065DFF2CD6E9}" scale="40" fitToPage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3"/>
    </customSheetView>
  </customSheetViews>
  <mergeCells count="3">
    <mergeCell ref="L3:L4"/>
    <mergeCell ref="A1:K1"/>
    <mergeCell ref="A2:K2"/>
  </mergeCells>
  <printOptions horizontalCentered="1"/>
  <pageMargins left="0.19685039370078741" right="0.19685039370078741" top="0.19685039370078741" bottom="0.19685039370078741" header="0" footer="0"/>
  <pageSetup paperSize="9" scale="32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О компании</vt:lpstr>
      <vt:lpstr>Турники и Брусья</vt:lpstr>
      <vt:lpstr>Единоборства</vt:lpstr>
      <vt:lpstr>Эспандеры</vt:lpstr>
      <vt:lpstr>ДСК</vt:lpstr>
      <vt:lpstr>Зима</vt:lpstr>
      <vt:lpstr>Лопаты</vt:lpstr>
      <vt:lpstr>Батуты</vt:lpstr>
      <vt:lpstr>Фитнес и тренажеры</vt:lpstr>
      <vt:lpstr>Тяжелая атлетика</vt:lpstr>
      <vt:lpstr>Детские товары</vt:lpstr>
      <vt:lpstr>Мячи</vt:lpstr>
      <vt:lpstr>Сумки</vt:lpstr>
      <vt:lpstr>Дачная продукция</vt:lpstr>
      <vt:lpstr>Одежда и Обувь</vt:lpstr>
      <vt:lpstr>Уценка</vt:lpstr>
      <vt:lpstr>Батуты!Область_печати</vt:lpstr>
      <vt:lpstr>'Дачная продукция'!Область_печати</vt:lpstr>
      <vt:lpstr>'Детские товары'!Область_печати</vt:lpstr>
      <vt:lpstr>ДСК!Область_печати</vt:lpstr>
      <vt:lpstr>Единоборства!Область_печати</vt:lpstr>
      <vt:lpstr>Зима!Область_печати</vt:lpstr>
      <vt:lpstr>Лопаты!Область_печати</vt:lpstr>
      <vt:lpstr>Мячи!Область_печати</vt:lpstr>
      <vt:lpstr>'Одежда и Обувь'!Область_печати</vt:lpstr>
      <vt:lpstr>Сумки!Область_печати</vt:lpstr>
      <vt:lpstr>'Турники и Брусья'!Область_печати</vt:lpstr>
      <vt:lpstr>Уценка!Область_печати</vt:lpstr>
      <vt:lpstr>'Фитнес и тренажеры'!Область_печати</vt:lpstr>
      <vt:lpstr>Эспандеры!Область_печати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Лукацкий Глеб Савельевич</dc:creator>
  <cp:lastModifiedBy>User</cp:lastModifiedBy>
  <cp:lastPrinted>2018-12-28T09:06:49Z</cp:lastPrinted>
  <dcterms:created xsi:type="dcterms:W3CDTF">2006-09-28T05:33:49Z</dcterms:created>
  <dcterms:modified xsi:type="dcterms:W3CDTF">2019-02-08T14:20:28Z</dcterms:modified>
</cp:coreProperties>
</file>