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895" tabRatio="0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B1453" i="1"/>
  <c r="B1438"/>
  <c r="B1423"/>
  <c r="B1407"/>
  <c r="B1392"/>
  <c r="B1299"/>
  <c r="B1240"/>
  <c r="B1226"/>
  <c r="B1192"/>
  <c r="B1155"/>
  <c r="B1141"/>
  <c r="B1106"/>
  <c r="B1015"/>
  <c r="B934"/>
  <c r="B782"/>
  <c r="B660"/>
  <c r="B522"/>
  <c r="B423"/>
  <c r="B408"/>
  <c r="B394"/>
  <c r="B356"/>
  <c r="B273"/>
  <c r="B156"/>
  <c r="B141"/>
  <c r="B127"/>
  <c r="B112"/>
  <c r="B84"/>
  <c r="B65"/>
  <c r="B51"/>
  <c r="E1455"/>
  <c r="E1440"/>
  <c r="E1425"/>
  <c r="E1410"/>
  <c r="E1394"/>
  <c r="E1379"/>
  <c r="E1364"/>
  <c r="E1342"/>
  <c r="E1286"/>
  <c r="E1256"/>
  <c r="E1242"/>
  <c r="E1227"/>
  <c r="E1213"/>
  <c r="E1194"/>
  <c r="E1179"/>
  <c r="E1142"/>
  <c r="E1128"/>
  <c r="E1093"/>
  <c r="E1078"/>
  <c r="E1018"/>
  <c r="E1002"/>
  <c r="E973"/>
  <c r="E921"/>
  <c r="E769"/>
  <c r="E647"/>
  <c r="E523"/>
  <c r="E509"/>
  <c r="E410"/>
  <c r="E395"/>
  <c r="E381"/>
  <c r="E343"/>
  <c r="E260"/>
  <c r="E245"/>
  <c r="E221"/>
  <c r="E186"/>
  <c r="E143"/>
  <c r="E128"/>
  <c r="E114"/>
  <c r="E99"/>
  <c r="E71"/>
  <c r="E52"/>
  <c r="E38"/>
  <c r="F1470"/>
  <c r="G1470"/>
  <c r="G1457"/>
  <c r="G1442"/>
  <c r="G1427"/>
  <c r="G1413"/>
  <c r="G1412"/>
  <c r="G1396"/>
  <c r="G1382"/>
  <c r="G1381"/>
  <c r="G1370"/>
  <c r="G1369"/>
  <c r="G1368"/>
  <c r="G1367"/>
  <c r="G1366"/>
  <c r="G1361"/>
  <c r="G1360"/>
  <c r="G1359"/>
  <c r="G1358"/>
  <c r="G1357"/>
  <c r="G1356"/>
  <c r="G1355"/>
  <c r="G1354"/>
  <c r="G1353"/>
  <c r="G1352"/>
  <c r="G1351"/>
  <c r="G1350"/>
  <c r="G1349"/>
  <c r="G1348"/>
  <c r="G1347"/>
  <c r="G1346"/>
  <c r="G1345"/>
  <c r="G1344"/>
  <c r="G1341"/>
  <c r="G1340"/>
  <c r="G1339"/>
  <c r="G1338"/>
  <c r="G1337"/>
  <c r="G1336"/>
  <c r="G1335"/>
  <c r="G1334"/>
  <c r="G1333"/>
  <c r="G1332"/>
  <c r="G1331"/>
  <c r="G1330"/>
  <c r="G1329"/>
  <c r="G1328"/>
  <c r="G1327"/>
  <c r="G1326"/>
  <c r="G1325"/>
  <c r="G1324"/>
  <c r="G1323"/>
  <c r="G1322"/>
  <c r="G1321"/>
  <c r="G1320"/>
  <c r="G1319"/>
  <c r="G1318"/>
  <c r="G1317"/>
  <c r="G1316"/>
  <c r="G1315"/>
  <c r="G1314"/>
  <c r="G1313"/>
  <c r="G1312"/>
  <c r="G1311"/>
  <c r="G1310"/>
  <c r="G1309"/>
  <c r="G1308"/>
  <c r="G1307"/>
  <c r="G1306"/>
  <c r="G1305"/>
  <c r="G1304"/>
  <c r="G1303"/>
  <c r="G1302"/>
  <c r="G1301"/>
  <c r="G1300"/>
  <c r="G1299"/>
  <c r="G1298"/>
  <c r="G1297"/>
  <c r="G1296"/>
  <c r="G1295"/>
  <c r="G1294"/>
  <c r="G1293"/>
  <c r="G1292"/>
  <c r="G1291"/>
  <c r="G1290"/>
  <c r="G1289"/>
  <c r="G1288"/>
  <c r="G1275"/>
  <c r="G1274"/>
  <c r="G1273"/>
  <c r="G1259"/>
  <c r="G1258"/>
  <c r="G1244"/>
  <c r="G1229"/>
  <c r="G1219"/>
  <c r="G1218"/>
  <c r="G1217"/>
  <c r="G1216"/>
  <c r="G1215"/>
  <c r="G1211"/>
  <c r="G1210"/>
  <c r="G1209"/>
  <c r="G1208"/>
  <c r="G1207"/>
  <c r="G1206"/>
  <c r="G1205"/>
  <c r="G1204"/>
  <c r="G1203"/>
  <c r="G1202"/>
  <c r="G1201"/>
  <c r="G1200"/>
  <c r="G1199"/>
  <c r="G1198"/>
  <c r="G1197"/>
  <c r="G1196"/>
  <c r="G1185"/>
  <c r="G1184"/>
  <c r="G1183"/>
  <c r="G1182"/>
  <c r="G1181"/>
  <c r="G1178"/>
  <c r="G1177"/>
  <c r="G1176"/>
  <c r="G1175"/>
  <c r="G1174"/>
  <c r="G1173"/>
  <c r="G1172"/>
  <c r="G1171"/>
  <c r="G1170"/>
  <c r="G1169"/>
  <c r="G1168"/>
  <c r="G1167"/>
  <c r="G1166"/>
  <c r="G1165"/>
  <c r="G1164"/>
  <c r="G1163"/>
  <c r="G1162"/>
  <c r="G1161"/>
  <c r="G1160"/>
  <c r="G1159"/>
  <c r="G1158"/>
  <c r="G1157"/>
  <c r="G1156"/>
  <c r="G1155"/>
  <c r="G1154"/>
  <c r="G1153"/>
  <c r="G1152"/>
  <c r="G1151"/>
  <c r="G1150"/>
  <c r="G1149"/>
  <c r="G1148"/>
  <c r="G1147"/>
  <c r="G1146"/>
  <c r="G1145"/>
  <c r="G1144"/>
  <c r="G1137"/>
  <c r="G1136"/>
  <c r="G1135"/>
  <c r="G1134"/>
  <c r="G1133"/>
  <c r="G1132"/>
  <c r="G1131"/>
  <c r="G1130"/>
  <c r="G1127"/>
  <c r="G1126"/>
  <c r="G1125"/>
  <c r="G1124"/>
  <c r="G1123"/>
  <c r="G1122"/>
  <c r="G1121"/>
  <c r="G1120"/>
  <c r="G1119"/>
  <c r="G1118"/>
  <c r="G1117"/>
  <c r="G1116"/>
  <c r="G1115"/>
  <c r="G1114"/>
  <c r="G1113"/>
  <c r="G1112"/>
  <c r="G1111"/>
  <c r="G1110"/>
  <c r="G1109"/>
  <c r="G1108"/>
  <c r="G1107"/>
  <c r="G1106"/>
  <c r="G1105"/>
  <c r="G1104"/>
  <c r="G1103"/>
  <c r="G1102"/>
  <c r="G1101"/>
  <c r="G1100"/>
  <c r="G1099"/>
  <c r="G1098"/>
  <c r="G1097"/>
  <c r="G1096"/>
  <c r="G1095"/>
  <c r="G1089"/>
  <c r="G1088"/>
  <c r="G1087"/>
  <c r="G1086"/>
  <c r="G1085"/>
  <c r="G1084"/>
  <c r="G1083"/>
  <c r="G1082"/>
  <c r="G1081"/>
  <c r="G1080"/>
  <c r="G1077"/>
  <c r="G1076"/>
  <c r="G1075"/>
  <c r="G1074"/>
  <c r="G1073"/>
  <c r="G1072"/>
  <c r="G1071"/>
  <c r="G1070"/>
  <c r="G1069"/>
  <c r="G1068"/>
  <c r="G1067"/>
  <c r="G1066"/>
  <c r="G1065"/>
  <c r="G1064"/>
  <c r="G1063"/>
  <c r="G1062"/>
  <c r="G1061"/>
  <c r="G1060"/>
  <c r="G1059"/>
  <c r="G1058"/>
  <c r="G1057"/>
  <c r="G1056"/>
  <c r="G1055"/>
  <c r="G1054"/>
  <c r="G1053"/>
  <c r="G1052"/>
  <c r="G1051"/>
  <c r="G1050"/>
  <c r="G1049"/>
  <c r="G1048"/>
  <c r="G1047"/>
  <c r="G1046"/>
  <c r="G1045"/>
  <c r="G1044"/>
  <c r="G1043"/>
  <c r="G1042"/>
  <c r="G1041"/>
  <c r="G1040"/>
  <c r="G1039"/>
  <c r="G1038"/>
  <c r="G1037"/>
  <c r="G1036"/>
  <c r="G1035"/>
  <c r="G1034"/>
  <c r="G1025"/>
  <c r="G1024"/>
  <c r="G1023"/>
  <c r="G1022"/>
  <c r="G1021"/>
  <c r="G1020"/>
  <c r="G1016"/>
  <c r="G1015"/>
  <c r="G1014"/>
  <c r="G1013"/>
  <c r="G1012"/>
  <c r="G1011"/>
  <c r="G1010"/>
  <c r="G1009"/>
  <c r="G1008"/>
  <c r="G1007"/>
  <c r="G1006"/>
  <c r="G1005"/>
  <c r="G1004"/>
  <c r="G1001"/>
  <c r="G1000"/>
  <c r="G999"/>
  <c r="G998"/>
  <c r="G997"/>
  <c r="G996"/>
  <c r="G995"/>
  <c r="G994"/>
  <c r="G993"/>
  <c r="G992"/>
  <c r="G991"/>
  <c r="G990"/>
  <c r="G989"/>
  <c r="G988"/>
  <c r="G987"/>
  <c r="G986"/>
  <c r="G985"/>
  <c r="G984"/>
  <c r="G983"/>
  <c r="G982"/>
  <c r="G981"/>
  <c r="G980"/>
  <c r="G979"/>
  <c r="G978"/>
  <c r="G977"/>
  <c r="G976"/>
  <c r="G975"/>
  <c r="G972"/>
  <c r="G971"/>
  <c r="G970"/>
  <c r="G969"/>
  <c r="G968"/>
  <c r="G967"/>
  <c r="G966"/>
  <c r="G965"/>
  <c r="G964"/>
  <c r="G963"/>
  <c r="G962"/>
  <c r="G961"/>
  <c r="G960"/>
  <c r="G959"/>
  <c r="G956"/>
  <c r="G955"/>
  <c r="G954"/>
  <c r="G953"/>
  <c r="G952"/>
  <c r="G951"/>
  <c r="G950"/>
  <c r="G949"/>
  <c r="G948"/>
  <c r="G947"/>
  <c r="G946"/>
  <c r="G945"/>
  <c r="G944"/>
  <c r="G943"/>
  <c r="G942"/>
  <c r="G941"/>
  <c r="G940"/>
  <c r="G939"/>
  <c r="G938"/>
  <c r="G937"/>
  <c r="G936"/>
  <c r="G935"/>
  <c r="G934"/>
  <c r="G933"/>
  <c r="G932"/>
  <c r="G931"/>
  <c r="G930"/>
  <c r="G929"/>
  <c r="G928"/>
  <c r="G927"/>
  <c r="G926"/>
  <c r="G925"/>
  <c r="G924"/>
  <c r="G923"/>
  <c r="G918"/>
  <c r="G917"/>
  <c r="G916"/>
  <c r="G915"/>
  <c r="G914"/>
  <c r="G913"/>
  <c r="G912"/>
  <c r="G911"/>
  <c r="G910"/>
  <c r="G909"/>
  <c r="G906"/>
  <c r="G905"/>
  <c r="G904"/>
  <c r="G903"/>
  <c r="G902"/>
  <c r="G901"/>
  <c r="G900"/>
  <c r="G899"/>
  <c r="G898"/>
  <c r="G897"/>
  <c r="G896"/>
  <c r="G895"/>
  <c r="G894"/>
  <c r="G893"/>
  <c r="G892"/>
  <c r="G891"/>
  <c r="G890"/>
  <c r="G889"/>
  <c r="G888"/>
  <c r="G887"/>
  <c r="G886"/>
  <c r="G885"/>
  <c r="G884"/>
  <c r="G883"/>
  <c r="G882"/>
  <c r="G881"/>
  <c r="G880"/>
  <c r="G879"/>
  <c r="G878"/>
  <c r="G877"/>
  <c r="G876"/>
  <c r="G875"/>
  <c r="G874"/>
  <c r="G873"/>
  <c r="G872"/>
  <c r="G871"/>
  <c r="G870"/>
  <c r="G869"/>
  <c r="G868"/>
  <c r="G867"/>
  <c r="G866"/>
  <c r="G865"/>
  <c r="G864"/>
  <c r="G863"/>
  <c r="G862"/>
  <c r="G861"/>
  <c r="G860"/>
  <c r="G859"/>
  <c r="G858"/>
  <c r="G857"/>
  <c r="G856"/>
  <c r="G855"/>
  <c r="G854"/>
  <c r="G853"/>
  <c r="G852"/>
  <c r="G851"/>
  <c r="G850"/>
  <c r="G849"/>
  <c r="G848"/>
  <c r="G847"/>
  <c r="G846"/>
  <c r="G845"/>
  <c r="G844"/>
  <c r="G843"/>
  <c r="G842"/>
  <c r="G841"/>
  <c r="G840"/>
  <c r="G839"/>
  <c r="G838"/>
  <c r="G837"/>
  <c r="G836"/>
  <c r="G835"/>
  <c r="G834"/>
  <c r="G833"/>
  <c r="G832"/>
  <c r="G831"/>
  <c r="G830"/>
  <c r="G829"/>
  <c r="G828"/>
  <c r="G827"/>
  <c r="G826"/>
  <c r="G825"/>
  <c r="G824"/>
  <c r="G823"/>
  <c r="G822"/>
  <c r="G821"/>
  <c r="G820"/>
  <c r="G819"/>
  <c r="G818"/>
  <c r="G817"/>
  <c r="G816"/>
  <c r="G815"/>
  <c r="G814"/>
  <c r="G813"/>
  <c r="G812"/>
  <c r="G811"/>
  <c r="G810"/>
  <c r="G809"/>
  <c r="G808"/>
  <c r="G807"/>
  <c r="G806"/>
  <c r="G805"/>
  <c r="G804"/>
  <c r="G803"/>
  <c r="G802"/>
  <c r="G801"/>
  <c r="G800"/>
  <c r="G799"/>
  <c r="G798"/>
  <c r="G797"/>
  <c r="G796"/>
  <c r="G795"/>
  <c r="G794"/>
  <c r="G793"/>
  <c r="G792"/>
  <c r="G791"/>
  <c r="G790"/>
  <c r="G789"/>
  <c r="G788"/>
  <c r="G787"/>
  <c r="G786"/>
  <c r="G785"/>
  <c r="G784"/>
  <c r="G783"/>
  <c r="G782"/>
  <c r="G781"/>
  <c r="G780"/>
  <c r="G779"/>
  <c r="G778"/>
  <c r="G777"/>
  <c r="G776"/>
  <c r="G775"/>
  <c r="G774"/>
  <c r="G773"/>
  <c r="G772"/>
  <c r="G771"/>
  <c r="G765"/>
  <c r="G764"/>
  <c r="G763"/>
  <c r="G762"/>
  <c r="G761"/>
  <c r="G760"/>
  <c r="G759"/>
  <c r="G758"/>
  <c r="G757"/>
  <c r="G747"/>
  <c r="G746"/>
  <c r="G745"/>
  <c r="G744"/>
  <c r="G743"/>
  <c r="G734"/>
  <c r="G733"/>
  <c r="G732"/>
  <c r="G731"/>
  <c r="G730"/>
  <c r="G729"/>
  <c r="G726"/>
  <c r="G725"/>
  <c r="G724"/>
  <c r="G723"/>
  <c r="G722"/>
  <c r="G721"/>
  <c r="G720"/>
  <c r="G719"/>
  <c r="G718"/>
  <c r="G717"/>
  <c r="G716"/>
  <c r="G715"/>
  <c r="G714"/>
  <c r="G713"/>
  <c r="G712"/>
  <c r="G711"/>
  <c r="G710"/>
  <c r="G709"/>
  <c r="G708"/>
  <c r="G707"/>
  <c r="G706"/>
  <c r="G705"/>
  <c r="G704"/>
  <c r="G703"/>
  <c r="G702"/>
  <c r="G701"/>
  <c r="G700"/>
  <c r="G699"/>
  <c r="G698"/>
  <c r="G697"/>
  <c r="G696"/>
  <c r="G695"/>
  <c r="G694"/>
  <c r="G693"/>
  <c r="G692"/>
  <c r="G691"/>
  <c r="G690"/>
  <c r="G689"/>
  <c r="G688"/>
  <c r="G687"/>
  <c r="G686"/>
  <c r="G685"/>
  <c r="G684"/>
  <c r="G683"/>
  <c r="G682"/>
  <c r="G681"/>
  <c r="G680"/>
  <c r="G679"/>
  <c r="G678"/>
  <c r="G677"/>
  <c r="G676"/>
  <c r="G675"/>
  <c r="G674"/>
  <c r="G673"/>
  <c r="G672"/>
  <c r="G671"/>
  <c r="G670"/>
  <c r="G669"/>
  <c r="G668"/>
  <c r="G667"/>
  <c r="G666"/>
  <c r="G665"/>
  <c r="G664"/>
  <c r="G663"/>
  <c r="G662"/>
  <c r="G661"/>
  <c r="G660"/>
  <c r="G659"/>
  <c r="G658"/>
  <c r="G657"/>
  <c r="G656"/>
  <c r="G655"/>
  <c r="G654"/>
  <c r="G653"/>
  <c r="G652"/>
  <c r="G651"/>
  <c r="G650"/>
  <c r="G649"/>
  <c r="G646"/>
  <c r="G645"/>
  <c r="G644"/>
  <c r="G643"/>
  <c r="G642"/>
  <c r="G641"/>
  <c r="G640"/>
  <c r="G639"/>
  <c r="G638"/>
  <c r="G637"/>
  <c r="G636"/>
  <c r="G635"/>
  <c r="G634"/>
  <c r="G633"/>
  <c r="G632"/>
  <c r="G631"/>
  <c r="G630"/>
  <c r="G629"/>
  <c r="G628"/>
  <c r="G627"/>
  <c r="G626"/>
  <c r="G625"/>
  <c r="G624"/>
  <c r="G623"/>
  <c r="G622"/>
  <c r="G621"/>
  <c r="G620"/>
  <c r="G619"/>
  <c r="G618"/>
  <c r="G617"/>
  <c r="G616"/>
  <c r="G615"/>
  <c r="G614"/>
  <c r="G613"/>
  <c r="G612"/>
  <c r="G611"/>
  <c r="G610"/>
  <c r="G609"/>
  <c r="G608"/>
  <c r="G607"/>
  <c r="G606"/>
  <c r="G605"/>
  <c r="G604"/>
  <c r="G603"/>
  <c r="G602"/>
  <c r="G601"/>
  <c r="G600"/>
  <c r="G599"/>
  <c r="G598"/>
  <c r="G597"/>
  <c r="G596"/>
  <c r="G595"/>
  <c r="G594"/>
  <c r="G593"/>
  <c r="G592"/>
  <c r="G591"/>
  <c r="G590"/>
  <c r="G589"/>
  <c r="G588"/>
  <c r="G587"/>
  <c r="G586"/>
  <c r="G585"/>
  <c r="G584"/>
  <c r="G583"/>
  <c r="G582"/>
  <c r="G581"/>
  <c r="G580"/>
  <c r="G579"/>
  <c r="G578"/>
  <c r="G577"/>
  <c r="G576"/>
  <c r="G575"/>
  <c r="G574"/>
  <c r="G573"/>
  <c r="G572"/>
  <c r="G571"/>
  <c r="G570"/>
  <c r="G569"/>
  <c r="G568"/>
  <c r="G567"/>
  <c r="G566"/>
  <c r="G565"/>
  <c r="G564"/>
  <c r="G563"/>
  <c r="G562"/>
  <c r="G561"/>
  <c r="G560"/>
  <c r="G559"/>
  <c r="G558"/>
  <c r="G557"/>
  <c r="G556"/>
  <c r="G555"/>
  <c r="G554"/>
  <c r="G553"/>
  <c r="G552"/>
  <c r="G551"/>
  <c r="G550"/>
  <c r="G549"/>
  <c r="G548"/>
  <c r="G547"/>
  <c r="G546"/>
  <c r="G545"/>
  <c r="G544"/>
  <c r="G543"/>
  <c r="G542"/>
  <c r="G541"/>
  <c r="G540"/>
  <c r="G539"/>
  <c r="G538"/>
  <c r="G537"/>
  <c r="G536"/>
  <c r="G535"/>
  <c r="G534"/>
  <c r="G533"/>
  <c r="G532"/>
  <c r="G531"/>
  <c r="G530"/>
  <c r="G529"/>
  <c r="G528"/>
  <c r="G527"/>
  <c r="G526"/>
  <c r="G525"/>
  <c r="G517"/>
  <c r="G516"/>
  <c r="G515"/>
  <c r="G514"/>
  <c r="G513"/>
  <c r="G512"/>
  <c r="G511"/>
  <c r="G508"/>
  <c r="G507"/>
  <c r="G506"/>
  <c r="G505"/>
  <c r="G504"/>
  <c r="G503"/>
  <c r="G502"/>
  <c r="G501"/>
  <c r="G500"/>
  <c r="G499"/>
  <c r="G498"/>
  <c r="G497"/>
  <c r="G496"/>
  <c r="G495"/>
  <c r="G494"/>
  <c r="G493"/>
  <c r="G492"/>
  <c r="G491"/>
  <c r="G490"/>
  <c r="G489"/>
  <c r="G488"/>
  <c r="G487"/>
  <c r="G486"/>
  <c r="G485"/>
  <c r="G484"/>
  <c r="G483"/>
  <c r="G482"/>
  <c r="G481"/>
  <c r="G480"/>
  <c r="G479"/>
  <c r="G478"/>
  <c r="G477"/>
  <c r="G476"/>
  <c r="G475"/>
  <c r="G474"/>
  <c r="G473"/>
  <c r="G472"/>
  <c r="G471"/>
  <c r="G470"/>
  <c r="G469"/>
  <c r="G468"/>
  <c r="G467"/>
  <c r="G466"/>
  <c r="G465"/>
  <c r="G464"/>
  <c r="G463"/>
  <c r="G462"/>
  <c r="G461"/>
  <c r="G460"/>
  <c r="G459"/>
  <c r="G458"/>
  <c r="G457"/>
  <c r="G456"/>
  <c r="G455"/>
  <c r="G454"/>
  <c r="G453"/>
  <c r="G452"/>
  <c r="G451"/>
  <c r="G450"/>
  <c r="G449"/>
  <c r="G448"/>
  <c r="G447"/>
  <c r="G446"/>
  <c r="G445"/>
  <c r="G444"/>
  <c r="G443"/>
  <c r="G442"/>
  <c r="G441"/>
  <c r="G440"/>
  <c r="G439"/>
  <c r="G438"/>
  <c r="G437"/>
  <c r="G436"/>
  <c r="G435"/>
  <c r="G434"/>
  <c r="G433"/>
  <c r="G432"/>
  <c r="G431"/>
  <c r="G430"/>
  <c r="G429"/>
  <c r="G428"/>
  <c r="G427"/>
  <c r="G426"/>
  <c r="G425"/>
  <c r="G424"/>
  <c r="G423"/>
  <c r="G422"/>
  <c r="G421"/>
  <c r="G420"/>
  <c r="G419"/>
  <c r="G418"/>
  <c r="G417"/>
  <c r="G416"/>
  <c r="G415"/>
  <c r="G414"/>
  <c r="G413"/>
  <c r="G412"/>
  <c r="G407"/>
  <c r="G406"/>
  <c r="G405"/>
  <c r="G404"/>
  <c r="G403"/>
  <c r="G402"/>
  <c r="G401"/>
  <c r="G400"/>
  <c r="G399"/>
  <c r="G398"/>
  <c r="G397"/>
  <c r="G394"/>
  <c r="G393"/>
  <c r="G392"/>
  <c r="G391"/>
  <c r="G390"/>
  <c r="G389"/>
  <c r="G388"/>
  <c r="G387"/>
  <c r="G386"/>
  <c r="G385"/>
  <c r="G384"/>
  <c r="G383"/>
  <c r="G380"/>
  <c r="G379"/>
  <c r="G378"/>
  <c r="G377"/>
  <c r="G376"/>
  <c r="G375"/>
  <c r="G374"/>
  <c r="G373"/>
  <c r="G372"/>
  <c r="G371"/>
  <c r="G370"/>
  <c r="G369"/>
  <c r="G368"/>
  <c r="G367"/>
  <c r="G366"/>
  <c r="G365"/>
  <c r="G364"/>
  <c r="G363"/>
  <c r="G362"/>
  <c r="G361"/>
  <c r="G360"/>
  <c r="G359"/>
  <c r="G358"/>
  <c r="G357"/>
  <c r="G356"/>
  <c r="G355"/>
  <c r="G354"/>
  <c r="G353"/>
  <c r="G352"/>
  <c r="G351"/>
  <c r="G350"/>
  <c r="G349"/>
  <c r="G348"/>
  <c r="G347"/>
  <c r="G346"/>
  <c r="G345"/>
  <c r="G342"/>
  <c r="G341"/>
  <c r="G340"/>
  <c r="G339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47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0"/>
  <c r="G139"/>
  <c r="G138"/>
  <c r="G137"/>
  <c r="G136"/>
  <c r="G135"/>
  <c r="G134"/>
  <c r="G133"/>
  <c r="G132"/>
  <c r="G131"/>
  <c r="G130"/>
  <c r="G117"/>
  <c r="G116"/>
  <c r="G113"/>
  <c r="G112"/>
  <c r="G111"/>
  <c r="G110"/>
  <c r="G109"/>
  <c r="G108"/>
  <c r="G107"/>
  <c r="G106"/>
  <c r="G105"/>
  <c r="G104"/>
  <c r="G103"/>
  <c r="G102"/>
  <c r="G101"/>
  <c r="G91"/>
  <c r="G90"/>
  <c r="G89"/>
  <c r="G88"/>
  <c r="G87"/>
  <c r="G79"/>
  <c r="G78"/>
  <c r="G77"/>
  <c r="G76"/>
  <c r="G75"/>
  <c r="G74"/>
  <c r="G73"/>
  <c r="G70"/>
  <c r="G69"/>
  <c r="G68"/>
  <c r="G67"/>
  <c r="G66"/>
  <c r="G65"/>
  <c r="G64"/>
  <c r="G63"/>
  <c r="G62"/>
  <c r="G61"/>
  <c r="G60"/>
  <c r="G59"/>
  <c r="G58"/>
  <c r="G57"/>
  <c r="G56"/>
  <c r="G55"/>
  <c r="G54"/>
  <c r="G43"/>
  <c r="G42"/>
  <c r="G41"/>
  <c r="G40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</calcChain>
</file>

<file path=xl/sharedStrings.xml><?xml version="1.0" encoding="utf-8"?>
<sst xmlns="http://schemas.openxmlformats.org/spreadsheetml/2006/main" count="1374" uniqueCount="688">
  <si>
    <t>*Фиксированная цена</t>
  </si>
  <si>
    <t>– скидки не распространяются.</t>
  </si>
  <si>
    <t>18.10.18</t>
  </si>
  <si>
    <t>Номенклатура</t>
  </si>
  <si>
    <t>Характеристика</t>
  </si>
  <si>
    <t>Штрихкод</t>
  </si>
  <si>
    <t>Цена</t>
  </si>
  <si>
    <t>Заказ</t>
  </si>
  <si>
    <t>Сумма</t>
  </si>
  <si>
    <t>Классика</t>
  </si>
  <si>
    <t>ORHIDEJA(Орхидея), Латвия</t>
  </si>
  <si>
    <t>бюстгальтер форм. жен. O-188-000</t>
  </si>
  <si>
    <t>85% полиамид 15% эластан(в уп.-1шт.)</t>
  </si>
  <si>
    <t>70, E, Перец</t>
  </si>
  <si>
    <t>001880137381</t>
  </si>
  <si>
    <t>70, F, Перец</t>
  </si>
  <si>
    <t>001880147380</t>
  </si>
  <si>
    <t>70, G, Перец</t>
  </si>
  <si>
    <t>001880157389</t>
  </si>
  <si>
    <t>75, B, Перец</t>
  </si>
  <si>
    <t>001880187386</t>
  </si>
  <si>
    <t>75, C, Перец</t>
  </si>
  <si>
    <t>001880197385</t>
  </si>
  <si>
    <t>75, D, Перец</t>
  </si>
  <si>
    <t>001880207381</t>
  </si>
  <si>
    <t>75, E, Перец</t>
  </si>
  <si>
    <t>001880217380</t>
  </si>
  <si>
    <t>75, F, Перец</t>
  </si>
  <si>
    <t>001880227389</t>
  </si>
  <si>
    <t>75, G, Перец</t>
  </si>
  <si>
    <t>001880237388</t>
  </si>
  <si>
    <t>80, B, Перец</t>
  </si>
  <si>
    <t>001880267385</t>
  </si>
  <si>
    <t>80, C, Перец</t>
  </si>
  <si>
    <t>001880277384</t>
  </si>
  <si>
    <t>80, D, Перец</t>
  </si>
  <si>
    <t>001880287383</t>
  </si>
  <si>
    <t>80, E, Перец</t>
  </si>
  <si>
    <t>001880297382</t>
  </si>
  <si>
    <t>80, F, Перец</t>
  </si>
  <si>
    <t>001880307388</t>
  </si>
  <si>
    <t>80, G, Перец</t>
  </si>
  <si>
    <t>001880317387</t>
  </si>
  <si>
    <t>85, B, Перец</t>
  </si>
  <si>
    <t>001880347384</t>
  </si>
  <si>
    <t>85, C, Перец</t>
  </si>
  <si>
    <t>001880357383</t>
  </si>
  <si>
    <t>85, D, Перец</t>
  </si>
  <si>
    <t>001880367382</t>
  </si>
  <si>
    <t>85, E, Перец</t>
  </si>
  <si>
    <t>001880377381</t>
  </si>
  <si>
    <t>85, F, Перец</t>
  </si>
  <si>
    <t>001880387380</t>
  </si>
  <si>
    <t>90, B, Перец</t>
  </si>
  <si>
    <t>001880427383</t>
  </si>
  <si>
    <t>90, C, Перец</t>
  </si>
  <si>
    <t>001880437382</t>
  </si>
  <si>
    <t>90, D, Перец</t>
  </si>
  <si>
    <t>001880447381</t>
  </si>
  <si>
    <t>90, E, Перец</t>
  </si>
  <si>
    <t>001880457380</t>
  </si>
  <si>
    <t>95, C, Перец</t>
  </si>
  <si>
    <t>001880517381</t>
  </si>
  <si>
    <t>95, D, Перец</t>
  </si>
  <si>
    <t>001880527380</t>
  </si>
  <si>
    <t>бюстгальтер форм. жен. O-901-000</t>
  </si>
  <si>
    <t>80% полиамид, 20% эластан(в уп.-1шт.)</t>
  </si>
  <si>
    <t>70, B, черный</t>
  </si>
  <si>
    <t>70, C, черный</t>
  </si>
  <si>
    <t>75, B, черный</t>
  </si>
  <si>
    <t>75, C, черный</t>
  </si>
  <si>
    <t>корсет-боди жен. O-909-000</t>
  </si>
  <si>
    <t>70% полиамид, 25% эластан, 5% хлопок(в уп.-1шт.)</t>
  </si>
  <si>
    <t>S, бежевый</t>
  </si>
  <si>
    <t>M, бежевый</t>
  </si>
  <si>
    <t>L, бежевый</t>
  </si>
  <si>
    <t>XL, бежевый</t>
  </si>
  <si>
    <t>XXL, бежевый</t>
  </si>
  <si>
    <t>3XL, бежевый</t>
  </si>
  <si>
    <t>M, пион</t>
  </si>
  <si>
    <t>L, пион</t>
  </si>
  <si>
    <t>XL, пион</t>
  </si>
  <si>
    <t>XXL, пион</t>
  </si>
  <si>
    <t>3XL, пион</t>
  </si>
  <si>
    <t>S, черный</t>
  </si>
  <si>
    <t>M, черный</t>
  </si>
  <si>
    <t>L, черный</t>
  </si>
  <si>
    <t>XL, черный</t>
  </si>
  <si>
    <t>XXL, черный</t>
  </si>
  <si>
    <t>3XL, черный</t>
  </si>
  <si>
    <t>панталоны жен. O-908-000</t>
  </si>
  <si>
    <t>71%полиамид 29%эластан(в уп.-1шт.)</t>
  </si>
  <si>
    <t>44, бежевый</t>
  </si>
  <si>
    <t>40, черный</t>
  </si>
  <si>
    <t>42, черный</t>
  </si>
  <si>
    <t>44, черный</t>
  </si>
  <si>
    <t>46, черный</t>
  </si>
  <si>
    <t>48, черный</t>
  </si>
  <si>
    <t>50, черный</t>
  </si>
  <si>
    <t>трусы брифы-макси жен. O-905-000</t>
  </si>
  <si>
    <t>85% полиамид, 10% эластан, 5% хлопок(в уп.-1шт.)</t>
  </si>
  <si>
    <t>46, белый</t>
  </si>
  <si>
    <t>48, белый</t>
  </si>
  <si>
    <t>трусы слип жен. O-231-000</t>
  </si>
  <si>
    <t>38, бежевый</t>
  </si>
  <si>
    <t>002311071267</t>
  </si>
  <si>
    <t>38, перец</t>
  </si>
  <si>
    <t>38, пион</t>
  </si>
  <si>
    <t>40, пион</t>
  </si>
  <si>
    <t>42, пион</t>
  </si>
  <si>
    <t>44, пион</t>
  </si>
  <si>
    <t>46, пион</t>
  </si>
  <si>
    <t>48, пион</t>
  </si>
  <si>
    <t>38, черный</t>
  </si>
  <si>
    <t>002311071700</t>
  </si>
  <si>
    <t>трусы слип жен. O-904-000*</t>
  </si>
  <si>
    <t>38, белый</t>
  </si>
  <si>
    <t>трусы слип жен. O-968-000</t>
  </si>
  <si>
    <t>85%полиамид,10%эластан,5%хлопок(в уп.-1шт.)</t>
  </si>
  <si>
    <t>42, белый</t>
  </si>
  <si>
    <t>44, белый</t>
  </si>
  <si>
    <t>009681081704</t>
  </si>
  <si>
    <t>009681091703</t>
  </si>
  <si>
    <t>009681121707</t>
  </si>
  <si>
    <t>009681131706</t>
  </si>
  <si>
    <t>52, черный</t>
  </si>
  <si>
    <t>009681141705</t>
  </si>
  <si>
    <t>бюстгальтер пуш-ап жен. O-531-007</t>
  </si>
  <si>
    <t>85% полиамид, 15% эластан(в уп.-1шт.)</t>
  </si>
  <si>
    <t>70, B, бежевый</t>
  </si>
  <si>
    <t>075310101266</t>
  </si>
  <si>
    <t>70, D, бежевый</t>
  </si>
  <si>
    <t>075310121264</t>
  </si>
  <si>
    <t>70, E, бежевый</t>
  </si>
  <si>
    <t>075310131263</t>
  </si>
  <si>
    <t>75, D, бежевый</t>
  </si>
  <si>
    <t>075310201263</t>
  </si>
  <si>
    <t>80, B, бежевый</t>
  </si>
  <si>
    <t>075310261267</t>
  </si>
  <si>
    <t>80, C, бежевый</t>
  </si>
  <si>
    <t>075310271266</t>
  </si>
  <si>
    <t>80, D, бежевый</t>
  </si>
  <si>
    <t>075310281265</t>
  </si>
  <si>
    <t>70, D, белый</t>
  </si>
  <si>
    <t>70, E, белый</t>
  </si>
  <si>
    <t>75, D, белый</t>
  </si>
  <si>
    <t>075310200013</t>
  </si>
  <si>
    <t>75, E, белый</t>
  </si>
  <si>
    <t>075310210012</t>
  </si>
  <si>
    <t>80, C, белый</t>
  </si>
  <si>
    <t>075310270016</t>
  </si>
  <si>
    <t>80, D, белый</t>
  </si>
  <si>
    <t>075310280015</t>
  </si>
  <si>
    <t>70, C, молоко</t>
  </si>
  <si>
    <t>075310110046</t>
  </si>
  <si>
    <t>70, D, молоко</t>
  </si>
  <si>
    <t>075310120045</t>
  </si>
  <si>
    <t>70, E, молоко</t>
  </si>
  <si>
    <t>075310130044</t>
  </si>
  <si>
    <t>75, A, молоко</t>
  </si>
  <si>
    <t>075310170040</t>
  </si>
  <si>
    <t>75, B, молоко</t>
  </si>
  <si>
    <t>075310180049</t>
  </si>
  <si>
    <t>75, C, молоко</t>
  </si>
  <si>
    <t>075310190048</t>
  </si>
  <si>
    <t>75, D, молоко</t>
  </si>
  <si>
    <t>075310200044</t>
  </si>
  <si>
    <t>80, B, молоко</t>
  </si>
  <si>
    <t>075310260048</t>
  </si>
  <si>
    <t>80, C, молоко</t>
  </si>
  <si>
    <t>075310270047</t>
  </si>
  <si>
    <t>80, D, молоко</t>
  </si>
  <si>
    <t>075310280046</t>
  </si>
  <si>
    <t>85, B, молоко</t>
  </si>
  <si>
    <t>075310340047</t>
  </si>
  <si>
    <t>85, C, молоко</t>
  </si>
  <si>
    <t>075310350046</t>
  </si>
  <si>
    <t>70, D, пион</t>
  </si>
  <si>
    <t>075310121684</t>
  </si>
  <si>
    <t>70, E, пион</t>
  </si>
  <si>
    <t>075310131683</t>
  </si>
  <si>
    <t>75, C, пион</t>
  </si>
  <si>
    <t>075310191687</t>
  </si>
  <si>
    <t>80, B, пион</t>
  </si>
  <si>
    <t>075310261687</t>
  </si>
  <si>
    <t>80, C, пион</t>
  </si>
  <si>
    <t>075310271686</t>
  </si>
  <si>
    <t>80, D, пион</t>
  </si>
  <si>
    <t>075310281685</t>
  </si>
  <si>
    <t>85, B, пион</t>
  </si>
  <si>
    <t>075310341686</t>
  </si>
  <si>
    <t>85, C, пион</t>
  </si>
  <si>
    <t>075310351685</t>
  </si>
  <si>
    <t>075310101709</t>
  </si>
  <si>
    <t>075310111708</t>
  </si>
  <si>
    <t>70, D, черный</t>
  </si>
  <si>
    <t>075310121707</t>
  </si>
  <si>
    <t>70, E, черный</t>
  </si>
  <si>
    <t>075310131706</t>
  </si>
  <si>
    <t>075310191700</t>
  </si>
  <si>
    <t>75, D, черный</t>
  </si>
  <si>
    <t>075310201706</t>
  </si>
  <si>
    <t>80, B, черный</t>
  </si>
  <si>
    <t>075310261700</t>
  </si>
  <si>
    <t>80, D, черный</t>
  </si>
  <si>
    <t>075310281708</t>
  </si>
  <si>
    <t>бюстгальтер форм. жен. O-553-007</t>
  </si>
  <si>
    <t>40%хлопок,30%полиамид,30%эластан(в уп.-1шт.)</t>
  </si>
  <si>
    <t>70, C, белый</t>
  </si>
  <si>
    <t>075530110017</t>
  </si>
  <si>
    <t>075530120016</t>
  </si>
  <si>
    <t>075530130015</t>
  </si>
  <si>
    <t>75, C, белый</t>
  </si>
  <si>
    <t>075530190019</t>
  </si>
  <si>
    <t>075530200015</t>
  </si>
  <si>
    <t>075530210014</t>
  </si>
  <si>
    <t>75, F, белый</t>
  </si>
  <si>
    <t>075530220013</t>
  </si>
  <si>
    <t>75, G, белый</t>
  </si>
  <si>
    <t>075530230012</t>
  </si>
  <si>
    <t>80, B, белый</t>
  </si>
  <si>
    <t>075530260019</t>
  </si>
  <si>
    <t>075530270018</t>
  </si>
  <si>
    <t>075530280017</t>
  </si>
  <si>
    <t>85, B, белый</t>
  </si>
  <si>
    <t>075530340018</t>
  </si>
  <si>
    <t>85, C, белый</t>
  </si>
  <si>
    <t>075530350017</t>
  </si>
  <si>
    <t>85, D, белый</t>
  </si>
  <si>
    <t>075530360016</t>
  </si>
  <si>
    <t>85, E, белый</t>
  </si>
  <si>
    <t>075530370015</t>
  </si>
  <si>
    <t>90, B, белый</t>
  </si>
  <si>
    <t>075530420017</t>
  </si>
  <si>
    <t>90, C, белый</t>
  </si>
  <si>
    <t>075530430016</t>
  </si>
  <si>
    <t>90, D, белый</t>
  </si>
  <si>
    <t>075530440015</t>
  </si>
  <si>
    <t>70, C, пион</t>
  </si>
  <si>
    <t>075530111687</t>
  </si>
  <si>
    <t>075530121686</t>
  </si>
  <si>
    <t>075530131685</t>
  </si>
  <si>
    <t>70, F, пион</t>
  </si>
  <si>
    <t>075530141684</t>
  </si>
  <si>
    <t>75, D, пион</t>
  </si>
  <si>
    <t>075530201685</t>
  </si>
  <si>
    <t>75, E, пион</t>
  </si>
  <si>
    <t>075530211684</t>
  </si>
  <si>
    <t>75, F, пион</t>
  </si>
  <si>
    <t>075530221683</t>
  </si>
  <si>
    <t>075530271688</t>
  </si>
  <si>
    <t>075530281687</t>
  </si>
  <si>
    <t>80, E, пион</t>
  </si>
  <si>
    <t>075530291686</t>
  </si>
  <si>
    <t>075530351687</t>
  </si>
  <si>
    <t>85, D, пион</t>
  </si>
  <si>
    <t>075530361686</t>
  </si>
  <si>
    <t>90, B, пион</t>
  </si>
  <si>
    <t>075530421687</t>
  </si>
  <si>
    <t>90, C, пион</t>
  </si>
  <si>
    <t>075530431686</t>
  </si>
  <si>
    <t>90, D, пион</t>
  </si>
  <si>
    <t>075530441685</t>
  </si>
  <si>
    <t>трусы слип жен. O-231-007</t>
  </si>
  <si>
    <t>36, бежевый</t>
  </si>
  <si>
    <t>072311061261</t>
  </si>
  <si>
    <t>072311071260</t>
  </si>
  <si>
    <t>40, бежевый</t>
  </si>
  <si>
    <t>072311081269</t>
  </si>
  <si>
    <t>42, бежевый</t>
  </si>
  <si>
    <t>072311091268</t>
  </si>
  <si>
    <t>072311101264</t>
  </si>
  <si>
    <t>36, белый</t>
  </si>
  <si>
    <t>072311060011</t>
  </si>
  <si>
    <t>072311070010</t>
  </si>
  <si>
    <t>40, белый</t>
  </si>
  <si>
    <t>072311080019</t>
  </si>
  <si>
    <t>072311090018</t>
  </si>
  <si>
    <t>36, молоко</t>
  </si>
  <si>
    <t>38, молоко</t>
  </si>
  <si>
    <t>40, молоко</t>
  </si>
  <si>
    <t>42, молоко</t>
  </si>
  <si>
    <t>44, молоко</t>
  </si>
  <si>
    <t>36, пион</t>
  </si>
  <si>
    <t>072311061681</t>
  </si>
  <si>
    <t>072311071680</t>
  </si>
  <si>
    <t>072311081689</t>
  </si>
  <si>
    <t>072311091688</t>
  </si>
  <si>
    <t>072311101684</t>
  </si>
  <si>
    <t>36, черный</t>
  </si>
  <si>
    <t>072311061704</t>
  </si>
  <si>
    <t>072311071703</t>
  </si>
  <si>
    <t>072311091701</t>
  </si>
  <si>
    <t>трусы слип жен. O-703-007</t>
  </si>
  <si>
    <t>85% полиэстер, 10%полиамид, 5%хлопок(в уп.-1шт.)</t>
  </si>
  <si>
    <t>077031061706</t>
  </si>
  <si>
    <t>бюстгальтер мягк. жен. O-535-146</t>
  </si>
  <si>
    <t>80, F, бежевый</t>
  </si>
  <si>
    <t>90, F, бежевый</t>
  </si>
  <si>
    <t>95, G, бежевый</t>
  </si>
  <si>
    <t>100, C, белый</t>
  </si>
  <si>
    <t>100, E, белый</t>
  </si>
  <si>
    <t>100, F, белый</t>
  </si>
  <si>
    <t>100, G, белый</t>
  </si>
  <si>
    <t>75, H, белый</t>
  </si>
  <si>
    <t>75, I, белый</t>
  </si>
  <si>
    <t>75, J, белый</t>
  </si>
  <si>
    <t>75, K, белый</t>
  </si>
  <si>
    <t>80, F, белый</t>
  </si>
  <si>
    <t>80, G, белый</t>
  </si>
  <si>
    <t>80, H, белый</t>
  </si>
  <si>
    <t>80, I, белый</t>
  </si>
  <si>
    <t>80, J, белый</t>
  </si>
  <si>
    <t>80, K, белый</t>
  </si>
  <si>
    <t>85, H, белый</t>
  </si>
  <si>
    <t>85, I, белый</t>
  </si>
  <si>
    <t>85, J, белый</t>
  </si>
  <si>
    <t>90, G, белый</t>
  </si>
  <si>
    <t>90, H, белый</t>
  </si>
  <si>
    <t>95, F, белый</t>
  </si>
  <si>
    <t>95, G, белый</t>
  </si>
  <si>
    <t>95, H, белый</t>
  </si>
  <si>
    <t>100, C, пион</t>
  </si>
  <si>
    <t>100, D, пион</t>
  </si>
  <si>
    <t>100, E, пион</t>
  </si>
  <si>
    <t>100, F, пион</t>
  </si>
  <si>
    <t>100, G, пион</t>
  </si>
  <si>
    <t>70, G, пион</t>
  </si>
  <si>
    <t>70, H, пион</t>
  </si>
  <si>
    <t>70, I, пион</t>
  </si>
  <si>
    <t>70, J, пион</t>
  </si>
  <si>
    <t>70, K, пион</t>
  </si>
  <si>
    <t>75, G, пион</t>
  </si>
  <si>
    <t>75, H, пион</t>
  </si>
  <si>
    <t>75, I, пион</t>
  </si>
  <si>
    <t>75, J, пион</t>
  </si>
  <si>
    <t>75, K, пион</t>
  </si>
  <si>
    <t>80, F, пион</t>
  </si>
  <si>
    <t>80, G, пион</t>
  </si>
  <si>
    <t>80, H, пион</t>
  </si>
  <si>
    <t>80, I, пион</t>
  </si>
  <si>
    <t>80, J, пион</t>
  </si>
  <si>
    <t>80, K, пион</t>
  </si>
  <si>
    <t>85, E, пион</t>
  </si>
  <si>
    <t>85, F, пион</t>
  </si>
  <si>
    <t>85, G, пион</t>
  </si>
  <si>
    <t>85, H, пион</t>
  </si>
  <si>
    <t>85, I, пион</t>
  </si>
  <si>
    <t>85, J, пион</t>
  </si>
  <si>
    <t>90, E, пион</t>
  </si>
  <si>
    <t>90, F, пион</t>
  </si>
  <si>
    <t>90, G, пион</t>
  </si>
  <si>
    <t>90, H, пион</t>
  </si>
  <si>
    <t>90, I, пион</t>
  </si>
  <si>
    <t>95, C, пион</t>
  </si>
  <si>
    <t>95, D, пион</t>
  </si>
  <si>
    <t>95, E, пион</t>
  </si>
  <si>
    <t>95, F, пион</t>
  </si>
  <si>
    <t>95, G, пион</t>
  </si>
  <si>
    <t>95, H, пион</t>
  </si>
  <si>
    <t>100, F, черный</t>
  </si>
  <si>
    <t>80, C, черный</t>
  </si>
  <si>
    <t>бюстгальтер-балконет жен. O-158-146</t>
  </si>
  <si>
    <t>70% полиамид, 10% эластан, 20% хлопок(в уп.-1шт.)</t>
  </si>
  <si>
    <t>85, E, бежевый</t>
  </si>
  <si>
    <t>80, E, белый</t>
  </si>
  <si>
    <t>85, F, белый</t>
  </si>
  <si>
    <t>90, E, белый</t>
  </si>
  <si>
    <t>95, B, белый</t>
  </si>
  <si>
    <t>95, D, белый</t>
  </si>
  <si>
    <t>95, B, пион</t>
  </si>
  <si>
    <t>80, F, черный</t>
  </si>
  <si>
    <t>трусы брифы-макси жен. O-230-146</t>
  </si>
  <si>
    <t>50, пион</t>
  </si>
  <si>
    <t>52, пион</t>
  </si>
  <si>
    <t>трусы слип жен. O-276-146</t>
  </si>
  <si>
    <t>85%полиамид 10%эластан 5%хлопок(в уп.-1шт.)</t>
  </si>
  <si>
    <t>бюстгальтер дубл. жен. O-110-208</t>
  </si>
  <si>
    <t>80% полиамид 10% эластан 10 % хлопок(в уп.-1шт.)</t>
  </si>
  <si>
    <t>95, C, белый</t>
  </si>
  <si>
    <t>75, E, карамель</t>
  </si>
  <si>
    <t>75, F, молоко</t>
  </si>
  <si>
    <t>80, G, молоко</t>
  </si>
  <si>
    <t>85, D, молоко</t>
  </si>
  <si>
    <t>85, G, молоко</t>
  </si>
  <si>
    <t>90, D, молоко</t>
  </si>
  <si>
    <t>90, E, молоко</t>
  </si>
  <si>
    <t>90, F, молоко</t>
  </si>
  <si>
    <t>90, G, молоко</t>
  </si>
  <si>
    <t>95, C, молоко</t>
  </si>
  <si>
    <t>95, E, молоко</t>
  </si>
  <si>
    <t>95, F, молоко</t>
  </si>
  <si>
    <t>95, G, молоко</t>
  </si>
  <si>
    <t>75, G, огненный коралл</t>
  </si>
  <si>
    <t>75, E, перец</t>
  </si>
  <si>
    <t>75, D, темно-синий</t>
  </si>
  <si>
    <t>75, F, темно-синий</t>
  </si>
  <si>
    <t>75, E, черный</t>
  </si>
  <si>
    <t>75, F, черный</t>
  </si>
  <si>
    <t>75, G, черный</t>
  </si>
  <si>
    <t>80, E, черный</t>
  </si>
  <si>
    <t>80, G, черный</t>
  </si>
  <si>
    <t>85, B, черный</t>
  </si>
  <si>
    <t>85, C, черный</t>
  </si>
  <si>
    <t>85, D, черный</t>
  </si>
  <si>
    <t>85, E, черный</t>
  </si>
  <si>
    <t>85, F, черный</t>
  </si>
  <si>
    <t>85, G, черный</t>
  </si>
  <si>
    <t>90, C, черный</t>
  </si>
  <si>
    <t>90, D, черный</t>
  </si>
  <si>
    <t>90, E, черный</t>
  </si>
  <si>
    <t>90, F, черный</t>
  </si>
  <si>
    <t>90, G, черный</t>
  </si>
  <si>
    <t>95, C, черный</t>
  </si>
  <si>
    <t>95, D, черный</t>
  </si>
  <si>
    <t>95, E, черный</t>
  </si>
  <si>
    <t>95, F, черный</t>
  </si>
  <si>
    <t>95, G, черный</t>
  </si>
  <si>
    <t>бюстгальтер дубл. жен. O-501-208*</t>
  </si>
  <si>
    <t>70% полиамид 20%хлопок 10%эластан(в уп.-1шт.)</t>
  </si>
  <si>
    <t>бюстгальтер мягк. жен. O-537-208</t>
  </si>
  <si>
    <t>75, F, бежевый</t>
  </si>
  <si>
    <t>75, G, бежевый</t>
  </si>
  <si>
    <t>90, F, белый</t>
  </si>
  <si>
    <t>75, D, кофейно-розовый</t>
  </si>
  <si>
    <t>75, E, кофейно-розовый</t>
  </si>
  <si>
    <t>75, F, кофейно-розовый</t>
  </si>
  <si>
    <t>75, G, кофейно-розовый</t>
  </si>
  <si>
    <t>75, H, кофейно-розовый</t>
  </si>
  <si>
    <t>80, C, кофейно-розовый</t>
  </si>
  <si>
    <t>80, D, кофейно-розовый</t>
  </si>
  <si>
    <t>80, E, кофейно-розовый</t>
  </si>
  <si>
    <t>80, F, кофейно-розовый</t>
  </si>
  <si>
    <t>80, G, кофейно-розовый</t>
  </si>
  <si>
    <t>80, H, кофейно-розовый</t>
  </si>
  <si>
    <t>85, C, кофейно-розовый</t>
  </si>
  <si>
    <t>85, D, кофейно-розовый</t>
  </si>
  <si>
    <t>85, E, кофейно-розовый</t>
  </si>
  <si>
    <t>85, F, кофейно-розовый</t>
  </si>
  <si>
    <t>85, G, кофейно-розовый</t>
  </si>
  <si>
    <t>85, H, кофейно-розовый</t>
  </si>
  <si>
    <t>90, C, кофейно-розовый</t>
  </si>
  <si>
    <t>90, D, кофейно-розовый</t>
  </si>
  <si>
    <t>90, E, кофейно-розовый</t>
  </si>
  <si>
    <t>90, F, кофейно-розовый</t>
  </si>
  <si>
    <t>90, G, кофейно-розовый</t>
  </si>
  <si>
    <t>90, H, кофейно-розовый</t>
  </si>
  <si>
    <t>95, C, кофейно-розовый</t>
  </si>
  <si>
    <t>95, D, кофейно-розовый</t>
  </si>
  <si>
    <t>95, E, кофейно-розовый</t>
  </si>
  <si>
    <t>95, F, кофейно-розовый</t>
  </si>
  <si>
    <t>95, G, кофейно-розовый</t>
  </si>
  <si>
    <t>75, E, молоко</t>
  </si>
  <si>
    <t>75, G, молоко</t>
  </si>
  <si>
    <t>80, E, молоко</t>
  </si>
  <si>
    <t>80, F, молоко</t>
  </si>
  <si>
    <t>85, E, молоко</t>
  </si>
  <si>
    <t>85, F, молоко</t>
  </si>
  <si>
    <t>90, C, молоко</t>
  </si>
  <si>
    <t>75, D, синий</t>
  </si>
  <si>
    <t>75, E, синий</t>
  </si>
  <si>
    <t>70, F, черный</t>
  </si>
  <si>
    <t>70, G, черный</t>
  </si>
  <si>
    <t>70, J, черный</t>
  </si>
  <si>
    <t>70, K, черный</t>
  </si>
  <si>
    <t>75, H, черный</t>
  </si>
  <si>
    <t>75, I, черный</t>
  </si>
  <si>
    <t>75, J, черный</t>
  </si>
  <si>
    <t>75, K, черный</t>
  </si>
  <si>
    <t>80, H, черный</t>
  </si>
  <si>
    <t>80, I, черный</t>
  </si>
  <si>
    <t>80, J, черный</t>
  </si>
  <si>
    <t>80, K, черный</t>
  </si>
  <si>
    <t>85, H, черный</t>
  </si>
  <si>
    <t>85, I, черный</t>
  </si>
  <si>
    <t>85, J, черный</t>
  </si>
  <si>
    <t>90, H, черный</t>
  </si>
  <si>
    <t>90, I, черный</t>
  </si>
  <si>
    <t>95, H, черный</t>
  </si>
  <si>
    <t>бюстгальтер пуш-ап жен. O-116-208</t>
  </si>
  <si>
    <t>70, F, белый</t>
  </si>
  <si>
    <t>80, A, белый</t>
  </si>
  <si>
    <t>85, A, белый</t>
  </si>
  <si>
    <t>90, A, белый</t>
  </si>
  <si>
    <t>75, A, ирландский кофе</t>
  </si>
  <si>
    <t>75, C, карамель</t>
  </si>
  <si>
    <t>70, B, кофейно-розовый</t>
  </si>
  <si>
    <t>70, D, кофейно-розовый</t>
  </si>
  <si>
    <t>70, A, красный</t>
  </si>
  <si>
    <t>75, E, красный</t>
  </si>
  <si>
    <t>80, E, красный</t>
  </si>
  <si>
    <t>85, B, красный</t>
  </si>
  <si>
    <t>90, D, красный</t>
  </si>
  <si>
    <t>70, F, молоко</t>
  </si>
  <si>
    <t>70, A, пион</t>
  </si>
  <si>
    <t>70, B, пион</t>
  </si>
  <si>
    <t>75, A, пион</t>
  </si>
  <si>
    <t>75, B, пион</t>
  </si>
  <si>
    <t>80, A, пион</t>
  </si>
  <si>
    <t>85, A, пион</t>
  </si>
  <si>
    <t>90, A, пион</t>
  </si>
  <si>
    <t>70, A, черный</t>
  </si>
  <si>
    <t>75, A, черный</t>
  </si>
  <si>
    <t>80, A, черный</t>
  </si>
  <si>
    <t>85, A, черный</t>
  </si>
  <si>
    <t>90, A, черный</t>
  </si>
  <si>
    <t>90, B, черный</t>
  </si>
  <si>
    <t>бюстгальтер пуш-ап жен. O-116-208p*</t>
  </si>
  <si>
    <t>70, A, огненный коралл</t>
  </si>
  <si>
    <t>70, B, огненный коралл</t>
  </si>
  <si>
    <t>70, C, огненный коралл</t>
  </si>
  <si>
    <t>70, D, огненный коралл</t>
  </si>
  <si>
    <t>75, A, огненный коралл</t>
  </si>
  <si>
    <t>75, E, огненный коралл</t>
  </si>
  <si>
    <t>бюстгальтер пуш-ап жен. O-132-208*</t>
  </si>
  <si>
    <t>70, C, кофейно-розовый</t>
  </si>
  <si>
    <t>70, E, кофейно-розовый</t>
  </si>
  <si>
    <t>бюстгальтер пуш-ап жен. O-532-208*</t>
  </si>
  <si>
    <t>70, B, молоко</t>
  </si>
  <si>
    <t>бюстгальтер форм. жен. O-180-208</t>
  </si>
  <si>
    <t>70, G, белый</t>
  </si>
  <si>
    <t>75, B, белый</t>
  </si>
  <si>
    <t>75, B, кофейно-розовый</t>
  </si>
  <si>
    <t>75, C, кофейно-розовый</t>
  </si>
  <si>
    <t>80, B, кофейно-розовый</t>
  </si>
  <si>
    <t>85, B, кофейно-розовый</t>
  </si>
  <si>
    <t>90, B, кофейно-розовый</t>
  </si>
  <si>
    <t>95, B, кофейно-розовый</t>
  </si>
  <si>
    <t>70, C, красный</t>
  </si>
  <si>
    <t>70, D, красный</t>
  </si>
  <si>
    <t>70, E, красный</t>
  </si>
  <si>
    <t>70, F, красный</t>
  </si>
  <si>
    <t>70, G, красный</t>
  </si>
  <si>
    <t>75, B, красный</t>
  </si>
  <si>
    <t>75, C, красный</t>
  </si>
  <si>
    <t>75, D, красный</t>
  </si>
  <si>
    <t>75, F, красный</t>
  </si>
  <si>
    <t>75, G, красный</t>
  </si>
  <si>
    <t>80, B, красный</t>
  </si>
  <si>
    <t>80, C, красный</t>
  </si>
  <si>
    <t>80, D, красный</t>
  </si>
  <si>
    <t>85, C, красный</t>
  </si>
  <si>
    <t>85, D, красный</t>
  </si>
  <si>
    <t>85, E, красный</t>
  </si>
  <si>
    <t>85, F, красный</t>
  </si>
  <si>
    <t>90, B, красный</t>
  </si>
  <si>
    <t>90, E, красный</t>
  </si>
  <si>
    <t>95, B, красный</t>
  </si>
  <si>
    <t>95, C, красный</t>
  </si>
  <si>
    <t>95, D, красный</t>
  </si>
  <si>
    <t>70, G, молоко</t>
  </si>
  <si>
    <t>95, B, молоко</t>
  </si>
  <si>
    <t>95, D, молоко</t>
  </si>
  <si>
    <t>70, D, перец</t>
  </si>
  <si>
    <t>70, C, темно-синий</t>
  </si>
  <si>
    <t>70, F, темно-синий</t>
  </si>
  <si>
    <t>70, G, темно-синий</t>
  </si>
  <si>
    <t>95, B, черный</t>
  </si>
  <si>
    <t>трусы бразилианы жен. O-236-208</t>
  </si>
  <si>
    <t>трусы слип жен. O-210-208</t>
  </si>
  <si>
    <t>40, ирландский кофе</t>
  </si>
  <si>
    <t>42, ирландский кофе</t>
  </si>
  <si>
    <t>44, ирландский кофе</t>
  </si>
  <si>
    <t>38, карамель</t>
  </si>
  <si>
    <t>40, карамель</t>
  </si>
  <si>
    <t>38, кофейно-розовый</t>
  </si>
  <si>
    <t>40, кофейно-розовый</t>
  </si>
  <si>
    <t>42, кофейно-розовый</t>
  </si>
  <si>
    <t>44, кофейно-розовый</t>
  </si>
  <si>
    <t>46, кофейно-розовый</t>
  </si>
  <si>
    <t>44, красный</t>
  </si>
  <si>
    <t>46, красный</t>
  </si>
  <si>
    <t>40, перец</t>
  </si>
  <si>
    <t>42, перец</t>
  </si>
  <si>
    <t>44, перец</t>
  </si>
  <si>
    <t>46, перец</t>
  </si>
  <si>
    <t>трусы слип жен. O-604-208</t>
  </si>
  <si>
    <t>36, кофейно-розовый</t>
  </si>
  <si>
    <t>трусы слип жен. O-613-208</t>
  </si>
  <si>
    <t>48, кофейно-розовый</t>
  </si>
  <si>
    <t>46, молоко</t>
  </si>
  <si>
    <t>48, молоко</t>
  </si>
  <si>
    <t>50, молоко</t>
  </si>
  <si>
    <t>48, темно-синий</t>
  </si>
  <si>
    <t>50, темно-синий</t>
  </si>
  <si>
    <t>трусы стринг жен. O-705-208</t>
  </si>
  <si>
    <t>42, карамель</t>
  </si>
  <si>
    <t>44, карамель</t>
  </si>
  <si>
    <t>38, красный</t>
  </si>
  <si>
    <t>40, красный</t>
  </si>
  <si>
    <t>42, красный</t>
  </si>
  <si>
    <t>бюстгальтер пуш-ап жен. O-543-290</t>
  </si>
  <si>
    <t>75, A, черно-бежевый</t>
  </si>
  <si>
    <t>75, B, черно-бежевый</t>
  </si>
  <si>
    <t>75, C, черно-бежевый</t>
  </si>
  <si>
    <t>80, A, черно-бежевый</t>
  </si>
  <si>
    <t>80, B, черно-бежевый</t>
  </si>
  <si>
    <t>80, C, черно-бежевый</t>
  </si>
  <si>
    <t>бюстгальтер форм. жен. O-553-290</t>
  </si>
  <si>
    <t>(в уп.-1шт.)</t>
  </si>
  <si>
    <t>70, C, Чёрный</t>
  </si>
  <si>
    <t>70, D, Чёрный</t>
  </si>
  <si>
    <t>70, E, Чёрный</t>
  </si>
  <si>
    <t>75, C, Чёрный</t>
  </si>
  <si>
    <t>75, D, Чёрный</t>
  </si>
  <si>
    <t>75, E, Чёрный</t>
  </si>
  <si>
    <t>75, F, Чёрный</t>
  </si>
  <si>
    <t>75, G, Чёрный</t>
  </si>
  <si>
    <t>80, B, Чёрный</t>
  </si>
  <si>
    <t>80, C, Чёрный</t>
  </si>
  <si>
    <t>80, D, Чёрный</t>
  </si>
  <si>
    <t>80, E, Чёрный</t>
  </si>
  <si>
    <t>80, F, Чёрный</t>
  </si>
  <si>
    <t>85, B, Чёрный</t>
  </si>
  <si>
    <t>85, C, Чёрный</t>
  </si>
  <si>
    <t>85, D, Чёрный</t>
  </si>
  <si>
    <t>85, E, Чёрный</t>
  </si>
  <si>
    <t>90, B, Чёрный</t>
  </si>
  <si>
    <t>90, C, Чёрный</t>
  </si>
  <si>
    <t>90, D, Чёрный</t>
  </si>
  <si>
    <t>95, B, Чёрный</t>
  </si>
  <si>
    <t>95, C, Чёрный</t>
  </si>
  <si>
    <t>трусы слип жен. O-703-290</t>
  </si>
  <si>
    <t>бюстгальтер дубл. жен. O-507-342</t>
  </si>
  <si>
    <t>100, F, бежевый</t>
  </si>
  <si>
    <t>75, E, бежевый</t>
  </si>
  <si>
    <t>85, C, бежевый</t>
  </si>
  <si>
    <t>100, C, черный</t>
  </si>
  <si>
    <t>100, D, черный</t>
  </si>
  <si>
    <t>100, E, черный</t>
  </si>
  <si>
    <t>100, G, черный</t>
  </si>
  <si>
    <t>бюстгальтер дубл. жен. O-507-342p*</t>
  </si>
  <si>
    <t>бюстгальтер мягк. жен. O-536-342</t>
  </si>
  <si>
    <t>трусы слип жен. O-768-342</t>
  </si>
  <si>
    <t>60% полиамид  20%эластан 20% хлопок(в уп.-1шт.)</t>
  </si>
  <si>
    <t>бюстгальтер-балконет жен. O-136-523</t>
  </si>
  <si>
    <t>70% полиамид 10%эластан 20% хлопок(в уп.-1шт.)</t>
  </si>
  <si>
    <t>бюстгальтер мягк. жен. O-500-635*</t>
  </si>
  <si>
    <t>трусы слип жен. O-210-635*</t>
  </si>
  <si>
    <t>бюстгальтер мягк. жен. O-183-701*</t>
  </si>
  <si>
    <t>70, D, атмосфера</t>
  </si>
  <si>
    <t>трусы слип жен. O-242-701*</t>
  </si>
  <si>
    <t>42, атмосфера</t>
  </si>
  <si>
    <t>42, синий топаз</t>
  </si>
  <si>
    <t>бюстгальтер-балконет жен. O-136-790</t>
  </si>
  <si>
    <t>бюстгальтер форм. жен. O-181-894</t>
  </si>
  <si>
    <t>75, A, белый</t>
  </si>
  <si>
    <t>85, A, красный</t>
  </si>
  <si>
    <t>80, A, молоко</t>
  </si>
  <si>
    <t>85, A, молоко</t>
  </si>
  <si>
    <t>70, D, темно-синий</t>
  </si>
  <si>
    <t>70, E, темно-синий</t>
  </si>
  <si>
    <t>75, A, темно-синий</t>
  </si>
  <si>
    <t>75, B, темно-синий</t>
  </si>
  <si>
    <t>75, C, темно-синий</t>
  </si>
  <si>
    <t>75, E, темно-синий</t>
  </si>
  <si>
    <t>80, A, темно-синий</t>
  </si>
  <si>
    <t>80, B, темно-синий</t>
  </si>
  <si>
    <t>80, C, темно-синий</t>
  </si>
  <si>
    <t>80, D, темно-синий</t>
  </si>
  <si>
    <t>85, B, темно-синий</t>
  </si>
  <si>
    <t>85, C, темно-синий</t>
  </si>
  <si>
    <t>трусы слип жен. O-604-894</t>
  </si>
  <si>
    <t>36, перец</t>
  </si>
  <si>
    <t>38, темно-синий</t>
  </si>
  <si>
    <t>40, темно-синий</t>
  </si>
  <si>
    <t>42, темно-синий</t>
  </si>
  <si>
    <t>44, темно-синий</t>
  </si>
  <si>
    <t>Купальники</t>
  </si>
  <si>
    <t>купальный костюм жен. O-006-381_031-381*</t>
  </si>
  <si>
    <t>75, A, мультиколор</t>
  </si>
  <si>
    <t>75, B, мультиколор</t>
  </si>
  <si>
    <t>75, D, мультиколор</t>
  </si>
  <si>
    <t>80, B, мультиколор</t>
  </si>
  <si>
    <t>85, B, мультиколор</t>
  </si>
  <si>
    <t>купальный костюм жен. O-006-411_026-411*</t>
  </si>
  <si>
    <t>70, B, мультиколор</t>
  </si>
  <si>
    <t>купальный костюм жен. O-006-477_026-477*</t>
  </si>
  <si>
    <t>Мода</t>
  </si>
  <si>
    <t>трусы слип жен. O-624-142*</t>
  </si>
  <si>
    <t>40, черный кварц</t>
  </si>
  <si>
    <t>48, черный кварц</t>
  </si>
  <si>
    <t>бюстгальтер пуш-ап жен. O-167-192*</t>
  </si>
  <si>
    <t>бюстгальтер дубл. жен. O-560-198*</t>
  </si>
  <si>
    <t>70, C, атмосфера</t>
  </si>
  <si>
    <t>бюстгальтер пуш-ап жен. O-531-495*</t>
  </si>
  <si>
    <t>-</t>
  </si>
  <si>
    <t>ИТОГО:</t>
  </si>
</sst>
</file>

<file path=xl/styles.xml><?xml version="1.0" encoding="utf-8"?>
<styleSheet xmlns="http://schemas.openxmlformats.org/spreadsheetml/2006/main">
  <numFmts count="3">
    <numFmt numFmtId="164" formatCode="000"/>
    <numFmt numFmtId="165" formatCode="000000000000"/>
    <numFmt numFmtId="166" formatCode="00000000000"/>
  </numFmts>
  <fonts count="11">
    <font>
      <sz val="8"/>
      <name val="Arial"/>
    </font>
    <font>
      <sz val="8"/>
      <color rgb="FFFF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b/>
      <sz val="11"/>
      <color rgb="FF000000"/>
      <name val="MS Shell Dlg"/>
      <charset val="1"/>
    </font>
    <font>
      <i/>
      <sz val="8"/>
      <name val="Arial"/>
      <family val="2"/>
      <charset val="1"/>
    </font>
    <font>
      <sz val="10"/>
      <name val="Arial"/>
      <family val="2"/>
      <charset val="1"/>
    </font>
    <font>
      <i/>
      <sz val="8"/>
      <color rgb="FF0000FF"/>
      <name val="Arial"/>
      <family val="2"/>
      <charset val="1"/>
    </font>
    <font>
      <sz val="10"/>
      <color rgb="FFFF0000"/>
      <name val="Arial"/>
      <family val="2"/>
      <charset val="1"/>
    </font>
    <font>
      <b/>
      <sz val="10"/>
      <name val="Arial"/>
      <family val="2"/>
      <charset val="1"/>
    </font>
    <font>
      <u/>
      <sz val="8"/>
      <color theme="10"/>
      <name val="Arial"/>
    </font>
  </fonts>
  <fills count="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EEE9DB"/>
      </patternFill>
    </fill>
    <fill>
      <patternFill patternType="solid">
        <fgColor rgb="FF7FFFD4"/>
      </patternFill>
    </fill>
    <fill>
      <patternFill patternType="solid">
        <fgColor rgb="FF00FFFF"/>
      </patternFill>
    </fill>
    <fill>
      <patternFill patternType="solid">
        <fgColor rgb="FFB0C4DE"/>
      </patternFill>
    </fill>
    <fill>
      <patternFill patternType="solid">
        <fgColor rgb="FFEAEEE0"/>
      </patternFill>
    </fill>
    <fill>
      <patternFill patternType="solid">
        <fgColor rgb="FFCCFF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wrapText="1"/>
    </xf>
    <xf numFmtId="0" fontId="3" fillId="4" borderId="0" xfId="0" applyFont="1" applyFill="1" applyAlignment="1">
      <alignment horizontal="left" wrapText="1" indent="3"/>
    </xf>
    <xf numFmtId="164" fontId="3" fillId="5" borderId="0" xfId="0" applyNumberFormat="1" applyFont="1" applyFill="1" applyAlignment="1">
      <alignment horizontal="left" wrapText="1" indent="6"/>
    </xf>
    <xf numFmtId="0" fontId="3" fillId="5" borderId="0" xfId="0" applyFont="1" applyFill="1" applyAlignment="1">
      <alignment horizontal="left" wrapText="1" indent="6"/>
    </xf>
    <xf numFmtId="0" fontId="3" fillId="6" borderId="0" xfId="0" applyFont="1" applyFill="1" applyAlignment="1">
      <alignment horizontal="left" wrapText="1" indent="9"/>
    </xf>
    <xf numFmtId="0" fontId="5" fillId="7" borderId="0" xfId="0" applyFont="1" applyFill="1" applyAlignment="1">
      <alignment horizontal="center"/>
    </xf>
    <xf numFmtId="0" fontId="6" fillId="0" borderId="1" xfId="0" applyFont="1" applyBorder="1" applyAlignment="1">
      <alignment horizontal="left" wrapText="1"/>
    </xf>
    <xf numFmtId="4" fontId="6" fillId="0" borderId="1" xfId="0" applyNumberFormat="1" applyFont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0" borderId="0" xfId="0" applyFont="1" applyAlignment="1">
      <alignment horizontal="center"/>
    </xf>
    <xf numFmtId="165" fontId="6" fillId="0" borderId="1" xfId="0" applyNumberFormat="1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66" fontId="6" fillId="0" borderId="1" xfId="0" applyNumberFormat="1" applyFont="1" applyBorder="1" applyAlignment="1">
      <alignment horizontal="left" wrapText="1"/>
    </xf>
    <xf numFmtId="1" fontId="3" fillId="5" borderId="0" xfId="0" applyNumberFormat="1" applyFont="1" applyFill="1" applyAlignment="1">
      <alignment horizontal="left" wrapText="1" indent="6"/>
    </xf>
    <xf numFmtId="1" fontId="6" fillId="0" borderId="1" xfId="0" applyNumberFormat="1" applyFont="1" applyBorder="1" applyAlignment="1">
      <alignment horizontal="left" wrapText="1"/>
    </xf>
    <xf numFmtId="1" fontId="3" fillId="5" borderId="0" xfId="0" applyNumberFormat="1" applyFont="1" applyFill="1" applyAlignment="1">
      <alignment horizontal="left" wrapText="1" indent="3"/>
    </xf>
    <xf numFmtId="0" fontId="3" fillId="5" borderId="0" xfId="0" applyFont="1" applyFill="1" applyAlignment="1">
      <alignment horizontal="left" wrapText="1" indent="3"/>
    </xf>
    <xf numFmtId="0" fontId="3" fillId="6" borderId="0" xfId="0" applyFont="1" applyFill="1" applyAlignment="1">
      <alignment horizontal="left" wrapText="1" indent="6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4" fillId="3" borderId="2" xfId="0" applyFont="1" applyFill="1" applyBorder="1" applyAlignment="1">
      <alignment horizontal="left" wrapText="1"/>
    </xf>
    <xf numFmtId="0" fontId="3" fillId="4" borderId="0" xfId="0" applyFont="1" applyFill="1" applyAlignment="1">
      <alignment horizontal="left" wrapText="1" indent="3"/>
    </xf>
    <xf numFmtId="0" fontId="3" fillId="6" borderId="0" xfId="0" applyFont="1" applyFill="1" applyAlignment="1">
      <alignment horizontal="left" wrapText="1" indent="9"/>
    </xf>
    <xf numFmtId="0" fontId="5" fillId="6" borderId="0" xfId="0" applyFont="1" applyFill="1" applyAlignment="1">
      <alignment horizontal="left" wrapText="1" indent="9"/>
    </xf>
    <xf numFmtId="0" fontId="5" fillId="7" borderId="0" xfId="0" applyFont="1" applyFill="1" applyAlignment="1">
      <alignment horizontal="left" wrapText="1"/>
    </xf>
    <xf numFmtId="0" fontId="3" fillId="6" borderId="0" xfId="0" applyFont="1" applyFill="1" applyAlignment="1">
      <alignment horizontal="left" wrapText="1" indent="6"/>
    </xf>
    <xf numFmtId="0" fontId="5" fillId="6" borderId="0" xfId="0" applyFont="1" applyFill="1" applyAlignment="1">
      <alignment horizontal="left" wrapText="1" indent="6"/>
    </xf>
    <xf numFmtId="0" fontId="10" fillId="6" borderId="0" xfId="1" applyFill="1" applyAlignment="1" applyProtection="1">
      <alignment horizontal="left" wrapText="1" indent="9"/>
    </xf>
    <xf numFmtId="0" fontId="10" fillId="6" borderId="0" xfId="1" applyFill="1" applyAlignment="1" applyProtection="1">
      <alignment horizontal="left" wrapText="1" indent="6"/>
    </xf>
    <xf numFmtId="0" fontId="10" fillId="0" borderId="0" xfId="1" applyAlignment="1" applyProtection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85725</xdr:colOff>
      <xdr:row>3</xdr:row>
      <xdr:rowOff>95250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11</xdr:row>
      <xdr:rowOff>9525</xdr:rowOff>
    </xdr:from>
    <xdr:to>
      <xdr:col>2</xdr:col>
      <xdr:colOff>0</xdr:colOff>
      <xdr:row>22</xdr:row>
      <xdr:rowOff>9525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39</xdr:row>
      <xdr:rowOff>9525</xdr:rowOff>
    </xdr:from>
    <xdr:to>
      <xdr:col>2</xdr:col>
      <xdr:colOff>0</xdr:colOff>
      <xdr:row>50</xdr:row>
      <xdr:rowOff>9525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53</xdr:row>
      <xdr:rowOff>9525</xdr:rowOff>
    </xdr:from>
    <xdr:to>
      <xdr:col>2</xdr:col>
      <xdr:colOff>0</xdr:colOff>
      <xdr:row>64</xdr:row>
      <xdr:rowOff>9525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72</xdr:row>
      <xdr:rowOff>9525</xdr:rowOff>
    </xdr:from>
    <xdr:to>
      <xdr:col>2</xdr:col>
      <xdr:colOff>0</xdr:colOff>
      <xdr:row>83</xdr:row>
      <xdr:rowOff>9525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86</xdr:row>
      <xdr:rowOff>9525</xdr:rowOff>
    </xdr:from>
    <xdr:to>
      <xdr:col>2</xdr:col>
      <xdr:colOff>0</xdr:colOff>
      <xdr:row>97</xdr:row>
      <xdr:rowOff>9525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100</xdr:row>
      <xdr:rowOff>9525</xdr:rowOff>
    </xdr:from>
    <xdr:to>
      <xdr:col>2</xdr:col>
      <xdr:colOff>0</xdr:colOff>
      <xdr:row>111</xdr:row>
      <xdr:rowOff>9525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115</xdr:row>
      <xdr:rowOff>9525</xdr:rowOff>
    </xdr:from>
    <xdr:to>
      <xdr:col>2</xdr:col>
      <xdr:colOff>0</xdr:colOff>
      <xdr:row>126</xdr:row>
      <xdr:rowOff>19050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129</xdr:row>
      <xdr:rowOff>9525</xdr:rowOff>
    </xdr:from>
    <xdr:to>
      <xdr:col>2</xdr:col>
      <xdr:colOff>0</xdr:colOff>
      <xdr:row>140</xdr:row>
      <xdr:rowOff>9525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144</xdr:row>
      <xdr:rowOff>9525</xdr:rowOff>
    </xdr:from>
    <xdr:to>
      <xdr:col>2</xdr:col>
      <xdr:colOff>0</xdr:colOff>
      <xdr:row>155</xdr:row>
      <xdr:rowOff>9525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187</xdr:row>
      <xdr:rowOff>9525</xdr:rowOff>
    </xdr:from>
    <xdr:to>
      <xdr:col>2</xdr:col>
      <xdr:colOff>0</xdr:colOff>
      <xdr:row>198</xdr:row>
      <xdr:rowOff>9525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222</xdr:row>
      <xdr:rowOff>9525</xdr:rowOff>
    </xdr:from>
    <xdr:to>
      <xdr:col>2</xdr:col>
      <xdr:colOff>0</xdr:colOff>
      <xdr:row>233</xdr:row>
      <xdr:rowOff>9525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246</xdr:row>
      <xdr:rowOff>9525</xdr:rowOff>
    </xdr:from>
    <xdr:to>
      <xdr:col>2</xdr:col>
      <xdr:colOff>0</xdr:colOff>
      <xdr:row>257</xdr:row>
      <xdr:rowOff>9525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261</xdr:row>
      <xdr:rowOff>9525</xdr:rowOff>
    </xdr:from>
    <xdr:to>
      <xdr:col>2</xdr:col>
      <xdr:colOff>0</xdr:colOff>
      <xdr:row>272</xdr:row>
      <xdr:rowOff>9525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344</xdr:row>
      <xdr:rowOff>9525</xdr:rowOff>
    </xdr:from>
    <xdr:to>
      <xdr:col>2</xdr:col>
      <xdr:colOff>0</xdr:colOff>
      <xdr:row>355</xdr:row>
      <xdr:rowOff>9525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382</xdr:row>
      <xdr:rowOff>9525</xdr:rowOff>
    </xdr:from>
    <xdr:to>
      <xdr:col>2</xdr:col>
      <xdr:colOff>0</xdr:colOff>
      <xdr:row>393</xdr:row>
      <xdr:rowOff>9525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396</xdr:row>
      <xdr:rowOff>9525</xdr:rowOff>
    </xdr:from>
    <xdr:to>
      <xdr:col>2</xdr:col>
      <xdr:colOff>0</xdr:colOff>
      <xdr:row>407</xdr:row>
      <xdr:rowOff>9525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411</xdr:row>
      <xdr:rowOff>9525</xdr:rowOff>
    </xdr:from>
    <xdr:to>
      <xdr:col>2</xdr:col>
      <xdr:colOff>0</xdr:colOff>
      <xdr:row>422</xdr:row>
      <xdr:rowOff>9525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510</xdr:row>
      <xdr:rowOff>9525</xdr:rowOff>
    </xdr:from>
    <xdr:to>
      <xdr:col>2</xdr:col>
      <xdr:colOff>0</xdr:colOff>
      <xdr:row>521</xdr:row>
      <xdr:rowOff>19050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524</xdr:row>
      <xdr:rowOff>9525</xdr:rowOff>
    </xdr:from>
    <xdr:to>
      <xdr:col>2</xdr:col>
      <xdr:colOff>0</xdr:colOff>
      <xdr:row>535</xdr:row>
      <xdr:rowOff>9525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648</xdr:row>
      <xdr:rowOff>9525</xdr:rowOff>
    </xdr:from>
    <xdr:to>
      <xdr:col>2</xdr:col>
      <xdr:colOff>0</xdr:colOff>
      <xdr:row>659</xdr:row>
      <xdr:rowOff>9525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728</xdr:row>
      <xdr:rowOff>9525</xdr:rowOff>
    </xdr:from>
    <xdr:to>
      <xdr:col>2</xdr:col>
      <xdr:colOff>0</xdr:colOff>
      <xdr:row>739</xdr:row>
      <xdr:rowOff>19050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742</xdr:row>
      <xdr:rowOff>9525</xdr:rowOff>
    </xdr:from>
    <xdr:to>
      <xdr:col>2</xdr:col>
      <xdr:colOff>0</xdr:colOff>
      <xdr:row>753</xdr:row>
      <xdr:rowOff>19050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756</xdr:row>
      <xdr:rowOff>9525</xdr:rowOff>
    </xdr:from>
    <xdr:to>
      <xdr:col>2</xdr:col>
      <xdr:colOff>0</xdr:colOff>
      <xdr:row>767</xdr:row>
      <xdr:rowOff>19050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770</xdr:row>
      <xdr:rowOff>9525</xdr:rowOff>
    </xdr:from>
    <xdr:to>
      <xdr:col>2</xdr:col>
      <xdr:colOff>0</xdr:colOff>
      <xdr:row>781</xdr:row>
      <xdr:rowOff>9525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908</xdr:row>
      <xdr:rowOff>9525</xdr:rowOff>
    </xdr:from>
    <xdr:to>
      <xdr:col>2</xdr:col>
      <xdr:colOff>0</xdr:colOff>
      <xdr:row>919</xdr:row>
      <xdr:rowOff>9525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922</xdr:row>
      <xdr:rowOff>9525</xdr:rowOff>
    </xdr:from>
    <xdr:to>
      <xdr:col>2</xdr:col>
      <xdr:colOff>0</xdr:colOff>
      <xdr:row>933</xdr:row>
      <xdr:rowOff>9525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958</xdr:row>
      <xdr:rowOff>9525</xdr:rowOff>
    </xdr:from>
    <xdr:to>
      <xdr:col>2</xdr:col>
      <xdr:colOff>0</xdr:colOff>
      <xdr:row>969</xdr:row>
      <xdr:rowOff>9525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974</xdr:row>
      <xdr:rowOff>9525</xdr:rowOff>
    </xdr:from>
    <xdr:to>
      <xdr:col>2</xdr:col>
      <xdr:colOff>0</xdr:colOff>
      <xdr:row>985</xdr:row>
      <xdr:rowOff>9525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1003</xdr:row>
      <xdr:rowOff>9525</xdr:rowOff>
    </xdr:from>
    <xdr:to>
      <xdr:col>2</xdr:col>
      <xdr:colOff>0</xdr:colOff>
      <xdr:row>1014</xdr:row>
      <xdr:rowOff>9525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1019</xdr:row>
      <xdr:rowOff>9525</xdr:rowOff>
    </xdr:from>
    <xdr:to>
      <xdr:col>2</xdr:col>
      <xdr:colOff>0</xdr:colOff>
      <xdr:row>1030</xdr:row>
      <xdr:rowOff>9525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1033</xdr:row>
      <xdr:rowOff>9525</xdr:rowOff>
    </xdr:from>
    <xdr:to>
      <xdr:col>2</xdr:col>
      <xdr:colOff>0</xdr:colOff>
      <xdr:row>1044</xdr:row>
      <xdr:rowOff>9525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1079</xdr:row>
      <xdr:rowOff>9525</xdr:rowOff>
    </xdr:from>
    <xdr:to>
      <xdr:col>2</xdr:col>
      <xdr:colOff>0</xdr:colOff>
      <xdr:row>1090</xdr:row>
      <xdr:rowOff>9525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1094</xdr:row>
      <xdr:rowOff>9525</xdr:rowOff>
    </xdr:from>
    <xdr:to>
      <xdr:col>2</xdr:col>
      <xdr:colOff>0</xdr:colOff>
      <xdr:row>1105</xdr:row>
      <xdr:rowOff>9525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1129</xdr:row>
      <xdr:rowOff>9525</xdr:rowOff>
    </xdr:from>
    <xdr:to>
      <xdr:col>2</xdr:col>
      <xdr:colOff>0</xdr:colOff>
      <xdr:row>1140</xdr:row>
      <xdr:rowOff>19050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1143</xdr:row>
      <xdr:rowOff>9525</xdr:rowOff>
    </xdr:from>
    <xdr:to>
      <xdr:col>2</xdr:col>
      <xdr:colOff>0</xdr:colOff>
      <xdr:row>1154</xdr:row>
      <xdr:rowOff>9525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1180</xdr:row>
      <xdr:rowOff>9525</xdr:rowOff>
    </xdr:from>
    <xdr:to>
      <xdr:col>2</xdr:col>
      <xdr:colOff>0</xdr:colOff>
      <xdr:row>1191</xdr:row>
      <xdr:rowOff>9525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1195</xdr:row>
      <xdr:rowOff>9525</xdr:rowOff>
    </xdr:from>
    <xdr:to>
      <xdr:col>2</xdr:col>
      <xdr:colOff>0</xdr:colOff>
      <xdr:row>1206</xdr:row>
      <xdr:rowOff>9525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1214</xdr:row>
      <xdr:rowOff>9525</xdr:rowOff>
    </xdr:from>
    <xdr:to>
      <xdr:col>2</xdr:col>
      <xdr:colOff>0</xdr:colOff>
      <xdr:row>1225</xdr:row>
      <xdr:rowOff>19050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1228</xdr:row>
      <xdr:rowOff>9525</xdr:rowOff>
    </xdr:from>
    <xdr:to>
      <xdr:col>2</xdr:col>
      <xdr:colOff>0</xdr:colOff>
      <xdr:row>1239</xdr:row>
      <xdr:rowOff>19050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1243</xdr:row>
      <xdr:rowOff>9525</xdr:rowOff>
    </xdr:from>
    <xdr:to>
      <xdr:col>2</xdr:col>
      <xdr:colOff>0</xdr:colOff>
      <xdr:row>1254</xdr:row>
      <xdr:rowOff>19050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1257</xdr:row>
      <xdr:rowOff>9525</xdr:rowOff>
    </xdr:from>
    <xdr:to>
      <xdr:col>2</xdr:col>
      <xdr:colOff>0</xdr:colOff>
      <xdr:row>1268</xdr:row>
      <xdr:rowOff>19050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1272</xdr:row>
      <xdr:rowOff>9525</xdr:rowOff>
    </xdr:from>
    <xdr:to>
      <xdr:col>2</xdr:col>
      <xdr:colOff>0</xdr:colOff>
      <xdr:row>1283</xdr:row>
      <xdr:rowOff>9525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1287</xdr:row>
      <xdr:rowOff>9525</xdr:rowOff>
    </xdr:from>
    <xdr:to>
      <xdr:col>2</xdr:col>
      <xdr:colOff>0</xdr:colOff>
      <xdr:row>1298</xdr:row>
      <xdr:rowOff>9525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1343</xdr:row>
      <xdr:rowOff>9525</xdr:rowOff>
    </xdr:from>
    <xdr:to>
      <xdr:col>2</xdr:col>
      <xdr:colOff>0</xdr:colOff>
      <xdr:row>1354</xdr:row>
      <xdr:rowOff>9525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1365</xdr:row>
      <xdr:rowOff>9525</xdr:rowOff>
    </xdr:from>
    <xdr:to>
      <xdr:col>2</xdr:col>
      <xdr:colOff>0</xdr:colOff>
      <xdr:row>1376</xdr:row>
      <xdr:rowOff>19050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1380</xdr:row>
      <xdr:rowOff>9525</xdr:rowOff>
    </xdr:from>
    <xdr:to>
      <xdr:col>2</xdr:col>
      <xdr:colOff>0</xdr:colOff>
      <xdr:row>1391</xdr:row>
      <xdr:rowOff>19050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1395</xdr:row>
      <xdr:rowOff>9525</xdr:rowOff>
    </xdr:from>
    <xdr:to>
      <xdr:col>2</xdr:col>
      <xdr:colOff>0</xdr:colOff>
      <xdr:row>1406</xdr:row>
      <xdr:rowOff>19050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1411</xdr:row>
      <xdr:rowOff>9525</xdr:rowOff>
    </xdr:from>
    <xdr:to>
      <xdr:col>2</xdr:col>
      <xdr:colOff>0</xdr:colOff>
      <xdr:row>1422</xdr:row>
      <xdr:rowOff>19050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1426</xdr:row>
      <xdr:rowOff>9525</xdr:rowOff>
    </xdr:from>
    <xdr:to>
      <xdr:col>2</xdr:col>
      <xdr:colOff>0</xdr:colOff>
      <xdr:row>1437</xdr:row>
      <xdr:rowOff>19050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1441</xdr:row>
      <xdr:rowOff>9525</xdr:rowOff>
    </xdr:from>
    <xdr:to>
      <xdr:col>2</xdr:col>
      <xdr:colOff>0</xdr:colOff>
      <xdr:row>1452</xdr:row>
      <xdr:rowOff>19050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1456</xdr:row>
      <xdr:rowOff>9525</xdr:rowOff>
    </xdr:from>
    <xdr:to>
      <xdr:col>2</xdr:col>
      <xdr:colOff>0</xdr:colOff>
      <xdr:row>1467</xdr:row>
      <xdr:rowOff>19050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G1470"/>
  <sheetViews>
    <sheetView tabSelected="1" workbookViewId="0"/>
  </sheetViews>
  <sheetFormatPr defaultColWidth="10.5" defaultRowHeight="11.45" customHeight="1" outlineLevelRow="3"/>
  <cols>
    <col min="1" max="1" width="2.33203125" style="1" customWidth="1"/>
    <col min="2" max="2" width="29.33203125" style="1" customWidth="1"/>
    <col min="3" max="3" width="37.33203125" style="1" customWidth="1"/>
    <col min="4" max="4" width="18.5" style="1" hidden="1" customWidth="1"/>
    <col min="5" max="5" width="18.6640625" style="2" customWidth="1"/>
    <col min="6" max="6" width="10.5" style="2" customWidth="1"/>
    <col min="7" max="7" width="15.33203125" style="2" customWidth="1"/>
  </cols>
  <sheetData>
    <row r="1" spans="2:7" ht="11.1" customHeight="1"/>
    <row r="2" spans="2:7" ht="11.1" customHeight="1"/>
    <row r="3" spans="2:7" ht="11.1" customHeight="1"/>
    <row r="4" spans="2:7" ht="11.1" customHeight="1">
      <c r="E4" s="3" t="s">
        <v>0</v>
      </c>
      <c r="F4" s="31" t="s">
        <v>1</v>
      </c>
      <c r="G4" s="31"/>
    </row>
    <row r="5" spans="2:7" ht="11.1" customHeight="1">
      <c r="B5" s="1" t="s">
        <v>2</v>
      </c>
    </row>
    <row r="6" spans="2:7" ht="11.1" customHeight="1"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</row>
    <row r="7" spans="2:7" ht="12.95" customHeight="1">
      <c r="B7" s="32" t="s">
        <v>9</v>
      </c>
      <c r="C7" s="32"/>
      <c r="D7" s="32"/>
      <c r="E7" s="32"/>
      <c r="F7" s="5"/>
      <c r="G7" s="5"/>
    </row>
    <row r="8" spans="2:7" ht="11.1" customHeight="1" outlineLevel="1">
      <c r="B8" s="33" t="s">
        <v>10</v>
      </c>
      <c r="C8" s="33"/>
      <c r="D8" s="6"/>
      <c r="E8" s="6"/>
      <c r="F8" s="6"/>
      <c r="G8" s="6"/>
    </row>
    <row r="9" spans="2:7" ht="11.1" customHeight="1" outlineLevel="2">
      <c r="B9" s="7">
        <v>0</v>
      </c>
      <c r="C9" s="8"/>
      <c r="D9" s="8"/>
      <c r="E9" s="8"/>
      <c r="F9" s="8"/>
      <c r="G9" s="8"/>
    </row>
    <row r="10" spans="2:7" ht="11.1" customHeight="1" outlineLevel="3">
      <c r="B10" s="34" t="s">
        <v>11</v>
      </c>
      <c r="C10" s="34"/>
      <c r="D10" s="9"/>
      <c r="E10" s="35"/>
      <c r="F10" s="35"/>
      <c r="G10" s="35"/>
    </row>
    <row r="11" spans="2:7" ht="11.1" customHeight="1" outlineLevel="3">
      <c r="B11" s="36" t="s">
        <v>12</v>
      </c>
      <c r="C11" s="36"/>
      <c r="D11" s="36"/>
      <c r="E11" s="36"/>
      <c r="F11" s="10"/>
      <c r="G11" s="10"/>
    </row>
    <row r="12" spans="2:7" ht="12.95" customHeight="1" outlineLevel="3">
      <c r="C12" s="11" t="s">
        <v>13</v>
      </c>
      <c r="D12" s="11" t="s">
        <v>14</v>
      </c>
      <c r="E12" s="12">
        <v>1070</v>
      </c>
      <c r="F12" s="13"/>
      <c r="G12" s="14">
        <f>F12*E12</f>
        <v>0</v>
      </c>
    </row>
    <row r="13" spans="2:7" ht="12.95" customHeight="1" outlineLevel="3">
      <c r="C13" s="11" t="s">
        <v>15</v>
      </c>
      <c r="D13" s="11" t="s">
        <v>16</v>
      </c>
      <c r="E13" s="12">
        <v>1070</v>
      </c>
      <c r="F13" s="13"/>
      <c r="G13" s="14">
        <f>F13*E13</f>
        <v>0</v>
      </c>
    </row>
    <row r="14" spans="2:7" ht="12.95" customHeight="1" outlineLevel="3">
      <c r="C14" s="11" t="s">
        <v>17</v>
      </c>
      <c r="D14" s="11" t="s">
        <v>18</v>
      </c>
      <c r="E14" s="12">
        <v>1070</v>
      </c>
      <c r="F14" s="13"/>
      <c r="G14" s="14">
        <f>F14*E14</f>
        <v>0</v>
      </c>
    </row>
    <row r="15" spans="2:7" ht="12.95" customHeight="1" outlineLevel="3">
      <c r="C15" s="11" t="s">
        <v>19</v>
      </c>
      <c r="D15" s="11" t="s">
        <v>20</v>
      </c>
      <c r="E15" s="12">
        <v>1070</v>
      </c>
      <c r="F15" s="13"/>
      <c r="G15" s="14">
        <f>F15*E15</f>
        <v>0</v>
      </c>
    </row>
    <row r="16" spans="2:7" ht="12.95" customHeight="1" outlineLevel="3">
      <c r="C16" s="11" t="s">
        <v>21</v>
      </c>
      <c r="D16" s="11" t="s">
        <v>22</v>
      </c>
      <c r="E16" s="12">
        <v>1070</v>
      </c>
      <c r="F16" s="13"/>
      <c r="G16" s="14">
        <f>F16*E16</f>
        <v>0</v>
      </c>
    </row>
    <row r="17" spans="2:7" ht="12.95" customHeight="1" outlineLevel="3">
      <c r="C17" s="11" t="s">
        <v>23</v>
      </c>
      <c r="D17" s="11" t="s">
        <v>24</v>
      </c>
      <c r="E17" s="12">
        <v>1070</v>
      </c>
      <c r="F17" s="13"/>
      <c r="G17" s="14">
        <f>F17*E17</f>
        <v>0</v>
      </c>
    </row>
    <row r="18" spans="2:7" ht="12.95" customHeight="1" outlineLevel="3">
      <c r="C18" s="11" t="s">
        <v>25</v>
      </c>
      <c r="D18" s="11" t="s">
        <v>26</v>
      </c>
      <c r="E18" s="12">
        <v>1070</v>
      </c>
      <c r="F18" s="13"/>
      <c r="G18" s="14">
        <f>F18*E18</f>
        <v>0</v>
      </c>
    </row>
    <row r="19" spans="2:7" ht="12.95" customHeight="1" outlineLevel="3">
      <c r="C19" s="11" t="s">
        <v>27</v>
      </c>
      <c r="D19" s="11" t="s">
        <v>28</v>
      </c>
      <c r="E19" s="12">
        <v>1070</v>
      </c>
      <c r="F19" s="13"/>
      <c r="G19" s="14">
        <f>F19*E19</f>
        <v>0</v>
      </c>
    </row>
    <row r="20" spans="2:7" ht="12.95" customHeight="1" outlineLevel="3">
      <c r="C20" s="11" t="s">
        <v>29</v>
      </c>
      <c r="D20" s="11" t="s">
        <v>30</v>
      </c>
      <c r="E20" s="12">
        <v>1070</v>
      </c>
      <c r="F20" s="13"/>
      <c r="G20" s="14">
        <f>F20*E20</f>
        <v>0</v>
      </c>
    </row>
    <row r="21" spans="2:7" ht="12.95" customHeight="1" outlineLevel="3">
      <c r="C21" s="11" t="s">
        <v>31</v>
      </c>
      <c r="D21" s="11" t="s">
        <v>32</v>
      </c>
      <c r="E21" s="12">
        <v>1070</v>
      </c>
      <c r="F21" s="13"/>
      <c r="G21" s="14">
        <f>F21*E21</f>
        <v>0</v>
      </c>
    </row>
    <row r="22" spans="2:7" ht="12.95" customHeight="1" outlineLevel="3">
      <c r="C22" s="11" t="s">
        <v>33</v>
      </c>
      <c r="D22" s="11" t="s">
        <v>34</v>
      </c>
      <c r="E22" s="12">
        <v>1070</v>
      </c>
      <c r="F22" s="13"/>
      <c r="G22" s="14">
        <f>F22*E22</f>
        <v>0</v>
      </c>
    </row>
    <row r="23" spans="2:7" ht="12.95" customHeight="1" outlineLevel="3">
      <c r="B23" s="15"/>
      <c r="C23" s="11" t="s">
        <v>35</v>
      </c>
      <c r="D23" s="11" t="s">
        <v>36</v>
      </c>
      <c r="E23" s="12">
        <v>1070</v>
      </c>
      <c r="F23" s="13"/>
      <c r="G23" s="14">
        <f>F23*E23</f>
        <v>0</v>
      </c>
    </row>
    <row r="24" spans="2:7" ht="12.95" customHeight="1" outlineLevel="3">
      <c r="C24" s="11" t="s">
        <v>37</v>
      </c>
      <c r="D24" s="11" t="s">
        <v>38</v>
      </c>
      <c r="E24" s="12">
        <v>1070</v>
      </c>
      <c r="F24" s="13"/>
      <c r="G24" s="14">
        <f>F24*E24</f>
        <v>0</v>
      </c>
    </row>
    <row r="25" spans="2:7" ht="12.95" customHeight="1" outlineLevel="3">
      <c r="C25" s="11" t="s">
        <v>39</v>
      </c>
      <c r="D25" s="11" t="s">
        <v>40</v>
      </c>
      <c r="E25" s="12">
        <v>1070</v>
      </c>
      <c r="F25" s="13"/>
      <c r="G25" s="14">
        <f>F25*E25</f>
        <v>0</v>
      </c>
    </row>
    <row r="26" spans="2:7" ht="12.95" customHeight="1" outlineLevel="3">
      <c r="C26" s="11" t="s">
        <v>41</v>
      </c>
      <c r="D26" s="11" t="s">
        <v>42</v>
      </c>
      <c r="E26" s="12">
        <v>1070</v>
      </c>
      <c r="F26" s="13"/>
      <c r="G26" s="14">
        <f>F26*E26</f>
        <v>0</v>
      </c>
    </row>
    <row r="27" spans="2:7" ht="12.95" customHeight="1" outlineLevel="3">
      <c r="C27" s="11" t="s">
        <v>43</v>
      </c>
      <c r="D27" s="11" t="s">
        <v>44</v>
      </c>
      <c r="E27" s="12">
        <v>1070</v>
      </c>
      <c r="F27" s="13"/>
      <c r="G27" s="14">
        <f>F27*E27</f>
        <v>0</v>
      </c>
    </row>
    <row r="28" spans="2:7" ht="12.95" customHeight="1" outlineLevel="3">
      <c r="C28" s="11" t="s">
        <v>45</v>
      </c>
      <c r="D28" s="11" t="s">
        <v>46</v>
      </c>
      <c r="E28" s="12">
        <v>1070</v>
      </c>
      <c r="F28" s="13"/>
      <c r="G28" s="14">
        <f>F28*E28</f>
        <v>0</v>
      </c>
    </row>
    <row r="29" spans="2:7" ht="12.95" customHeight="1" outlineLevel="3">
      <c r="C29" s="11" t="s">
        <v>47</v>
      </c>
      <c r="D29" s="11" t="s">
        <v>48</v>
      </c>
      <c r="E29" s="12">
        <v>1070</v>
      </c>
      <c r="F29" s="13"/>
      <c r="G29" s="14">
        <f>F29*E29</f>
        <v>0</v>
      </c>
    </row>
    <row r="30" spans="2:7" ht="12.95" customHeight="1" outlineLevel="3">
      <c r="C30" s="11" t="s">
        <v>49</v>
      </c>
      <c r="D30" s="11" t="s">
        <v>50</v>
      </c>
      <c r="E30" s="12">
        <v>1070</v>
      </c>
      <c r="F30" s="13"/>
      <c r="G30" s="14">
        <f>F30*E30</f>
        <v>0</v>
      </c>
    </row>
    <row r="31" spans="2:7" ht="12.95" customHeight="1" outlineLevel="3">
      <c r="C31" s="11" t="s">
        <v>51</v>
      </c>
      <c r="D31" s="11" t="s">
        <v>52</v>
      </c>
      <c r="E31" s="12">
        <v>1070</v>
      </c>
      <c r="F31" s="13"/>
      <c r="G31" s="14">
        <f>F31*E31</f>
        <v>0</v>
      </c>
    </row>
    <row r="32" spans="2:7" ht="12.95" customHeight="1" outlineLevel="3">
      <c r="C32" s="11" t="s">
        <v>53</v>
      </c>
      <c r="D32" s="11" t="s">
        <v>54</v>
      </c>
      <c r="E32" s="12">
        <v>1070</v>
      </c>
      <c r="F32" s="13"/>
      <c r="G32" s="14">
        <f>F32*E32</f>
        <v>0</v>
      </c>
    </row>
    <row r="33" spans="2:7" ht="12.95" customHeight="1" outlineLevel="3">
      <c r="C33" s="11" t="s">
        <v>55</v>
      </c>
      <c r="D33" s="11" t="s">
        <v>56</v>
      </c>
      <c r="E33" s="12">
        <v>1070</v>
      </c>
      <c r="F33" s="13"/>
      <c r="G33" s="14">
        <f>F33*E33</f>
        <v>0</v>
      </c>
    </row>
    <row r="34" spans="2:7" ht="12.95" customHeight="1" outlineLevel="3">
      <c r="C34" s="11" t="s">
        <v>57</v>
      </c>
      <c r="D34" s="11" t="s">
        <v>58</v>
      </c>
      <c r="E34" s="12">
        <v>1070</v>
      </c>
      <c r="F34" s="13"/>
      <c r="G34" s="14">
        <f>F34*E34</f>
        <v>0</v>
      </c>
    </row>
    <row r="35" spans="2:7" ht="12.95" customHeight="1" outlineLevel="3">
      <c r="C35" s="11" t="s">
        <v>59</v>
      </c>
      <c r="D35" s="11" t="s">
        <v>60</v>
      </c>
      <c r="E35" s="12">
        <v>1070</v>
      </c>
      <c r="F35" s="13"/>
      <c r="G35" s="14">
        <f>F35*E35</f>
        <v>0</v>
      </c>
    </row>
    <row r="36" spans="2:7" ht="12.95" customHeight="1" outlineLevel="3">
      <c r="C36" s="11" t="s">
        <v>61</v>
      </c>
      <c r="D36" s="11" t="s">
        <v>62</v>
      </c>
      <c r="E36" s="12">
        <v>1070</v>
      </c>
      <c r="F36" s="13"/>
      <c r="G36" s="14">
        <f>F36*E36</f>
        <v>0</v>
      </c>
    </row>
    <row r="37" spans="2:7" ht="12.95" customHeight="1" outlineLevel="3">
      <c r="C37" s="11" t="s">
        <v>63</v>
      </c>
      <c r="D37" s="11" t="s">
        <v>64</v>
      </c>
      <c r="E37" s="12">
        <v>1070</v>
      </c>
      <c r="F37" s="13"/>
      <c r="G37" s="14">
        <f>F37*E37</f>
        <v>0</v>
      </c>
    </row>
    <row r="38" spans="2:7" ht="11.1" customHeight="1" outlineLevel="3">
      <c r="B38" s="34" t="s">
        <v>65</v>
      </c>
      <c r="C38" s="34"/>
      <c r="D38" s="9"/>
      <c r="E38" s="39" t="str">
        <f>HYPERLINK("http://www.galantholding.ru/catalog/293/137714/","www.galantholding.ru")</f>
        <v>www.galantholding.ru</v>
      </c>
      <c r="F38" s="35"/>
      <c r="G38" s="35"/>
    </row>
    <row r="39" spans="2:7" ht="11.1" customHeight="1" outlineLevel="3">
      <c r="B39" s="36" t="s">
        <v>66</v>
      </c>
      <c r="C39" s="36"/>
      <c r="D39" s="36"/>
      <c r="E39" s="36"/>
      <c r="F39" s="10"/>
      <c r="G39" s="10"/>
    </row>
    <row r="40" spans="2:7" ht="12.95" customHeight="1" outlineLevel="3">
      <c r="C40" s="11" t="s">
        <v>67</v>
      </c>
      <c r="D40" s="16">
        <v>9010101707</v>
      </c>
      <c r="E40" s="12">
        <v>1175</v>
      </c>
      <c r="F40" s="13"/>
      <c r="G40" s="14">
        <f>F40*E40</f>
        <v>0</v>
      </c>
    </row>
    <row r="41" spans="2:7" ht="12.95" customHeight="1" outlineLevel="3">
      <c r="C41" s="11" t="s">
        <v>68</v>
      </c>
      <c r="D41" s="16">
        <v>9010111706</v>
      </c>
      <c r="E41" s="12">
        <v>1175</v>
      </c>
      <c r="F41" s="13"/>
      <c r="G41" s="14">
        <f>F41*E41</f>
        <v>0</v>
      </c>
    </row>
    <row r="42" spans="2:7" ht="12.95" customHeight="1" outlineLevel="3">
      <c r="C42" s="11" t="s">
        <v>69</v>
      </c>
      <c r="D42" s="16">
        <v>9010181709</v>
      </c>
      <c r="E42" s="12">
        <v>1175</v>
      </c>
      <c r="F42" s="13"/>
      <c r="G42" s="14">
        <f>F42*E42</f>
        <v>0</v>
      </c>
    </row>
    <row r="43" spans="2:7" ht="12.95" customHeight="1" outlineLevel="3">
      <c r="C43" s="11" t="s">
        <v>70</v>
      </c>
      <c r="D43" s="16">
        <v>9010191708</v>
      </c>
      <c r="E43" s="12">
        <v>1175</v>
      </c>
      <c r="F43" s="13"/>
      <c r="G43" s="14">
        <f>F43*E43</f>
        <v>0</v>
      </c>
    </row>
    <row r="44" spans="2:7" ht="12.95" customHeight="1" outlineLevel="3">
      <c r="C44" s="11"/>
      <c r="D44" s="11"/>
      <c r="E44" s="17"/>
      <c r="F44" s="13"/>
      <c r="G44" s="14"/>
    </row>
    <row r="45" spans="2:7" ht="12.95" customHeight="1" outlineLevel="3">
      <c r="C45" s="11"/>
      <c r="D45" s="11"/>
      <c r="E45" s="17"/>
      <c r="F45" s="13"/>
      <c r="G45" s="14"/>
    </row>
    <row r="46" spans="2:7" ht="12.95" customHeight="1" outlineLevel="3">
      <c r="C46" s="11"/>
      <c r="D46" s="11"/>
      <c r="E46" s="17"/>
      <c r="F46" s="13"/>
      <c r="G46" s="14"/>
    </row>
    <row r="47" spans="2:7" ht="12.95" customHeight="1" outlineLevel="3">
      <c r="C47" s="11"/>
      <c r="D47" s="11"/>
      <c r="E47" s="17"/>
      <c r="F47" s="13"/>
      <c r="G47" s="14"/>
    </row>
    <row r="48" spans="2:7" ht="12.95" customHeight="1" outlineLevel="3">
      <c r="C48" s="11"/>
      <c r="D48" s="11"/>
      <c r="E48" s="17"/>
      <c r="F48" s="13"/>
      <c r="G48" s="14"/>
    </row>
    <row r="49" spans="2:7" ht="12.95" customHeight="1" outlineLevel="3">
      <c r="C49" s="11"/>
      <c r="D49" s="11"/>
      <c r="E49" s="17"/>
      <c r="F49" s="13"/>
      <c r="G49" s="14"/>
    </row>
    <row r="50" spans="2:7" ht="12.95" customHeight="1" outlineLevel="3">
      <c r="C50" s="11"/>
      <c r="D50" s="11"/>
      <c r="E50" s="17"/>
      <c r="F50" s="13"/>
      <c r="G50" s="14"/>
    </row>
    <row r="51" spans="2:7" ht="12.95" customHeight="1" outlineLevel="3">
      <c r="B51" s="41" t="str">
        <f>HYPERLINK("http://galantphoto.ru/pictures_for_form/Orhideja/classic/O-901-000.jpg","увеличить")</f>
        <v>увеличить</v>
      </c>
      <c r="C51" s="11"/>
      <c r="D51" s="11"/>
      <c r="E51" s="17"/>
      <c r="F51" s="13"/>
      <c r="G51" s="14"/>
    </row>
    <row r="52" spans="2:7" ht="11.1" customHeight="1" outlineLevel="3">
      <c r="B52" s="34" t="s">
        <v>71</v>
      </c>
      <c r="C52" s="34"/>
      <c r="D52" s="9"/>
      <c r="E52" s="39" t="str">
        <f>HYPERLINK("http://www.galantholding.ru/catalog/263/102003/","www.galantholding.ru")</f>
        <v>www.galantholding.ru</v>
      </c>
      <c r="F52" s="35"/>
      <c r="G52" s="35"/>
    </row>
    <row r="53" spans="2:7" ht="11.1" customHeight="1" outlineLevel="3">
      <c r="B53" s="36" t="s">
        <v>72</v>
      </c>
      <c r="C53" s="36"/>
      <c r="D53" s="36"/>
      <c r="E53" s="36"/>
      <c r="F53" s="10"/>
      <c r="G53" s="10"/>
    </row>
    <row r="54" spans="2:7" ht="12.95" customHeight="1" outlineLevel="3">
      <c r="C54" s="11" t="s">
        <v>73</v>
      </c>
      <c r="D54" s="16">
        <v>9091071265</v>
      </c>
      <c r="E54" s="12">
        <v>1555</v>
      </c>
      <c r="F54" s="13"/>
      <c r="G54" s="14">
        <f>F54*E54</f>
        <v>0</v>
      </c>
    </row>
    <row r="55" spans="2:7" ht="12.95" customHeight="1" outlineLevel="3">
      <c r="C55" s="11" t="s">
        <v>74</v>
      </c>
      <c r="D55" s="16">
        <v>9091081264</v>
      </c>
      <c r="E55" s="12">
        <v>1555</v>
      </c>
      <c r="F55" s="13"/>
      <c r="G55" s="14">
        <f>F55*E55</f>
        <v>0</v>
      </c>
    </row>
    <row r="56" spans="2:7" ht="12.95" customHeight="1" outlineLevel="3">
      <c r="C56" s="11" t="s">
        <v>75</v>
      </c>
      <c r="D56" s="16">
        <v>9091091263</v>
      </c>
      <c r="E56" s="12">
        <v>1555</v>
      </c>
      <c r="F56" s="13"/>
      <c r="G56" s="14">
        <f>F56*E56</f>
        <v>0</v>
      </c>
    </row>
    <row r="57" spans="2:7" ht="12.95" customHeight="1" outlineLevel="3">
      <c r="C57" s="11" t="s">
        <v>76</v>
      </c>
      <c r="D57" s="16">
        <v>9091101269</v>
      </c>
      <c r="E57" s="12">
        <v>1555</v>
      </c>
      <c r="F57" s="13"/>
      <c r="G57" s="14">
        <f>F57*E57</f>
        <v>0</v>
      </c>
    </row>
    <row r="58" spans="2:7" ht="12.95" customHeight="1" outlineLevel="3">
      <c r="C58" s="11" t="s">
        <v>77</v>
      </c>
      <c r="D58" s="16">
        <v>9091111268</v>
      </c>
      <c r="E58" s="12">
        <v>1555</v>
      </c>
      <c r="F58" s="13"/>
      <c r="G58" s="14">
        <f>F58*E58</f>
        <v>0</v>
      </c>
    </row>
    <row r="59" spans="2:7" ht="12.95" customHeight="1" outlineLevel="3">
      <c r="C59" s="11" t="s">
        <v>78</v>
      </c>
      <c r="D59" s="16">
        <v>9091131686</v>
      </c>
      <c r="E59" s="12">
        <v>1555</v>
      </c>
      <c r="F59" s="13"/>
      <c r="G59" s="14">
        <f>F59*E59</f>
        <v>0</v>
      </c>
    </row>
    <row r="60" spans="2:7" ht="12.95" customHeight="1" outlineLevel="3">
      <c r="C60" s="11" t="s">
        <v>79</v>
      </c>
      <c r="D60" s="16">
        <v>9091081684</v>
      </c>
      <c r="E60" s="12">
        <v>1555</v>
      </c>
      <c r="F60" s="13"/>
      <c r="G60" s="14">
        <f>F60*E60</f>
        <v>0</v>
      </c>
    </row>
    <row r="61" spans="2:7" ht="12.95" customHeight="1" outlineLevel="3">
      <c r="C61" s="11" t="s">
        <v>80</v>
      </c>
      <c r="D61" s="16">
        <v>9091091683</v>
      </c>
      <c r="E61" s="12">
        <v>1555</v>
      </c>
      <c r="F61" s="13"/>
      <c r="G61" s="14">
        <f>F61*E61</f>
        <v>0</v>
      </c>
    </row>
    <row r="62" spans="2:7" ht="12.95" customHeight="1" outlineLevel="3">
      <c r="C62" s="11" t="s">
        <v>81</v>
      </c>
      <c r="D62" s="16">
        <v>9091101689</v>
      </c>
      <c r="E62" s="12">
        <v>1555</v>
      </c>
      <c r="F62" s="13"/>
      <c r="G62" s="14">
        <f>F62*E62</f>
        <v>0</v>
      </c>
    </row>
    <row r="63" spans="2:7" ht="12.95" customHeight="1" outlineLevel="3">
      <c r="C63" s="11" t="s">
        <v>82</v>
      </c>
      <c r="D63" s="16">
        <v>9091111688</v>
      </c>
      <c r="E63" s="12">
        <v>1555</v>
      </c>
      <c r="F63" s="13"/>
      <c r="G63" s="14">
        <f>F63*E63</f>
        <v>0</v>
      </c>
    </row>
    <row r="64" spans="2:7" ht="12.95" customHeight="1" outlineLevel="3">
      <c r="C64" s="11" t="s">
        <v>83</v>
      </c>
      <c r="D64" s="16">
        <v>9091121687</v>
      </c>
      <c r="E64" s="12">
        <v>1555</v>
      </c>
      <c r="F64" s="13"/>
      <c r="G64" s="14">
        <f>F64*E64</f>
        <v>0</v>
      </c>
    </row>
    <row r="65" spans="2:7" ht="12.95" customHeight="1" outlineLevel="3">
      <c r="B65" s="41" t="str">
        <f>HYPERLINK("http://galantphoto.ru/pictures_for_form/Orhideja/classic/O-909-000.jpg","увеличить")</f>
        <v>увеличить</v>
      </c>
      <c r="C65" s="11" t="s">
        <v>84</v>
      </c>
      <c r="D65" s="16">
        <v>9091071708</v>
      </c>
      <c r="E65" s="12">
        <v>1555</v>
      </c>
      <c r="F65" s="13"/>
      <c r="G65" s="14">
        <f>F65*E65</f>
        <v>0</v>
      </c>
    </row>
    <row r="66" spans="2:7" ht="12.95" customHeight="1" outlineLevel="3">
      <c r="C66" s="11" t="s">
        <v>85</v>
      </c>
      <c r="D66" s="16">
        <v>9091081707</v>
      </c>
      <c r="E66" s="12">
        <v>1555</v>
      </c>
      <c r="F66" s="13"/>
      <c r="G66" s="14">
        <f>F66*E66</f>
        <v>0</v>
      </c>
    </row>
    <row r="67" spans="2:7" ht="12.95" customHeight="1" outlineLevel="3">
      <c r="C67" s="11" t="s">
        <v>86</v>
      </c>
      <c r="D67" s="16">
        <v>9091091706</v>
      </c>
      <c r="E67" s="12">
        <v>1555</v>
      </c>
      <c r="F67" s="13"/>
      <c r="G67" s="14">
        <f>F67*E67</f>
        <v>0</v>
      </c>
    </row>
    <row r="68" spans="2:7" ht="12.95" customHeight="1" outlineLevel="3">
      <c r="C68" s="11" t="s">
        <v>87</v>
      </c>
      <c r="D68" s="16">
        <v>9091101702</v>
      </c>
      <c r="E68" s="12">
        <v>1555</v>
      </c>
      <c r="F68" s="13"/>
      <c r="G68" s="14">
        <f>F68*E68</f>
        <v>0</v>
      </c>
    </row>
    <row r="69" spans="2:7" ht="12.95" customHeight="1" outlineLevel="3">
      <c r="C69" s="11" t="s">
        <v>88</v>
      </c>
      <c r="D69" s="16">
        <v>9091111701</v>
      </c>
      <c r="E69" s="12">
        <v>1555</v>
      </c>
      <c r="F69" s="13"/>
      <c r="G69" s="14">
        <f>F69*E69</f>
        <v>0</v>
      </c>
    </row>
    <row r="70" spans="2:7" ht="12.95" customHeight="1" outlineLevel="3">
      <c r="C70" s="11" t="s">
        <v>89</v>
      </c>
      <c r="D70" s="16">
        <v>9091121700</v>
      </c>
      <c r="E70" s="12">
        <v>1555</v>
      </c>
      <c r="F70" s="13"/>
      <c r="G70" s="14">
        <f>F70*E70</f>
        <v>0</v>
      </c>
    </row>
    <row r="71" spans="2:7" ht="11.1" customHeight="1" outlineLevel="3">
      <c r="B71" s="34" t="s">
        <v>90</v>
      </c>
      <c r="C71" s="34"/>
      <c r="D71" s="9"/>
      <c r="E71" s="39" t="str">
        <f>HYPERLINK("http://www.galantholding.ru/catalog/306/86873/","www.galantholding.ru")</f>
        <v>www.galantholding.ru</v>
      </c>
      <c r="F71" s="35"/>
      <c r="G71" s="35"/>
    </row>
    <row r="72" spans="2:7" ht="11.1" customHeight="1" outlineLevel="3">
      <c r="B72" s="36" t="s">
        <v>91</v>
      </c>
      <c r="C72" s="36"/>
      <c r="D72" s="36"/>
      <c r="E72" s="36"/>
      <c r="F72" s="10"/>
      <c r="G72" s="10"/>
    </row>
    <row r="73" spans="2:7" ht="12.95" customHeight="1" outlineLevel="3">
      <c r="C73" s="11" t="s">
        <v>92</v>
      </c>
      <c r="D73" s="16">
        <v>9081101262</v>
      </c>
      <c r="E73" s="18">
        <v>850</v>
      </c>
      <c r="F73" s="13"/>
      <c r="G73" s="14">
        <f>F73*E73</f>
        <v>0</v>
      </c>
    </row>
    <row r="74" spans="2:7" ht="12.95" customHeight="1" outlineLevel="3">
      <c r="C74" s="11" t="s">
        <v>93</v>
      </c>
      <c r="D74" s="16">
        <v>9081081700</v>
      </c>
      <c r="E74" s="18">
        <v>850</v>
      </c>
      <c r="F74" s="13"/>
      <c r="G74" s="14">
        <f>F74*E74</f>
        <v>0</v>
      </c>
    </row>
    <row r="75" spans="2:7" ht="12.95" customHeight="1" outlineLevel="3">
      <c r="C75" s="11" t="s">
        <v>94</v>
      </c>
      <c r="D75" s="16">
        <v>9081091709</v>
      </c>
      <c r="E75" s="18">
        <v>850</v>
      </c>
      <c r="F75" s="13"/>
      <c r="G75" s="14">
        <f>F75*E75</f>
        <v>0</v>
      </c>
    </row>
    <row r="76" spans="2:7" ht="12.95" customHeight="1" outlineLevel="3">
      <c r="C76" s="11" t="s">
        <v>95</v>
      </c>
      <c r="D76" s="16">
        <v>9081101705</v>
      </c>
      <c r="E76" s="18">
        <v>850</v>
      </c>
      <c r="F76" s="13"/>
      <c r="G76" s="14">
        <f>F76*E76</f>
        <v>0</v>
      </c>
    </row>
    <row r="77" spans="2:7" ht="12.95" customHeight="1" outlineLevel="3">
      <c r="C77" s="11" t="s">
        <v>96</v>
      </c>
      <c r="D77" s="16">
        <v>9081111704</v>
      </c>
      <c r="E77" s="18">
        <v>850</v>
      </c>
      <c r="F77" s="13"/>
      <c r="G77" s="14">
        <f>F77*E77</f>
        <v>0</v>
      </c>
    </row>
    <row r="78" spans="2:7" ht="12.95" customHeight="1" outlineLevel="3">
      <c r="C78" s="11" t="s">
        <v>97</v>
      </c>
      <c r="D78" s="16">
        <v>9081121703</v>
      </c>
      <c r="E78" s="18">
        <v>850</v>
      </c>
      <c r="F78" s="13"/>
      <c r="G78" s="14">
        <f>F78*E78</f>
        <v>0</v>
      </c>
    </row>
    <row r="79" spans="2:7" ht="12.95" customHeight="1" outlineLevel="3">
      <c r="C79" s="11" t="s">
        <v>98</v>
      </c>
      <c r="D79" s="16">
        <v>9081131702</v>
      </c>
      <c r="E79" s="18">
        <v>850</v>
      </c>
      <c r="F79" s="13"/>
      <c r="G79" s="14">
        <f>F79*E79</f>
        <v>0</v>
      </c>
    </row>
    <row r="80" spans="2:7" ht="12.95" customHeight="1" outlineLevel="3">
      <c r="C80" s="11"/>
      <c r="D80" s="11"/>
      <c r="E80" s="17"/>
      <c r="F80" s="13"/>
      <c r="G80" s="14"/>
    </row>
    <row r="81" spans="2:7" ht="12.95" customHeight="1" outlineLevel="3">
      <c r="C81" s="11"/>
      <c r="D81" s="11"/>
      <c r="E81" s="17"/>
      <c r="F81" s="13"/>
      <c r="G81" s="14"/>
    </row>
    <row r="82" spans="2:7" ht="12.95" customHeight="1" outlineLevel="3">
      <c r="C82" s="11"/>
      <c r="D82" s="11"/>
      <c r="E82" s="17"/>
      <c r="F82" s="13"/>
      <c r="G82" s="14"/>
    </row>
    <row r="83" spans="2:7" ht="12.95" customHeight="1" outlineLevel="3">
      <c r="C83" s="11"/>
      <c r="D83" s="11"/>
      <c r="E83" s="17"/>
      <c r="F83" s="13"/>
      <c r="G83" s="14"/>
    </row>
    <row r="84" spans="2:7" ht="12.95" customHeight="1" outlineLevel="3">
      <c r="B84" s="41" t="str">
        <f>HYPERLINK("http://galantphoto.ru/pictures_for_form/Orhideja/classic/O-908-000.jpg","увеличить")</f>
        <v>увеличить</v>
      </c>
      <c r="C84" s="11"/>
      <c r="D84" s="11"/>
      <c r="E84" s="17"/>
      <c r="F84" s="13"/>
      <c r="G84" s="14"/>
    </row>
    <row r="85" spans="2:7" ht="11.1" customHeight="1" outlineLevel="3">
      <c r="B85" s="34" t="s">
        <v>99</v>
      </c>
      <c r="C85" s="34"/>
      <c r="D85" s="9"/>
      <c r="E85" s="35"/>
      <c r="F85" s="35"/>
      <c r="G85" s="35"/>
    </row>
    <row r="86" spans="2:7" ht="11.1" customHeight="1" outlineLevel="3">
      <c r="B86" s="36" t="s">
        <v>100</v>
      </c>
      <c r="C86" s="36"/>
      <c r="D86" s="36"/>
      <c r="E86" s="36"/>
      <c r="F86" s="10"/>
      <c r="G86" s="10"/>
    </row>
    <row r="87" spans="2:7" ht="12.95" customHeight="1" outlineLevel="3">
      <c r="C87" s="11" t="s">
        <v>101</v>
      </c>
      <c r="D87" s="16">
        <v>9051110010</v>
      </c>
      <c r="E87" s="18">
        <v>530</v>
      </c>
      <c r="F87" s="13"/>
      <c r="G87" s="14">
        <f>F87*E87</f>
        <v>0</v>
      </c>
    </row>
    <row r="88" spans="2:7" ht="12.95" customHeight="1" outlineLevel="3">
      <c r="C88" s="11" t="s">
        <v>102</v>
      </c>
      <c r="D88" s="16">
        <v>9051120019</v>
      </c>
      <c r="E88" s="18">
        <v>530</v>
      </c>
      <c r="F88" s="13"/>
      <c r="G88" s="14">
        <f>F88*E88</f>
        <v>0</v>
      </c>
    </row>
    <row r="89" spans="2:7" ht="12.95" customHeight="1" outlineLevel="3">
      <c r="C89" s="11" t="s">
        <v>94</v>
      </c>
      <c r="D89" s="16">
        <v>9051091708</v>
      </c>
      <c r="E89" s="18">
        <v>530</v>
      </c>
      <c r="F89" s="13"/>
      <c r="G89" s="14">
        <f>F89*E89</f>
        <v>0</v>
      </c>
    </row>
    <row r="90" spans="2:7" ht="12.95" customHeight="1" outlineLevel="3">
      <c r="C90" s="11" t="s">
        <v>96</v>
      </c>
      <c r="D90" s="16">
        <v>9051111703</v>
      </c>
      <c r="E90" s="18">
        <v>530</v>
      </c>
      <c r="F90" s="13"/>
      <c r="G90" s="14">
        <f>F90*E90</f>
        <v>0</v>
      </c>
    </row>
    <row r="91" spans="2:7" ht="12.95" customHeight="1" outlineLevel="3">
      <c r="C91" s="11" t="s">
        <v>97</v>
      </c>
      <c r="D91" s="16">
        <v>9051121702</v>
      </c>
      <c r="E91" s="18">
        <v>530</v>
      </c>
      <c r="F91" s="13"/>
      <c r="G91" s="14">
        <f>F91*E91</f>
        <v>0</v>
      </c>
    </row>
    <row r="92" spans="2:7" ht="12.95" customHeight="1" outlineLevel="3">
      <c r="C92" s="11"/>
      <c r="D92" s="11"/>
      <c r="E92" s="17"/>
      <c r="F92" s="13"/>
      <c r="G92" s="14"/>
    </row>
    <row r="93" spans="2:7" ht="12.95" customHeight="1" outlineLevel="3">
      <c r="C93" s="11"/>
      <c r="D93" s="11"/>
      <c r="E93" s="17"/>
      <c r="F93" s="13"/>
      <c r="G93" s="14"/>
    </row>
    <row r="94" spans="2:7" ht="12.95" customHeight="1" outlineLevel="3">
      <c r="C94" s="11"/>
      <c r="D94" s="11"/>
      <c r="E94" s="17"/>
      <c r="F94" s="13"/>
      <c r="G94" s="14"/>
    </row>
    <row r="95" spans="2:7" ht="12.95" customHeight="1" outlineLevel="3">
      <c r="C95" s="11"/>
      <c r="D95" s="11"/>
      <c r="E95" s="17"/>
      <c r="F95" s="13"/>
      <c r="G95" s="14"/>
    </row>
    <row r="96" spans="2:7" ht="12.95" customHeight="1" outlineLevel="3">
      <c r="C96" s="11"/>
      <c r="D96" s="11"/>
      <c r="E96" s="17"/>
      <c r="F96" s="13"/>
      <c r="G96" s="14"/>
    </row>
    <row r="97" spans="2:7" ht="12.95" customHeight="1" outlineLevel="3">
      <c r="C97" s="11"/>
      <c r="D97" s="11"/>
      <c r="E97" s="17"/>
      <c r="F97" s="13"/>
      <c r="G97" s="14"/>
    </row>
    <row r="98" spans="2:7" ht="12.95" customHeight="1" outlineLevel="3">
      <c r="B98" s="15"/>
      <c r="C98" s="11"/>
      <c r="D98" s="11"/>
      <c r="E98" s="17"/>
      <c r="F98" s="13"/>
      <c r="G98" s="14"/>
    </row>
    <row r="99" spans="2:7" ht="11.1" customHeight="1" outlineLevel="3">
      <c r="B99" s="34" t="s">
        <v>103</v>
      </c>
      <c r="C99" s="34"/>
      <c r="D99" s="9"/>
      <c r="E99" s="39" t="str">
        <f>HYPERLINK("http://www.galantholding.ru/catalog/307/126050/","www.galantholding.ru")</f>
        <v>www.galantholding.ru</v>
      </c>
      <c r="F99" s="35"/>
      <c r="G99" s="35"/>
    </row>
    <row r="100" spans="2:7" ht="11.1" customHeight="1" outlineLevel="3">
      <c r="B100" s="36" t="s">
        <v>100</v>
      </c>
      <c r="C100" s="36"/>
      <c r="D100" s="36"/>
      <c r="E100" s="36"/>
      <c r="F100" s="10"/>
      <c r="G100" s="10"/>
    </row>
    <row r="101" spans="2:7" ht="12.95" customHeight="1" outlineLevel="3">
      <c r="C101" s="11" t="s">
        <v>104</v>
      </c>
      <c r="D101" s="11" t="s">
        <v>105</v>
      </c>
      <c r="E101" s="18">
        <v>375</v>
      </c>
      <c r="F101" s="13"/>
      <c r="G101" s="14">
        <f>F101*E101</f>
        <v>0</v>
      </c>
    </row>
    <row r="102" spans="2:7" ht="12.95" customHeight="1" outlineLevel="3">
      <c r="C102" s="11" t="s">
        <v>106</v>
      </c>
      <c r="D102" s="16">
        <v>2311077382</v>
      </c>
      <c r="E102" s="18">
        <v>375</v>
      </c>
      <c r="F102" s="13"/>
      <c r="G102" s="14">
        <f>F102*E102</f>
        <v>0</v>
      </c>
    </row>
    <row r="103" spans="2:7" ht="12.95" customHeight="1" outlineLevel="3">
      <c r="C103" s="11" t="s">
        <v>107</v>
      </c>
      <c r="D103" s="16">
        <v>2311071687</v>
      </c>
      <c r="E103" s="18">
        <v>375</v>
      </c>
      <c r="F103" s="13"/>
      <c r="G103" s="14">
        <f>F103*E103</f>
        <v>0</v>
      </c>
    </row>
    <row r="104" spans="2:7" ht="12.95" customHeight="1" outlineLevel="3">
      <c r="C104" s="11" t="s">
        <v>108</v>
      </c>
      <c r="D104" s="16">
        <v>2311081686</v>
      </c>
      <c r="E104" s="18">
        <v>375</v>
      </c>
      <c r="F104" s="13"/>
      <c r="G104" s="14">
        <f>F104*E104</f>
        <v>0</v>
      </c>
    </row>
    <row r="105" spans="2:7" ht="12.95" customHeight="1" outlineLevel="3">
      <c r="C105" s="11" t="s">
        <v>109</v>
      </c>
      <c r="D105" s="16">
        <v>2311091685</v>
      </c>
      <c r="E105" s="18">
        <v>375</v>
      </c>
      <c r="F105" s="13"/>
      <c r="G105" s="14">
        <f>F105*E105</f>
        <v>0</v>
      </c>
    </row>
    <row r="106" spans="2:7" ht="12.95" customHeight="1" outlineLevel="3">
      <c r="C106" s="11" t="s">
        <v>110</v>
      </c>
      <c r="D106" s="16">
        <v>2311101681</v>
      </c>
      <c r="E106" s="18">
        <v>375</v>
      </c>
      <c r="F106" s="13"/>
      <c r="G106" s="14">
        <f>F106*E106</f>
        <v>0</v>
      </c>
    </row>
    <row r="107" spans="2:7" ht="12.95" customHeight="1" outlineLevel="3">
      <c r="C107" s="11" t="s">
        <v>111</v>
      </c>
      <c r="D107" s="16">
        <v>2311111680</v>
      </c>
      <c r="E107" s="18">
        <v>375</v>
      </c>
      <c r="F107" s="13"/>
      <c r="G107" s="14">
        <f>F107*E107</f>
        <v>0</v>
      </c>
    </row>
    <row r="108" spans="2:7" ht="12.95" customHeight="1" outlineLevel="3">
      <c r="C108" s="11" t="s">
        <v>112</v>
      </c>
      <c r="D108" s="16">
        <v>2311121689</v>
      </c>
      <c r="E108" s="18">
        <v>375</v>
      </c>
      <c r="F108" s="13"/>
      <c r="G108" s="14">
        <f>F108*E108</f>
        <v>0</v>
      </c>
    </row>
    <row r="109" spans="2:7" ht="12.95" customHeight="1" outlineLevel="3">
      <c r="C109" s="11" t="s">
        <v>113</v>
      </c>
      <c r="D109" s="11" t="s">
        <v>114</v>
      </c>
      <c r="E109" s="18">
        <v>375</v>
      </c>
      <c r="F109" s="13"/>
      <c r="G109" s="14">
        <f>F109*E109</f>
        <v>0</v>
      </c>
    </row>
    <row r="110" spans="2:7" ht="12.95" customHeight="1" outlineLevel="3">
      <c r="C110" s="11" t="s">
        <v>93</v>
      </c>
      <c r="D110" s="16">
        <v>2311081709</v>
      </c>
      <c r="E110" s="18">
        <v>375</v>
      </c>
      <c r="F110" s="13"/>
      <c r="G110" s="14">
        <f>F110*E110</f>
        <v>0</v>
      </c>
    </row>
    <row r="111" spans="2:7" ht="12.95" customHeight="1" outlineLevel="3">
      <c r="C111" s="11" t="s">
        <v>94</v>
      </c>
      <c r="D111" s="16">
        <v>2311091708</v>
      </c>
      <c r="E111" s="18">
        <v>375</v>
      </c>
      <c r="F111" s="13"/>
      <c r="G111" s="14">
        <f>F111*E111</f>
        <v>0</v>
      </c>
    </row>
    <row r="112" spans="2:7" ht="12.95" customHeight="1" outlineLevel="3">
      <c r="B112" s="41" t="str">
        <f>HYPERLINK("http://galantphoto.ru/pictures_for_form/Orhideja/classic/O-231-000.jpg","увеличить")</f>
        <v>увеличить</v>
      </c>
      <c r="C112" s="11" t="s">
        <v>95</v>
      </c>
      <c r="D112" s="16">
        <v>2311101704</v>
      </c>
      <c r="E112" s="18">
        <v>375</v>
      </c>
      <c r="F112" s="13"/>
      <c r="G112" s="14">
        <f>F112*E112</f>
        <v>0</v>
      </c>
    </row>
    <row r="113" spans="2:7" ht="12.95" customHeight="1" outlineLevel="3">
      <c r="C113" s="11" t="s">
        <v>96</v>
      </c>
      <c r="D113" s="16">
        <v>2311111703</v>
      </c>
      <c r="E113" s="18">
        <v>375</v>
      </c>
      <c r="F113" s="13"/>
      <c r="G113" s="14">
        <f>F113*E113</f>
        <v>0</v>
      </c>
    </row>
    <row r="114" spans="2:7" ht="11.1" customHeight="1" outlineLevel="3">
      <c r="B114" s="34" t="s">
        <v>115</v>
      </c>
      <c r="C114" s="34"/>
      <c r="D114" s="9"/>
      <c r="E114" s="39" t="str">
        <f>HYPERLINK("http://www.galantholding.ru/catalog/307/86882/","www.galantholding.ru")</f>
        <v>www.galantholding.ru</v>
      </c>
      <c r="F114" s="35"/>
      <c r="G114" s="35"/>
    </row>
    <row r="115" spans="2:7" ht="11.1" customHeight="1" outlineLevel="3">
      <c r="B115" s="36" t="s">
        <v>100</v>
      </c>
      <c r="C115" s="36"/>
      <c r="D115" s="36"/>
      <c r="E115" s="36"/>
      <c r="F115" s="10"/>
      <c r="G115" s="10"/>
    </row>
    <row r="116" spans="2:7" ht="12.95" customHeight="1" outlineLevel="3">
      <c r="C116" s="11" t="s">
        <v>116</v>
      </c>
      <c r="D116" s="16">
        <v>9041070010</v>
      </c>
      <c r="E116" s="19">
        <v>200</v>
      </c>
      <c r="F116" s="13"/>
      <c r="G116" s="14">
        <f>F116*E116</f>
        <v>0</v>
      </c>
    </row>
    <row r="117" spans="2:7" ht="12.95" customHeight="1" outlineLevel="3">
      <c r="C117" s="11" t="s">
        <v>113</v>
      </c>
      <c r="D117" s="16">
        <v>9041071703</v>
      </c>
      <c r="E117" s="19">
        <v>200</v>
      </c>
      <c r="F117" s="13"/>
      <c r="G117" s="14">
        <f>F117*E117</f>
        <v>0</v>
      </c>
    </row>
    <row r="118" spans="2:7" ht="12.95" customHeight="1" outlineLevel="3">
      <c r="C118" s="11"/>
      <c r="D118" s="11"/>
      <c r="E118" s="20"/>
      <c r="F118" s="13"/>
      <c r="G118" s="14"/>
    </row>
    <row r="119" spans="2:7" ht="12.95" customHeight="1" outlineLevel="3">
      <c r="C119" s="11"/>
      <c r="D119" s="11"/>
      <c r="E119" s="20"/>
      <c r="F119" s="13"/>
      <c r="G119" s="14"/>
    </row>
    <row r="120" spans="2:7" ht="12.95" customHeight="1" outlineLevel="3">
      <c r="C120" s="11"/>
      <c r="D120" s="11"/>
      <c r="E120" s="20"/>
      <c r="F120" s="13"/>
      <c r="G120" s="14"/>
    </row>
    <row r="121" spans="2:7" ht="12.95" customHeight="1" outlineLevel="3">
      <c r="C121" s="11"/>
      <c r="D121" s="11"/>
      <c r="E121" s="20"/>
      <c r="F121" s="13"/>
      <c r="G121" s="14"/>
    </row>
    <row r="122" spans="2:7" ht="12.95" customHeight="1" outlineLevel="3">
      <c r="C122" s="11"/>
      <c r="D122" s="11"/>
      <c r="E122" s="20"/>
      <c r="F122" s="13"/>
      <c r="G122" s="14"/>
    </row>
    <row r="123" spans="2:7" ht="12.95" customHeight="1" outlineLevel="3">
      <c r="C123" s="11"/>
      <c r="D123" s="11"/>
      <c r="E123" s="20"/>
      <c r="F123" s="13"/>
      <c r="G123" s="14"/>
    </row>
    <row r="124" spans="2:7" ht="12.95" customHeight="1" outlineLevel="3">
      <c r="C124" s="11"/>
      <c r="D124" s="11"/>
      <c r="E124" s="20"/>
      <c r="F124" s="13"/>
      <c r="G124" s="14"/>
    </row>
    <row r="125" spans="2:7" ht="12.95" customHeight="1" outlineLevel="3">
      <c r="C125" s="11"/>
      <c r="D125" s="11"/>
      <c r="E125" s="20"/>
      <c r="F125" s="13"/>
      <c r="G125" s="14"/>
    </row>
    <row r="126" spans="2:7" ht="12.95" customHeight="1" outlineLevel="3">
      <c r="C126" s="11"/>
      <c r="D126" s="11"/>
      <c r="E126" s="20"/>
      <c r="F126" s="13"/>
      <c r="G126" s="14"/>
    </row>
    <row r="127" spans="2:7" ht="12.95" customHeight="1" outlineLevel="3">
      <c r="B127" s="41" t="str">
        <f>HYPERLINK("http://galantphoto.ru/pictures_for_form/Orhideja/classic/O-904-000.jpg","увеличить")</f>
        <v>увеличить</v>
      </c>
      <c r="C127" s="11"/>
      <c r="D127" s="11"/>
      <c r="E127" s="20"/>
      <c r="F127" s="13"/>
      <c r="G127" s="14"/>
    </row>
    <row r="128" spans="2:7" ht="11.1" customHeight="1" outlineLevel="3">
      <c r="B128" s="34" t="s">
        <v>117</v>
      </c>
      <c r="C128" s="34"/>
      <c r="D128" s="9"/>
      <c r="E128" s="39" t="str">
        <f>HYPERLINK("http://www.galantholding.ru/catalog/307/136979/","www.galantholding.ru")</f>
        <v>www.galantholding.ru</v>
      </c>
      <c r="F128" s="35"/>
      <c r="G128" s="35"/>
    </row>
    <row r="129" spans="2:7" ht="11.1" customHeight="1" outlineLevel="3">
      <c r="B129" s="36" t="s">
        <v>118</v>
      </c>
      <c r="C129" s="36"/>
      <c r="D129" s="36"/>
      <c r="E129" s="36"/>
      <c r="F129" s="10"/>
      <c r="G129" s="10"/>
    </row>
    <row r="130" spans="2:7" ht="12.95" customHeight="1" outlineLevel="3">
      <c r="C130" s="11" t="s">
        <v>119</v>
      </c>
      <c r="D130" s="16">
        <v>9681090010</v>
      </c>
      <c r="E130" s="18">
        <v>655</v>
      </c>
      <c r="F130" s="13"/>
      <c r="G130" s="14">
        <f>F130*E130</f>
        <v>0</v>
      </c>
    </row>
    <row r="131" spans="2:7" ht="12.95" customHeight="1" outlineLevel="3">
      <c r="C131" s="11" t="s">
        <v>120</v>
      </c>
      <c r="D131" s="16">
        <v>9681100016</v>
      </c>
      <c r="E131" s="18">
        <v>655</v>
      </c>
      <c r="F131" s="13"/>
      <c r="G131" s="14">
        <f>F131*E131</f>
        <v>0</v>
      </c>
    </row>
    <row r="132" spans="2:7" ht="12.95" customHeight="1" outlineLevel="3">
      <c r="C132" s="11" t="s">
        <v>101</v>
      </c>
      <c r="D132" s="16">
        <v>9681110015</v>
      </c>
      <c r="E132" s="18">
        <v>655</v>
      </c>
      <c r="F132" s="13"/>
      <c r="G132" s="14">
        <f>F132*E132</f>
        <v>0</v>
      </c>
    </row>
    <row r="133" spans="2:7" ht="12.95" customHeight="1" outlineLevel="3">
      <c r="C133" s="11" t="s">
        <v>102</v>
      </c>
      <c r="D133" s="16">
        <v>9681120014</v>
      </c>
      <c r="E133" s="18">
        <v>655</v>
      </c>
      <c r="F133" s="13"/>
      <c r="G133" s="14">
        <f>F133*E133</f>
        <v>0</v>
      </c>
    </row>
    <row r="134" spans="2:7" ht="12.95" customHeight="1" outlineLevel="3">
      <c r="C134" s="11" t="s">
        <v>93</v>
      </c>
      <c r="D134" s="11" t="s">
        <v>121</v>
      </c>
      <c r="E134" s="18">
        <v>655</v>
      </c>
      <c r="F134" s="13"/>
      <c r="G134" s="14">
        <f>F134*E134</f>
        <v>0</v>
      </c>
    </row>
    <row r="135" spans="2:7" ht="12.95" customHeight="1" outlineLevel="3">
      <c r="C135" s="11" t="s">
        <v>94</v>
      </c>
      <c r="D135" s="11" t="s">
        <v>122</v>
      </c>
      <c r="E135" s="18">
        <v>655</v>
      </c>
      <c r="F135" s="13"/>
      <c r="G135" s="14">
        <f>F135*E135</f>
        <v>0</v>
      </c>
    </row>
    <row r="136" spans="2:7" ht="12.95" customHeight="1" outlineLevel="3">
      <c r="C136" s="11" t="s">
        <v>95</v>
      </c>
      <c r="D136" s="21">
        <v>9681101709</v>
      </c>
      <c r="E136" s="18">
        <v>655</v>
      </c>
      <c r="F136" s="13"/>
      <c r="G136" s="14">
        <f>F136*E136</f>
        <v>0</v>
      </c>
    </row>
    <row r="137" spans="2:7" ht="12.95" customHeight="1" outlineLevel="3">
      <c r="C137" s="11" t="s">
        <v>96</v>
      </c>
      <c r="D137" s="21">
        <v>9681111708</v>
      </c>
      <c r="E137" s="18">
        <v>655</v>
      </c>
      <c r="F137" s="13"/>
      <c r="G137" s="14">
        <f>F137*E137</f>
        <v>0</v>
      </c>
    </row>
    <row r="138" spans="2:7" ht="12.95" customHeight="1" outlineLevel="3">
      <c r="C138" s="11" t="s">
        <v>97</v>
      </c>
      <c r="D138" s="11" t="s">
        <v>123</v>
      </c>
      <c r="E138" s="18">
        <v>655</v>
      </c>
      <c r="F138" s="13"/>
      <c r="G138" s="14">
        <f>F138*E138</f>
        <v>0</v>
      </c>
    </row>
    <row r="139" spans="2:7" ht="12.95" customHeight="1" outlineLevel="3">
      <c r="C139" s="11" t="s">
        <v>98</v>
      </c>
      <c r="D139" s="11" t="s">
        <v>124</v>
      </c>
      <c r="E139" s="18">
        <v>655</v>
      </c>
      <c r="F139" s="13"/>
      <c r="G139" s="14">
        <f>F139*E139</f>
        <v>0</v>
      </c>
    </row>
    <row r="140" spans="2:7" ht="12.95" customHeight="1" outlineLevel="3">
      <c r="C140" s="11" t="s">
        <v>125</v>
      </c>
      <c r="D140" s="11" t="s">
        <v>126</v>
      </c>
      <c r="E140" s="18">
        <v>655</v>
      </c>
      <c r="F140" s="13"/>
      <c r="G140" s="14">
        <f>F140*E140</f>
        <v>0</v>
      </c>
    </row>
    <row r="141" spans="2:7" ht="12.95" customHeight="1" outlineLevel="3">
      <c r="B141" s="41" t="str">
        <f>HYPERLINK("http://galantphoto.ru/pictures_for_form/Orhideja/classic/O-968-000.jpg","увеличить")</f>
        <v>увеличить</v>
      </c>
      <c r="C141" s="11"/>
      <c r="D141" s="11"/>
      <c r="E141" s="17"/>
      <c r="F141" s="13"/>
      <c r="G141" s="14"/>
    </row>
    <row r="142" spans="2:7" ht="11.1" customHeight="1" outlineLevel="2">
      <c r="B142" s="7">
        <v>7</v>
      </c>
      <c r="C142" s="8"/>
      <c r="D142" s="8"/>
      <c r="E142" s="8"/>
      <c r="F142" s="8"/>
      <c r="G142" s="8"/>
    </row>
    <row r="143" spans="2:7" ht="11.1" customHeight="1" outlineLevel="3">
      <c r="B143" s="34" t="s">
        <v>127</v>
      </c>
      <c r="C143" s="34"/>
      <c r="D143" s="9"/>
      <c r="E143" s="39" t="str">
        <f>HYPERLINK("http://www.galantholding.ru/catalog/292/154070/","www.galantholding.ru")</f>
        <v>www.galantholding.ru</v>
      </c>
      <c r="F143" s="35"/>
      <c r="G143" s="35"/>
    </row>
    <row r="144" spans="2:7" ht="11.1" customHeight="1" outlineLevel="3">
      <c r="B144" s="36" t="s">
        <v>128</v>
      </c>
      <c r="C144" s="36"/>
      <c r="D144" s="36"/>
      <c r="E144" s="36"/>
      <c r="F144" s="10"/>
      <c r="G144" s="10"/>
    </row>
    <row r="145" spans="2:7" ht="12.95" customHeight="1" outlineLevel="3">
      <c r="C145" s="11" t="s">
        <v>129</v>
      </c>
      <c r="D145" s="11" t="s">
        <v>130</v>
      </c>
      <c r="E145" s="18">
        <v>865</v>
      </c>
      <c r="F145" s="13"/>
      <c r="G145" s="14">
        <f>F145*E145</f>
        <v>0</v>
      </c>
    </row>
    <row r="146" spans="2:7" ht="12.95" customHeight="1" outlineLevel="3">
      <c r="C146" s="11" t="s">
        <v>131</v>
      </c>
      <c r="D146" s="11" t="s">
        <v>132</v>
      </c>
      <c r="E146" s="18">
        <v>865</v>
      </c>
      <c r="F146" s="13"/>
      <c r="G146" s="14">
        <f>F146*E146</f>
        <v>0</v>
      </c>
    </row>
    <row r="147" spans="2:7" ht="12.95" customHeight="1" outlineLevel="3">
      <c r="C147" s="11" t="s">
        <v>133</v>
      </c>
      <c r="D147" s="11" t="s">
        <v>134</v>
      </c>
      <c r="E147" s="18">
        <v>865</v>
      </c>
      <c r="F147" s="13"/>
      <c r="G147" s="14">
        <f>F147*E147</f>
        <v>0</v>
      </c>
    </row>
    <row r="148" spans="2:7" ht="12.95" customHeight="1" outlineLevel="3">
      <c r="C148" s="11" t="s">
        <v>135</v>
      </c>
      <c r="D148" s="11" t="s">
        <v>136</v>
      </c>
      <c r="E148" s="18">
        <v>865</v>
      </c>
      <c r="F148" s="13"/>
      <c r="G148" s="14">
        <f>F148*E148</f>
        <v>0</v>
      </c>
    </row>
    <row r="149" spans="2:7" ht="12.95" customHeight="1" outlineLevel="3">
      <c r="C149" s="11" t="s">
        <v>137</v>
      </c>
      <c r="D149" s="11" t="s">
        <v>138</v>
      </c>
      <c r="E149" s="18">
        <v>865</v>
      </c>
      <c r="F149" s="13"/>
      <c r="G149" s="14">
        <f>F149*E149</f>
        <v>0</v>
      </c>
    </row>
    <row r="150" spans="2:7" ht="12.95" customHeight="1" outlineLevel="3">
      <c r="C150" s="11" t="s">
        <v>139</v>
      </c>
      <c r="D150" s="11" t="s">
        <v>140</v>
      </c>
      <c r="E150" s="18">
        <v>865</v>
      </c>
      <c r="F150" s="13"/>
      <c r="G150" s="14">
        <f>F150*E150</f>
        <v>0</v>
      </c>
    </row>
    <row r="151" spans="2:7" ht="12.95" customHeight="1" outlineLevel="3">
      <c r="C151" s="11" t="s">
        <v>141</v>
      </c>
      <c r="D151" s="11" t="s">
        <v>142</v>
      </c>
      <c r="E151" s="18">
        <v>865</v>
      </c>
      <c r="F151" s="13"/>
      <c r="G151" s="14">
        <f>F151*E151</f>
        <v>0</v>
      </c>
    </row>
    <row r="152" spans="2:7" ht="12.95" customHeight="1" outlineLevel="3">
      <c r="C152" s="11" t="s">
        <v>143</v>
      </c>
      <c r="D152" s="11"/>
      <c r="E152" s="18">
        <v>865</v>
      </c>
      <c r="F152" s="13"/>
      <c r="G152" s="14">
        <f>F152*E152</f>
        <v>0</v>
      </c>
    </row>
    <row r="153" spans="2:7" ht="12.95" customHeight="1" outlineLevel="3">
      <c r="C153" s="11" t="s">
        <v>144</v>
      </c>
      <c r="D153" s="11"/>
      <c r="E153" s="18">
        <v>865</v>
      </c>
      <c r="F153" s="13"/>
      <c r="G153" s="14">
        <f>F153*E153</f>
        <v>0</v>
      </c>
    </row>
    <row r="154" spans="2:7" ht="12.95" customHeight="1" outlineLevel="3">
      <c r="C154" s="11" t="s">
        <v>145</v>
      </c>
      <c r="D154" s="11" t="s">
        <v>146</v>
      </c>
      <c r="E154" s="18">
        <v>865</v>
      </c>
      <c r="F154" s="13"/>
      <c r="G154" s="14">
        <f>F154*E154</f>
        <v>0</v>
      </c>
    </row>
    <row r="155" spans="2:7" ht="12.95" customHeight="1" outlineLevel="3">
      <c r="C155" s="11" t="s">
        <v>147</v>
      </c>
      <c r="D155" s="11" t="s">
        <v>148</v>
      </c>
      <c r="E155" s="18">
        <v>865</v>
      </c>
      <c r="F155" s="13"/>
      <c r="G155" s="14">
        <f>F155*E155</f>
        <v>0</v>
      </c>
    </row>
    <row r="156" spans="2:7" ht="12.95" customHeight="1" outlineLevel="3">
      <c r="B156" s="41" t="str">
        <f>HYPERLINK("http://galantphoto.ru/pictures_for_form/Orhideja/classic/O-531-007.jpg","увеличить")</f>
        <v>увеличить</v>
      </c>
      <c r="C156" s="11" t="s">
        <v>149</v>
      </c>
      <c r="D156" s="11" t="s">
        <v>150</v>
      </c>
      <c r="E156" s="18">
        <v>865</v>
      </c>
      <c r="F156" s="13"/>
      <c r="G156" s="14">
        <f>F156*E156</f>
        <v>0</v>
      </c>
    </row>
    <row r="157" spans="2:7" ht="12.95" customHeight="1" outlineLevel="3">
      <c r="C157" s="11" t="s">
        <v>151</v>
      </c>
      <c r="D157" s="11" t="s">
        <v>152</v>
      </c>
      <c r="E157" s="18">
        <v>865</v>
      </c>
      <c r="F157" s="13"/>
      <c r="G157" s="14">
        <f>F157*E157</f>
        <v>0</v>
      </c>
    </row>
    <row r="158" spans="2:7" ht="12.95" customHeight="1" outlineLevel="3">
      <c r="C158" s="11" t="s">
        <v>153</v>
      </c>
      <c r="D158" s="11" t="s">
        <v>154</v>
      </c>
      <c r="E158" s="18">
        <v>865</v>
      </c>
      <c r="F158" s="13"/>
      <c r="G158" s="14">
        <f>F158*E158</f>
        <v>0</v>
      </c>
    </row>
    <row r="159" spans="2:7" ht="12.95" customHeight="1" outlineLevel="3">
      <c r="C159" s="11" t="s">
        <v>155</v>
      </c>
      <c r="D159" s="11" t="s">
        <v>156</v>
      </c>
      <c r="E159" s="18">
        <v>865</v>
      </c>
      <c r="F159" s="13"/>
      <c r="G159" s="14">
        <f>F159*E159</f>
        <v>0</v>
      </c>
    </row>
    <row r="160" spans="2:7" ht="12.95" customHeight="1" outlineLevel="3">
      <c r="C160" s="11" t="s">
        <v>157</v>
      </c>
      <c r="D160" s="11" t="s">
        <v>158</v>
      </c>
      <c r="E160" s="18">
        <v>865</v>
      </c>
      <c r="F160" s="13"/>
      <c r="G160" s="14">
        <f>F160*E160</f>
        <v>0</v>
      </c>
    </row>
    <row r="161" spans="3:7" ht="12.95" customHeight="1" outlineLevel="3">
      <c r="C161" s="11" t="s">
        <v>159</v>
      </c>
      <c r="D161" s="11" t="s">
        <v>160</v>
      </c>
      <c r="E161" s="18">
        <v>865</v>
      </c>
      <c r="F161" s="13"/>
      <c r="G161" s="14">
        <f>F161*E161</f>
        <v>0</v>
      </c>
    </row>
    <row r="162" spans="3:7" ht="12.95" customHeight="1" outlineLevel="3">
      <c r="C162" s="11" t="s">
        <v>161</v>
      </c>
      <c r="D162" s="11" t="s">
        <v>162</v>
      </c>
      <c r="E162" s="18">
        <v>865</v>
      </c>
      <c r="F162" s="13"/>
      <c r="G162" s="14">
        <f>F162*E162</f>
        <v>0</v>
      </c>
    </row>
    <row r="163" spans="3:7" ht="12.95" customHeight="1" outlineLevel="3">
      <c r="C163" s="11" t="s">
        <v>163</v>
      </c>
      <c r="D163" s="11" t="s">
        <v>164</v>
      </c>
      <c r="E163" s="18">
        <v>865</v>
      </c>
      <c r="F163" s="13"/>
      <c r="G163" s="14">
        <f>F163*E163</f>
        <v>0</v>
      </c>
    </row>
    <row r="164" spans="3:7" ht="12.95" customHeight="1" outlineLevel="3">
      <c r="C164" s="11" t="s">
        <v>165</v>
      </c>
      <c r="D164" s="11" t="s">
        <v>166</v>
      </c>
      <c r="E164" s="18">
        <v>865</v>
      </c>
      <c r="F164" s="13"/>
      <c r="G164" s="14">
        <f>F164*E164</f>
        <v>0</v>
      </c>
    </row>
    <row r="165" spans="3:7" ht="12.95" customHeight="1" outlineLevel="3">
      <c r="C165" s="11" t="s">
        <v>167</v>
      </c>
      <c r="D165" s="11" t="s">
        <v>168</v>
      </c>
      <c r="E165" s="18">
        <v>865</v>
      </c>
      <c r="F165" s="13"/>
      <c r="G165" s="14">
        <f>F165*E165</f>
        <v>0</v>
      </c>
    </row>
    <row r="166" spans="3:7" ht="12.95" customHeight="1" outlineLevel="3">
      <c r="C166" s="11" t="s">
        <v>169</v>
      </c>
      <c r="D166" s="11" t="s">
        <v>170</v>
      </c>
      <c r="E166" s="18">
        <v>865</v>
      </c>
      <c r="F166" s="13"/>
      <c r="G166" s="14">
        <f>F166*E166</f>
        <v>0</v>
      </c>
    </row>
    <row r="167" spans="3:7" ht="12.95" customHeight="1" outlineLevel="3">
      <c r="C167" s="11" t="s">
        <v>171</v>
      </c>
      <c r="D167" s="11" t="s">
        <v>172</v>
      </c>
      <c r="E167" s="18">
        <v>865</v>
      </c>
      <c r="F167" s="13"/>
      <c r="G167" s="14">
        <f>F167*E167</f>
        <v>0</v>
      </c>
    </row>
    <row r="168" spans="3:7" ht="12.95" customHeight="1" outlineLevel="3">
      <c r="C168" s="11" t="s">
        <v>173</v>
      </c>
      <c r="D168" s="11" t="s">
        <v>174</v>
      </c>
      <c r="E168" s="18">
        <v>865</v>
      </c>
      <c r="F168" s="13"/>
      <c r="G168" s="14">
        <f>F168*E168</f>
        <v>0</v>
      </c>
    </row>
    <row r="169" spans="3:7" ht="12.95" customHeight="1" outlineLevel="3">
      <c r="C169" s="11" t="s">
        <v>175</v>
      </c>
      <c r="D169" s="11" t="s">
        <v>176</v>
      </c>
      <c r="E169" s="18">
        <v>865</v>
      </c>
      <c r="F169" s="13"/>
      <c r="G169" s="14">
        <f>F169*E169</f>
        <v>0</v>
      </c>
    </row>
    <row r="170" spans="3:7" ht="12.95" customHeight="1" outlineLevel="3">
      <c r="C170" s="11" t="s">
        <v>177</v>
      </c>
      <c r="D170" s="11" t="s">
        <v>178</v>
      </c>
      <c r="E170" s="18">
        <v>865</v>
      </c>
      <c r="F170" s="13"/>
      <c r="G170" s="14">
        <f>F170*E170</f>
        <v>0</v>
      </c>
    </row>
    <row r="171" spans="3:7" ht="12.95" customHeight="1" outlineLevel="3">
      <c r="C171" s="11" t="s">
        <v>179</v>
      </c>
      <c r="D171" s="11" t="s">
        <v>180</v>
      </c>
      <c r="E171" s="18">
        <v>865</v>
      </c>
      <c r="F171" s="13"/>
      <c r="G171" s="14">
        <f>F171*E171</f>
        <v>0</v>
      </c>
    </row>
    <row r="172" spans="3:7" ht="12.95" customHeight="1" outlineLevel="3">
      <c r="C172" s="11" t="s">
        <v>181</v>
      </c>
      <c r="D172" s="11" t="s">
        <v>182</v>
      </c>
      <c r="E172" s="18">
        <v>865</v>
      </c>
      <c r="F172" s="13"/>
      <c r="G172" s="14">
        <f>F172*E172</f>
        <v>0</v>
      </c>
    </row>
    <row r="173" spans="3:7" ht="12.95" customHeight="1" outlineLevel="3">
      <c r="C173" s="11" t="s">
        <v>183</v>
      </c>
      <c r="D173" s="11" t="s">
        <v>184</v>
      </c>
      <c r="E173" s="18">
        <v>865</v>
      </c>
      <c r="F173" s="13"/>
      <c r="G173" s="14">
        <f>F173*E173</f>
        <v>0</v>
      </c>
    </row>
    <row r="174" spans="3:7" ht="12.95" customHeight="1" outlineLevel="3">
      <c r="C174" s="11" t="s">
        <v>185</v>
      </c>
      <c r="D174" s="11" t="s">
        <v>186</v>
      </c>
      <c r="E174" s="18">
        <v>865</v>
      </c>
      <c r="F174" s="13"/>
      <c r="G174" s="14">
        <f>F174*E174</f>
        <v>0</v>
      </c>
    </row>
    <row r="175" spans="3:7" ht="12.95" customHeight="1" outlineLevel="3">
      <c r="C175" s="11" t="s">
        <v>187</v>
      </c>
      <c r="D175" s="11" t="s">
        <v>188</v>
      </c>
      <c r="E175" s="18">
        <v>865</v>
      </c>
      <c r="F175" s="13"/>
      <c r="G175" s="14">
        <f>F175*E175</f>
        <v>0</v>
      </c>
    </row>
    <row r="176" spans="3:7" ht="12.95" customHeight="1" outlineLevel="3">
      <c r="C176" s="11" t="s">
        <v>189</v>
      </c>
      <c r="D176" s="11" t="s">
        <v>190</v>
      </c>
      <c r="E176" s="18">
        <v>865</v>
      </c>
      <c r="F176" s="13"/>
      <c r="G176" s="14">
        <f>F176*E176</f>
        <v>0</v>
      </c>
    </row>
    <row r="177" spans="2:7" ht="12.95" customHeight="1" outlineLevel="3">
      <c r="C177" s="11" t="s">
        <v>191</v>
      </c>
      <c r="D177" s="11" t="s">
        <v>192</v>
      </c>
      <c r="E177" s="18">
        <v>865</v>
      </c>
      <c r="F177" s="13"/>
      <c r="G177" s="14">
        <f>F177*E177</f>
        <v>0</v>
      </c>
    </row>
    <row r="178" spans="2:7" ht="12.95" customHeight="1" outlineLevel="3">
      <c r="C178" s="11" t="s">
        <v>67</v>
      </c>
      <c r="D178" s="11" t="s">
        <v>193</v>
      </c>
      <c r="E178" s="18">
        <v>865</v>
      </c>
      <c r="F178" s="13"/>
      <c r="G178" s="14">
        <f>F178*E178</f>
        <v>0</v>
      </c>
    </row>
    <row r="179" spans="2:7" ht="12.95" customHeight="1" outlineLevel="3">
      <c r="C179" s="11" t="s">
        <v>68</v>
      </c>
      <c r="D179" s="11" t="s">
        <v>194</v>
      </c>
      <c r="E179" s="18">
        <v>865</v>
      </c>
      <c r="F179" s="13"/>
      <c r="G179" s="14">
        <f>F179*E179</f>
        <v>0</v>
      </c>
    </row>
    <row r="180" spans="2:7" ht="12.95" customHeight="1" outlineLevel="3">
      <c r="C180" s="11" t="s">
        <v>195</v>
      </c>
      <c r="D180" s="11" t="s">
        <v>196</v>
      </c>
      <c r="E180" s="18">
        <v>865</v>
      </c>
      <c r="F180" s="13"/>
      <c r="G180" s="14">
        <f>F180*E180</f>
        <v>0</v>
      </c>
    </row>
    <row r="181" spans="2:7" ht="12.95" customHeight="1" outlineLevel="3">
      <c r="C181" s="11" t="s">
        <v>197</v>
      </c>
      <c r="D181" s="11" t="s">
        <v>198</v>
      </c>
      <c r="E181" s="18">
        <v>865</v>
      </c>
      <c r="F181" s="13"/>
      <c r="G181" s="14">
        <f>F181*E181</f>
        <v>0</v>
      </c>
    </row>
    <row r="182" spans="2:7" ht="12.95" customHeight="1" outlineLevel="3">
      <c r="C182" s="11" t="s">
        <v>70</v>
      </c>
      <c r="D182" s="11" t="s">
        <v>199</v>
      </c>
      <c r="E182" s="18">
        <v>865</v>
      </c>
      <c r="F182" s="13"/>
      <c r="G182" s="14">
        <f>F182*E182</f>
        <v>0</v>
      </c>
    </row>
    <row r="183" spans="2:7" ht="12.95" customHeight="1" outlineLevel="3">
      <c r="C183" s="11" t="s">
        <v>200</v>
      </c>
      <c r="D183" s="11" t="s">
        <v>201</v>
      </c>
      <c r="E183" s="18">
        <v>865</v>
      </c>
      <c r="F183" s="13"/>
      <c r="G183" s="14">
        <f>F183*E183</f>
        <v>0</v>
      </c>
    </row>
    <row r="184" spans="2:7" ht="12.95" customHeight="1" outlineLevel="3">
      <c r="C184" s="11" t="s">
        <v>202</v>
      </c>
      <c r="D184" s="11" t="s">
        <v>203</v>
      </c>
      <c r="E184" s="18">
        <v>865</v>
      </c>
      <c r="F184" s="13"/>
      <c r="G184" s="14">
        <f>F184*E184</f>
        <v>0</v>
      </c>
    </row>
    <row r="185" spans="2:7" ht="12.95" customHeight="1" outlineLevel="3">
      <c r="C185" s="11" t="s">
        <v>204</v>
      </c>
      <c r="D185" s="11" t="s">
        <v>205</v>
      </c>
      <c r="E185" s="18">
        <v>865</v>
      </c>
      <c r="F185" s="13"/>
      <c r="G185" s="14">
        <f>F185*E185</f>
        <v>0</v>
      </c>
    </row>
    <row r="186" spans="2:7" ht="11.1" customHeight="1" outlineLevel="3">
      <c r="B186" s="34" t="s">
        <v>206</v>
      </c>
      <c r="C186" s="34"/>
      <c r="D186" s="9"/>
      <c r="E186" s="39" t="str">
        <f>HYPERLINK("https://www.galantholding.com/catalog/293/169591/","www.galantholding.ru")</f>
        <v>www.galantholding.ru</v>
      </c>
      <c r="F186" s="35"/>
      <c r="G186" s="35"/>
    </row>
    <row r="187" spans="2:7" ht="11.1" customHeight="1" outlineLevel="3">
      <c r="B187" s="36" t="s">
        <v>207</v>
      </c>
      <c r="C187" s="36"/>
      <c r="D187" s="36"/>
      <c r="E187" s="36"/>
      <c r="F187" s="10"/>
      <c r="G187" s="10"/>
    </row>
    <row r="188" spans="2:7" ht="12.95" customHeight="1" outlineLevel="3">
      <c r="C188" s="11" t="s">
        <v>208</v>
      </c>
      <c r="D188" s="11" t="s">
        <v>209</v>
      </c>
      <c r="E188" s="12">
        <v>1020</v>
      </c>
      <c r="F188" s="13"/>
      <c r="G188" s="14">
        <f>F188*E188</f>
        <v>0</v>
      </c>
    </row>
    <row r="189" spans="2:7" ht="12.95" customHeight="1" outlineLevel="3">
      <c r="C189" s="11" t="s">
        <v>143</v>
      </c>
      <c r="D189" s="11" t="s">
        <v>210</v>
      </c>
      <c r="E189" s="12">
        <v>1020</v>
      </c>
      <c r="F189" s="13"/>
      <c r="G189" s="14">
        <f>F189*E189</f>
        <v>0</v>
      </c>
    </row>
    <row r="190" spans="2:7" ht="12.95" customHeight="1" outlineLevel="3">
      <c r="C190" s="11" t="s">
        <v>144</v>
      </c>
      <c r="D190" s="11" t="s">
        <v>211</v>
      </c>
      <c r="E190" s="12">
        <v>1020</v>
      </c>
      <c r="F190" s="13"/>
      <c r="G190" s="14">
        <f>F190*E190</f>
        <v>0</v>
      </c>
    </row>
    <row r="191" spans="2:7" ht="12.95" customHeight="1" outlineLevel="3">
      <c r="C191" s="11" t="s">
        <v>212</v>
      </c>
      <c r="D191" s="11" t="s">
        <v>213</v>
      </c>
      <c r="E191" s="12">
        <v>1020</v>
      </c>
      <c r="F191" s="13"/>
      <c r="G191" s="14">
        <f>F191*E191</f>
        <v>0</v>
      </c>
    </row>
    <row r="192" spans="2:7" ht="12.95" customHeight="1" outlineLevel="3">
      <c r="C192" s="11" t="s">
        <v>145</v>
      </c>
      <c r="D192" s="11" t="s">
        <v>214</v>
      </c>
      <c r="E192" s="12">
        <v>1020</v>
      </c>
      <c r="F192" s="13"/>
      <c r="G192" s="14">
        <f>F192*E192</f>
        <v>0</v>
      </c>
    </row>
    <row r="193" spans="2:7" ht="12.95" customHeight="1" outlineLevel="3">
      <c r="C193" s="11" t="s">
        <v>147</v>
      </c>
      <c r="D193" s="11" t="s">
        <v>215</v>
      </c>
      <c r="E193" s="12">
        <v>1020</v>
      </c>
      <c r="F193" s="13"/>
      <c r="G193" s="14">
        <f>F193*E193</f>
        <v>0</v>
      </c>
    </row>
    <row r="194" spans="2:7" ht="12.95" customHeight="1" outlineLevel="3">
      <c r="C194" s="11" t="s">
        <v>216</v>
      </c>
      <c r="D194" s="11" t="s">
        <v>217</v>
      </c>
      <c r="E194" s="12">
        <v>1020</v>
      </c>
      <c r="F194" s="13"/>
      <c r="G194" s="14">
        <f>F194*E194</f>
        <v>0</v>
      </c>
    </row>
    <row r="195" spans="2:7" ht="12.95" customHeight="1" outlineLevel="3">
      <c r="C195" s="11" t="s">
        <v>218</v>
      </c>
      <c r="D195" s="11" t="s">
        <v>219</v>
      </c>
      <c r="E195" s="12">
        <v>1020</v>
      </c>
      <c r="F195" s="13"/>
      <c r="G195" s="14">
        <f>F195*E195</f>
        <v>0</v>
      </c>
    </row>
    <row r="196" spans="2:7" ht="12.95" customHeight="1" outlineLevel="3">
      <c r="C196" s="11" t="s">
        <v>220</v>
      </c>
      <c r="D196" s="11" t="s">
        <v>221</v>
      </c>
      <c r="E196" s="12">
        <v>1020</v>
      </c>
      <c r="F196" s="13"/>
      <c r="G196" s="14">
        <f>F196*E196</f>
        <v>0</v>
      </c>
    </row>
    <row r="197" spans="2:7" ht="12.95" customHeight="1" outlineLevel="3">
      <c r="C197" s="11" t="s">
        <v>149</v>
      </c>
      <c r="D197" s="11" t="s">
        <v>222</v>
      </c>
      <c r="E197" s="12">
        <v>1020</v>
      </c>
      <c r="F197" s="13"/>
      <c r="G197" s="14">
        <f>F197*E197</f>
        <v>0</v>
      </c>
    </row>
    <row r="198" spans="2:7" ht="12.95" customHeight="1" outlineLevel="3">
      <c r="C198" s="11" t="s">
        <v>151</v>
      </c>
      <c r="D198" s="11" t="s">
        <v>223</v>
      </c>
      <c r="E198" s="12">
        <v>1020</v>
      </c>
      <c r="F198" s="13"/>
      <c r="G198" s="14">
        <f>F198*E198</f>
        <v>0</v>
      </c>
    </row>
    <row r="199" spans="2:7" ht="12.95" customHeight="1" outlineLevel="3">
      <c r="B199" s="15"/>
      <c r="C199" s="11" t="s">
        <v>224</v>
      </c>
      <c r="D199" s="11" t="s">
        <v>225</v>
      </c>
      <c r="E199" s="12">
        <v>1020</v>
      </c>
      <c r="F199" s="13"/>
      <c r="G199" s="14">
        <f>F199*E199</f>
        <v>0</v>
      </c>
    </row>
    <row r="200" spans="2:7" ht="12.95" customHeight="1" outlineLevel="3">
      <c r="C200" s="11" t="s">
        <v>226</v>
      </c>
      <c r="D200" s="11" t="s">
        <v>227</v>
      </c>
      <c r="E200" s="12">
        <v>1020</v>
      </c>
      <c r="F200" s="13"/>
      <c r="G200" s="14">
        <f>F200*E200</f>
        <v>0</v>
      </c>
    </row>
    <row r="201" spans="2:7" ht="12.95" customHeight="1" outlineLevel="3">
      <c r="C201" s="11" t="s">
        <v>228</v>
      </c>
      <c r="D201" s="11" t="s">
        <v>229</v>
      </c>
      <c r="E201" s="12">
        <v>1020</v>
      </c>
      <c r="F201" s="13"/>
      <c r="G201" s="14">
        <f>F201*E201</f>
        <v>0</v>
      </c>
    </row>
    <row r="202" spans="2:7" ht="12.95" customHeight="1" outlineLevel="3">
      <c r="C202" s="11" t="s">
        <v>230</v>
      </c>
      <c r="D202" s="11" t="s">
        <v>231</v>
      </c>
      <c r="E202" s="12">
        <v>1020</v>
      </c>
      <c r="F202" s="13"/>
      <c r="G202" s="14">
        <f>F202*E202</f>
        <v>0</v>
      </c>
    </row>
    <row r="203" spans="2:7" ht="12.95" customHeight="1" outlineLevel="3">
      <c r="C203" s="11" t="s">
        <v>232</v>
      </c>
      <c r="D203" s="11" t="s">
        <v>233</v>
      </c>
      <c r="E203" s="12">
        <v>1020</v>
      </c>
      <c r="F203" s="13"/>
      <c r="G203" s="14">
        <f>F203*E203</f>
        <v>0</v>
      </c>
    </row>
    <row r="204" spans="2:7" ht="12.95" customHeight="1" outlineLevel="3">
      <c r="C204" s="11" t="s">
        <v>234</v>
      </c>
      <c r="D204" s="11" t="s">
        <v>235</v>
      </c>
      <c r="E204" s="12">
        <v>1020</v>
      </c>
      <c r="F204" s="13"/>
      <c r="G204" s="14">
        <f>F204*E204</f>
        <v>0</v>
      </c>
    </row>
    <row r="205" spans="2:7" ht="12.95" customHeight="1" outlineLevel="3">
      <c r="C205" s="11" t="s">
        <v>236</v>
      </c>
      <c r="D205" s="11" t="s">
        <v>237</v>
      </c>
      <c r="E205" s="12">
        <v>1020</v>
      </c>
      <c r="F205" s="13"/>
      <c r="G205" s="14">
        <f>F205*E205</f>
        <v>0</v>
      </c>
    </row>
    <row r="206" spans="2:7" ht="12.95" customHeight="1" outlineLevel="3">
      <c r="C206" s="11" t="s">
        <v>238</v>
      </c>
      <c r="D206" s="11" t="s">
        <v>239</v>
      </c>
      <c r="E206" s="12">
        <v>1020</v>
      </c>
      <c r="F206" s="13"/>
      <c r="G206" s="14">
        <f>F206*E206</f>
        <v>0</v>
      </c>
    </row>
    <row r="207" spans="2:7" ht="12.95" customHeight="1" outlineLevel="3">
      <c r="C207" s="11" t="s">
        <v>177</v>
      </c>
      <c r="D207" s="11" t="s">
        <v>240</v>
      </c>
      <c r="E207" s="12">
        <v>1020</v>
      </c>
      <c r="F207" s="13"/>
      <c r="G207" s="14">
        <f>F207*E207</f>
        <v>0</v>
      </c>
    </row>
    <row r="208" spans="2:7" ht="12.95" customHeight="1" outlineLevel="3">
      <c r="C208" s="11" t="s">
        <v>179</v>
      </c>
      <c r="D208" s="11" t="s">
        <v>241</v>
      </c>
      <c r="E208" s="12">
        <v>1020</v>
      </c>
      <c r="F208" s="13"/>
      <c r="G208" s="14">
        <f>F208*E208</f>
        <v>0</v>
      </c>
    </row>
    <row r="209" spans="2:7" ht="12.95" customHeight="1" outlineLevel="3">
      <c r="C209" s="11" t="s">
        <v>242</v>
      </c>
      <c r="D209" s="11" t="s">
        <v>243</v>
      </c>
      <c r="E209" s="12">
        <v>1020</v>
      </c>
      <c r="F209" s="13"/>
      <c r="G209" s="14">
        <f>F209*E209</f>
        <v>0</v>
      </c>
    </row>
    <row r="210" spans="2:7" ht="12.95" customHeight="1" outlineLevel="3">
      <c r="C210" s="11" t="s">
        <v>244</v>
      </c>
      <c r="D210" s="11" t="s">
        <v>245</v>
      </c>
      <c r="E210" s="12">
        <v>1020</v>
      </c>
      <c r="F210" s="13"/>
      <c r="G210" s="14">
        <f>F210*E210</f>
        <v>0</v>
      </c>
    </row>
    <row r="211" spans="2:7" ht="12.95" customHeight="1" outlineLevel="3">
      <c r="C211" s="11" t="s">
        <v>246</v>
      </c>
      <c r="D211" s="11" t="s">
        <v>247</v>
      </c>
      <c r="E211" s="12">
        <v>1020</v>
      </c>
      <c r="F211" s="13"/>
      <c r="G211" s="14">
        <f>F211*E211</f>
        <v>0</v>
      </c>
    </row>
    <row r="212" spans="2:7" ht="12.95" customHeight="1" outlineLevel="3">
      <c r="C212" s="11" t="s">
        <v>248</v>
      </c>
      <c r="D212" s="11" t="s">
        <v>249</v>
      </c>
      <c r="E212" s="12">
        <v>1020</v>
      </c>
      <c r="F212" s="13"/>
      <c r="G212" s="14">
        <f>F212*E212</f>
        <v>0</v>
      </c>
    </row>
    <row r="213" spans="2:7" ht="12.95" customHeight="1" outlineLevel="3">
      <c r="C213" s="11" t="s">
        <v>185</v>
      </c>
      <c r="D213" s="11" t="s">
        <v>250</v>
      </c>
      <c r="E213" s="12">
        <v>1020</v>
      </c>
      <c r="F213" s="13"/>
      <c r="G213" s="14">
        <f>F213*E213</f>
        <v>0</v>
      </c>
    </row>
    <row r="214" spans="2:7" ht="12.95" customHeight="1" outlineLevel="3">
      <c r="C214" s="11" t="s">
        <v>187</v>
      </c>
      <c r="D214" s="11" t="s">
        <v>251</v>
      </c>
      <c r="E214" s="12">
        <v>1020</v>
      </c>
      <c r="F214" s="13"/>
      <c r="G214" s="14">
        <f>F214*E214</f>
        <v>0</v>
      </c>
    </row>
    <row r="215" spans="2:7" ht="12.95" customHeight="1" outlineLevel="3">
      <c r="C215" s="11" t="s">
        <v>252</v>
      </c>
      <c r="D215" s="11" t="s">
        <v>253</v>
      </c>
      <c r="E215" s="12">
        <v>1020</v>
      </c>
      <c r="F215" s="13"/>
      <c r="G215" s="14">
        <f>F215*E215</f>
        <v>0</v>
      </c>
    </row>
    <row r="216" spans="2:7" ht="12.95" customHeight="1" outlineLevel="3">
      <c r="C216" s="11" t="s">
        <v>191</v>
      </c>
      <c r="D216" s="11" t="s">
        <v>254</v>
      </c>
      <c r="E216" s="12">
        <v>1020</v>
      </c>
      <c r="F216" s="13"/>
      <c r="G216" s="14">
        <f>F216*E216</f>
        <v>0</v>
      </c>
    </row>
    <row r="217" spans="2:7" ht="12.95" customHeight="1" outlineLevel="3">
      <c r="C217" s="11" t="s">
        <v>255</v>
      </c>
      <c r="D217" s="11" t="s">
        <v>256</v>
      </c>
      <c r="E217" s="12">
        <v>1020</v>
      </c>
      <c r="F217" s="13"/>
      <c r="G217" s="14">
        <f>F217*E217</f>
        <v>0</v>
      </c>
    </row>
    <row r="218" spans="2:7" ht="12.95" customHeight="1" outlineLevel="3">
      <c r="C218" s="11" t="s">
        <v>257</v>
      </c>
      <c r="D218" s="11" t="s">
        <v>258</v>
      </c>
      <c r="E218" s="12">
        <v>1020</v>
      </c>
      <c r="F218" s="13"/>
      <c r="G218" s="14">
        <f>F218*E218</f>
        <v>0</v>
      </c>
    </row>
    <row r="219" spans="2:7" ht="12.95" customHeight="1" outlineLevel="3">
      <c r="C219" s="11" t="s">
        <v>259</v>
      </c>
      <c r="D219" s="11" t="s">
        <v>260</v>
      </c>
      <c r="E219" s="12">
        <v>1020</v>
      </c>
      <c r="F219" s="13"/>
      <c r="G219" s="14">
        <f>F219*E219</f>
        <v>0</v>
      </c>
    </row>
    <row r="220" spans="2:7" ht="12.95" customHeight="1" outlineLevel="3">
      <c r="C220" s="11" t="s">
        <v>261</v>
      </c>
      <c r="D220" s="11" t="s">
        <v>262</v>
      </c>
      <c r="E220" s="12">
        <v>1020</v>
      </c>
      <c r="F220" s="13"/>
      <c r="G220" s="14">
        <f>F220*E220</f>
        <v>0</v>
      </c>
    </row>
    <row r="221" spans="2:7" ht="11.1" customHeight="1" outlineLevel="3">
      <c r="B221" s="34" t="s">
        <v>263</v>
      </c>
      <c r="C221" s="34"/>
      <c r="D221" s="9"/>
      <c r="E221" s="39" t="str">
        <f>HYPERLINK("http://www.galantholding.ru/catalog/307/150698/","www.galantholding.ru")</f>
        <v>www.galantholding.ru</v>
      </c>
      <c r="F221" s="35"/>
      <c r="G221" s="35"/>
    </row>
    <row r="222" spans="2:7" ht="11.1" customHeight="1" outlineLevel="3">
      <c r="B222" s="36" t="s">
        <v>100</v>
      </c>
      <c r="C222" s="36"/>
      <c r="D222" s="36"/>
      <c r="E222" s="36"/>
      <c r="F222" s="10"/>
      <c r="G222" s="10"/>
    </row>
    <row r="223" spans="2:7" ht="12.95" customHeight="1" outlineLevel="3">
      <c r="C223" s="11" t="s">
        <v>264</v>
      </c>
      <c r="D223" s="11" t="s">
        <v>265</v>
      </c>
      <c r="E223" s="18">
        <v>405</v>
      </c>
      <c r="F223" s="13"/>
      <c r="G223" s="14">
        <f>F223*E223</f>
        <v>0</v>
      </c>
    </row>
    <row r="224" spans="2:7" ht="12.95" customHeight="1" outlineLevel="3">
      <c r="C224" s="11" t="s">
        <v>104</v>
      </c>
      <c r="D224" s="11" t="s">
        <v>266</v>
      </c>
      <c r="E224" s="18">
        <v>405</v>
      </c>
      <c r="F224" s="13"/>
      <c r="G224" s="14">
        <f>F224*E224</f>
        <v>0</v>
      </c>
    </row>
    <row r="225" spans="2:7" ht="12.95" customHeight="1" outlineLevel="3">
      <c r="C225" s="11" t="s">
        <v>267</v>
      </c>
      <c r="D225" s="11" t="s">
        <v>268</v>
      </c>
      <c r="E225" s="18">
        <v>405</v>
      </c>
      <c r="F225" s="13"/>
      <c r="G225" s="14">
        <f>F225*E225</f>
        <v>0</v>
      </c>
    </row>
    <row r="226" spans="2:7" ht="12.95" customHeight="1" outlineLevel="3">
      <c r="C226" s="11" t="s">
        <v>269</v>
      </c>
      <c r="D226" s="11" t="s">
        <v>270</v>
      </c>
      <c r="E226" s="18">
        <v>405</v>
      </c>
      <c r="F226" s="13"/>
      <c r="G226" s="14">
        <f>F226*E226</f>
        <v>0</v>
      </c>
    </row>
    <row r="227" spans="2:7" ht="12.95" customHeight="1" outlineLevel="3">
      <c r="C227" s="11" t="s">
        <v>92</v>
      </c>
      <c r="D227" s="11" t="s">
        <v>271</v>
      </c>
      <c r="E227" s="18">
        <v>405</v>
      </c>
      <c r="F227" s="13"/>
      <c r="G227" s="14">
        <f>F227*E227</f>
        <v>0</v>
      </c>
    </row>
    <row r="228" spans="2:7" ht="12.95" customHeight="1" outlineLevel="3">
      <c r="C228" s="11" t="s">
        <v>272</v>
      </c>
      <c r="D228" s="11" t="s">
        <v>273</v>
      </c>
      <c r="E228" s="18">
        <v>405</v>
      </c>
      <c r="F228" s="13"/>
      <c r="G228" s="14">
        <f>F228*E228</f>
        <v>0</v>
      </c>
    </row>
    <row r="229" spans="2:7" ht="12.95" customHeight="1" outlineLevel="3">
      <c r="C229" s="11" t="s">
        <v>116</v>
      </c>
      <c r="D229" s="11" t="s">
        <v>274</v>
      </c>
      <c r="E229" s="18">
        <v>405</v>
      </c>
      <c r="F229" s="13"/>
      <c r="G229" s="14">
        <f>F229*E229</f>
        <v>0</v>
      </c>
    </row>
    <row r="230" spans="2:7" ht="12.95" customHeight="1" outlineLevel="3">
      <c r="C230" s="11" t="s">
        <v>275</v>
      </c>
      <c r="D230" s="11" t="s">
        <v>276</v>
      </c>
      <c r="E230" s="18">
        <v>405</v>
      </c>
      <c r="F230" s="13"/>
      <c r="G230" s="14">
        <f>F230*E230</f>
        <v>0</v>
      </c>
    </row>
    <row r="231" spans="2:7" ht="12.95" customHeight="1" outlineLevel="3">
      <c r="C231" s="11" t="s">
        <v>119</v>
      </c>
      <c r="D231" s="11" t="s">
        <v>277</v>
      </c>
      <c r="E231" s="18">
        <v>405</v>
      </c>
      <c r="F231" s="13"/>
      <c r="G231" s="14">
        <f>F231*E231</f>
        <v>0</v>
      </c>
    </row>
    <row r="232" spans="2:7" ht="12.95" customHeight="1" outlineLevel="3">
      <c r="C232" s="11" t="s">
        <v>278</v>
      </c>
      <c r="D232" s="16">
        <v>72311060042</v>
      </c>
      <c r="E232" s="18">
        <v>405</v>
      </c>
      <c r="F232" s="13"/>
      <c r="G232" s="14">
        <f>F232*E232</f>
        <v>0</v>
      </c>
    </row>
    <row r="233" spans="2:7" ht="12.95" customHeight="1" outlineLevel="3">
      <c r="C233" s="11" t="s">
        <v>279</v>
      </c>
      <c r="D233" s="16">
        <v>72311070041</v>
      </c>
      <c r="E233" s="18">
        <v>405</v>
      </c>
      <c r="F233" s="13"/>
      <c r="G233" s="14">
        <f>F233*E233</f>
        <v>0</v>
      </c>
    </row>
    <row r="234" spans="2:7" ht="12.95" customHeight="1" outlineLevel="3">
      <c r="B234" s="15"/>
      <c r="C234" s="11" t="s">
        <v>280</v>
      </c>
      <c r="D234" s="16">
        <v>72311080040</v>
      </c>
      <c r="E234" s="18">
        <v>405</v>
      </c>
      <c r="F234" s="13"/>
      <c r="G234" s="14">
        <f>F234*E234</f>
        <v>0</v>
      </c>
    </row>
    <row r="235" spans="2:7" ht="12.95" customHeight="1" outlineLevel="3">
      <c r="C235" s="11" t="s">
        <v>281</v>
      </c>
      <c r="D235" s="16">
        <v>72311090049</v>
      </c>
      <c r="E235" s="18">
        <v>405</v>
      </c>
      <c r="F235" s="13"/>
      <c r="G235" s="14">
        <f>F235*E235</f>
        <v>0</v>
      </c>
    </row>
    <row r="236" spans="2:7" ht="12.95" customHeight="1" outlineLevel="3">
      <c r="C236" s="11" t="s">
        <v>282</v>
      </c>
      <c r="D236" s="16">
        <v>72311100045</v>
      </c>
      <c r="E236" s="18">
        <v>405</v>
      </c>
      <c r="F236" s="13"/>
      <c r="G236" s="14">
        <f>F236*E236</f>
        <v>0</v>
      </c>
    </row>
    <row r="237" spans="2:7" ht="12.95" customHeight="1" outlineLevel="3">
      <c r="C237" s="11" t="s">
        <v>283</v>
      </c>
      <c r="D237" s="11" t="s">
        <v>284</v>
      </c>
      <c r="E237" s="18">
        <v>405</v>
      </c>
      <c r="F237" s="13"/>
      <c r="G237" s="14">
        <f>F237*E237</f>
        <v>0</v>
      </c>
    </row>
    <row r="238" spans="2:7" ht="12.95" customHeight="1" outlineLevel="3">
      <c r="C238" s="11" t="s">
        <v>107</v>
      </c>
      <c r="D238" s="11" t="s">
        <v>285</v>
      </c>
      <c r="E238" s="18">
        <v>405</v>
      </c>
      <c r="F238" s="13"/>
      <c r="G238" s="14">
        <f>F238*E238</f>
        <v>0</v>
      </c>
    </row>
    <row r="239" spans="2:7" ht="12.95" customHeight="1" outlineLevel="3">
      <c r="C239" s="11" t="s">
        <v>108</v>
      </c>
      <c r="D239" s="11" t="s">
        <v>286</v>
      </c>
      <c r="E239" s="18">
        <v>405</v>
      </c>
      <c r="F239" s="13"/>
      <c r="G239" s="14">
        <f>F239*E239</f>
        <v>0</v>
      </c>
    </row>
    <row r="240" spans="2:7" ht="12.95" customHeight="1" outlineLevel="3">
      <c r="C240" s="11" t="s">
        <v>109</v>
      </c>
      <c r="D240" s="11" t="s">
        <v>287</v>
      </c>
      <c r="E240" s="18">
        <v>405</v>
      </c>
      <c r="F240" s="13"/>
      <c r="G240" s="14">
        <f>F240*E240</f>
        <v>0</v>
      </c>
    </row>
    <row r="241" spans="2:7" ht="12.95" customHeight="1" outlineLevel="3">
      <c r="C241" s="11" t="s">
        <v>110</v>
      </c>
      <c r="D241" s="11" t="s">
        <v>288</v>
      </c>
      <c r="E241" s="18">
        <v>405</v>
      </c>
      <c r="F241" s="13"/>
      <c r="G241" s="14">
        <f>F241*E241</f>
        <v>0</v>
      </c>
    </row>
    <row r="242" spans="2:7" ht="12.95" customHeight="1" outlineLevel="3">
      <c r="C242" s="11" t="s">
        <v>289</v>
      </c>
      <c r="D242" s="11" t="s">
        <v>290</v>
      </c>
      <c r="E242" s="18">
        <v>405</v>
      </c>
      <c r="F242" s="13"/>
      <c r="G242" s="14">
        <f>F242*E242</f>
        <v>0</v>
      </c>
    </row>
    <row r="243" spans="2:7" ht="12.95" customHeight="1" outlineLevel="3">
      <c r="C243" s="11" t="s">
        <v>113</v>
      </c>
      <c r="D243" s="11" t="s">
        <v>291</v>
      </c>
      <c r="E243" s="18">
        <v>405</v>
      </c>
      <c r="F243" s="13"/>
      <c r="G243" s="14">
        <f>F243*E243</f>
        <v>0</v>
      </c>
    </row>
    <row r="244" spans="2:7" ht="12.95" customHeight="1" outlineLevel="3">
      <c r="C244" s="11" t="s">
        <v>94</v>
      </c>
      <c r="D244" s="11" t="s">
        <v>292</v>
      </c>
      <c r="E244" s="18">
        <v>405</v>
      </c>
      <c r="F244" s="13"/>
      <c r="G244" s="14">
        <f>F244*E244</f>
        <v>0</v>
      </c>
    </row>
    <row r="245" spans="2:7" ht="11.1" customHeight="1" outlineLevel="3">
      <c r="B245" s="34" t="s">
        <v>293</v>
      </c>
      <c r="C245" s="34"/>
      <c r="D245" s="9"/>
      <c r="E245" s="39" t="str">
        <f>HYPERLINK("http://www.galantholding.ru/catalog/307/150698/","www.galantholding.ru")</f>
        <v>www.galantholding.ru</v>
      </c>
      <c r="F245" s="35"/>
      <c r="G245" s="35"/>
    </row>
    <row r="246" spans="2:7" ht="11.1" customHeight="1" outlineLevel="3">
      <c r="B246" s="36" t="s">
        <v>294</v>
      </c>
      <c r="C246" s="36"/>
      <c r="D246" s="36"/>
      <c r="E246" s="36"/>
      <c r="F246" s="10"/>
      <c r="G246" s="10"/>
    </row>
    <row r="247" spans="2:7" ht="12.95" customHeight="1" outlineLevel="3">
      <c r="C247" s="11" t="s">
        <v>289</v>
      </c>
      <c r="D247" s="11" t="s">
        <v>295</v>
      </c>
      <c r="E247" s="18">
        <v>362</v>
      </c>
      <c r="F247" s="13"/>
      <c r="G247" s="14">
        <f>F247*E247</f>
        <v>0</v>
      </c>
    </row>
    <row r="248" spans="2:7" ht="12.95" customHeight="1" outlineLevel="3">
      <c r="C248" s="11"/>
      <c r="D248" s="11"/>
      <c r="E248" s="17"/>
      <c r="F248" s="13"/>
      <c r="G248" s="14"/>
    </row>
    <row r="249" spans="2:7" ht="12.95" customHeight="1" outlineLevel="3">
      <c r="C249" s="11"/>
      <c r="D249" s="11"/>
      <c r="E249" s="17"/>
      <c r="F249" s="13"/>
      <c r="G249" s="14"/>
    </row>
    <row r="250" spans="2:7" ht="12.95" customHeight="1" outlineLevel="3">
      <c r="C250" s="11"/>
      <c r="D250" s="11"/>
      <c r="E250" s="17"/>
      <c r="F250" s="13"/>
      <c r="G250" s="14"/>
    </row>
    <row r="251" spans="2:7" ht="12.95" customHeight="1" outlineLevel="3">
      <c r="C251" s="11"/>
      <c r="D251" s="11"/>
      <c r="E251" s="17"/>
      <c r="F251" s="13"/>
      <c r="G251" s="14"/>
    </row>
    <row r="252" spans="2:7" ht="12.95" customHeight="1" outlineLevel="3">
      <c r="C252" s="11"/>
      <c r="D252" s="11"/>
      <c r="E252" s="17"/>
      <c r="F252" s="13"/>
      <c r="G252" s="14"/>
    </row>
    <row r="253" spans="2:7" ht="12.95" customHeight="1" outlineLevel="3">
      <c r="C253" s="11"/>
      <c r="D253" s="11"/>
      <c r="E253" s="17"/>
      <c r="F253" s="13"/>
      <c r="G253" s="14"/>
    </row>
    <row r="254" spans="2:7" ht="12.95" customHeight="1" outlineLevel="3">
      <c r="C254" s="11"/>
      <c r="D254" s="11"/>
      <c r="E254" s="17"/>
      <c r="F254" s="13"/>
      <c r="G254" s="14"/>
    </row>
    <row r="255" spans="2:7" ht="12.95" customHeight="1" outlineLevel="3">
      <c r="C255" s="11"/>
      <c r="D255" s="11"/>
      <c r="E255" s="17"/>
      <c r="F255" s="13"/>
      <c r="G255" s="14"/>
    </row>
    <row r="256" spans="2:7" ht="12.95" customHeight="1" outlineLevel="3">
      <c r="C256" s="11"/>
      <c r="D256" s="11"/>
      <c r="E256" s="17"/>
      <c r="F256" s="13"/>
      <c r="G256" s="14"/>
    </row>
    <row r="257" spans="2:7" ht="12.95" customHeight="1" outlineLevel="3">
      <c r="C257" s="11"/>
      <c r="D257" s="11"/>
      <c r="E257" s="17"/>
      <c r="F257" s="13"/>
      <c r="G257" s="14"/>
    </row>
    <row r="258" spans="2:7" ht="12.95" customHeight="1" outlineLevel="3">
      <c r="B258" s="15"/>
      <c r="C258" s="11"/>
      <c r="D258" s="11"/>
      <c r="E258" s="17"/>
      <c r="F258" s="13"/>
      <c r="G258" s="14"/>
    </row>
    <row r="259" spans="2:7" ht="11.1" customHeight="1" outlineLevel="2">
      <c r="B259" s="22">
        <v>146</v>
      </c>
      <c r="C259" s="8"/>
      <c r="D259" s="8"/>
      <c r="E259" s="8"/>
      <c r="F259" s="8"/>
      <c r="G259" s="8"/>
    </row>
    <row r="260" spans="2:7" ht="11.1" customHeight="1" outlineLevel="3">
      <c r="B260" s="34" t="s">
        <v>296</v>
      </c>
      <c r="C260" s="34"/>
      <c r="D260" s="9"/>
      <c r="E260" s="39" t="str">
        <f>HYPERLINK("http://www.galantholding.ru/catalog/290/126042/","www.galantholding.ru")</f>
        <v>www.galantholding.ru</v>
      </c>
      <c r="F260" s="35"/>
      <c r="G260" s="35"/>
    </row>
    <row r="261" spans="2:7" ht="11.1" customHeight="1" outlineLevel="3">
      <c r="B261" s="36" t="s">
        <v>12</v>
      </c>
      <c r="C261" s="36"/>
      <c r="D261" s="36"/>
      <c r="E261" s="36"/>
      <c r="F261" s="10"/>
      <c r="G261" s="10"/>
    </row>
    <row r="262" spans="2:7" ht="12.95" customHeight="1" outlineLevel="3">
      <c r="C262" s="11" t="s">
        <v>297</v>
      </c>
      <c r="D262" s="23">
        <v>1465350301266</v>
      </c>
      <c r="E262" s="18">
        <v>960</v>
      </c>
      <c r="F262" s="13"/>
      <c r="G262" s="14">
        <f>F262*E262</f>
        <v>0</v>
      </c>
    </row>
    <row r="263" spans="2:7" ht="12.95" customHeight="1" outlineLevel="3">
      <c r="C263" s="11" t="s">
        <v>298</v>
      </c>
      <c r="D263" s="23">
        <v>1465350461267</v>
      </c>
      <c r="E263" s="18">
        <v>960</v>
      </c>
      <c r="F263" s="13"/>
      <c r="G263" s="14">
        <f>F263*E263</f>
        <v>0</v>
      </c>
    </row>
    <row r="264" spans="2:7" ht="12.95" customHeight="1" outlineLevel="3">
      <c r="C264" s="11" t="s">
        <v>299</v>
      </c>
      <c r="D264" s="23">
        <v>1465350551265</v>
      </c>
      <c r="E264" s="18">
        <v>960</v>
      </c>
      <c r="F264" s="13"/>
      <c r="G264" s="14">
        <f>F264*E264</f>
        <v>0</v>
      </c>
    </row>
    <row r="265" spans="2:7" ht="12.95" customHeight="1" outlineLevel="3">
      <c r="C265" s="11" t="s">
        <v>300</v>
      </c>
      <c r="D265" s="23">
        <v>1465350590011</v>
      </c>
      <c r="E265" s="18">
        <v>960</v>
      </c>
      <c r="F265" s="13"/>
      <c r="G265" s="14">
        <f>F265*E265</f>
        <v>0</v>
      </c>
    </row>
    <row r="266" spans="2:7" ht="12.95" customHeight="1" outlineLevel="3">
      <c r="C266" s="11" t="s">
        <v>301</v>
      </c>
      <c r="D266" s="23">
        <v>1465350610016</v>
      </c>
      <c r="E266" s="18">
        <v>960</v>
      </c>
      <c r="F266" s="13"/>
      <c r="G266" s="14">
        <f>F266*E266</f>
        <v>0</v>
      </c>
    </row>
    <row r="267" spans="2:7" ht="12.95" customHeight="1" outlineLevel="3">
      <c r="C267" s="11" t="s">
        <v>302</v>
      </c>
      <c r="D267" s="23">
        <v>1465350620015</v>
      </c>
      <c r="E267" s="18">
        <v>960</v>
      </c>
      <c r="F267" s="13"/>
      <c r="G267" s="14">
        <f>F267*E267</f>
        <v>0</v>
      </c>
    </row>
    <row r="268" spans="2:7" ht="12.95" customHeight="1" outlineLevel="3">
      <c r="C268" s="11" t="s">
        <v>303</v>
      </c>
      <c r="D268" s="23">
        <v>1465350630014</v>
      </c>
      <c r="E268" s="18">
        <v>960</v>
      </c>
      <c r="F268" s="13"/>
      <c r="G268" s="14">
        <f>F268*E268</f>
        <v>0</v>
      </c>
    </row>
    <row r="269" spans="2:7" ht="12.95" customHeight="1" outlineLevel="3">
      <c r="C269" s="11" t="s">
        <v>147</v>
      </c>
      <c r="D269" s="23">
        <v>1465350210018</v>
      </c>
      <c r="E269" s="18">
        <v>960</v>
      </c>
      <c r="F269" s="13"/>
      <c r="G269" s="14">
        <f>F269*E269</f>
        <v>0</v>
      </c>
    </row>
    <row r="270" spans="2:7" ht="12.95" customHeight="1" outlineLevel="3">
      <c r="C270" s="11" t="s">
        <v>216</v>
      </c>
      <c r="D270" s="23">
        <v>1465350220017</v>
      </c>
      <c r="E270" s="18">
        <v>960</v>
      </c>
      <c r="F270" s="13"/>
      <c r="G270" s="14">
        <f>F270*E270</f>
        <v>0</v>
      </c>
    </row>
    <row r="271" spans="2:7" ht="12.95" customHeight="1" outlineLevel="3">
      <c r="C271" s="11" t="s">
        <v>218</v>
      </c>
      <c r="D271" s="23">
        <v>1465350230016</v>
      </c>
      <c r="E271" s="18">
        <v>960</v>
      </c>
      <c r="F271" s="13"/>
      <c r="G271" s="14">
        <f>F271*E271</f>
        <v>0</v>
      </c>
    </row>
    <row r="272" spans="2:7" ht="12.95" customHeight="1" outlineLevel="3">
      <c r="C272" s="11" t="s">
        <v>304</v>
      </c>
      <c r="D272" s="23">
        <v>1465350240015</v>
      </c>
      <c r="E272" s="18">
        <v>960</v>
      </c>
      <c r="F272" s="13"/>
      <c r="G272" s="14">
        <f>F272*E272</f>
        <v>0</v>
      </c>
    </row>
    <row r="273" spans="2:7" ht="12.95" customHeight="1" outlineLevel="3">
      <c r="B273" s="41" t="str">
        <f>HYPERLINK("http://galantphoto.ru/pictures_for_form/Orhideja/classic/O-535-146.jpg","увеличить")</f>
        <v>увеличить</v>
      </c>
      <c r="C273" s="11" t="s">
        <v>305</v>
      </c>
      <c r="D273" s="23">
        <v>1465350970011</v>
      </c>
      <c r="E273" s="18">
        <v>960</v>
      </c>
      <c r="F273" s="13"/>
      <c r="G273" s="14">
        <f>F273*E273</f>
        <v>0</v>
      </c>
    </row>
    <row r="274" spans="2:7" ht="12.95" customHeight="1" outlineLevel="3">
      <c r="C274" s="11" t="s">
        <v>306</v>
      </c>
      <c r="D274" s="23">
        <v>1465350980010</v>
      </c>
      <c r="E274" s="18">
        <v>960</v>
      </c>
      <c r="F274" s="13"/>
      <c r="G274" s="14">
        <f>F274*E274</f>
        <v>0</v>
      </c>
    </row>
    <row r="275" spans="2:7" ht="12.95" customHeight="1" outlineLevel="3">
      <c r="C275" s="11" t="s">
        <v>307</v>
      </c>
      <c r="D275" s="23">
        <v>1465352040019</v>
      </c>
      <c r="E275" s="18">
        <v>960</v>
      </c>
      <c r="F275" s="13"/>
      <c r="G275" s="14">
        <f>F275*E275</f>
        <v>0</v>
      </c>
    </row>
    <row r="276" spans="2:7" ht="12.95" customHeight="1" outlineLevel="3">
      <c r="C276" s="11" t="s">
        <v>149</v>
      </c>
      <c r="D276" s="23">
        <v>1465350270012</v>
      </c>
      <c r="E276" s="18">
        <v>960</v>
      </c>
      <c r="F276" s="13"/>
      <c r="G276" s="14">
        <f>F276*E276</f>
        <v>0</v>
      </c>
    </row>
    <row r="277" spans="2:7" ht="12.95" customHeight="1" outlineLevel="3">
      <c r="C277" s="11" t="s">
        <v>151</v>
      </c>
      <c r="D277" s="23">
        <v>1465350280011</v>
      </c>
      <c r="E277" s="18">
        <v>960</v>
      </c>
      <c r="F277" s="13"/>
      <c r="G277" s="14">
        <f>F277*E277</f>
        <v>0</v>
      </c>
    </row>
    <row r="278" spans="2:7" ht="12.95" customHeight="1" outlineLevel="3">
      <c r="C278" s="11" t="s">
        <v>308</v>
      </c>
      <c r="D278" s="23">
        <v>1465350300016</v>
      </c>
      <c r="E278" s="18">
        <v>960</v>
      </c>
      <c r="F278" s="13"/>
      <c r="G278" s="14">
        <f>F278*E278</f>
        <v>0</v>
      </c>
    </row>
    <row r="279" spans="2:7" ht="12.95" customHeight="1" outlineLevel="3">
      <c r="C279" s="11" t="s">
        <v>309</v>
      </c>
      <c r="D279" s="23">
        <v>1465350310015</v>
      </c>
      <c r="E279" s="18">
        <v>960</v>
      </c>
      <c r="F279" s="13"/>
      <c r="G279" s="14">
        <f>F279*E279</f>
        <v>0</v>
      </c>
    </row>
    <row r="280" spans="2:7" ht="12.95" customHeight="1" outlineLevel="3">
      <c r="C280" s="11" t="s">
        <v>310</v>
      </c>
      <c r="D280" s="23">
        <v>1465350320014</v>
      </c>
      <c r="E280" s="18">
        <v>960</v>
      </c>
      <c r="F280" s="13"/>
      <c r="G280" s="14">
        <f>F280*E280</f>
        <v>0</v>
      </c>
    </row>
    <row r="281" spans="2:7" ht="12.95" customHeight="1" outlineLevel="3">
      <c r="C281" s="11" t="s">
        <v>311</v>
      </c>
      <c r="D281" s="23">
        <v>1465350990019</v>
      </c>
      <c r="E281" s="18">
        <v>960</v>
      </c>
      <c r="F281" s="13"/>
      <c r="G281" s="14">
        <f>F281*E281</f>
        <v>0</v>
      </c>
    </row>
    <row r="282" spans="2:7" ht="12.95" customHeight="1" outlineLevel="3">
      <c r="C282" s="11" t="s">
        <v>312</v>
      </c>
      <c r="D282" s="23">
        <v>1465352050018</v>
      </c>
      <c r="E282" s="18">
        <v>960</v>
      </c>
      <c r="F282" s="13"/>
      <c r="G282" s="14">
        <f>F282*E282</f>
        <v>0</v>
      </c>
    </row>
    <row r="283" spans="2:7" ht="12.95" customHeight="1" outlineLevel="3">
      <c r="C283" s="11" t="s">
        <v>313</v>
      </c>
      <c r="D283" s="23">
        <v>1465352060017</v>
      </c>
      <c r="E283" s="18">
        <v>960</v>
      </c>
      <c r="F283" s="13"/>
      <c r="G283" s="14">
        <f>F283*E283</f>
        <v>0</v>
      </c>
    </row>
    <row r="284" spans="2:7" ht="12.95" customHeight="1" outlineLevel="3">
      <c r="C284" s="11" t="s">
        <v>314</v>
      </c>
      <c r="D284" s="23">
        <v>1465350400013</v>
      </c>
      <c r="E284" s="18">
        <v>960</v>
      </c>
      <c r="F284" s="13"/>
      <c r="G284" s="14">
        <f>F284*E284</f>
        <v>0</v>
      </c>
    </row>
    <row r="285" spans="2:7" ht="12.95" customHeight="1" outlineLevel="3">
      <c r="C285" s="11" t="s">
        <v>315</v>
      </c>
      <c r="D285" s="23">
        <v>1465352070016</v>
      </c>
      <c r="E285" s="18">
        <v>960</v>
      </c>
      <c r="F285" s="13"/>
      <c r="G285" s="14">
        <f>F285*E285</f>
        <v>0</v>
      </c>
    </row>
    <row r="286" spans="2:7" ht="12.95" customHeight="1" outlineLevel="3">
      <c r="C286" s="11" t="s">
        <v>316</v>
      </c>
      <c r="D286" s="23">
        <v>1465352080015</v>
      </c>
      <c r="E286" s="18">
        <v>960</v>
      </c>
      <c r="F286" s="13"/>
      <c r="G286" s="14">
        <f>F286*E286</f>
        <v>0</v>
      </c>
    </row>
    <row r="287" spans="2:7" ht="12.95" customHeight="1" outlineLevel="3">
      <c r="C287" s="11" t="s">
        <v>232</v>
      </c>
      <c r="D287" s="23">
        <v>1465350420011</v>
      </c>
      <c r="E287" s="18">
        <v>960</v>
      </c>
      <c r="F287" s="13"/>
      <c r="G287" s="14">
        <f>F287*E287</f>
        <v>0</v>
      </c>
    </row>
    <row r="288" spans="2:7" ht="12.95" customHeight="1" outlineLevel="3">
      <c r="C288" s="11" t="s">
        <v>317</v>
      </c>
      <c r="D288" s="23">
        <v>1465350470016</v>
      </c>
      <c r="E288" s="18">
        <v>960</v>
      </c>
      <c r="F288" s="13"/>
      <c r="G288" s="14">
        <f>F288*E288</f>
        <v>0</v>
      </c>
    </row>
    <row r="289" spans="3:7" ht="12.95" customHeight="1" outlineLevel="3">
      <c r="C289" s="11" t="s">
        <v>318</v>
      </c>
      <c r="D289" s="23">
        <v>1465350480015</v>
      </c>
      <c r="E289" s="18">
        <v>960</v>
      </c>
      <c r="F289" s="13"/>
      <c r="G289" s="14">
        <f>F289*E289</f>
        <v>0</v>
      </c>
    </row>
    <row r="290" spans="3:7" ht="12.95" customHeight="1" outlineLevel="3">
      <c r="C290" s="11" t="s">
        <v>319</v>
      </c>
      <c r="D290" s="23">
        <v>1465350540016</v>
      </c>
      <c r="E290" s="18">
        <v>960</v>
      </c>
      <c r="F290" s="13"/>
      <c r="G290" s="14">
        <f>F290*E290</f>
        <v>0</v>
      </c>
    </row>
    <row r="291" spans="3:7" ht="12.95" customHeight="1" outlineLevel="3">
      <c r="C291" s="11" t="s">
        <v>320</v>
      </c>
      <c r="D291" s="23">
        <v>1465350550015</v>
      </c>
      <c r="E291" s="18">
        <v>960</v>
      </c>
      <c r="F291" s="13"/>
      <c r="G291" s="14">
        <f>F291*E291</f>
        <v>0</v>
      </c>
    </row>
    <row r="292" spans="3:7" ht="12.95" customHeight="1" outlineLevel="3">
      <c r="C292" s="11" t="s">
        <v>321</v>
      </c>
      <c r="D292" s="23">
        <v>1465350560014</v>
      </c>
      <c r="E292" s="18">
        <v>960</v>
      </c>
      <c r="F292" s="13"/>
      <c r="G292" s="14">
        <f>F292*E292</f>
        <v>0</v>
      </c>
    </row>
    <row r="293" spans="3:7" ht="12.95" customHeight="1" outlineLevel="3">
      <c r="C293" s="11" t="s">
        <v>322</v>
      </c>
      <c r="D293" s="23">
        <v>1465350591681</v>
      </c>
      <c r="E293" s="18">
        <v>960</v>
      </c>
      <c r="F293" s="13"/>
      <c r="G293" s="14">
        <f>F293*E293</f>
        <v>0</v>
      </c>
    </row>
    <row r="294" spans="3:7" ht="12.95" customHeight="1" outlineLevel="3">
      <c r="C294" s="11" t="s">
        <v>323</v>
      </c>
      <c r="D294" s="23">
        <v>1465350601687</v>
      </c>
      <c r="E294" s="18">
        <v>960</v>
      </c>
      <c r="F294" s="13"/>
      <c r="G294" s="14">
        <f>F294*E294</f>
        <v>0</v>
      </c>
    </row>
    <row r="295" spans="3:7" ht="12.95" customHeight="1" outlineLevel="3">
      <c r="C295" s="11" t="s">
        <v>324</v>
      </c>
      <c r="D295" s="23">
        <v>1465350611686</v>
      </c>
      <c r="E295" s="18">
        <v>960</v>
      </c>
      <c r="F295" s="13"/>
      <c r="G295" s="14">
        <f>F295*E295</f>
        <v>0</v>
      </c>
    </row>
    <row r="296" spans="3:7" ht="12.95" customHeight="1" outlineLevel="3">
      <c r="C296" s="11" t="s">
        <v>325</v>
      </c>
      <c r="D296" s="23">
        <v>1465350621685</v>
      </c>
      <c r="E296" s="18">
        <v>960</v>
      </c>
      <c r="F296" s="13"/>
      <c r="G296" s="14">
        <f>F296*E296</f>
        <v>0</v>
      </c>
    </row>
    <row r="297" spans="3:7" ht="12.95" customHeight="1" outlineLevel="3">
      <c r="C297" s="11" t="s">
        <v>326</v>
      </c>
      <c r="D297" s="23">
        <v>1465350631684</v>
      </c>
      <c r="E297" s="18">
        <v>960</v>
      </c>
      <c r="F297" s="13"/>
      <c r="G297" s="14">
        <f>F297*E297</f>
        <v>0</v>
      </c>
    </row>
    <row r="298" spans="3:7" ht="12.95" customHeight="1" outlineLevel="3">
      <c r="C298" s="11" t="s">
        <v>179</v>
      </c>
      <c r="D298" s="23">
        <v>1465350131689</v>
      </c>
      <c r="E298" s="18">
        <v>960</v>
      </c>
      <c r="F298" s="13"/>
      <c r="G298" s="14">
        <f>F298*E298</f>
        <v>0</v>
      </c>
    </row>
    <row r="299" spans="3:7" ht="12.95" customHeight="1" outlineLevel="3">
      <c r="C299" s="11" t="s">
        <v>242</v>
      </c>
      <c r="D299" s="23">
        <v>1465350141688</v>
      </c>
      <c r="E299" s="18">
        <v>960</v>
      </c>
      <c r="F299" s="13"/>
      <c r="G299" s="14">
        <f>F299*E299</f>
        <v>0</v>
      </c>
    </row>
    <row r="300" spans="3:7" ht="12.95" customHeight="1" outlineLevel="3">
      <c r="C300" s="11" t="s">
        <v>327</v>
      </c>
      <c r="D300" s="23">
        <v>1465350151687</v>
      </c>
      <c r="E300" s="18">
        <v>960</v>
      </c>
      <c r="F300" s="13"/>
      <c r="G300" s="14">
        <f>F300*E300</f>
        <v>0</v>
      </c>
    </row>
    <row r="301" spans="3:7" ht="12.95" customHeight="1" outlineLevel="3">
      <c r="C301" s="11" t="s">
        <v>328</v>
      </c>
      <c r="D301" s="23">
        <v>1465350161686</v>
      </c>
      <c r="E301" s="18">
        <v>960</v>
      </c>
      <c r="F301" s="13"/>
      <c r="G301" s="14">
        <f>F301*E301</f>
        <v>0</v>
      </c>
    </row>
    <row r="302" spans="3:7" ht="12.95" customHeight="1" outlineLevel="3">
      <c r="C302" s="11" t="s">
        <v>329</v>
      </c>
      <c r="D302" s="23">
        <v>1465352011682</v>
      </c>
      <c r="E302" s="18">
        <v>960</v>
      </c>
      <c r="F302" s="13"/>
      <c r="G302" s="14">
        <f>F302*E302</f>
        <v>0</v>
      </c>
    </row>
    <row r="303" spans="3:7" ht="12.95" customHeight="1" outlineLevel="3">
      <c r="C303" s="11" t="s">
        <v>330</v>
      </c>
      <c r="D303" s="23">
        <v>1465352021681</v>
      </c>
      <c r="E303" s="18">
        <v>960</v>
      </c>
      <c r="F303" s="13"/>
      <c r="G303" s="14">
        <f>F303*E303</f>
        <v>0</v>
      </c>
    </row>
    <row r="304" spans="3:7" ht="12.95" customHeight="1" outlineLevel="3">
      <c r="C304" s="11" t="s">
        <v>331</v>
      </c>
      <c r="D304" s="23">
        <v>1465352031680</v>
      </c>
      <c r="E304" s="18">
        <v>960</v>
      </c>
      <c r="F304" s="13"/>
      <c r="G304" s="14">
        <f>F304*E304</f>
        <v>0</v>
      </c>
    </row>
    <row r="305" spans="3:7" ht="12.95" customHeight="1" outlineLevel="3">
      <c r="C305" s="11" t="s">
        <v>246</v>
      </c>
      <c r="D305" s="23">
        <v>1465350211688</v>
      </c>
      <c r="E305" s="18">
        <v>960</v>
      </c>
      <c r="F305" s="13"/>
      <c r="G305" s="14">
        <f>F305*E305</f>
        <v>0</v>
      </c>
    </row>
    <row r="306" spans="3:7" ht="12.95" customHeight="1" outlineLevel="3">
      <c r="C306" s="11" t="s">
        <v>248</v>
      </c>
      <c r="D306" s="23">
        <v>1465350221687</v>
      </c>
      <c r="E306" s="18">
        <v>960</v>
      </c>
      <c r="F306" s="13"/>
      <c r="G306" s="14">
        <f>F306*E306</f>
        <v>0</v>
      </c>
    </row>
    <row r="307" spans="3:7" ht="12.95" customHeight="1" outlineLevel="3">
      <c r="C307" s="11" t="s">
        <v>332</v>
      </c>
      <c r="D307" s="23">
        <v>1465350231686</v>
      </c>
      <c r="E307" s="18">
        <v>960</v>
      </c>
      <c r="F307" s="13"/>
      <c r="G307" s="14">
        <f>F307*E307</f>
        <v>0</v>
      </c>
    </row>
    <row r="308" spans="3:7" ht="12.95" customHeight="1" outlineLevel="3">
      <c r="C308" s="11" t="s">
        <v>333</v>
      </c>
      <c r="D308" s="23">
        <v>1465350241685</v>
      </c>
      <c r="E308" s="18">
        <v>960</v>
      </c>
      <c r="F308" s="13"/>
      <c r="G308" s="14">
        <f>F308*E308</f>
        <v>0</v>
      </c>
    </row>
    <row r="309" spans="3:7" ht="12.95" customHeight="1" outlineLevel="3">
      <c r="C309" s="11" t="s">
        <v>334</v>
      </c>
      <c r="D309" s="23">
        <v>1465350971681</v>
      </c>
      <c r="E309" s="18">
        <v>960</v>
      </c>
      <c r="F309" s="13"/>
      <c r="G309" s="14">
        <f>F309*E309</f>
        <v>0</v>
      </c>
    </row>
    <row r="310" spans="3:7" ht="12.95" customHeight="1" outlineLevel="3">
      <c r="C310" s="11" t="s">
        <v>335</v>
      </c>
      <c r="D310" s="23">
        <v>1465350981680</v>
      </c>
      <c r="E310" s="18">
        <v>960</v>
      </c>
      <c r="F310" s="13"/>
      <c r="G310" s="14">
        <f>F310*E310</f>
        <v>0</v>
      </c>
    </row>
    <row r="311" spans="3:7" ht="12.95" customHeight="1" outlineLevel="3">
      <c r="C311" s="11" t="s">
        <v>336</v>
      </c>
      <c r="D311" s="23">
        <v>1465352041689</v>
      </c>
      <c r="E311" s="18">
        <v>960</v>
      </c>
      <c r="F311" s="13"/>
      <c r="G311" s="14">
        <f>F311*E311</f>
        <v>0</v>
      </c>
    </row>
    <row r="312" spans="3:7" ht="12.95" customHeight="1" outlineLevel="3">
      <c r="C312" s="11" t="s">
        <v>185</v>
      </c>
      <c r="D312" s="23">
        <v>1465350271682</v>
      </c>
      <c r="E312" s="18">
        <v>960</v>
      </c>
      <c r="F312" s="13"/>
      <c r="G312" s="14">
        <f>F312*E312</f>
        <v>0</v>
      </c>
    </row>
    <row r="313" spans="3:7" ht="12.95" customHeight="1" outlineLevel="3">
      <c r="C313" s="11" t="s">
        <v>187</v>
      </c>
      <c r="D313" s="23">
        <v>1465350281681</v>
      </c>
      <c r="E313" s="18">
        <v>960</v>
      </c>
      <c r="F313" s="13"/>
      <c r="G313" s="14">
        <f>F313*E313</f>
        <v>0</v>
      </c>
    </row>
    <row r="314" spans="3:7" ht="12.95" customHeight="1" outlineLevel="3">
      <c r="C314" s="11" t="s">
        <v>337</v>
      </c>
      <c r="D314" s="23">
        <v>1465350301686</v>
      </c>
      <c r="E314" s="18">
        <v>960</v>
      </c>
      <c r="F314" s="13"/>
      <c r="G314" s="14">
        <f>F314*E314</f>
        <v>0</v>
      </c>
    </row>
    <row r="315" spans="3:7" ht="12.95" customHeight="1" outlineLevel="3">
      <c r="C315" s="11" t="s">
        <v>338</v>
      </c>
      <c r="D315" s="23">
        <v>1465350311685</v>
      </c>
      <c r="E315" s="18">
        <v>960</v>
      </c>
      <c r="F315" s="13"/>
      <c r="G315" s="14">
        <f>F315*E315</f>
        <v>0</v>
      </c>
    </row>
    <row r="316" spans="3:7" ht="12.95" customHeight="1" outlineLevel="3">
      <c r="C316" s="11" t="s">
        <v>339</v>
      </c>
      <c r="D316" s="23">
        <v>1465350321684</v>
      </c>
      <c r="E316" s="18">
        <v>960</v>
      </c>
      <c r="F316" s="13"/>
      <c r="G316" s="14">
        <f>F316*E316</f>
        <v>0</v>
      </c>
    </row>
    <row r="317" spans="3:7" ht="12.95" customHeight="1" outlineLevel="3">
      <c r="C317" s="11" t="s">
        <v>340</v>
      </c>
      <c r="D317" s="23">
        <v>1465350991689</v>
      </c>
      <c r="E317" s="18">
        <v>960</v>
      </c>
      <c r="F317" s="13"/>
      <c r="G317" s="14">
        <f>F317*E317</f>
        <v>0</v>
      </c>
    </row>
    <row r="318" spans="3:7" ht="12.95" customHeight="1" outlineLevel="3">
      <c r="C318" s="11" t="s">
        <v>341</v>
      </c>
      <c r="D318" s="23">
        <v>1465352051688</v>
      </c>
      <c r="E318" s="18">
        <v>960</v>
      </c>
      <c r="F318" s="13"/>
      <c r="G318" s="14">
        <f>F318*E318</f>
        <v>0</v>
      </c>
    </row>
    <row r="319" spans="3:7" ht="12.95" customHeight="1" outlineLevel="3">
      <c r="C319" s="11" t="s">
        <v>342</v>
      </c>
      <c r="D319" s="23">
        <v>1465352061687</v>
      </c>
      <c r="E319" s="18">
        <v>960</v>
      </c>
      <c r="F319" s="13"/>
      <c r="G319" s="14">
        <f>F319*E319</f>
        <v>0</v>
      </c>
    </row>
    <row r="320" spans="3:7" ht="12.95" customHeight="1" outlineLevel="3">
      <c r="C320" s="11" t="s">
        <v>191</v>
      </c>
      <c r="D320" s="23">
        <v>1465350351681</v>
      </c>
      <c r="E320" s="18">
        <v>960</v>
      </c>
      <c r="F320" s="13"/>
      <c r="G320" s="14">
        <f>F320*E320</f>
        <v>0</v>
      </c>
    </row>
    <row r="321" spans="3:7" ht="12.95" customHeight="1" outlineLevel="3">
      <c r="C321" s="11" t="s">
        <v>255</v>
      </c>
      <c r="D321" s="23">
        <v>1465350361680</v>
      </c>
      <c r="E321" s="18">
        <v>960</v>
      </c>
      <c r="F321" s="13"/>
      <c r="G321" s="14">
        <f>F321*E321</f>
        <v>0</v>
      </c>
    </row>
    <row r="322" spans="3:7" ht="12.95" customHeight="1" outlineLevel="3">
      <c r="C322" s="11" t="s">
        <v>343</v>
      </c>
      <c r="D322" s="23">
        <v>1465350371689</v>
      </c>
      <c r="E322" s="18">
        <v>960</v>
      </c>
      <c r="F322" s="13"/>
      <c r="G322" s="14">
        <f>F322*E322</f>
        <v>0</v>
      </c>
    </row>
    <row r="323" spans="3:7" ht="12.95" customHeight="1" outlineLevel="3">
      <c r="C323" s="11" t="s">
        <v>344</v>
      </c>
      <c r="D323" s="23">
        <v>1465350381688</v>
      </c>
      <c r="E323" s="18">
        <v>960</v>
      </c>
      <c r="F323" s="13"/>
      <c r="G323" s="14">
        <f>F323*E323</f>
        <v>0</v>
      </c>
    </row>
    <row r="324" spans="3:7" ht="12.95" customHeight="1" outlineLevel="3">
      <c r="C324" s="11" t="s">
        <v>345</v>
      </c>
      <c r="D324" s="23">
        <v>1465350391687</v>
      </c>
      <c r="E324" s="18">
        <v>960</v>
      </c>
      <c r="F324" s="13"/>
      <c r="G324" s="14">
        <f>F324*E324</f>
        <v>0</v>
      </c>
    </row>
    <row r="325" spans="3:7" ht="12.95" customHeight="1" outlineLevel="3">
      <c r="C325" s="11" t="s">
        <v>346</v>
      </c>
      <c r="D325" s="23">
        <v>1465350401683</v>
      </c>
      <c r="E325" s="18">
        <v>960</v>
      </c>
      <c r="F325" s="13"/>
      <c r="G325" s="14">
        <f>F325*E325</f>
        <v>0</v>
      </c>
    </row>
    <row r="326" spans="3:7" ht="12.95" customHeight="1" outlineLevel="3">
      <c r="C326" s="11" t="s">
        <v>347</v>
      </c>
      <c r="D326" s="23">
        <v>1465352071686</v>
      </c>
      <c r="E326" s="18">
        <v>960</v>
      </c>
      <c r="F326" s="13"/>
      <c r="G326" s="14">
        <f>F326*E326</f>
        <v>0</v>
      </c>
    </row>
    <row r="327" spans="3:7" ht="12.95" customHeight="1" outlineLevel="3">
      <c r="C327" s="11" t="s">
        <v>348</v>
      </c>
      <c r="D327" s="23">
        <v>1465352081685</v>
      </c>
      <c r="E327" s="18">
        <v>960</v>
      </c>
      <c r="F327" s="13"/>
      <c r="G327" s="14">
        <f>F327*E327</f>
        <v>0</v>
      </c>
    </row>
    <row r="328" spans="3:7" ht="12.95" customHeight="1" outlineLevel="3">
      <c r="C328" s="11" t="s">
        <v>259</v>
      </c>
      <c r="D328" s="23">
        <v>1465350431680</v>
      </c>
      <c r="E328" s="18">
        <v>960</v>
      </c>
      <c r="F328" s="13"/>
      <c r="G328" s="14">
        <f>F328*E328</f>
        <v>0</v>
      </c>
    </row>
    <row r="329" spans="3:7" ht="12.95" customHeight="1" outlineLevel="3">
      <c r="C329" s="11" t="s">
        <v>261</v>
      </c>
      <c r="D329" s="23">
        <v>1465350441689</v>
      </c>
      <c r="E329" s="18">
        <v>960</v>
      </c>
      <c r="F329" s="13"/>
      <c r="G329" s="14">
        <f>F329*E329</f>
        <v>0</v>
      </c>
    </row>
    <row r="330" spans="3:7" ht="12.95" customHeight="1" outlineLevel="3">
      <c r="C330" s="11" t="s">
        <v>349</v>
      </c>
      <c r="D330" s="23">
        <v>1465350451688</v>
      </c>
      <c r="E330" s="18">
        <v>960</v>
      </c>
      <c r="F330" s="13"/>
      <c r="G330" s="14">
        <f>F330*E330</f>
        <v>0</v>
      </c>
    </row>
    <row r="331" spans="3:7" ht="12.95" customHeight="1" outlineLevel="3">
      <c r="C331" s="11" t="s">
        <v>350</v>
      </c>
      <c r="D331" s="23">
        <v>1465350461687</v>
      </c>
      <c r="E331" s="18">
        <v>960</v>
      </c>
      <c r="F331" s="13"/>
      <c r="G331" s="14">
        <f>F331*E331</f>
        <v>0</v>
      </c>
    </row>
    <row r="332" spans="3:7" ht="12.95" customHeight="1" outlineLevel="3">
      <c r="C332" s="11" t="s">
        <v>351</v>
      </c>
      <c r="D332" s="23">
        <v>1465350471686</v>
      </c>
      <c r="E332" s="18">
        <v>960</v>
      </c>
      <c r="F332" s="13"/>
      <c r="G332" s="14">
        <f>F332*E332</f>
        <v>0</v>
      </c>
    </row>
    <row r="333" spans="3:7" ht="12.95" customHeight="1" outlineLevel="3">
      <c r="C333" s="11" t="s">
        <v>352</v>
      </c>
      <c r="D333" s="23">
        <v>1465350481685</v>
      </c>
      <c r="E333" s="18">
        <v>960</v>
      </c>
      <c r="F333" s="13"/>
      <c r="G333" s="14">
        <f>F333*E333</f>
        <v>0</v>
      </c>
    </row>
    <row r="334" spans="3:7" ht="12.95" customHeight="1" outlineLevel="3">
      <c r="C334" s="11" t="s">
        <v>353</v>
      </c>
      <c r="D334" s="23">
        <v>1465352101680</v>
      </c>
      <c r="E334" s="18">
        <v>960</v>
      </c>
      <c r="F334" s="13"/>
      <c r="G334" s="14">
        <f>F334*E334</f>
        <v>0</v>
      </c>
    </row>
    <row r="335" spans="3:7" ht="12.95" customHeight="1" outlineLevel="3">
      <c r="C335" s="11" t="s">
        <v>354</v>
      </c>
      <c r="D335" s="23">
        <v>1465350511689</v>
      </c>
      <c r="E335" s="18">
        <v>960</v>
      </c>
      <c r="F335" s="13"/>
      <c r="G335" s="14">
        <f>F335*E335</f>
        <v>0</v>
      </c>
    </row>
    <row r="336" spans="3:7" ht="12.95" customHeight="1" outlineLevel="3">
      <c r="C336" s="11" t="s">
        <v>355</v>
      </c>
      <c r="D336" s="23">
        <v>1465350521688</v>
      </c>
      <c r="E336" s="18">
        <v>960</v>
      </c>
      <c r="F336" s="13"/>
      <c r="G336" s="14">
        <f>F336*E336</f>
        <v>0</v>
      </c>
    </row>
    <row r="337" spans="2:7" ht="12.95" customHeight="1" outlineLevel="3">
      <c r="C337" s="11" t="s">
        <v>356</v>
      </c>
      <c r="D337" s="23">
        <v>1465350531687</v>
      </c>
      <c r="E337" s="18">
        <v>960</v>
      </c>
      <c r="F337" s="13"/>
      <c r="G337" s="14">
        <f>F337*E337</f>
        <v>0</v>
      </c>
    </row>
    <row r="338" spans="2:7" ht="12.95" customHeight="1" outlineLevel="3">
      <c r="C338" s="11" t="s">
        <v>357</v>
      </c>
      <c r="D338" s="23">
        <v>1465350541686</v>
      </c>
      <c r="E338" s="18">
        <v>960</v>
      </c>
      <c r="F338" s="13"/>
      <c r="G338" s="14">
        <f>F338*E338</f>
        <v>0</v>
      </c>
    </row>
    <row r="339" spans="2:7" ht="12.95" customHeight="1" outlineLevel="3">
      <c r="C339" s="11" t="s">
        <v>358</v>
      </c>
      <c r="D339" s="23">
        <v>1465350551685</v>
      </c>
      <c r="E339" s="18">
        <v>960</v>
      </c>
      <c r="F339" s="13"/>
      <c r="G339" s="14">
        <f>F339*E339</f>
        <v>0</v>
      </c>
    </row>
    <row r="340" spans="2:7" ht="12.95" customHeight="1" outlineLevel="3">
      <c r="C340" s="11" t="s">
        <v>359</v>
      </c>
      <c r="D340" s="23">
        <v>1465350561684</v>
      </c>
      <c r="E340" s="18">
        <v>960</v>
      </c>
      <c r="F340" s="13"/>
      <c r="G340" s="14">
        <f>F340*E340</f>
        <v>0</v>
      </c>
    </row>
    <row r="341" spans="2:7" ht="12.95" customHeight="1" outlineLevel="3">
      <c r="C341" s="11" t="s">
        <v>360</v>
      </c>
      <c r="D341" s="23">
        <v>1465350621708</v>
      </c>
      <c r="E341" s="18">
        <v>960</v>
      </c>
      <c r="F341" s="13"/>
      <c r="G341" s="14">
        <f>F341*E341</f>
        <v>0</v>
      </c>
    </row>
    <row r="342" spans="2:7" ht="12.95" customHeight="1" outlineLevel="3">
      <c r="C342" s="11" t="s">
        <v>361</v>
      </c>
      <c r="D342" s="23">
        <v>1465350271705</v>
      </c>
      <c r="E342" s="18">
        <v>960</v>
      </c>
      <c r="F342" s="13"/>
      <c r="G342" s="14">
        <f>F342*E342</f>
        <v>0</v>
      </c>
    </row>
    <row r="343" spans="2:7" ht="11.1" customHeight="1" outlineLevel="3">
      <c r="B343" s="34" t="s">
        <v>362</v>
      </c>
      <c r="C343" s="34"/>
      <c r="D343" s="9"/>
      <c r="E343" s="39" t="str">
        <f>HYPERLINK("http://www.galantholding.ru/catalog/288/142714/","www.galantholding.ru")</f>
        <v>www.galantholding.ru</v>
      </c>
      <c r="F343" s="35"/>
      <c r="G343" s="35"/>
    </row>
    <row r="344" spans="2:7" ht="11.1" customHeight="1" outlineLevel="3">
      <c r="B344" s="36" t="s">
        <v>363</v>
      </c>
      <c r="C344" s="36"/>
      <c r="D344" s="36"/>
      <c r="E344" s="36"/>
      <c r="F344" s="10"/>
      <c r="G344" s="10"/>
    </row>
    <row r="345" spans="2:7" ht="12.95" customHeight="1" outlineLevel="3">
      <c r="C345" s="11" t="s">
        <v>297</v>
      </c>
      <c r="D345" s="23">
        <v>1461580301267</v>
      </c>
      <c r="E345" s="18">
        <v>765</v>
      </c>
      <c r="F345" s="13"/>
      <c r="G345" s="14">
        <f>F345*E345</f>
        <v>0</v>
      </c>
    </row>
    <row r="346" spans="2:7" ht="12.95" customHeight="1" outlineLevel="3">
      <c r="C346" s="11" t="s">
        <v>364</v>
      </c>
      <c r="D346" s="23">
        <v>1461580371260</v>
      </c>
      <c r="E346" s="18">
        <v>765</v>
      </c>
      <c r="F346" s="13"/>
      <c r="G346" s="14">
        <f>F346*E346</f>
        <v>0</v>
      </c>
    </row>
    <row r="347" spans="2:7" ht="12.95" customHeight="1" outlineLevel="3">
      <c r="C347" s="11" t="s">
        <v>145</v>
      </c>
      <c r="D347" s="23">
        <v>1461580200010</v>
      </c>
      <c r="E347" s="18">
        <v>765</v>
      </c>
      <c r="F347" s="13"/>
      <c r="G347" s="14">
        <f>F347*E347</f>
        <v>0</v>
      </c>
    </row>
    <row r="348" spans="2:7" ht="12.95" customHeight="1" outlineLevel="3">
      <c r="C348" s="11" t="s">
        <v>147</v>
      </c>
      <c r="D348" s="23">
        <v>1461580210019</v>
      </c>
      <c r="E348" s="18">
        <v>765</v>
      </c>
      <c r="F348" s="13"/>
      <c r="G348" s="14">
        <f>F348*E348</f>
        <v>0</v>
      </c>
    </row>
    <row r="349" spans="2:7" ht="12.95" customHeight="1" outlineLevel="3">
      <c r="C349" s="11" t="s">
        <v>216</v>
      </c>
      <c r="D349" s="23">
        <v>1461580220018</v>
      </c>
      <c r="E349" s="18">
        <v>765</v>
      </c>
      <c r="F349" s="13"/>
      <c r="G349" s="14">
        <f>F349*E349</f>
        <v>0</v>
      </c>
    </row>
    <row r="350" spans="2:7" ht="12.95" customHeight="1" outlineLevel="3">
      <c r="C350" s="11" t="s">
        <v>149</v>
      </c>
      <c r="D350" s="23">
        <v>1461580270013</v>
      </c>
      <c r="E350" s="18">
        <v>765</v>
      </c>
      <c r="F350" s="13"/>
      <c r="G350" s="14">
        <f>F350*E350</f>
        <v>0</v>
      </c>
    </row>
    <row r="351" spans="2:7" ht="12.95" customHeight="1" outlineLevel="3">
      <c r="C351" s="11" t="s">
        <v>151</v>
      </c>
      <c r="D351" s="23">
        <v>1461580280012</v>
      </c>
      <c r="E351" s="18">
        <v>765</v>
      </c>
      <c r="F351" s="13"/>
      <c r="G351" s="14">
        <f>F351*E351</f>
        <v>0</v>
      </c>
    </row>
    <row r="352" spans="2:7" ht="12.95" customHeight="1" outlineLevel="3">
      <c r="C352" s="11" t="s">
        <v>365</v>
      </c>
      <c r="D352" s="23">
        <v>1461580290011</v>
      </c>
      <c r="E352" s="18">
        <v>765</v>
      </c>
      <c r="F352" s="13"/>
      <c r="G352" s="14">
        <f>F352*E352</f>
        <v>0</v>
      </c>
    </row>
    <row r="353" spans="2:7" ht="12.95" customHeight="1" outlineLevel="3">
      <c r="C353" s="11" t="s">
        <v>308</v>
      </c>
      <c r="D353" s="23">
        <v>1461580300017</v>
      </c>
      <c r="E353" s="18">
        <v>765</v>
      </c>
      <c r="F353" s="13"/>
      <c r="G353" s="14">
        <f>F353*E353</f>
        <v>0</v>
      </c>
    </row>
    <row r="354" spans="2:7" ht="12.95" customHeight="1" outlineLevel="3">
      <c r="C354" s="11" t="s">
        <v>224</v>
      </c>
      <c r="D354" s="23">
        <v>1461580340013</v>
      </c>
      <c r="E354" s="18">
        <v>765</v>
      </c>
      <c r="F354" s="13"/>
      <c r="G354" s="14">
        <f>F354*E354</f>
        <v>0</v>
      </c>
    </row>
    <row r="355" spans="2:7" ht="12.95" customHeight="1" outlineLevel="3">
      <c r="C355" s="11" t="s">
        <v>228</v>
      </c>
      <c r="D355" s="23">
        <v>1461580360011</v>
      </c>
      <c r="E355" s="18">
        <v>765</v>
      </c>
      <c r="F355" s="13"/>
      <c r="G355" s="14">
        <f>F355*E355</f>
        <v>0</v>
      </c>
    </row>
    <row r="356" spans="2:7" ht="12.95" customHeight="1" outlineLevel="3">
      <c r="B356" s="41" t="str">
        <f>HYPERLINK("http://galantphoto.ru/pictures_for_form/Orhideja/classic/O-158-146.jpg","увеличить")</f>
        <v>увеличить</v>
      </c>
      <c r="C356" s="11" t="s">
        <v>230</v>
      </c>
      <c r="D356" s="23">
        <v>1461580370010</v>
      </c>
      <c r="E356" s="18">
        <v>765</v>
      </c>
      <c r="F356" s="13"/>
      <c r="G356" s="14">
        <f>F356*E356</f>
        <v>0</v>
      </c>
    </row>
    <row r="357" spans="2:7" ht="12.95" customHeight="1" outlineLevel="3">
      <c r="C357" s="11" t="s">
        <v>366</v>
      </c>
      <c r="D357" s="23">
        <v>1461580380019</v>
      </c>
      <c r="E357" s="18">
        <v>765</v>
      </c>
      <c r="F357" s="13"/>
      <c r="G357" s="14">
        <f>F357*E357</f>
        <v>0</v>
      </c>
    </row>
    <row r="358" spans="2:7" ht="12.95" customHeight="1" outlineLevel="3">
      <c r="C358" s="11" t="s">
        <v>232</v>
      </c>
      <c r="D358" s="23">
        <v>1461580420012</v>
      </c>
      <c r="E358" s="18">
        <v>765</v>
      </c>
      <c r="F358" s="13"/>
      <c r="G358" s="14">
        <f>F358*E358</f>
        <v>0</v>
      </c>
    </row>
    <row r="359" spans="2:7" ht="12.95" customHeight="1" outlineLevel="3">
      <c r="C359" s="11" t="s">
        <v>234</v>
      </c>
      <c r="D359" s="23">
        <v>1461580430011</v>
      </c>
      <c r="E359" s="18">
        <v>765</v>
      </c>
      <c r="F359" s="13"/>
      <c r="G359" s="14">
        <f>F359*E359</f>
        <v>0</v>
      </c>
    </row>
    <row r="360" spans="2:7" ht="12.95" customHeight="1" outlineLevel="3">
      <c r="C360" s="11" t="s">
        <v>236</v>
      </c>
      <c r="D360" s="23">
        <v>1461580440010</v>
      </c>
      <c r="E360" s="18">
        <v>765</v>
      </c>
      <c r="F360" s="13"/>
      <c r="G360" s="14">
        <f>F360*E360</f>
        <v>0</v>
      </c>
    </row>
    <row r="361" spans="2:7" ht="12.95" customHeight="1" outlineLevel="3">
      <c r="C361" s="11" t="s">
        <v>367</v>
      </c>
      <c r="D361" s="23">
        <v>1461580450019</v>
      </c>
      <c r="E361" s="18">
        <v>765</v>
      </c>
      <c r="F361" s="13"/>
      <c r="G361" s="14">
        <f>F361*E361</f>
        <v>0</v>
      </c>
    </row>
    <row r="362" spans="2:7" ht="12.95" customHeight="1" outlineLevel="3">
      <c r="C362" s="11" t="s">
        <v>368</v>
      </c>
      <c r="D362" s="23">
        <v>1461580500011</v>
      </c>
      <c r="E362" s="18">
        <v>765</v>
      </c>
      <c r="F362" s="13"/>
      <c r="G362" s="14">
        <f>F362*E362</f>
        <v>0</v>
      </c>
    </row>
    <row r="363" spans="2:7" ht="12.95" customHeight="1" outlineLevel="3">
      <c r="C363" s="11" t="s">
        <v>369</v>
      </c>
      <c r="D363" s="23">
        <v>1461580520019</v>
      </c>
      <c r="E363" s="18">
        <v>765</v>
      </c>
      <c r="F363" s="13"/>
      <c r="G363" s="14">
        <f>F363*E363</f>
        <v>0</v>
      </c>
    </row>
    <row r="364" spans="2:7" ht="12.95" customHeight="1" outlineLevel="3">
      <c r="C364" s="11" t="s">
        <v>244</v>
      </c>
      <c r="D364" s="23">
        <v>1461580201680</v>
      </c>
      <c r="E364" s="18">
        <v>765</v>
      </c>
      <c r="F364" s="13"/>
      <c r="G364" s="14">
        <f>F364*E364</f>
        <v>0</v>
      </c>
    </row>
    <row r="365" spans="2:7" ht="12.95" customHeight="1" outlineLevel="3">
      <c r="C365" s="11" t="s">
        <v>246</v>
      </c>
      <c r="D365" s="23">
        <v>1461580211689</v>
      </c>
      <c r="E365" s="18">
        <v>765</v>
      </c>
      <c r="F365" s="13"/>
      <c r="G365" s="14">
        <f>F365*E365</f>
        <v>0</v>
      </c>
    </row>
    <row r="366" spans="2:7" ht="12.95" customHeight="1" outlineLevel="3">
      <c r="C366" s="11" t="s">
        <v>248</v>
      </c>
      <c r="D366" s="23">
        <v>1461580221688</v>
      </c>
      <c r="E366" s="18">
        <v>765</v>
      </c>
      <c r="F366" s="13"/>
      <c r="G366" s="14">
        <f>F366*E366</f>
        <v>0</v>
      </c>
    </row>
    <row r="367" spans="2:7" ht="12.95" customHeight="1" outlineLevel="3">
      <c r="C367" s="11" t="s">
        <v>185</v>
      </c>
      <c r="D367" s="23">
        <v>1461580271683</v>
      </c>
      <c r="E367" s="18">
        <v>765</v>
      </c>
      <c r="F367" s="13"/>
      <c r="G367" s="14">
        <f>F367*E367</f>
        <v>0</v>
      </c>
    </row>
    <row r="368" spans="2:7" ht="12.95" customHeight="1" outlineLevel="3">
      <c r="C368" s="11" t="s">
        <v>187</v>
      </c>
      <c r="D368" s="23">
        <v>1461580281682</v>
      </c>
      <c r="E368" s="18">
        <v>765</v>
      </c>
      <c r="F368" s="13"/>
      <c r="G368" s="14">
        <f>F368*E368</f>
        <v>0</v>
      </c>
    </row>
    <row r="369" spans="2:7" ht="12.95" customHeight="1" outlineLevel="3">
      <c r="C369" s="11" t="s">
        <v>252</v>
      </c>
      <c r="D369" s="23">
        <v>1461580291681</v>
      </c>
      <c r="E369" s="18">
        <v>765</v>
      </c>
      <c r="F369" s="13"/>
      <c r="G369" s="14">
        <f>F369*E369</f>
        <v>0</v>
      </c>
    </row>
    <row r="370" spans="2:7" ht="12.95" customHeight="1" outlineLevel="3">
      <c r="C370" s="11" t="s">
        <v>337</v>
      </c>
      <c r="D370" s="23">
        <v>1461580301687</v>
      </c>
      <c r="E370" s="18">
        <v>765</v>
      </c>
      <c r="F370" s="13"/>
      <c r="G370" s="14">
        <f>F370*E370</f>
        <v>0</v>
      </c>
    </row>
    <row r="371" spans="2:7" ht="12.95" customHeight="1" outlineLevel="3">
      <c r="C371" s="11" t="s">
        <v>189</v>
      </c>
      <c r="D371" s="23">
        <v>1461580341683</v>
      </c>
      <c r="E371" s="18">
        <v>765</v>
      </c>
      <c r="F371" s="13"/>
      <c r="G371" s="14">
        <f>F371*E371</f>
        <v>0</v>
      </c>
    </row>
    <row r="372" spans="2:7" ht="12.95" customHeight="1" outlineLevel="3">
      <c r="C372" s="11" t="s">
        <v>191</v>
      </c>
      <c r="D372" s="23">
        <v>1461580351682</v>
      </c>
      <c r="E372" s="18">
        <v>765</v>
      </c>
      <c r="F372" s="13"/>
      <c r="G372" s="14">
        <f>F372*E372</f>
        <v>0</v>
      </c>
    </row>
    <row r="373" spans="2:7" ht="12.95" customHeight="1" outlineLevel="3">
      <c r="C373" s="11" t="s">
        <v>255</v>
      </c>
      <c r="D373" s="23">
        <v>1461580361681</v>
      </c>
      <c r="E373" s="18">
        <v>765</v>
      </c>
      <c r="F373" s="13"/>
      <c r="G373" s="14">
        <f>F373*E373</f>
        <v>0</v>
      </c>
    </row>
    <row r="374" spans="2:7" ht="12.95" customHeight="1" outlineLevel="3">
      <c r="C374" s="11" t="s">
        <v>344</v>
      </c>
      <c r="D374" s="23">
        <v>1461580381689</v>
      </c>
      <c r="E374" s="18">
        <v>765</v>
      </c>
      <c r="F374" s="13"/>
      <c r="G374" s="14">
        <f>F374*E374</f>
        <v>0</v>
      </c>
    </row>
    <row r="375" spans="2:7" ht="12.95" customHeight="1" outlineLevel="3">
      <c r="C375" s="11" t="s">
        <v>257</v>
      </c>
      <c r="D375" s="23">
        <v>1461580421682</v>
      </c>
      <c r="E375" s="18">
        <v>765</v>
      </c>
      <c r="F375" s="13"/>
      <c r="G375" s="14">
        <f>F375*E375</f>
        <v>0</v>
      </c>
    </row>
    <row r="376" spans="2:7" ht="12.95" customHeight="1" outlineLevel="3">
      <c r="C376" s="11" t="s">
        <v>259</v>
      </c>
      <c r="D376" s="23">
        <v>1461580431681</v>
      </c>
      <c r="E376" s="18">
        <v>765</v>
      </c>
      <c r="F376" s="13"/>
      <c r="G376" s="14">
        <f>F376*E376</f>
        <v>0</v>
      </c>
    </row>
    <row r="377" spans="2:7" ht="12.95" customHeight="1" outlineLevel="3">
      <c r="C377" s="11" t="s">
        <v>261</v>
      </c>
      <c r="D377" s="23">
        <v>1461580441680</v>
      </c>
      <c r="E377" s="18">
        <v>765</v>
      </c>
      <c r="F377" s="13"/>
      <c r="G377" s="14">
        <f>F377*E377</f>
        <v>0</v>
      </c>
    </row>
    <row r="378" spans="2:7" ht="12.95" customHeight="1" outlineLevel="3">
      <c r="C378" s="11" t="s">
        <v>349</v>
      </c>
      <c r="D378" s="23">
        <v>1461580451689</v>
      </c>
      <c r="E378" s="18">
        <v>765</v>
      </c>
      <c r="F378" s="13"/>
      <c r="G378" s="14">
        <f>F378*E378</f>
        <v>0</v>
      </c>
    </row>
    <row r="379" spans="2:7" ht="12.95" customHeight="1" outlineLevel="3">
      <c r="C379" s="11" t="s">
        <v>370</v>
      </c>
      <c r="D379" s="23">
        <v>1461580501681</v>
      </c>
      <c r="E379" s="18">
        <v>765</v>
      </c>
      <c r="F379" s="13"/>
      <c r="G379" s="14">
        <f>F379*E379</f>
        <v>0</v>
      </c>
    </row>
    <row r="380" spans="2:7" ht="12.95" customHeight="1" outlineLevel="3">
      <c r="C380" s="11" t="s">
        <v>371</v>
      </c>
      <c r="D380" s="23">
        <v>1461580301700</v>
      </c>
      <c r="E380" s="18">
        <v>765</v>
      </c>
      <c r="F380" s="13"/>
      <c r="G380" s="14">
        <f>F380*E380</f>
        <v>0</v>
      </c>
    </row>
    <row r="381" spans="2:7" ht="11.1" customHeight="1" outlineLevel="3">
      <c r="B381" s="34" t="s">
        <v>372</v>
      </c>
      <c r="C381" s="34"/>
      <c r="D381" s="9"/>
      <c r="E381" s="39" t="str">
        <f>HYPERLINK("http://www.galantholding.ru/catalog/304/142715/","www.galantholding.ru")</f>
        <v>www.galantholding.ru</v>
      </c>
      <c r="F381" s="35"/>
      <c r="G381" s="35"/>
    </row>
    <row r="382" spans="2:7" ht="11.1" customHeight="1" outlineLevel="3">
      <c r="B382" s="36" t="s">
        <v>100</v>
      </c>
      <c r="C382" s="36"/>
      <c r="D382" s="36"/>
      <c r="E382" s="36"/>
      <c r="F382" s="10"/>
      <c r="G382" s="10"/>
    </row>
    <row r="383" spans="2:7" ht="12.95" customHeight="1" outlineLevel="3">
      <c r="C383" s="11" t="s">
        <v>109</v>
      </c>
      <c r="D383" s="23">
        <v>1462301091689</v>
      </c>
      <c r="E383" s="18">
        <v>426</v>
      </c>
      <c r="F383" s="13"/>
      <c r="G383" s="14">
        <f>F383*E383</f>
        <v>0</v>
      </c>
    </row>
    <row r="384" spans="2:7" ht="12.95" customHeight="1" outlineLevel="3">
      <c r="C384" s="11" t="s">
        <v>110</v>
      </c>
      <c r="D384" s="23">
        <v>1462301101685</v>
      </c>
      <c r="E384" s="18">
        <v>426</v>
      </c>
      <c r="F384" s="13"/>
      <c r="G384" s="14">
        <f>F384*E384</f>
        <v>0</v>
      </c>
    </row>
    <row r="385" spans="2:7" ht="12.95" customHeight="1" outlineLevel="3">
      <c r="C385" s="11" t="s">
        <v>111</v>
      </c>
      <c r="D385" s="23">
        <v>1462301111684</v>
      </c>
      <c r="E385" s="18">
        <v>426</v>
      </c>
      <c r="F385" s="13"/>
      <c r="G385" s="14">
        <f>F385*E385</f>
        <v>0</v>
      </c>
    </row>
    <row r="386" spans="2:7" ht="12.95" customHeight="1" outlineLevel="3">
      <c r="C386" s="11" t="s">
        <v>112</v>
      </c>
      <c r="D386" s="23">
        <v>1462301121683</v>
      </c>
      <c r="E386" s="18">
        <v>426</v>
      </c>
      <c r="F386" s="13"/>
      <c r="G386" s="14">
        <f>F386*E386</f>
        <v>0</v>
      </c>
    </row>
    <row r="387" spans="2:7" ht="12.95" customHeight="1" outlineLevel="3">
      <c r="C387" s="11" t="s">
        <v>373</v>
      </c>
      <c r="D387" s="23">
        <v>1462301131682</v>
      </c>
      <c r="E387" s="18">
        <v>426</v>
      </c>
      <c r="F387" s="13"/>
      <c r="G387" s="14">
        <f>F387*E387</f>
        <v>0</v>
      </c>
    </row>
    <row r="388" spans="2:7" ht="12.95" customHeight="1" outlineLevel="3">
      <c r="C388" s="11" t="s">
        <v>374</v>
      </c>
      <c r="D388" s="23">
        <v>1462301141681</v>
      </c>
      <c r="E388" s="18">
        <v>426</v>
      </c>
      <c r="F388" s="13"/>
      <c r="G388" s="14">
        <f>F388*E388</f>
        <v>0</v>
      </c>
    </row>
    <row r="389" spans="2:7" ht="12.95" customHeight="1" outlineLevel="3">
      <c r="C389" s="11" t="s">
        <v>94</v>
      </c>
      <c r="D389" s="23">
        <v>1462301091702</v>
      </c>
      <c r="E389" s="18">
        <v>426</v>
      </c>
      <c r="F389" s="13"/>
      <c r="G389" s="14">
        <f>F389*E389</f>
        <v>0</v>
      </c>
    </row>
    <row r="390" spans="2:7" ht="12.95" customHeight="1" outlineLevel="3">
      <c r="C390" s="11" t="s">
        <v>95</v>
      </c>
      <c r="D390" s="23">
        <v>1462301101708</v>
      </c>
      <c r="E390" s="18">
        <v>426</v>
      </c>
      <c r="F390" s="13"/>
      <c r="G390" s="14">
        <f>F390*E390</f>
        <v>0</v>
      </c>
    </row>
    <row r="391" spans="2:7" ht="12.95" customHeight="1" outlineLevel="3">
      <c r="C391" s="11" t="s">
        <v>96</v>
      </c>
      <c r="D391" s="23">
        <v>1462301111707</v>
      </c>
      <c r="E391" s="18">
        <v>426</v>
      </c>
      <c r="F391" s="13"/>
      <c r="G391" s="14">
        <f>F391*E391</f>
        <v>0</v>
      </c>
    </row>
    <row r="392" spans="2:7" ht="12.95" customHeight="1" outlineLevel="3">
      <c r="C392" s="11" t="s">
        <v>97</v>
      </c>
      <c r="D392" s="23">
        <v>1462301121706</v>
      </c>
      <c r="E392" s="18">
        <v>426</v>
      </c>
      <c r="F392" s="13"/>
      <c r="G392" s="14">
        <f>F392*E392</f>
        <v>0</v>
      </c>
    </row>
    <row r="393" spans="2:7" ht="12.95" customHeight="1" outlineLevel="3">
      <c r="C393" s="11" t="s">
        <v>98</v>
      </c>
      <c r="D393" s="23">
        <v>1462301131705</v>
      </c>
      <c r="E393" s="18">
        <v>426</v>
      </c>
      <c r="F393" s="13"/>
      <c r="G393" s="14">
        <f>F393*E393</f>
        <v>0</v>
      </c>
    </row>
    <row r="394" spans="2:7" ht="12.95" customHeight="1" outlineLevel="3">
      <c r="B394" s="41" t="str">
        <f>HYPERLINK("http://galantphoto.ru/pictures_for_form/Orhideja/classic/O-230-146.jpg","увеличить")</f>
        <v>увеличить</v>
      </c>
      <c r="C394" s="11" t="s">
        <v>125</v>
      </c>
      <c r="D394" s="23">
        <v>1462301141704</v>
      </c>
      <c r="E394" s="18">
        <v>426</v>
      </c>
      <c r="F394" s="13"/>
      <c r="G394" s="14">
        <f>F394*E394</f>
        <v>0</v>
      </c>
    </row>
    <row r="395" spans="2:7" ht="11.1" customHeight="1" outlineLevel="3">
      <c r="B395" s="34" t="s">
        <v>375</v>
      </c>
      <c r="C395" s="34"/>
      <c r="D395" s="9"/>
      <c r="E395" s="39" t="str">
        <f>HYPERLINK("http://www.galantholding.ru/catalog/307/143013/","www.galantholding.ru")</f>
        <v>www.galantholding.ru</v>
      </c>
      <c r="F395" s="35"/>
      <c r="G395" s="35"/>
    </row>
    <row r="396" spans="2:7" ht="11.1" customHeight="1" outlineLevel="3">
      <c r="B396" s="36" t="s">
        <v>376</v>
      </c>
      <c r="C396" s="36"/>
      <c r="D396" s="36"/>
      <c r="E396" s="36"/>
      <c r="F396" s="10"/>
      <c r="G396" s="10"/>
    </row>
    <row r="397" spans="2:7" ht="12.95" customHeight="1" outlineLevel="3">
      <c r="C397" s="11" t="s">
        <v>107</v>
      </c>
      <c r="D397" s="23">
        <v>1462761071689</v>
      </c>
      <c r="E397" s="18">
        <v>351</v>
      </c>
      <c r="F397" s="13"/>
      <c r="G397" s="14">
        <f>F397*E397</f>
        <v>0</v>
      </c>
    </row>
    <row r="398" spans="2:7" ht="12.95" customHeight="1" outlineLevel="3">
      <c r="C398" s="11" t="s">
        <v>108</v>
      </c>
      <c r="D398" s="23">
        <v>1462761081688</v>
      </c>
      <c r="E398" s="18">
        <v>351</v>
      </c>
      <c r="F398" s="13"/>
      <c r="G398" s="14">
        <f>F398*E398</f>
        <v>0</v>
      </c>
    </row>
    <row r="399" spans="2:7" ht="12.95" customHeight="1" outlineLevel="3">
      <c r="C399" s="11" t="s">
        <v>109</v>
      </c>
      <c r="D399" s="23">
        <v>1462761091687</v>
      </c>
      <c r="E399" s="18">
        <v>351</v>
      </c>
      <c r="F399" s="13"/>
      <c r="G399" s="14">
        <f>F399*E399</f>
        <v>0</v>
      </c>
    </row>
    <row r="400" spans="2:7" ht="12.95" customHeight="1" outlineLevel="3">
      <c r="C400" s="11" t="s">
        <v>110</v>
      </c>
      <c r="D400" s="23">
        <v>1462761101683</v>
      </c>
      <c r="E400" s="18">
        <v>351</v>
      </c>
      <c r="F400" s="13"/>
      <c r="G400" s="14">
        <f>F400*E400</f>
        <v>0</v>
      </c>
    </row>
    <row r="401" spans="2:7" ht="12.95" customHeight="1" outlineLevel="3">
      <c r="C401" s="11" t="s">
        <v>111</v>
      </c>
      <c r="D401" s="23">
        <v>1462761111682</v>
      </c>
      <c r="E401" s="18">
        <v>351</v>
      </c>
      <c r="F401" s="13"/>
      <c r="G401" s="14">
        <f>F401*E401</f>
        <v>0</v>
      </c>
    </row>
    <row r="402" spans="2:7" ht="12.95" customHeight="1" outlineLevel="3">
      <c r="C402" s="11" t="s">
        <v>112</v>
      </c>
      <c r="D402" s="23">
        <v>1462761121681</v>
      </c>
      <c r="E402" s="18">
        <v>351</v>
      </c>
      <c r="F402" s="13"/>
      <c r="G402" s="14">
        <f>F402*E402</f>
        <v>0</v>
      </c>
    </row>
    <row r="403" spans="2:7" ht="12.95" customHeight="1" outlineLevel="3">
      <c r="C403" s="11" t="s">
        <v>373</v>
      </c>
      <c r="D403" s="23">
        <v>1462761131680</v>
      </c>
      <c r="E403" s="18">
        <v>351</v>
      </c>
      <c r="F403" s="13"/>
      <c r="G403" s="14">
        <f>F403*E403</f>
        <v>0</v>
      </c>
    </row>
    <row r="404" spans="2:7" ht="12.95" customHeight="1" outlineLevel="3">
      <c r="C404" s="11" t="s">
        <v>113</v>
      </c>
      <c r="D404" s="23">
        <v>1462761071702</v>
      </c>
      <c r="E404" s="18">
        <v>351</v>
      </c>
      <c r="F404" s="13"/>
      <c r="G404" s="14">
        <f>F404*E404</f>
        <v>0</v>
      </c>
    </row>
    <row r="405" spans="2:7" ht="12.95" customHeight="1" outlineLevel="3">
      <c r="C405" s="11" t="s">
        <v>93</v>
      </c>
      <c r="D405" s="23">
        <v>1462761081701</v>
      </c>
      <c r="E405" s="18">
        <v>351</v>
      </c>
      <c r="F405" s="13"/>
      <c r="G405" s="14">
        <f>F405*E405</f>
        <v>0</v>
      </c>
    </row>
    <row r="406" spans="2:7" ht="12.95" customHeight="1" outlineLevel="3">
      <c r="C406" s="11" t="s">
        <v>94</v>
      </c>
      <c r="D406" s="23">
        <v>1462761091700</v>
      </c>
      <c r="E406" s="18">
        <v>351</v>
      </c>
      <c r="F406" s="13"/>
      <c r="G406" s="14">
        <f>F406*E406</f>
        <v>0</v>
      </c>
    </row>
    <row r="407" spans="2:7" ht="12.95" customHeight="1" outlineLevel="3">
      <c r="C407" s="11" t="s">
        <v>96</v>
      </c>
      <c r="D407" s="23">
        <v>1462761111705</v>
      </c>
      <c r="E407" s="18">
        <v>351</v>
      </c>
      <c r="F407" s="13"/>
      <c r="G407" s="14">
        <f>F407*E407</f>
        <v>0</v>
      </c>
    </row>
    <row r="408" spans="2:7" ht="12.95" customHeight="1" outlineLevel="3">
      <c r="B408" s="41" t="str">
        <f>HYPERLINK("http://galantphoto.ru/pictures_for_form/Orhideja/classic/O-276-146.jpg","увеличить")</f>
        <v>увеличить</v>
      </c>
      <c r="C408" s="11"/>
      <c r="D408" s="11"/>
      <c r="E408" s="17"/>
      <c r="F408" s="13"/>
      <c r="G408" s="14"/>
    </row>
    <row r="409" spans="2:7" ht="11.1" customHeight="1" outlineLevel="2">
      <c r="B409" s="22">
        <v>208</v>
      </c>
      <c r="C409" s="8"/>
      <c r="D409" s="8"/>
      <c r="E409" s="8"/>
      <c r="F409" s="8"/>
      <c r="G409" s="8"/>
    </row>
    <row r="410" spans="2:7" ht="11.1" customHeight="1" outlineLevel="3">
      <c r="B410" s="34" t="s">
        <v>377</v>
      </c>
      <c r="C410" s="34"/>
      <c r="D410" s="9"/>
      <c r="E410" s="39" t="str">
        <f>HYPERLINK("http://www.galantholding.ru/catalog/289/86858/","www.galantholding.ru")</f>
        <v>www.galantholding.ru</v>
      </c>
      <c r="F410" s="35"/>
      <c r="G410" s="35"/>
    </row>
    <row r="411" spans="2:7" ht="11.1" customHeight="1" outlineLevel="3">
      <c r="B411" s="36" t="s">
        <v>378</v>
      </c>
      <c r="C411" s="36"/>
      <c r="D411" s="36"/>
      <c r="E411" s="36"/>
      <c r="F411" s="10"/>
      <c r="G411" s="10"/>
    </row>
    <row r="412" spans="2:7" ht="12.95" customHeight="1" outlineLevel="3">
      <c r="C412" s="11" t="s">
        <v>145</v>
      </c>
      <c r="D412" s="23">
        <v>2081100200017</v>
      </c>
      <c r="E412" s="18">
        <v>925</v>
      </c>
      <c r="F412" s="13"/>
      <c r="G412" s="14">
        <f>F412*E412</f>
        <v>0</v>
      </c>
    </row>
    <row r="413" spans="2:7" ht="12.95" customHeight="1" outlineLevel="3">
      <c r="C413" s="11" t="s">
        <v>147</v>
      </c>
      <c r="D413" s="23">
        <v>2081100210016</v>
      </c>
      <c r="E413" s="18">
        <v>925</v>
      </c>
      <c r="F413" s="13"/>
      <c r="G413" s="14">
        <f>F413*E413</f>
        <v>0</v>
      </c>
    </row>
    <row r="414" spans="2:7" ht="12.95" customHeight="1" outlineLevel="3">
      <c r="C414" s="11" t="s">
        <v>216</v>
      </c>
      <c r="D414" s="23">
        <v>2081100220015</v>
      </c>
      <c r="E414" s="18">
        <v>925</v>
      </c>
      <c r="F414" s="13"/>
      <c r="G414" s="14">
        <f>F414*E414</f>
        <v>0</v>
      </c>
    </row>
    <row r="415" spans="2:7" ht="12.95" customHeight="1" outlineLevel="3">
      <c r="C415" s="11" t="s">
        <v>149</v>
      </c>
      <c r="D415" s="23">
        <v>2081100270010</v>
      </c>
      <c r="E415" s="18">
        <v>925</v>
      </c>
      <c r="F415" s="13"/>
      <c r="G415" s="14">
        <f>F415*E415</f>
        <v>0</v>
      </c>
    </row>
    <row r="416" spans="2:7" ht="12.95" customHeight="1" outlineLevel="3">
      <c r="C416" s="11" t="s">
        <v>365</v>
      </c>
      <c r="D416" s="23">
        <v>2081100290018</v>
      </c>
      <c r="E416" s="18">
        <v>925</v>
      </c>
      <c r="F416" s="13"/>
      <c r="G416" s="14">
        <f>F416*E416</f>
        <v>0</v>
      </c>
    </row>
    <row r="417" spans="2:7" ht="12.95" customHeight="1" outlineLevel="3">
      <c r="C417" s="11" t="s">
        <v>308</v>
      </c>
      <c r="D417" s="23">
        <v>2081100300014</v>
      </c>
      <c r="E417" s="18">
        <v>925</v>
      </c>
      <c r="F417" s="13"/>
      <c r="G417" s="14">
        <f>F417*E417</f>
        <v>0</v>
      </c>
    </row>
    <row r="418" spans="2:7" ht="12.95" customHeight="1" outlineLevel="3">
      <c r="C418" s="11" t="s">
        <v>309</v>
      </c>
      <c r="D418" s="23">
        <v>2081100310013</v>
      </c>
      <c r="E418" s="18">
        <v>925</v>
      </c>
      <c r="F418" s="13"/>
      <c r="G418" s="14">
        <f>F418*E418</f>
        <v>0</v>
      </c>
    </row>
    <row r="419" spans="2:7" ht="12.95" customHeight="1" outlineLevel="3">
      <c r="C419" s="11" t="s">
        <v>224</v>
      </c>
      <c r="D419" s="23">
        <v>2081100340010</v>
      </c>
      <c r="E419" s="18">
        <v>925</v>
      </c>
      <c r="F419" s="13"/>
      <c r="G419" s="14">
        <f>F419*E419</f>
        <v>0</v>
      </c>
    </row>
    <row r="420" spans="2:7" ht="12.95" customHeight="1" outlineLevel="3">
      <c r="C420" s="11" t="s">
        <v>226</v>
      </c>
      <c r="D420" s="23">
        <v>2081100350019</v>
      </c>
      <c r="E420" s="18">
        <v>925</v>
      </c>
      <c r="F420" s="13"/>
      <c r="G420" s="14">
        <f>F420*E420</f>
        <v>0</v>
      </c>
    </row>
    <row r="421" spans="2:7" ht="12.95" customHeight="1" outlineLevel="3">
      <c r="C421" s="11" t="s">
        <v>230</v>
      </c>
      <c r="D421" s="23">
        <v>2081100370017</v>
      </c>
      <c r="E421" s="18">
        <v>925</v>
      </c>
      <c r="F421" s="13"/>
      <c r="G421" s="14">
        <f>F421*E421</f>
        <v>0</v>
      </c>
    </row>
    <row r="422" spans="2:7" ht="12.95" customHeight="1" outlineLevel="3">
      <c r="C422" s="11" t="s">
        <v>234</v>
      </c>
      <c r="D422" s="23">
        <v>2081100430018</v>
      </c>
      <c r="E422" s="18">
        <v>925</v>
      </c>
      <c r="F422" s="13"/>
      <c r="G422" s="14">
        <f>F422*E422</f>
        <v>0</v>
      </c>
    </row>
    <row r="423" spans="2:7" ht="12.95" customHeight="1" outlineLevel="3">
      <c r="B423" s="41" t="str">
        <f>HYPERLINK("http://galantphoto.ru/pictures_for_form/Orhideja/classic/O-110-208.jpg","увеличить")</f>
        <v>увеличить</v>
      </c>
      <c r="C423" s="11" t="s">
        <v>317</v>
      </c>
      <c r="D423" s="23">
        <v>2081100470014</v>
      </c>
      <c r="E423" s="18">
        <v>925</v>
      </c>
      <c r="F423" s="13"/>
      <c r="G423" s="14">
        <f>F423*E423</f>
        <v>0</v>
      </c>
    </row>
    <row r="424" spans="2:7" ht="12.95" customHeight="1" outlineLevel="3">
      <c r="C424" s="11" t="s">
        <v>379</v>
      </c>
      <c r="D424" s="23">
        <v>2081100510017</v>
      </c>
      <c r="E424" s="18">
        <v>925</v>
      </c>
      <c r="F424" s="13"/>
      <c r="G424" s="14">
        <f>F424*E424</f>
        <v>0</v>
      </c>
    </row>
    <row r="425" spans="2:7" ht="12.95" customHeight="1" outlineLevel="3">
      <c r="C425" s="11" t="s">
        <v>380</v>
      </c>
      <c r="D425" s="23">
        <v>2081100217541</v>
      </c>
      <c r="E425" s="18">
        <v>925</v>
      </c>
      <c r="F425" s="13"/>
      <c r="G425" s="14">
        <f>F425*E425</f>
        <v>0</v>
      </c>
    </row>
    <row r="426" spans="2:7" ht="12.95" customHeight="1" outlineLevel="3">
      <c r="C426" s="11" t="s">
        <v>165</v>
      </c>
      <c r="D426" s="23">
        <v>2081100200048</v>
      </c>
      <c r="E426" s="18">
        <v>925</v>
      </c>
      <c r="F426" s="13"/>
      <c r="G426" s="14">
        <f>F426*E426</f>
        <v>0</v>
      </c>
    </row>
    <row r="427" spans="2:7" ht="12.95" customHeight="1" outlineLevel="3">
      <c r="C427" s="11" t="s">
        <v>381</v>
      </c>
      <c r="D427" s="23">
        <v>2081100220046</v>
      </c>
      <c r="E427" s="18">
        <v>925</v>
      </c>
      <c r="F427" s="13"/>
      <c r="G427" s="14">
        <f>F427*E427</f>
        <v>0</v>
      </c>
    </row>
    <row r="428" spans="2:7" ht="12.95" customHeight="1" outlineLevel="3">
      <c r="C428" s="11" t="s">
        <v>169</v>
      </c>
      <c r="D428" s="23">
        <v>2081100270041</v>
      </c>
      <c r="E428" s="18">
        <v>925</v>
      </c>
      <c r="F428" s="13"/>
      <c r="G428" s="14">
        <f>F428*E428</f>
        <v>0</v>
      </c>
    </row>
    <row r="429" spans="2:7" ht="12.95" customHeight="1" outlineLevel="3">
      <c r="C429" s="11" t="s">
        <v>382</v>
      </c>
      <c r="D429" s="23">
        <v>2081100310044</v>
      </c>
      <c r="E429" s="18">
        <v>925</v>
      </c>
      <c r="F429" s="13"/>
      <c r="G429" s="14">
        <f>F429*E429</f>
        <v>0</v>
      </c>
    </row>
    <row r="430" spans="2:7" ht="12.95" customHeight="1" outlineLevel="3">
      <c r="C430" s="11" t="s">
        <v>175</v>
      </c>
      <c r="D430" s="23">
        <v>2081100350040</v>
      </c>
      <c r="E430" s="18">
        <v>925</v>
      </c>
      <c r="F430" s="13"/>
      <c r="G430" s="14">
        <f>F430*E430</f>
        <v>0</v>
      </c>
    </row>
    <row r="431" spans="2:7" ht="12.95" customHeight="1" outlineLevel="3">
      <c r="C431" s="11" t="s">
        <v>383</v>
      </c>
      <c r="D431" s="23">
        <v>2081100360049</v>
      </c>
      <c r="E431" s="18">
        <v>925</v>
      </c>
      <c r="F431" s="13"/>
      <c r="G431" s="14">
        <f>F431*E431</f>
        <v>0</v>
      </c>
    </row>
    <row r="432" spans="2:7" ht="12.95" customHeight="1" outlineLevel="3">
      <c r="C432" s="11" t="s">
        <v>384</v>
      </c>
      <c r="D432" s="23">
        <v>2081100390046</v>
      </c>
      <c r="E432" s="18">
        <v>925</v>
      </c>
      <c r="F432" s="13"/>
      <c r="G432" s="14">
        <f>F432*E432</f>
        <v>0</v>
      </c>
    </row>
    <row r="433" spans="3:7" ht="12.95" customHeight="1" outlineLevel="3">
      <c r="C433" s="11" t="s">
        <v>385</v>
      </c>
      <c r="D433" s="23">
        <v>2081100440048</v>
      </c>
      <c r="E433" s="18">
        <v>925</v>
      </c>
      <c r="F433" s="13"/>
      <c r="G433" s="14">
        <f>F433*E433</f>
        <v>0</v>
      </c>
    </row>
    <row r="434" spans="3:7" ht="12.95" customHeight="1" outlineLevel="3">
      <c r="C434" s="11" t="s">
        <v>386</v>
      </c>
      <c r="D434" s="23">
        <v>2081100450047</v>
      </c>
      <c r="E434" s="18">
        <v>925</v>
      </c>
      <c r="F434" s="13"/>
      <c r="G434" s="14">
        <f>F434*E434</f>
        <v>0</v>
      </c>
    </row>
    <row r="435" spans="3:7" ht="12.95" customHeight="1" outlineLevel="3">
      <c r="C435" s="11" t="s">
        <v>387</v>
      </c>
      <c r="D435" s="23">
        <v>2081100460046</v>
      </c>
      <c r="E435" s="18">
        <v>925</v>
      </c>
      <c r="F435" s="13"/>
      <c r="G435" s="14">
        <f>F435*E435</f>
        <v>0</v>
      </c>
    </row>
    <row r="436" spans="3:7" ht="12.95" customHeight="1" outlineLevel="3">
      <c r="C436" s="11" t="s">
        <v>388</v>
      </c>
      <c r="D436" s="23">
        <v>2081100470045</v>
      </c>
      <c r="E436" s="18">
        <v>925</v>
      </c>
      <c r="F436" s="13"/>
      <c r="G436" s="14">
        <f>F436*E436</f>
        <v>0</v>
      </c>
    </row>
    <row r="437" spans="3:7" ht="12.95" customHeight="1" outlineLevel="3">
      <c r="C437" s="11" t="s">
        <v>389</v>
      </c>
      <c r="D437" s="23">
        <v>2081100510048</v>
      </c>
      <c r="E437" s="18">
        <v>925</v>
      </c>
      <c r="F437" s="13"/>
      <c r="G437" s="14">
        <f>F437*E437</f>
        <v>0</v>
      </c>
    </row>
    <row r="438" spans="3:7" ht="12.95" customHeight="1" outlineLevel="3">
      <c r="C438" s="11" t="s">
        <v>390</v>
      </c>
      <c r="D438" s="23">
        <v>2081100530046</v>
      </c>
      <c r="E438" s="18">
        <v>925</v>
      </c>
      <c r="F438" s="13"/>
      <c r="G438" s="14">
        <f>F438*E438</f>
        <v>0</v>
      </c>
    </row>
    <row r="439" spans="3:7" ht="12.95" customHeight="1" outlineLevel="3">
      <c r="C439" s="11" t="s">
        <v>391</v>
      </c>
      <c r="D439" s="23">
        <v>2081100540045</v>
      </c>
      <c r="E439" s="18">
        <v>925</v>
      </c>
      <c r="F439" s="13"/>
      <c r="G439" s="14">
        <f>F439*E439</f>
        <v>0</v>
      </c>
    </row>
    <row r="440" spans="3:7" ht="12.95" customHeight="1" outlineLevel="3">
      <c r="C440" s="11" t="s">
        <v>392</v>
      </c>
      <c r="D440" s="23">
        <v>2081100550044</v>
      </c>
      <c r="E440" s="18">
        <v>925</v>
      </c>
      <c r="F440" s="13"/>
      <c r="G440" s="14">
        <f>F440*E440</f>
        <v>0</v>
      </c>
    </row>
    <row r="441" spans="3:7" ht="12.95" customHeight="1" outlineLevel="3">
      <c r="C441" s="11" t="s">
        <v>393</v>
      </c>
      <c r="D441" s="23">
        <v>2081100232971</v>
      </c>
      <c r="E441" s="18">
        <v>925</v>
      </c>
      <c r="F441" s="13"/>
      <c r="G441" s="14">
        <f>F441*E441</f>
        <v>0</v>
      </c>
    </row>
    <row r="442" spans="3:7" ht="12.95" customHeight="1" outlineLevel="3">
      <c r="C442" s="11" t="s">
        <v>394</v>
      </c>
      <c r="D442" s="23">
        <v>2081100217389</v>
      </c>
      <c r="E442" s="18">
        <v>925</v>
      </c>
      <c r="F442" s="13"/>
      <c r="G442" s="14">
        <f>F442*E442</f>
        <v>0</v>
      </c>
    </row>
    <row r="443" spans="3:7" ht="12.95" customHeight="1" outlineLevel="3">
      <c r="C443" s="11" t="s">
        <v>177</v>
      </c>
      <c r="D443" s="23">
        <v>2081100121688</v>
      </c>
      <c r="E443" s="18">
        <v>925</v>
      </c>
      <c r="F443" s="13"/>
      <c r="G443" s="14">
        <f>F443*E443</f>
        <v>0</v>
      </c>
    </row>
    <row r="444" spans="3:7" ht="12.95" customHeight="1" outlineLevel="3">
      <c r="C444" s="11" t="s">
        <v>179</v>
      </c>
      <c r="D444" s="23">
        <v>2081100131687</v>
      </c>
      <c r="E444" s="18">
        <v>925</v>
      </c>
      <c r="F444" s="13"/>
      <c r="G444" s="14">
        <f>F444*E444</f>
        <v>0</v>
      </c>
    </row>
    <row r="445" spans="3:7" ht="12.95" customHeight="1" outlineLevel="3">
      <c r="C445" s="11" t="s">
        <v>242</v>
      </c>
      <c r="D445" s="23">
        <v>2081100141686</v>
      </c>
      <c r="E445" s="18">
        <v>925</v>
      </c>
      <c r="F445" s="13"/>
      <c r="G445" s="14">
        <f>F445*E445</f>
        <v>0</v>
      </c>
    </row>
    <row r="446" spans="3:7" ht="12.95" customHeight="1" outlineLevel="3">
      <c r="C446" s="11" t="s">
        <v>327</v>
      </c>
      <c r="D446" s="23">
        <v>2081100151685</v>
      </c>
      <c r="E446" s="18">
        <v>925</v>
      </c>
      <c r="F446" s="13"/>
      <c r="G446" s="14">
        <f>F446*E446</f>
        <v>0</v>
      </c>
    </row>
    <row r="447" spans="3:7" ht="12.95" customHeight="1" outlineLevel="3">
      <c r="C447" s="11" t="s">
        <v>328</v>
      </c>
      <c r="D447" s="23">
        <v>2081100161684</v>
      </c>
      <c r="E447" s="18">
        <v>925</v>
      </c>
      <c r="F447" s="13"/>
      <c r="G447" s="14">
        <f>F447*E447</f>
        <v>0</v>
      </c>
    </row>
    <row r="448" spans="3:7" ht="12.95" customHeight="1" outlineLevel="3">
      <c r="C448" s="11" t="s">
        <v>329</v>
      </c>
      <c r="D448" s="23">
        <v>2081102011680</v>
      </c>
      <c r="E448" s="18">
        <v>925</v>
      </c>
      <c r="F448" s="13"/>
      <c r="G448" s="14">
        <f>F448*E448</f>
        <v>0</v>
      </c>
    </row>
    <row r="449" spans="3:7" ht="12.95" customHeight="1" outlineLevel="3">
      <c r="C449" s="11" t="s">
        <v>330</v>
      </c>
      <c r="D449" s="23">
        <v>2081102021689</v>
      </c>
      <c r="E449" s="18">
        <v>925</v>
      </c>
      <c r="F449" s="13"/>
      <c r="G449" s="14">
        <f>F449*E449</f>
        <v>0</v>
      </c>
    </row>
    <row r="450" spans="3:7" ht="12.95" customHeight="1" outlineLevel="3">
      <c r="C450" s="11" t="s">
        <v>244</v>
      </c>
      <c r="D450" s="23">
        <v>2081100201687</v>
      </c>
      <c r="E450" s="18">
        <v>925</v>
      </c>
      <c r="F450" s="13"/>
      <c r="G450" s="14">
        <f>F450*E450</f>
        <v>0</v>
      </c>
    </row>
    <row r="451" spans="3:7" ht="12.95" customHeight="1" outlineLevel="3">
      <c r="C451" s="11" t="s">
        <v>246</v>
      </c>
      <c r="D451" s="23">
        <v>2081100211686</v>
      </c>
      <c r="E451" s="18">
        <v>925</v>
      </c>
      <c r="F451" s="13"/>
      <c r="G451" s="14">
        <f>F451*E451</f>
        <v>0</v>
      </c>
    </row>
    <row r="452" spans="3:7" ht="12.95" customHeight="1" outlineLevel="3">
      <c r="C452" s="11" t="s">
        <v>248</v>
      </c>
      <c r="D452" s="23">
        <v>2081100221685</v>
      </c>
      <c r="E452" s="18">
        <v>925</v>
      </c>
      <c r="F452" s="13"/>
      <c r="G452" s="14">
        <f>F452*E452</f>
        <v>0</v>
      </c>
    </row>
    <row r="453" spans="3:7" ht="12.95" customHeight="1" outlineLevel="3">
      <c r="C453" s="11" t="s">
        <v>332</v>
      </c>
      <c r="D453" s="23">
        <v>2081100231684</v>
      </c>
      <c r="E453" s="18">
        <v>925</v>
      </c>
      <c r="F453" s="13"/>
      <c r="G453" s="14">
        <f>F453*E453</f>
        <v>0</v>
      </c>
    </row>
    <row r="454" spans="3:7" ht="12.95" customHeight="1" outlineLevel="3">
      <c r="C454" s="11" t="s">
        <v>333</v>
      </c>
      <c r="D454" s="23">
        <v>2081100241683</v>
      </c>
      <c r="E454" s="18">
        <v>925</v>
      </c>
      <c r="F454" s="13"/>
      <c r="G454" s="14">
        <f>F454*E454</f>
        <v>0</v>
      </c>
    </row>
    <row r="455" spans="3:7" ht="12.95" customHeight="1" outlineLevel="3">
      <c r="C455" s="11" t="s">
        <v>334</v>
      </c>
      <c r="D455" s="23">
        <v>2081100971689</v>
      </c>
      <c r="E455" s="18">
        <v>925</v>
      </c>
      <c r="F455" s="13"/>
      <c r="G455" s="14">
        <f>F455*E455</f>
        <v>0</v>
      </c>
    </row>
    <row r="456" spans="3:7" ht="12.95" customHeight="1" outlineLevel="3">
      <c r="C456" s="11" t="s">
        <v>335</v>
      </c>
      <c r="D456" s="23">
        <v>2081100981688</v>
      </c>
      <c r="E456" s="18">
        <v>925</v>
      </c>
      <c r="F456" s="13"/>
      <c r="G456" s="14">
        <f>F456*E456</f>
        <v>0</v>
      </c>
    </row>
    <row r="457" spans="3:7" ht="12.95" customHeight="1" outlineLevel="3">
      <c r="C457" s="11" t="s">
        <v>185</v>
      </c>
      <c r="D457" s="23">
        <v>2081100271680</v>
      </c>
      <c r="E457" s="18">
        <v>925</v>
      </c>
      <c r="F457" s="13"/>
      <c r="G457" s="14">
        <f>F457*E457</f>
        <v>0</v>
      </c>
    </row>
    <row r="458" spans="3:7" ht="12.95" customHeight="1" outlineLevel="3">
      <c r="C458" s="11" t="s">
        <v>187</v>
      </c>
      <c r="D458" s="23">
        <v>2081100281689</v>
      </c>
      <c r="E458" s="18">
        <v>925</v>
      </c>
      <c r="F458" s="13"/>
      <c r="G458" s="14">
        <f>F458*E458</f>
        <v>0</v>
      </c>
    </row>
    <row r="459" spans="3:7" ht="12.95" customHeight="1" outlineLevel="3">
      <c r="C459" s="11" t="s">
        <v>252</v>
      </c>
      <c r="D459" s="23">
        <v>2081100291688</v>
      </c>
      <c r="E459" s="18">
        <v>925</v>
      </c>
      <c r="F459" s="13"/>
      <c r="G459" s="14">
        <f>F459*E459</f>
        <v>0</v>
      </c>
    </row>
    <row r="460" spans="3:7" ht="12.95" customHeight="1" outlineLevel="3">
      <c r="C460" s="11" t="s">
        <v>337</v>
      </c>
      <c r="D460" s="23">
        <v>2081100301684</v>
      </c>
      <c r="E460" s="18">
        <v>925</v>
      </c>
      <c r="F460" s="13"/>
      <c r="G460" s="14">
        <f>F460*E460</f>
        <v>0</v>
      </c>
    </row>
    <row r="461" spans="3:7" ht="12.95" customHeight="1" outlineLevel="3">
      <c r="C461" s="11" t="s">
        <v>338</v>
      </c>
      <c r="D461" s="23">
        <v>2081100311683</v>
      </c>
      <c r="E461" s="18">
        <v>925</v>
      </c>
      <c r="F461" s="13"/>
      <c r="G461" s="14">
        <f>F461*E461</f>
        <v>0</v>
      </c>
    </row>
    <row r="462" spans="3:7" ht="12.95" customHeight="1" outlineLevel="3">
      <c r="C462" s="11" t="s">
        <v>339</v>
      </c>
      <c r="D462" s="23">
        <v>2081100321682</v>
      </c>
      <c r="E462" s="18">
        <v>925</v>
      </c>
      <c r="F462" s="13"/>
      <c r="G462" s="14">
        <f>F462*E462</f>
        <v>0</v>
      </c>
    </row>
    <row r="463" spans="3:7" ht="12.95" customHeight="1" outlineLevel="3">
      <c r="C463" s="11" t="s">
        <v>340</v>
      </c>
      <c r="D463" s="23">
        <v>2081100991687</v>
      </c>
      <c r="E463" s="18">
        <v>925</v>
      </c>
      <c r="F463" s="13"/>
      <c r="G463" s="14">
        <f>F463*E463</f>
        <v>0</v>
      </c>
    </row>
    <row r="464" spans="3:7" ht="12.95" customHeight="1" outlineLevel="3">
      <c r="C464" s="11" t="s">
        <v>341</v>
      </c>
      <c r="D464" s="23">
        <v>2081102051686</v>
      </c>
      <c r="E464" s="18">
        <v>925</v>
      </c>
      <c r="F464" s="13"/>
      <c r="G464" s="14">
        <f>F464*E464</f>
        <v>0</v>
      </c>
    </row>
    <row r="465" spans="3:7" ht="12.95" customHeight="1" outlineLevel="3">
      <c r="C465" s="11" t="s">
        <v>189</v>
      </c>
      <c r="D465" s="23">
        <v>2081100341680</v>
      </c>
      <c r="E465" s="18">
        <v>925</v>
      </c>
      <c r="F465" s="13"/>
      <c r="G465" s="14">
        <f>F465*E465</f>
        <v>0</v>
      </c>
    </row>
    <row r="466" spans="3:7" ht="12.95" customHeight="1" outlineLevel="3">
      <c r="C466" s="11" t="s">
        <v>191</v>
      </c>
      <c r="D466" s="23">
        <v>2081100351689</v>
      </c>
      <c r="E466" s="18">
        <v>925</v>
      </c>
      <c r="F466" s="13"/>
      <c r="G466" s="14">
        <f>F466*E466</f>
        <v>0</v>
      </c>
    </row>
    <row r="467" spans="3:7" ht="12.95" customHeight="1" outlineLevel="3">
      <c r="C467" s="11" t="s">
        <v>255</v>
      </c>
      <c r="D467" s="23">
        <v>2081100361688</v>
      </c>
      <c r="E467" s="18">
        <v>925</v>
      </c>
      <c r="F467" s="13"/>
      <c r="G467" s="14">
        <f>F467*E467</f>
        <v>0</v>
      </c>
    </row>
    <row r="468" spans="3:7" ht="12.95" customHeight="1" outlineLevel="3">
      <c r="C468" s="11" t="s">
        <v>343</v>
      </c>
      <c r="D468" s="23">
        <v>2081100371687</v>
      </c>
      <c r="E468" s="18">
        <v>925</v>
      </c>
      <c r="F468" s="13"/>
      <c r="G468" s="14">
        <f>F468*E468</f>
        <v>0</v>
      </c>
    </row>
    <row r="469" spans="3:7" ht="12.95" customHeight="1" outlineLevel="3">
      <c r="C469" s="11" t="s">
        <v>344</v>
      </c>
      <c r="D469" s="23">
        <v>2081100381686</v>
      </c>
      <c r="E469" s="18">
        <v>925</v>
      </c>
      <c r="F469" s="13"/>
      <c r="G469" s="14">
        <f>F469*E469</f>
        <v>0</v>
      </c>
    </row>
    <row r="470" spans="3:7" ht="12.95" customHeight="1" outlineLevel="3">
      <c r="C470" s="11" t="s">
        <v>345</v>
      </c>
      <c r="D470" s="23">
        <v>2081100391685</v>
      </c>
      <c r="E470" s="18">
        <v>925</v>
      </c>
      <c r="F470" s="13"/>
      <c r="G470" s="14">
        <f>F470*E470</f>
        <v>0</v>
      </c>
    </row>
    <row r="471" spans="3:7" ht="12.95" customHeight="1" outlineLevel="3">
      <c r="C471" s="11" t="s">
        <v>346</v>
      </c>
      <c r="D471" s="23">
        <v>2081100401681</v>
      </c>
      <c r="E471" s="18">
        <v>925</v>
      </c>
      <c r="F471" s="13"/>
      <c r="G471" s="14">
        <f>F471*E471</f>
        <v>0</v>
      </c>
    </row>
    <row r="472" spans="3:7" ht="12.95" customHeight="1" outlineLevel="3">
      <c r="C472" s="11" t="s">
        <v>347</v>
      </c>
      <c r="D472" s="23">
        <v>2081102071684</v>
      </c>
      <c r="E472" s="18">
        <v>925</v>
      </c>
      <c r="F472" s="13"/>
      <c r="G472" s="14">
        <f>F472*E472</f>
        <v>0</v>
      </c>
    </row>
    <row r="473" spans="3:7" ht="12.95" customHeight="1" outlineLevel="3">
      <c r="C473" s="11" t="s">
        <v>348</v>
      </c>
      <c r="D473" s="23">
        <v>2081102081683</v>
      </c>
      <c r="E473" s="18">
        <v>925</v>
      </c>
      <c r="F473" s="13"/>
      <c r="G473" s="14">
        <f>F473*E473</f>
        <v>0</v>
      </c>
    </row>
    <row r="474" spans="3:7" ht="12.95" customHeight="1" outlineLevel="3">
      <c r="C474" s="11" t="s">
        <v>259</v>
      </c>
      <c r="D474" s="23">
        <v>2081100431688</v>
      </c>
      <c r="E474" s="18">
        <v>925</v>
      </c>
      <c r="F474" s="13"/>
      <c r="G474" s="14">
        <f>F474*E474</f>
        <v>0</v>
      </c>
    </row>
    <row r="475" spans="3:7" ht="12.95" customHeight="1" outlineLevel="3">
      <c r="C475" s="11" t="s">
        <v>261</v>
      </c>
      <c r="D475" s="23">
        <v>2081100441687</v>
      </c>
      <c r="E475" s="18">
        <v>925</v>
      </c>
      <c r="F475" s="13"/>
      <c r="G475" s="14">
        <f>F475*E475</f>
        <v>0</v>
      </c>
    </row>
    <row r="476" spans="3:7" ht="12.95" customHeight="1" outlineLevel="3">
      <c r="C476" s="11" t="s">
        <v>349</v>
      </c>
      <c r="D476" s="23">
        <v>2081100451686</v>
      </c>
      <c r="E476" s="18">
        <v>925</v>
      </c>
      <c r="F476" s="13"/>
      <c r="G476" s="14">
        <f>F476*E476</f>
        <v>0</v>
      </c>
    </row>
    <row r="477" spans="3:7" ht="12.95" customHeight="1" outlineLevel="3">
      <c r="C477" s="11" t="s">
        <v>350</v>
      </c>
      <c r="D477" s="23">
        <v>2081100461685</v>
      </c>
      <c r="E477" s="18">
        <v>925</v>
      </c>
      <c r="F477" s="13"/>
      <c r="G477" s="14">
        <f>F477*E477</f>
        <v>0</v>
      </c>
    </row>
    <row r="478" spans="3:7" ht="12.95" customHeight="1" outlineLevel="3">
      <c r="C478" s="11" t="s">
        <v>351</v>
      </c>
      <c r="D478" s="23">
        <v>2081100471684</v>
      </c>
      <c r="E478" s="18">
        <v>925</v>
      </c>
      <c r="F478" s="13"/>
      <c r="G478" s="14">
        <f>F478*E478</f>
        <v>0</v>
      </c>
    </row>
    <row r="479" spans="3:7" ht="12.95" customHeight="1" outlineLevel="3">
      <c r="C479" s="11" t="s">
        <v>352</v>
      </c>
      <c r="D479" s="23">
        <v>2081100481683</v>
      </c>
      <c r="E479" s="18">
        <v>925</v>
      </c>
      <c r="F479" s="13"/>
      <c r="G479" s="14">
        <f>F479*E479</f>
        <v>0</v>
      </c>
    </row>
    <row r="480" spans="3:7" ht="12.95" customHeight="1" outlineLevel="3">
      <c r="C480" s="11" t="s">
        <v>353</v>
      </c>
      <c r="D480" s="23">
        <v>2081102101688</v>
      </c>
      <c r="E480" s="18">
        <v>925</v>
      </c>
      <c r="F480" s="13"/>
      <c r="G480" s="14">
        <f>F480*E480</f>
        <v>0</v>
      </c>
    </row>
    <row r="481" spans="3:7" ht="12.95" customHeight="1" outlineLevel="3">
      <c r="C481" s="11" t="s">
        <v>358</v>
      </c>
      <c r="D481" s="11"/>
      <c r="E481" s="18">
        <v>925</v>
      </c>
      <c r="F481" s="13"/>
      <c r="G481" s="14">
        <f>F481*E481</f>
        <v>0</v>
      </c>
    </row>
    <row r="482" spans="3:7" ht="12.95" customHeight="1" outlineLevel="3">
      <c r="C482" s="11" t="s">
        <v>395</v>
      </c>
      <c r="D482" s="23">
        <v>2081100200611</v>
      </c>
      <c r="E482" s="18">
        <v>925</v>
      </c>
      <c r="F482" s="13"/>
      <c r="G482" s="14">
        <f>F482*E482</f>
        <v>0</v>
      </c>
    </row>
    <row r="483" spans="3:7" ht="12.95" customHeight="1" outlineLevel="3">
      <c r="C483" s="11" t="s">
        <v>396</v>
      </c>
      <c r="D483" s="23">
        <v>2081100220619</v>
      </c>
      <c r="E483" s="18">
        <v>925</v>
      </c>
      <c r="F483" s="13"/>
      <c r="G483" s="14">
        <f>F483*E483</f>
        <v>0</v>
      </c>
    </row>
    <row r="484" spans="3:7" ht="12.95" customHeight="1" outlineLevel="3">
      <c r="C484" s="11" t="s">
        <v>200</v>
      </c>
      <c r="D484" s="23">
        <v>2081100201700</v>
      </c>
      <c r="E484" s="18">
        <v>925</v>
      </c>
      <c r="F484" s="13"/>
      <c r="G484" s="14">
        <f>F484*E484</f>
        <v>0</v>
      </c>
    </row>
    <row r="485" spans="3:7" ht="12.95" customHeight="1" outlineLevel="3">
      <c r="C485" s="11" t="s">
        <v>397</v>
      </c>
      <c r="D485" s="23">
        <v>2081100211709</v>
      </c>
      <c r="E485" s="18">
        <v>925</v>
      </c>
      <c r="F485" s="13"/>
      <c r="G485" s="14">
        <f>F485*E485</f>
        <v>0</v>
      </c>
    </row>
    <row r="486" spans="3:7" ht="12.95" customHeight="1" outlineLevel="3">
      <c r="C486" s="11" t="s">
        <v>398</v>
      </c>
      <c r="D486" s="23">
        <v>2081100221708</v>
      </c>
      <c r="E486" s="18">
        <v>925</v>
      </c>
      <c r="F486" s="13"/>
      <c r="G486" s="14">
        <f>F486*E486</f>
        <v>0</v>
      </c>
    </row>
    <row r="487" spans="3:7" ht="12.95" customHeight="1" outlineLevel="3">
      <c r="C487" s="11" t="s">
        <v>399</v>
      </c>
      <c r="D487" s="23">
        <v>2081100231707</v>
      </c>
      <c r="E487" s="18">
        <v>925</v>
      </c>
      <c r="F487" s="13"/>
      <c r="G487" s="14">
        <f>F487*E487</f>
        <v>0</v>
      </c>
    </row>
    <row r="488" spans="3:7" ht="12.95" customHeight="1" outlineLevel="3">
      <c r="C488" s="11" t="s">
        <v>361</v>
      </c>
      <c r="D488" s="23">
        <v>2081100271703</v>
      </c>
      <c r="E488" s="18">
        <v>925</v>
      </c>
      <c r="F488" s="13"/>
      <c r="G488" s="14">
        <f>F488*E488</f>
        <v>0</v>
      </c>
    </row>
    <row r="489" spans="3:7" ht="12.95" customHeight="1" outlineLevel="3">
      <c r="C489" s="11" t="s">
        <v>204</v>
      </c>
      <c r="D489" s="23">
        <v>2081100281702</v>
      </c>
      <c r="E489" s="18">
        <v>925</v>
      </c>
      <c r="F489" s="13"/>
      <c r="G489" s="14">
        <f>F489*E489</f>
        <v>0</v>
      </c>
    </row>
    <row r="490" spans="3:7" ht="12.95" customHeight="1" outlineLevel="3">
      <c r="C490" s="11" t="s">
        <v>400</v>
      </c>
      <c r="D490" s="23">
        <v>2081100291701</v>
      </c>
      <c r="E490" s="18">
        <v>925</v>
      </c>
      <c r="F490" s="13"/>
      <c r="G490" s="14">
        <f>F490*E490</f>
        <v>0</v>
      </c>
    </row>
    <row r="491" spans="3:7" ht="12.95" customHeight="1" outlineLevel="3">
      <c r="C491" s="11" t="s">
        <v>371</v>
      </c>
      <c r="D491" s="23">
        <v>2081100301707</v>
      </c>
      <c r="E491" s="18">
        <v>925</v>
      </c>
      <c r="F491" s="13"/>
      <c r="G491" s="14">
        <f>F491*E491</f>
        <v>0</v>
      </c>
    </row>
    <row r="492" spans="3:7" ht="12.95" customHeight="1" outlineLevel="3">
      <c r="C492" s="11" t="s">
        <v>401</v>
      </c>
      <c r="D492" s="23">
        <v>2081100311706</v>
      </c>
      <c r="E492" s="18">
        <v>925</v>
      </c>
      <c r="F492" s="13"/>
      <c r="G492" s="14">
        <f>F492*E492</f>
        <v>0</v>
      </c>
    </row>
    <row r="493" spans="3:7" ht="12.95" customHeight="1" outlineLevel="3">
      <c r="C493" s="11" t="s">
        <v>402</v>
      </c>
      <c r="D493" s="23">
        <v>2081100341703</v>
      </c>
      <c r="E493" s="18">
        <v>925</v>
      </c>
      <c r="F493" s="13"/>
      <c r="G493" s="14">
        <f>F493*E493</f>
        <v>0</v>
      </c>
    </row>
    <row r="494" spans="3:7" ht="12.95" customHeight="1" outlineLevel="3">
      <c r="C494" s="11" t="s">
        <v>403</v>
      </c>
      <c r="D494" s="23">
        <v>2081100351702</v>
      </c>
      <c r="E494" s="18">
        <v>925</v>
      </c>
      <c r="F494" s="13"/>
      <c r="G494" s="14">
        <f>F494*E494</f>
        <v>0</v>
      </c>
    </row>
    <row r="495" spans="3:7" ht="12.95" customHeight="1" outlineLevel="3">
      <c r="C495" s="11" t="s">
        <v>404</v>
      </c>
      <c r="D495" s="23">
        <v>2081100361701</v>
      </c>
      <c r="E495" s="18">
        <v>925</v>
      </c>
      <c r="F495" s="13"/>
      <c r="G495" s="14">
        <f>F495*E495</f>
        <v>0</v>
      </c>
    </row>
    <row r="496" spans="3:7" ht="12.95" customHeight="1" outlineLevel="3">
      <c r="C496" s="11" t="s">
        <v>405</v>
      </c>
      <c r="D496" s="23">
        <v>2081100371700</v>
      </c>
      <c r="E496" s="18">
        <v>925</v>
      </c>
      <c r="F496" s="13"/>
      <c r="G496" s="14">
        <f>F496*E496</f>
        <v>0</v>
      </c>
    </row>
    <row r="497" spans="2:7" ht="12.95" customHeight="1" outlineLevel="3">
      <c r="C497" s="11" t="s">
        <v>406</v>
      </c>
      <c r="D497" s="23">
        <v>2081100381709</v>
      </c>
      <c r="E497" s="18">
        <v>925</v>
      </c>
      <c r="F497" s="13"/>
      <c r="G497" s="14">
        <f>F497*E497</f>
        <v>0</v>
      </c>
    </row>
    <row r="498" spans="2:7" ht="12.95" customHeight="1" outlineLevel="3">
      <c r="C498" s="11" t="s">
        <v>407</v>
      </c>
      <c r="D498" s="23">
        <v>2081100391708</v>
      </c>
      <c r="E498" s="18">
        <v>925</v>
      </c>
      <c r="F498" s="13"/>
      <c r="G498" s="14">
        <f>F498*E498</f>
        <v>0</v>
      </c>
    </row>
    <row r="499" spans="2:7" ht="12.95" customHeight="1" outlineLevel="3">
      <c r="C499" s="11" t="s">
        <v>408</v>
      </c>
      <c r="D499" s="23">
        <v>2081100431701</v>
      </c>
      <c r="E499" s="18">
        <v>925</v>
      </c>
      <c r="F499" s="13"/>
      <c r="G499" s="14">
        <f>F499*E499</f>
        <v>0</v>
      </c>
    </row>
    <row r="500" spans="2:7" ht="12.95" customHeight="1" outlineLevel="3">
      <c r="C500" s="11" t="s">
        <v>409</v>
      </c>
      <c r="D500" s="23">
        <v>2081100441700</v>
      </c>
      <c r="E500" s="18">
        <v>925</v>
      </c>
      <c r="F500" s="13"/>
      <c r="G500" s="14">
        <f>F500*E500</f>
        <v>0</v>
      </c>
    </row>
    <row r="501" spans="2:7" ht="12.95" customHeight="1" outlineLevel="3">
      <c r="C501" s="11" t="s">
        <v>410</v>
      </c>
      <c r="D501" s="23">
        <v>2081100451709</v>
      </c>
      <c r="E501" s="18">
        <v>925</v>
      </c>
      <c r="F501" s="13"/>
      <c r="G501" s="14">
        <f>F501*E501</f>
        <v>0</v>
      </c>
    </row>
    <row r="502" spans="2:7" ht="12.95" customHeight="1" outlineLevel="3">
      <c r="C502" s="11" t="s">
        <v>411</v>
      </c>
      <c r="D502" s="23">
        <v>2081100461708</v>
      </c>
      <c r="E502" s="18">
        <v>925</v>
      </c>
      <c r="F502" s="13"/>
      <c r="G502" s="14">
        <f>F502*E502</f>
        <v>0</v>
      </c>
    </row>
    <row r="503" spans="2:7" ht="12.95" customHeight="1" outlineLevel="3">
      <c r="C503" s="11" t="s">
        <v>412</v>
      </c>
      <c r="D503" s="23">
        <v>2081100471707</v>
      </c>
      <c r="E503" s="18">
        <v>925</v>
      </c>
      <c r="F503" s="13"/>
      <c r="G503" s="14">
        <f>F503*E503</f>
        <v>0</v>
      </c>
    </row>
    <row r="504" spans="2:7" ht="12.95" customHeight="1" outlineLevel="3">
      <c r="C504" s="11" t="s">
        <v>413</v>
      </c>
      <c r="D504" s="23">
        <v>2081100511700</v>
      </c>
      <c r="E504" s="18">
        <v>925</v>
      </c>
      <c r="F504" s="13"/>
      <c r="G504" s="14">
        <f>F504*E504</f>
        <v>0</v>
      </c>
    </row>
    <row r="505" spans="2:7" ht="12.95" customHeight="1" outlineLevel="3">
      <c r="C505" s="11" t="s">
        <v>414</v>
      </c>
      <c r="D505" s="23">
        <v>2081100521709</v>
      </c>
      <c r="E505" s="18">
        <v>925</v>
      </c>
      <c r="F505" s="13"/>
      <c r="G505" s="14">
        <f>F505*E505</f>
        <v>0</v>
      </c>
    </row>
    <row r="506" spans="2:7" ht="12.95" customHeight="1" outlineLevel="3">
      <c r="C506" s="11" t="s">
        <v>415</v>
      </c>
      <c r="D506" s="23">
        <v>2081100531708</v>
      </c>
      <c r="E506" s="18">
        <v>925</v>
      </c>
      <c r="F506" s="13"/>
      <c r="G506" s="14">
        <f>F506*E506</f>
        <v>0</v>
      </c>
    </row>
    <row r="507" spans="2:7" ht="12.95" customHeight="1" outlineLevel="3">
      <c r="C507" s="11" t="s">
        <v>416</v>
      </c>
      <c r="D507" s="23">
        <v>2081100541707</v>
      </c>
      <c r="E507" s="18">
        <v>925</v>
      </c>
      <c r="F507" s="13"/>
      <c r="G507" s="14">
        <f>F507*E507</f>
        <v>0</v>
      </c>
    </row>
    <row r="508" spans="2:7" ht="12.95" customHeight="1" outlineLevel="3">
      <c r="C508" s="11" t="s">
        <v>417</v>
      </c>
      <c r="D508" s="23">
        <v>2081100551706</v>
      </c>
      <c r="E508" s="18">
        <v>925</v>
      </c>
      <c r="F508" s="13"/>
      <c r="G508" s="14">
        <f>F508*E508</f>
        <v>0</v>
      </c>
    </row>
    <row r="509" spans="2:7" ht="11.1" customHeight="1" outlineLevel="3">
      <c r="B509" s="34" t="s">
        <v>418</v>
      </c>
      <c r="C509" s="34"/>
      <c r="D509" s="9"/>
      <c r="E509" s="39" t="str">
        <f>HYPERLINK("http://www.galantholding.ru/catalog/289/114084/","www.galantholding.ru")</f>
        <v>www.galantholding.ru</v>
      </c>
      <c r="F509" s="35"/>
      <c r="G509" s="35"/>
    </row>
    <row r="510" spans="2:7" ht="11.1" customHeight="1" outlineLevel="3">
      <c r="B510" s="36" t="s">
        <v>419</v>
      </c>
      <c r="C510" s="36"/>
      <c r="D510" s="36"/>
      <c r="E510" s="36"/>
      <c r="F510" s="10"/>
      <c r="G510" s="10"/>
    </row>
    <row r="511" spans="2:7" ht="12.95" customHeight="1" outlineLevel="3">
      <c r="C511" s="11" t="s">
        <v>208</v>
      </c>
      <c r="D511" s="23">
        <v>2085010110015</v>
      </c>
      <c r="E511" s="19">
        <v>550</v>
      </c>
      <c r="F511" s="13"/>
      <c r="G511" s="14">
        <f>F511*E511</f>
        <v>0</v>
      </c>
    </row>
    <row r="512" spans="2:7" ht="12.95" customHeight="1" outlineLevel="3">
      <c r="C512" s="11" t="s">
        <v>143</v>
      </c>
      <c r="D512" s="23">
        <v>2085010120014</v>
      </c>
      <c r="E512" s="19">
        <v>550</v>
      </c>
      <c r="F512" s="13"/>
      <c r="G512" s="14">
        <f>F512*E512</f>
        <v>0</v>
      </c>
    </row>
    <row r="513" spans="2:7" ht="12.95" customHeight="1" outlineLevel="3">
      <c r="C513" s="11" t="s">
        <v>151</v>
      </c>
      <c r="D513" s="23">
        <v>2085010280015</v>
      </c>
      <c r="E513" s="19">
        <v>550</v>
      </c>
      <c r="F513" s="13"/>
      <c r="G513" s="14">
        <f>F513*E513</f>
        <v>0</v>
      </c>
    </row>
    <row r="514" spans="2:7" ht="12.95" customHeight="1" outlineLevel="3">
      <c r="C514" s="11" t="s">
        <v>153</v>
      </c>
      <c r="D514" s="23">
        <v>2085010110046</v>
      </c>
      <c r="E514" s="19">
        <v>550</v>
      </c>
      <c r="F514" s="13"/>
      <c r="G514" s="14">
        <f>F514*E514</f>
        <v>0</v>
      </c>
    </row>
    <row r="515" spans="2:7" ht="12.95" customHeight="1" outlineLevel="3">
      <c r="C515" s="11" t="s">
        <v>155</v>
      </c>
      <c r="D515" s="23">
        <v>2085010120045</v>
      </c>
      <c r="E515" s="19">
        <v>550</v>
      </c>
      <c r="F515" s="13"/>
      <c r="G515" s="14">
        <f>F515*E515</f>
        <v>0</v>
      </c>
    </row>
    <row r="516" spans="2:7" ht="12.95" customHeight="1" outlineLevel="3">
      <c r="C516" s="11" t="s">
        <v>68</v>
      </c>
      <c r="D516" s="23">
        <v>2085010111708</v>
      </c>
      <c r="E516" s="19">
        <v>550</v>
      </c>
      <c r="F516" s="13"/>
      <c r="G516" s="14">
        <f>F516*E516</f>
        <v>0</v>
      </c>
    </row>
    <row r="517" spans="2:7" ht="12.95" customHeight="1" outlineLevel="3">
      <c r="C517" s="11" t="s">
        <v>195</v>
      </c>
      <c r="D517" s="23">
        <v>2085010121707</v>
      </c>
      <c r="E517" s="19">
        <v>550</v>
      </c>
      <c r="F517" s="13"/>
      <c r="G517" s="14">
        <f>F517*E517</f>
        <v>0</v>
      </c>
    </row>
    <row r="518" spans="2:7" ht="12.95" customHeight="1" outlineLevel="3">
      <c r="C518" s="11"/>
      <c r="D518" s="11"/>
      <c r="E518" s="20"/>
      <c r="F518" s="13"/>
      <c r="G518" s="14"/>
    </row>
    <row r="519" spans="2:7" ht="12.95" customHeight="1" outlineLevel="3">
      <c r="C519" s="11"/>
      <c r="D519" s="11"/>
      <c r="E519" s="20"/>
      <c r="F519" s="13"/>
      <c r="G519" s="14"/>
    </row>
    <row r="520" spans="2:7" ht="12.95" customHeight="1" outlineLevel="3">
      <c r="C520" s="11"/>
      <c r="D520" s="11"/>
      <c r="E520" s="20"/>
      <c r="F520" s="13"/>
      <c r="G520" s="14"/>
    </row>
    <row r="521" spans="2:7" ht="12.95" customHeight="1" outlineLevel="3">
      <c r="C521" s="11"/>
      <c r="D521" s="11"/>
      <c r="E521" s="20"/>
      <c r="F521" s="13"/>
      <c r="G521" s="14"/>
    </row>
    <row r="522" spans="2:7" ht="12.95" customHeight="1" outlineLevel="3">
      <c r="B522" s="41" t="str">
        <f>HYPERLINK("http://galantphoto.ru/pictures_for_form/Orhideja/classic/O-501-208.jpg","увеличить")</f>
        <v>увеличить</v>
      </c>
      <c r="C522" s="11"/>
      <c r="D522" s="11"/>
      <c r="E522" s="20"/>
      <c r="F522" s="13"/>
      <c r="G522" s="14"/>
    </row>
    <row r="523" spans="2:7" ht="11.1" customHeight="1" outlineLevel="3">
      <c r="B523" s="34" t="s">
        <v>420</v>
      </c>
      <c r="C523" s="34"/>
      <c r="D523" s="9"/>
      <c r="E523" s="39" t="str">
        <f>HYPERLINK("http://www.galantholding.ru/catalog/290/89258/","www.galantholding.ru")</f>
        <v>www.galantholding.ru</v>
      </c>
      <c r="F523" s="35"/>
      <c r="G523" s="35"/>
    </row>
    <row r="524" spans="2:7" ht="11.1" customHeight="1" outlineLevel="3">
      <c r="B524" s="36" t="s">
        <v>419</v>
      </c>
      <c r="C524" s="36"/>
      <c r="D524" s="36"/>
      <c r="E524" s="36"/>
      <c r="F524" s="10"/>
      <c r="G524" s="10"/>
    </row>
    <row r="525" spans="2:7" ht="12.95" customHeight="1" outlineLevel="3">
      <c r="C525" s="11" t="s">
        <v>421</v>
      </c>
      <c r="D525" s="23">
        <v>2085370221260</v>
      </c>
      <c r="E525" s="18">
        <v>960</v>
      </c>
      <c r="F525" s="13"/>
      <c r="G525" s="14">
        <f>F525*E525</f>
        <v>0</v>
      </c>
    </row>
    <row r="526" spans="2:7" ht="12.95" customHeight="1" outlineLevel="3">
      <c r="C526" s="11" t="s">
        <v>422</v>
      </c>
      <c r="D526" s="23">
        <v>2085370231269</v>
      </c>
      <c r="E526" s="18">
        <v>960</v>
      </c>
      <c r="F526" s="13"/>
      <c r="G526" s="14">
        <f>F526*E526</f>
        <v>0</v>
      </c>
    </row>
    <row r="527" spans="2:7" ht="12.95" customHeight="1" outlineLevel="3">
      <c r="C527" s="11" t="s">
        <v>147</v>
      </c>
      <c r="D527" s="23">
        <v>2085370210011</v>
      </c>
      <c r="E527" s="18">
        <v>960</v>
      </c>
      <c r="F527" s="13"/>
      <c r="G527" s="14">
        <f>F527*E527</f>
        <v>0</v>
      </c>
    </row>
    <row r="528" spans="2:7" ht="12.95" customHeight="1" outlineLevel="3">
      <c r="C528" s="11" t="s">
        <v>216</v>
      </c>
      <c r="D528" s="23">
        <v>2085370220010</v>
      </c>
      <c r="E528" s="18">
        <v>960</v>
      </c>
      <c r="F528" s="13"/>
      <c r="G528" s="14">
        <f>F528*E528</f>
        <v>0</v>
      </c>
    </row>
    <row r="529" spans="2:7" ht="12.95" customHeight="1" outlineLevel="3">
      <c r="C529" s="11" t="s">
        <v>218</v>
      </c>
      <c r="D529" s="23">
        <v>2085370230019</v>
      </c>
      <c r="E529" s="18">
        <v>960</v>
      </c>
      <c r="F529" s="13"/>
      <c r="G529" s="14">
        <f>F529*E529</f>
        <v>0</v>
      </c>
    </row>
    <row r="530" spans="2:7" ht="12.95" customHeight="1" outlineLevel="3">
      <c r="C530" s="11" t="s">
        <v>365</v>
      </c>
      <c r="D530" s="23">
        <v>2085370290013</v>
      </c>
      <c r="E530" s="18">
        <v>960</v>
      </c>
      <c r="F530" s="13"/>
      <c r="G530" s="14">
        <f>F530*E530</f>
        <v>0</v>
      </c>
    </row>
    <row r="531" spans="2:7" ht="12.95" customHeight="1" outlineLevel="3">
      <c r="C531" s="11" t="s">
        <v>308</v>
      </c>
      <c r="D531" s="23">
        <v>2085370300019</v>
      </c>
      <c r="E531" s="18">
        <v>960</v>
      </c>
      <c r="F531" s="13"/>
      <c r="G531" s="14">
        <f>F531*E531</f>
        <v>0</v>
      </c>
    </row>
    <row r="532" spans="2:7" ht="12.95" customHeight="1" outlineLevel="3">
      <c r="C532" s="11" t="s">
        <v>423</v>
      </c>
      <c r="D532" s="23">
        <v>2085370460010</v>
      </c>
      <c r="E532" s="18">
        <v>960</v>
      </c>
      <c r="F532" s="13"/>
      <c r="G532" s="14">
        <f>F532*E532</f>
        <v>0</v>
      </c>
    </row>
    <row r="533" spans="2:7" ht="12.95" customHeight="1" outlineLevel="3">
      <c r="C533" s="11" t="s">
        <v>424</v>
      </c>
      <c r="D533" s="23">
        <v>2085370208858</v>
      </c>
      <c r="E533" s="18">
        <v>960</v>
      </c>
      <c r="F533" s="13"/>
      <c r="G533" s="14">
        <f>F533*E533</f>
        <v>0</v>
      </c>
    </row>
    <row r="534" spans="2:7" ht="12.95" customHeight="1" outlineLevel="3">
      <c r="C534" s="11" t="s">
        <v>425</v>
      </c>
      <c r="D534" s="23">
        <v>2085370218857</v>
      </c>
      <c r="E534" s="18">
        <v>960</v>
      </c>
      <c r="F534" s="13"/>
      <c r="G534" s="14">
        <f>F534*E534</f>
        <v>0</v>
      </c>
    </row>
    <row r="535" spans="2:7" ht="12.95" customHeight="1" outlineLevel="3">
      <c r="C535" s="11" t="s">
        <v>426</v>
      </c>
      <c r="D535" s="23">
        <v>2085370228856</v>
      </c>
      <c r="E535" s="18">
        <v>960</v>
      </c>
      <c r="F535" s="13"/>
      <c r="G535" s="14">
        <f>F535*E535</f>
        <v>0</v>
      </c>
    </row>
    <row r="536" spans="2:7" ht="12.95" customHeight="1" outlineLevel="3">
      <c r="B536" s="15"/>
      <c r="C536" s="11" t="s">
        <v>427</v>
      </c>
      <c r="D536" s="23">
        <v>2085370238855</v>
      </c>
      <c r="E536" s="18">
        <v>960</v>
      </c>
      <c r="F536" s="13"/>
      <c r="G536" s="14">
        <f>F536*E536</f>
        <v>0</v>
      </c>
    </row>
    <row r="537" spans="2:7" ht="12.95" customHeight="1" outlineLevel="3">
      <c r="C537" s="11" t="s">
        <v>428</v>
      </c>
      <c r="D537" s="23">
        <v>2085370248854</v>
      </c>
      <c r="E537" s="18">
        <v>960</v>
      </c>
      <c r="F537" s="13"/>
      <c r="G537" s="14">
        <f>F537*E537</f>
        <v>0</v>
      </c>
    </row>
    <row r="538" spans="2:7" ht="12.95" customHeight="1" outlineLevel="3">
      <c r="C538" s="11" t="s">
        <v>429</v>
      </c>
      <c r="D538" s="23">
        <v>2085370278851</v>
      </c>
      <c r="E538" s="18">
        <v>960</v>
      </c>
      <c r="F538" s="13"/>
      <c r="G538" s="14">
        <f>F538*E538</f>
        <v>0</v>
      </c>
    </row>
    <row r="539" spans="2:7" ht="12.95" customHeight="1" outlineLevel="3">
      <c r="C539" s="11" t="s">
        <v>430</v>
      </c>
      <c r="D539" s="23">
        <v>2085370288850</v>
      </c>
      <c r="E539" s="18">
        <v>960</v>
      </c>
      <c r="F539" s="13"/>
      <c r="G539" s="14">
        <f>F539*E539</f>
        <v>0</v>
      </c>
    </row>
    <row r="540" spans="2:7" ht="12.95" customHeight="1" outlineLevel="3">
      <c r="C540" s="11" t="s">
        <v>431</v>
      </c>
      <c r="D540" s="23">
        <v>2085370298859</v>
      </c>
      <c r="E540" s="18">
        <v>960</v>
      </c>
      <c r="F540" s="13"/>
      <c r="G540" s="14">
        <f>F540*E540</f>
        <v>0</v>
      </c>
    </row>
    <row r="541" spans="2:7" ht="12.95" customHeight="1" outlineLevel="3">
      <c r="C541" s="11" t="s">
        <v>432</v>
      </c>
      <c r="D541" s="23">
        <v>2085370308855</v>
      </c>
      <c r="E541" s="18">
        <v>960</v>
      </c>
      <c r="F541" s="13"/>
      <c r="G541" s="14">
        <f>F541*E541</f>
        <v>0</v>
      </c>
    </row>
    <row r="542" spans="2:7" ht="12.95" customHeight="1" outlineLevel="3">
      <c r="C542" s="11" t="s">
        <v>433</v>
      </c>
      <c r="D542" s="23">
        <v>2085370318854</v>
      </c>
      <c r="E542" s="18">
        <v>960</v>
      </c>
      <c r="F542" s="13"/>
      <c r="G542" s="14">
        <f>F542*E542</f>
        <v>0</v>
      </c>
    </row>
    <row r="543" spans="2:7" ht="12.95" customHeight="1" outlineLevel="3">
      <c r="C543" s="11" t="s">
        <v>434</v>
      </c>
      <c r="D543" s="23">
        <v>2085370328853</v>
      </c>
      <c r="E543" s="18">
        <v>960</v>
      </c>
      <c r="F543" s="13"/>
      <c r="G543" s="14">
        <f>F543*E543</f>
        <v>0</v>
      </c>
    </row>
    <row r="544" spans="2:7" ht="12.95" customHeight="1" outlineLevel="3">
      <c r="C544" s="11" t="s">
        <v>435</v>
      </c>
      <c r="D544" s="23">
        <v>2085370358850</v>
      </c>
      <c r="E544" s="18">
        <v>960</v>
      </c>
      <c r="F544" s="13"/>
      <c r="G544" s="14">
        <f>F544*E544</f>
        <v>0</v>
      </c>
    </row>
    <row r="545" spans="3:7" ht="12.95" customHeight="1" outlineLevel="3">
      <c r="C545" s="11" t="s">
        <v>436</v>
      </c>
      <c r="D545" s="23">
        <v>2085370368859</v>
      </c>
      <c r="E545" s="18">
        <v>960</v>
      </c>
      <c r="F545" s="13"/>
      <c r="G545" s="14">
        <f>F545*E545</f>
        <v>0</v>
      </c>
    </row>
    <row r="546" spans="3:7" ht="12.95" customHeight="1" outlineLevel="3">
      <c r="C546" s="11" t="s">
        <v>437</v>
      </c>
      <c r="D546" s="23">
        <v>2085370378858</v>
      </c>
      <c r="E546" s="18">
        <v>960</v>
      </c>
      <c r="F546" s="13"/>
      <c r="G546" s="14">
        <f>F546*E546</f>
        <v>0</v>
      </c>
    </row>
    <row r="547" spans="3:7" ht="12.95" customHeight="1" outlineLevel="3">
      <c r="C547" s="11" t="s">
        <v>438</v>
      </c>
      <c r="D547" s="23">
        <v>2085370388857</v>
      </c>
      <c r="E547" s="18">
        <v>960</v>
      </c>
      <c r="F547" s="13"/>
      <c r="G547" s="14">
        <f>F547*E547</f>
        <v>0</v>
      </c>
    </row>
    <row r="548" spans="3:7" ht="12.95" customHeight="1" outlineLevel="3">
      <c r="C548" s="11" t="s">
        <v>439</v>
      </c>
      <c r="D548" s="23">
        <v>2085370398856</v>
      </c>
      <c r="E548" s="18">
        <v>960</v>
      </c>
      <c r="F548" s="13"/>
      <c r="G548" s="14">
        <f>F548*E548</f>
        <v>0</v>
      </c>
    </row>
    <row r="549" spans="3:7" ht="12.95" customHeight="1" outlineLevel="3">
      <c r="C549" s="11" t="s">
        <v>440</v>
      </c>
      <c r="D549" s="23">
        <v>2085370408852</v>
      </c>
      <c r="E549" s="18">
        <v>960</v>
      </c>
      <c r="F549" s="13"/>
      <c r="G549" s="14">
        <f>F549*E549</f>
        <v>0</v>
      </c>
    </row>
    <row r="550" spans="3:7" ht="12.95" customHeight="1" outlineLevel="3">
      <c r="C550" s="11" t="s">
        <v>441</v>
      </c>
      <c r="D550" s="23">
        <v>2085370438859</v>
      </c>
      <c r="E550" s="18">
        <v>960</v>
      </c>
      <c r="F550" s="13"/>
      <c r="G550" s="14">
        <f>F550*E550</f>
        <v>0</v>
      </c>
    </row>
    <row r="551" spans="3:7" ht="12.95" customHeight="1" outlineLevel="3">
      <c r="C551" s="11" t="s">
        <v>442</v>
      </c>
      <c r="D551" s="23">
        <v>2085370448858</v>
      </c>
      <c r="E551" s="18">
        <v>960</v>
      </c>
      <c r="F551" s="13"/>
      <c r="G551" s="14">
        <f>F551*E551</f>
        <v>0</v>
      </c>
    </row>
    <row r="552" spans="3:7" ht="12.95" customHeight="1" outlineLevel="3">
      <c r="C552" s="11" t="s">
        <v>443</v>
      </c>
      <c r="D552" s="23">
        <v>2085370458857</v>
      </c>
      <c r="E552" s="18">
        <v>960</v>
      </c>
      <c r="F552" s="13"/>
      <c r="G552" s="14">
        <f>F552*E552</f>
        <v>0</v>
      </c>
    </row>
    <row r="553" spans="3:7" ht="12.95" customHeight="1" outlineLevel="3">
      <c r="C553" s="11" t="s">
        <v>444</v>
      </c>
      <c r="D553" s="23">
        <v>2085370468856</v>
      </c>
      <c r="E553" s="18">
        <v>960</v>
      </c>
      <c r="F553" s="13"/>
      <c r="G553" s="14">
        <f>F553*E553</f>
        <v>0</v>
      </c>
    </row>
    <row r="554" spans="3:7" ht="12.95" customHeight="1" outlineLevel="3">
      <c r="C554" s="11" t="s">
        <v>445</v>
      </c>
      <c r="D554" s="23">
        <v>2085370478855</v>
      </c>
      <c r="E554" s="18">
        <v>960</v>
      </c>
      <c r="F554" s="13"/>
      <c r="G554" s="14">
        <f>F554*E554</f>
        <v>0</v>
      </c>
    </row>
    <row r="555" spans="3:7" ht="12.95" customHeight="1" outlineLevel="3">
      <c r="C555" s="11" t="s">
        <v>446</v>
      </c>
      <c r="D555" s="23">
        <v>2085370488854</v>
      </c>
      <c r="E555" s="18">
        <v>960</v>
      </c>
      <c r="F555" s="13"/>
      <c r="G555" s="14">
        <f>F555*E555</f>
        <v>0</v>
      </c>
    </row>
    <row r="556" spans="3:7" ht="12.95" customHeight="1" outlineLevel="3">
      <c r="C556" s="11" t="s">
        <v>447</v>
      </c>
      <c r="D556" s="23">
        <v>2085370518858</v>
      </c>
      <c r="E556" s="18">
        <v>960</v>
      </c>
      <c r="F556" s="13"/>
      <c r="G556" s="14">
        <f>F556*E556</f>
        <v>0</v>
      </c>
    </row>
    <row r="557" spans="3:7" ht="12.95" customHeight="1" outlineLevel="3">
      <c r="C557" s="11" t="s">
        <v>448</v>
      </c>
      <c r="D557" s="23">
        <v>2085370528857</v>
      </c>
      <c r="E557" s="18">
        <v>960</v>
      </c>
      <c r="F557" s="13"/>
      <c r="G557" s="14">
        <f>F557*E557</f>
        <v>0</v>
      </c>
    </row>
    <row r="558" spans="3:7" ht="12.95" customHeight="1" outlineLevel="3">
      <c r="C558" s="11" t="s">
        <v>449</v>
      </c>
      <c r="D558" s="23">
        <v>2085370538856</v>
      </c>
      <c r="E558" s="18">
        <v>960</v>
      </c>
      <c r="F558" s="13"/>
      <c r="G558" s="14">
        <f>F558*E558</f>
        <v>0</v>
      </c>
    </row>
    <row r="559" spans="3:7" ht="12.95" customHeight="1" outlineLevel="3">
      <c r="C559" s="11" t="s">
        <v>450</v>
      </c>
      <c r="D559" s="23">
        <v>2085370548855</v>
      </c>
      <c r="E559" s="18">
        <v>960</v>
      </c>
      <c r="F559" s="13"/>
      <c r="G559" s="14">
        <f>F559*E559</f>
        <v>0</v>
      </c>
    </row>
    <row r="560" spans="3:7" ht="12.95" customHeight="1" outlineLevel="3">
      <c r="C560" s="11" t="s">
        <v>451</v>
      </c>
      <c r="D560" s="23">
        <v>2085370558854</v>
      </c>
      <c r="E560" s="18">
        <v>960</v>
      </c>
      <c r="F560" s="13"/>
      <c r="G560" s="14">
        <f>F560*E560</f>
        <v>0</v>
      </c>
    </row>
    <row r="561" spans="3:7" ht="12.95" customHeight="1" outlineLevel="3">
      <c r="C561" s="11" t="s">
        <v>452</v>
      </c>
      <c r="D561" s="23">
        <v>2085370210042</v>
      </c>
      <c r="E561" s="18">
        <v>960</v>
      </c>
      <c r="F561" s="13"/>
      <c r="G561" s="14">
        <f>F561*E561</f>
        <v>0</v>
      </c>
    </row>
    <row r="562" spans="3:7" ht="12.95" customHeight="1" outlineLevel="3">
      <c r="C562" s="11" t="s">
        <v>381</v>
      </c>
      <c r="D562" s="23">
        <v>2085370220041</v>
      </c>
      <c r="E562" s="18">
        <v>960</v>
      </c>
      <c r="F562" s="13"/>
      <c r="G562" s="14">
        <f>F562*E562</f>
        <v>0</v>
      </c>
    </row>
    <row r="563" spans="3:7" ht="12.95" customHeight="1" outlineLevel="3">
      <c r="C563" s="11" t="s">
        <v>453</v>
      </c>
      <c r="D563" s="23">
        <v>2085370230040</v>
      </c>
      <c r="E563" s="18">
        <v>960</v>
      </c>
      <c r="F563" s="13"/>
      <c r="G563" s="14">
        <f>F563*E563</f>
        <v>0</v>
      </c>
    </row>
    <row r="564" spans="3:7" ht="12.95" customHeight="1" outlineLevel="3">
      <c r="C564" s="11" t="s">
        <v>169</v>
      </c>
      <c r="D564" s="23">
        <v>2085370270046</v>
      </c>
      <c r="E564" s="18">
        <v>960</v>
      </c>
      <c r="F564" s="13"/>
      <c r="G564" s="14">
        <f>F564*E564</f>
        <v>0</v>
      </c>
    </row>
    <row r="565" spans="3:7" ht="12.95" customHeight="1" outlineLevel="3">
      <c r="C565" s="11" t="s">
        <v>171</v>
      </c>
      <c r="D565" s="23">
        <v>2085370280045</v>
      </c>
      <c r="E565" s="18">
        <v>960</v>
      </c>
      <c r="F565" s="13"/>
      <c r="G565" s="14">
        <f>F565*E565</f>
        <v>0</v>
      </c>
    </row>
    <row r="566" spans="3:7" ht="12.95" customHeight="1" outlineLevel="3">
      <c r="C566" s="11" t="s">
        <v>454</v>
      </c>
      <c r="D566" s="23">
        <v>2085370290044</v>
      </c>
      <c r="E566" s="18">
        <v>960</v>
      </c>
      <c r="F566" s="13"/>
      <c r="G566" s="14">
        <f>F566*E566</f>
        <v>0</v>
      </c>
    </row>
    <row r="567" spans="3:7" ht="12.95" customHeight="1" outlineLevel="3">
      <c r="C567" s="11" t="s">
        <v>455</v>
      </c>
      <c r="D567" s="23">
        <v>2085370300040</v>
      </c>
      <c r="E567" s="18">
        <v>960</v>
      </c>
      <c r="F567" s="13"/>
      <c r="G567" s="14">
        <f>F567*E567</f>
        <v>0</v>
      </c>
    </row>
    <row r="568" spans="3:7" ht="12.95" customHeight="1" outlineLevel="3">
      <c r="C568" s="11" t="s">
        <v>382</v>
      </c>
      <c r="D568" s="23">
        <v>2085370310049</v>
      </c>
      <c r="E568" s="18">
        <v>960</v>
      </c>
      <c r="F568" s="13"/>
      <c r="G568" s="14">
        <f>F568*E568</f>
        <v>0</v>
      </c>
    </row>
    <row r="569" spans="3:7" ht="12.95" customHeight="1" outlineLevel="3">
      <c r="C569" s="11" t="s">
        <v>175</v>
      </c>
      <c r="D569" s="23">
        <v>2085370350045</v>
      </c>
      <c r="E569" s="18">
        <v>960</v>
      </c>
      <c r="F569" s="13"/>
      <c r="G569" s="14">
        <f>F569*E569</f>
        <v>0</v>
      </c>
    </row>
    <row r="570" spans="3:7" ht="12.95" customHeight="1" outlineLevel="3">
      <c r="C570" s="11" t="s">
        <v>383</v>
      </c>
      <c r="D570" s="23">
        <v>2085370360044</v>
      </c>
      <c r="E570" s="18">
        <v>960</v>
      </c>
      <c r="F570" s="13"/>
      <c r="G570" s="14">
        <f>F570*E570</f>
        <v>0</v>
      </c>
    </row>
    <row r="571" spans="3:7" ht="12.95" customHeight="1" outlineLevel="3">
      <c r="C571" s="11" t="s">
        <v>456</v>
      </c>
      <c r="D571" s="23">
        <v>2085370370043</v>
      </c>
      <c r="E571" s="18">
        <v>960</v>
      </c>
      <c r="F571" s="13"/>
      <c r="G571" s="14">
        <f>F571*E571</f>
        <v>0</v>
      </c>
    </row>
    <row r="572" spans="3:7" ht="12.95" customHeight="1" outlineLevel="3">
      <c r="C572" s="11" t="s">
        <v>457</v>
      </c>
      <c r="D572" s="23">
        <v>2085370380042</v>
      </c>
      <c r="E572" s="18">
        <v>960</v>
      </c>
      <c r="F572" s="13"/>
      <c r="G572" s="14">
        <f>F572*E572</f>
        <v>0</v>
      </c>
    </row>
    <row r="573" spans="3:7" ht="12.95" customHeight="1" outlineLevel="3">
      <c r="C573" s="11" t="s">
        <v>384</v>
      </c>
      <c r="D573" s="23">
        <v>2085370390041</v>
      </c>
      <c r="E573" s="18">
        <v>960</v>
      </c>
      <c r="F573" s="13"/>
      <c r="G573" s="14">
        <f>F573*E573</f>
        <v>0</v>
      </c>
    </row>
    <row r="574" spans="3:7" ht="12.95" customHeight="1" outlineLevel="3">
      <c r="C574" s="11" t="s">
        <v>458</v>
      </c>
      <c r="D574" s="23">
        <v>2085370430044</v>
      </c>
      <c r="E574" s="18">
        <v>960</v>
      </c>
      <c r="F574" s="13"/>
      <c r="G574" s="14">
        <f>F574*E574</f>
        <v>0</v>
      </c>
    </row>
    <row r="575" spans="3:7" ht="12.95" customHeight="1" outlineLevel="3">
      <c r="C575" s="11" t="s">
        <v>385</v>
      </c>
      <c r="D575" s="23">
        <v>2085370440043</v>
      </c>
      <c r="E575" s="18">
        <v>960</v>
      </c>
      <c r="F575" s="13"/>
      <c r="G575" s="14">
        <f>F575*E575</f>
        <v>0</v>
      </c>
    </row>
    <row r="576" spans="3:7" ht="12.95" customHeight="1" outlineLevel="3">
      <c r="C576" s="11" t="s">
        <v>386</v>
      </c>
      <c r="D576" s="23">
        <v>2085370450042</v>
      </c>
      <c r="E576" s="18">
        <v>960</v>
      </c>
      <c r="F576" s="13"/>
      <c r="G576" s="14">
        <f>F576*E576</f>
        <v>0</v>
      </c>
    </row>
    <row r="577" spans="3:7" ht="12.95" customHeight="1" outlineLevel="3">
      <c r="C577" s="11" t="s">
        <v>387</v>
      </c>
      <c r="D577" s="23">
        <v>2085370460041</v>
      </c>
      <c r="E577" s="18">
        <v>960</v>
      </c>
      <c r="F577" s="13"/>
      <c r="G577" s="14">
        <f>F577*E577</f>
        <v>0</v>
      </c>
    </row>
    <row r="578" spans="3:7" ht="12.95" customHeight="1" outlineLevel="3">
      <c r="C578" s="11" t="s">
        <v>246</v>
      </c>
      <c r="D578" s="23">
        <v>2085370211681</v>
      </c>
      <c r="E578" s="18">
        <v>960</v>
      </c>
      <c r="F578" s="13"/>
      <c r="G578" s="14">
        <f>F578*E578</f>
        <v>0</v>
      </c>
    </row>
    <row r="579" spans="3:7" ht="12.95" customHeight="1" outlineLevel="3">
      <c r="C579" s="11" t="s">
        <v>248</v>
      </c>
      <c r="D579" s="23">
        <v>2085370221680</v>
      </c>
      <c r="E579" s="18">
        <v>960</v>
      </c>
      <c r="F579" s="13"/>
      <c r="G579" s="14">
        <f>F579*E579</f>
        <v>0</v>
      </c>
    </row>
    <row r="580" spans="3:7" ht="12.95" customHeight="1" outlineLevel="3">
      <c r="C580" s="11" t="s">
        <v>332</v>
      </c>
      <c r="D580" s="23">
        <v>2085370231689</v>
      </c>
      <c r="E580" s="18">
        <v>960</v>
      </c>
      <c r="F580" s="13"/>
      <c r="G580" s="14">
        <f>F580*E580</f>
        <v>0</v>
      </c>
    </row>
    <row r="581" spans="3:7" ht="12.95" customHeight="1" outlineLevel="3">
      <c r="C581" s="11" t="s">
        <v>333</v>
      </c>
      <c r="D581" s="23">
        <v>2085370241688</v>
      </c>
      <c r="E581" s="18">
        <v>960</v>
      </c>
      <c r="F581" s="13"/>
      <c r="G581" s="14">
        <f>F581*E581</f>
        <v>0</v>
      </c>
    </row>
    <row r="582" spans="3:7" ht="12.95" customHeight="1" outlineLevel="3">
      <c r="C582" s="11" t="s">
        <v>334</v>
      </c>
      <c r="D582" s="23">
        <v>2085370971684</v>
      </c>
      <c r="E582" s="18">
        <v>960</v>
      </c>
      <c r="F582" s="13"/>
      <c r="G582" s="14">
        <f>F582*E582</f>
        <v>0</v>
      </c>
    </row>
    <row r="583" spans="3:7" ht="12.95" customHeight="1" outlineLevel="3">
      <c r="C583" s="11" t="s">
        <v>335</v>
      </c>
      <c r="D583" s="23">
        <v>2085370981683</v>
      </c>
      <c r="E583" s="18">
        <v>960</v>
      </c>
      <c r="F583" s="13"/>
      <c r="G583" s="14">
        <f>F583*E583</f>
        <v>0</v>
      </c>
    </row>
    <row r="584" spans="3:7" ht="12.95" customHeight="1" outlineLevel="3">
      <c r="C584" s="11" t="s">
        <v>185</v>
      </c>
      <c r="D584" s="23">
        <v>2085370271685</v>
      </c>
      <c r="E584" s="18">
        <v>960</v>
      </c>
      <c r="F584" s="13"/>
      <c r="G584" s="14">
        <f>F584*E584</f>
        <v>0</v>
      </c>
    </row>
    <row r="585" spans="3:7" ht="12.95" customHeight="1" outlineLevel="3">
      <c r="C585" s="11" t="s">
        <v>187</v>
      </c>
      <c r="D585" s="23">
        <v>2085370281684</v>
      </c>
      <c r="E585" s="18">
        <v>960</v>
      </c>
      <c r="F585" s="13"/>
      <c r="G585" s="14">
        <f>F585*E585</f>
        <v>0</v>
      </c>
    </row>
    <row r="586" spans="3:7" ht="12.95" customHeight="1" outlineLevel="3">
      <c r="C586" s="11" t="s">
        <v>252</v>
      </c>
      <c r="D586" s="23">
        <v>2085370291683</v>
      </c>
      <c r="E586" s="18">
        <v>960</v>
      </c>
      <c r="F586" s="13"/>
      <c r="G586" s="14">
        <f>F586*E586</f>
        <v>0</v>
      </c>
    </row>
    <row r="587" spans="3:7" ht="12.95" customHeight="1" outlineLevel="3">
      <c r="C587" s="11" t="s">
        <v>337</v>
      </c>
      <c r="D587" s="23">
        <v>2085370301689</v>
      </c>
      <c r="E587" s="18">
        <v>960</v>
      </c>
      <c r="F587" s="13"/>
      <c r="G587" s="14">
        <f>F587*E587</f>
        <v>0</v>
      </c>
    </row>
    <row r="588" spans="3:7" ht="12.95" customHeight="1" outlineLevel="3">
      <c r="C588" s="11" t="s">
        <v>338</v>
      </c>
      <c r="D588" s="23">
        <v>2085370311688</v>
      </c>
      <c r="E588" s="18">
        <v>960</v>
      </c>
      <c r="F588" s="13"/>
      <c r="G588" s="14">
        <f>F588*E588</f>
        <v>0</v>
      </c>
    </row>
    <row r="589" spans="3:7" ht="12.95" customHeight="1" outlineLevel="3">
      <c r="C589" s="11" t="s">
        <v>339</v>
      </c>
      <c r="D589" s="23">
        <v>2085370321687</v>
      </c>
      <c r="E589" s="18">
        <v>960</v>
      </c>
      <c r="F589" s="13"/>
      <c r="G589" s="14">
        <f>F589*E589</f>
        <v>0</v>
      </c>
    </row>
    <row r="590" spans="3:7" ht="12.95" customHeight="1" outlineLevel="3">
      <c r="C590" s="11" t="s">
        <v>340</v>
      </c>
      <c r="D590" s="23">
        <v>2085370991682</v>
      </c>
      <c r="E590" s="18">
        <v>960</v>
      </c>
      <c r="F590" s="13"/>
      <c r="G590" s="14">
        <f>F590*E590</f>
        <v>0</v>
      </c>
    </row>
    <row r="591" spans="3:7" ht="12.95" customHeight="1" outlineLevel="3">
      <c r="C591" s="11" t="s">
        <v>341</v>
      </c>
      <c r="D591" s="23">
        <v>2085372051681</v>
      </c>
      <c r="E591" s="18">
        <v>960</v>
      </c>
      <c r="F591" s="13"/>
      <c r="G591" s="14">
        <f>F591*E591</f>
        <v>0</v>
      </c>
    </row>
    <row r="592" spans="3:7" ht="12.95" customHeight="1" outlineLevel="3">
      <c r="C592" s="11" t="s">
        <v>255</v>
      </c>
      <c r="D592" s="23">
        <v>2085370361683</v>
      </c>
      <c r="E592" s="18">
        <v>960</v>
      </c>
      <c r="F592" s="13"/>
      <c r="G592" s="14">
        <f>F592*E592</f>
        <v>0</v>
      </c>
    </row>
    <row r="593" spans="3:7" ht="12.95" customHeight="1" outlineLevel="3">
      <c r="C593" s="11" t="s">
        <v>343</v>
      </c>
      <c r="D593" s="23">
        <v>2085370371682</v>
      </c>
      <c r="E593" s="18">
        <v>960</v>
      </c>
      <c r="F593" s="13"/>
      <c r="G593" s="14">
        <f>F593*E593</f>
        <v>0</v>
      </c>
    </row>
    <row r="594" spans="3:7" ht="12.95" customHeight="1" outlineLevel="3">
      <c r="C594" s="11" t="s">
        <v>344</v>
      </c>
      <c r="D594" s="23">
        <v>2085370381681</v>
      </c>
      <c r="E594" s="18">
        <v>960</v>
      </c>
      <c r="F594" s="13"/>
      <c r="G594" s="14">
        <f>F594*E594</f>
        <v>0</v>
      </c>
    </row>
    <row r="595" spans="3:7" ht="12.95" customHeight="1" outlineLevel="3">
      <c r="C595" s="11" t="s">
        <v>345</v>
      </c>
      <c r="D595" s="23">
        <v>2085370391680</v>
      </c>
      <c r="E595" s="18">
        <v>960</v>
      </c>
      <c r="F595" s="13"/>
      <c r="G595" s="14">
        <f>F595*E595</f>
        <v>0</v>
      </c>
    </row>
    <row r="596" spans="3:7" ht="12.95" customHeight="1" outlineLevel="3">
      <c r="C596" s="11" t="s">
        <v>346</v>
      </c>
      <c r="D596" s="23">
        <v>2085370401686</v>
      </c>
      <c r="E596" s="18">
        <v>960</v>
      </c>
      <c r="F596" s="13"/>
      <c r="G596" s="14">
        <f>F596*E596</f>
        <v>0</v>
      </c>
    </row>
    <row r="597" spans="3:7" ht="12.95" customHeight="1" outlineLevel="3">
      <c r="C597" s="11" t="s">
        <v>347</v>
      </c>
      <c r="D597" s="23">
        <v>2085372071689</v>
      </c>
      <c r="E597" s="18">
        <v>960</v>
      </c>
      <c r="F597" s="13"/>
      <c r="G597" s="14">
        <f>F597*E597</f>
        <v>0</v>
      </c>
    </row>
    <row r="598" spans="3:7" ht="12.95" customHeight="1" outlineLevel="3">
      <c r="C598" s="11" t="s">
        <v>348</v>
      </c>
      <c r="D598" s="23">
        <v>2085372081688</v>
      </c>
      <c r="E598" s="18">
        <v>960</v>
      </c>
      <c r="F598" s="13"/>
      <c r="G598" s="14">
        <f>F598*E598</f>
        <v>0</v>
      </c>
    </row>
    <row r="599" spans="3:7" ht="12.95" customHeight="1" outlineLevel="3">
      <c r="C599" s="11" t="s">
        <v>259</v>
      </c>
      <c r="D599" s="23">
        <v>2085370431683</v>
      </c>
      <c r="E599" s="18">
        <v>960</v>
      </c>
      <c r="F599" s="13"/>
      <c r="G599" s="14">
        <f>F599*E599</f>
        <v>0</v>
      </c>
    </row>
    <row r="600" spans="3:7" ht="12.95" customHeight="1" outlineLevel="3">
      <c r="C600" s="11" t="s">
        <v>261</v>
      </c>
      <c r="D600" s="23">
        <v>2085370441682</v>
      </c>
      <c r="E600" s="18">
        <v>960</v>
      </c>
      <c r="F600" s="13"/>
      <c r="G600" s="14">
        <f>F600*E600</f>
        <v>0</v>
      </c>
    </row>
    <row r="601" spans="3:7" ht="12.95" customHeight="1" outlineLevel="3">
      <c r="C601" s="11" t="s">
        <v>351</v>
      </c>
      <c r="D601" s="23">
        <v>2085370471689</v>
      </c>
      <c r="E601" s="18">
        <v>960</v>
      </c>
      <c r="F601" s="13"/>
      <c r="G601" s="14">
        <f>F601*E601</f>
        <v>0</v>
      </c>
    </row>
    <row r="602" spans="3:7" ht="12.95" customHeight="1" outlineLevel="3">
      <c r="C602" s="11" t="s">
        <v>459</v>
      </c>
      <c r="D602" s="23">
        <v>2085370201507</v>
      </c>
      <c r="E602" s="18">
        <v>960</v>
      </c>
      <c r="F602" s="13"/>
      <c r="G602" s="14">
        <f>F602*E602</f>
        <v>0</v>
      </c>
    </row>
    <row r="603" spans="3:7" ht="12.95" customHeight="1" outlineLevel="3">
      <c r="C603" s="11" t="s">
        <v>460</v>
      </c>
      <c r="D603" s="23">
        <v>2085370211506</v>
      </c>
      <c r="E603" s="18">
        <v>960</v>
      </c>
      <c r="F603" s="13"/>
      <c r="G603" s="14">
        <f>F603*E603</f>
        <v>0</v>
      </c>
    </row>
    <row r="604" spans="3:7" ht="12.95" customHeight="1" outlineLevel="3">
      <c r="C604" s="11" t="s">
        <v>461</v>
      </c>
      <c r="D604" s="23">
        <v>2085370141704</v>
      </c>
      <c r="E604" s="18">
        <v>960</v>
      </c>
      <c r="F604" s="13"/>
      <c r="G604" s="14">
        <f>F604*E604</f>
        <v>0</v>
      </c>
    </row>
    <row r="605" spans="3:7" ht="12.95" customHeight="1" outlineLevel="3">
      <c r="C605" s="11" t="s">
        <v>462</v>
      </c>
      <c r="D605" s="23">
        <v>2085370151703</v>
      </c>
      <c r="E605" s="18">
        <v>960</v>
      </c>
      <c r="F605" s="13"/>
      <c r="G605" s="14">
        <f>F605*E605</f>
        <v>0</v>
      </c>
    </row>
    <row r="606" spans="3:7" ht="12.95" customHeight="1" outlineLevel="3">
      <c r="C606" s="11" t="s">
        <v>463</v>
      </c>
      <c r="D606" s="23">
        <v>2085372021707</v>
      </c>
      <c r="E606" s="18">
        <v>960</v>
      </c>
      <c r="F606" s="13"/>
      <c r="G606" s="14">
        <f>F606*E606</f>
        <v>0</v>
      </c>
    </row>
    <row r="607" spans="3:7" ht="12.95" customHeight="1" outlineLevel="3">
      <c r="C607" s="11" t="s">
        <v>464</v>
      </c>
      <c r="D607" s="23">
        <v>2085372031706</v>
      </c>
      <c r="E607" s="18">
        <v>960</v>
      </c>
      <c r="F607" s="13"/>
      <c r="G607" s="14">
        <f>F607*E607</f>
        <v>0</v>
      </c>
    </row>
    <row r="608" spans="3:7" ht="12.95" customHeight="1" outlineLevel="3">
      <c r="C608" s="11" t="s">
        <v>70</v>
      </c>
      <c r="D608" s="23">
        <v>2085370191709</v>
      </c>
      <c r="E608" s="18">
        <v>960</v>
      </c>
      <c r="F608" s="13"/>
      <c r="G608" s="14">
        <f>F608*E608</f>
        <v>0</v>
      </c>
    </row>
    <row r="609" spans="3:7" ht="12.95" customHeight="1" outlineLevel="3">
      <c r="C609" s="11" t="s">
        <v>200</v>
      </c>
      <c r="D609" s="23">
        <v>2085370201705</v>
      </c>
      <c r="E609" s="18">
        <v>960</v>
      </c>
      <c r="F609" s="13"/>
      <c r="G609" s="14">
        <f>F609*E609</f>
        <v>0</v>
      </c>
    </row>
    <row r="610" spans="3:7" ht="12.95" customHeight="1" outlineLevel="3">
      <c r="C610" s="11" t="s">
        <v>397</v>
      </c>
      <c r="D610" s="23">
        <v>2085370211704</v>
      </c>
      <c r="E610" s="18">
        <v>960</v>
      </c>
      <c r="F610" s="13"/>
      <c r="G610" s="14">
        <f>F610*E610</f>
        <v>0</v>
      </c>
    </row>
    <row r="611" spans="3:7" ht="12.95" customHeight="1" outlineLevel="3">
      <c r="C611" s="11" t="s">
        <v>398</v>
      </c>
      <c r="D611" s="23">
        <v>2085370221703</v>
      </c>
      <c r="E611" s="18">
        <v>960</v>
      </c>
      <c r="F611" s="13"/>
      <c r="G611" s="14">
        <f>F611*E611</f>
        <v>0</v>
      </c>
    </row>
    <row r="612" spans="3:7" ht="12.95" customHeight="1" outlineLevel="3">
      <c r="C612" s="11" t="s">
        <v>399</v>
      </c>
      <c r="D612" s="23">
        <v>2085370231702</v>
      </c>
      <c r="E612" s="18">
        <v>960</v>
      </c>
      <c r="F612" s="13"/>
      <c r="G612" s="14">
        <f>F612*E612</f>
        <v>0</v>
      </c>
    </row>
    <row r="613" spans="3:7" ht="12.95" customHeight="1" outlineLevel="3">
      <c r="C613" s="11" t="s">
        <v>465</v>
      </c>
      <c r="D613" s="23">
        <v>2085370241701</v>
      </c>
      <c r="E613" s="18">
        <v>960</v>
      </c>
      <c r="F613" s="13"/>
      <c r="G613" s="14">
        <f>F613*E613</f>
        <v>0</v>
      </c>
    </row>
    <row r="614" spans="3:7" ht="12.95" customHeight="1" outlineLevel="3">
      <c r="C614" s="11" t="s">
        <v>466</v>
      </c>
      <c r="D614" s="23">
        <v>2085370971707</v>
      </c>
      <c r="E614" s="18">
        <v>960</v>
      </c>
      <c r="F614" s="13"/>
      <c r="G614" s="14">
        <f>F614*E614</f>
        <v>0</v>
      </c>
    </row>
    <row r="615" spans="3:7" ht="12.95" customHeight="1" outlineLevel="3">
      <c r="C615" s="11" t="s">
        <v>467</v>
      </c>
      <c r="D615" s="23">
        <v>2085370981706</v>
      </c>
      <c r="E615" s="18">
        <v>960</v>
      </c>
      <c r="F615" s="13"/>
      <c r="G615" s="14">
        <f>F615*E615</f>
        <v>0</v>
      </c>
    </row>
    <row r="616" spans="3:7" ht="12.95" customHeight="1" outlineLevel="3">
      <c r="C616" s="11" t="s">
        <v>468</v>
      </c>
      <c r="D616" s="23">
        <v>2085372041705</v>
      </c>
      <c r="E616" s="18">
        <v>960</v>
      </c>
      <c r="F616" s="13"/>
      <c r="G616" s="14">
        <f>F616*E616</f>
        <v>0</v>
      </c>
    </row>
    <row r="617" spans="3:7" ht="12.95" customHeight="1" outlineLevel="3">
      <c r="C617" s="11" t="s">
        <v>361</v>
      </c>
      <c r="D617" s="23">
        <v>2085370271708</v>
      </c>
      <c r="E617" s="18">
        <v>960</v>
      </c>
      <c r="F617" s="13"/>
      <c r="G617" s="14">
        <f>F617*E617</f>
        <v>0</v>
      </c>
    </row>
    <row r="618" spans="3:7" ht="12.95" customHeight="1" outlineLevel="3">
      <c r="C618" s="11" t="s">
        <v>204</v>
      </c>
      <c r="D618" s="23">
        <v>2085370281707</v>
      </c>
      <c r="E618" s="18">
        <v>960</v>
      </c>
      <c r="F618" s="13"/>
      <c r="G618" s="14">
        <f>F618*E618</f>
        <v>0</v>
      </c>
    </row>
    <row r="619" spans="3:7" ht="12.95" customHeight="1" outlineLevel="3">
      <c r="C619" s="11" t="s">
        <v>400</v>
      </c>
      <c r="D619" s="23">
        <v>2085370291706</v>
      </c>
      <c r="E619" s="18">
        <v>960</v>
      </c>
      <c r="F619" s="13"/>
      <c r="G619" s="14">
        <f>F619*E619</f>
        <v>0</v>
      </c>
    </row>
    <row r="620" spans="3:7" ht="12.95" customHeight="1" outlineLevel="3">
      <c r="C620" s="11" t="s">
        <v>371</v>
      </c>
      <c r="D620" s="23">
        <v>2085370301702</v>
      </c>
      <c r="E620" s="18">
        <v>960</v>
      </c>
      <c r="F620" s="13"/>
      <c r="G620" s="14">
        <f>F620*E620</f>
        <v>0</v>
      </c>
    </row>
    <row r="621" spans="3:7" ht="12.95" customHeight="1" outlineLevel="3">
      <c r="C621" s="11" t="s">
        <v>401</v>
      </c>
      <c r="D621" s="23">
        <v>2085370311701</v>
      </c>
      <c r="E621" s="18">
        <v>960</v>
      </c>
      <c r="F621" s="13"/>
      <c r="G621" s="14">
        <f>F621*E621</f>
        <v>0</v>
      </c>
    </row>
    <row r="622" spans="3:7" ht="12.95" customHeight="1" outlineLevel="3">
      <c r="C622" s="11" t="s">
        <v>469</v>
      </c>
      <c r="D622" s="23">
        <v>2085370321700</v>
      </c>
      <c r="E622" s="18">
        <v>960</v>
      </c>
      <c r="F622" s="13"/>
      <c r="G622" s="14">
        <f>F622*E622</f>
        <v>0</v>
      </c>
    </row>
    <row r="623" spans="3:7" ht="12.95" customHeight="1" outlineLevel="3">
      <c r="C623" s="11" t="s">
        <v>470</v>
      </c>
      <c r="D623" s="23">
        <v>2085370991705</v>
      </c>
      <c r="E623" s="18">
        <v>960</v>
      </c>
      <c r="F623" s="13"/>
      <c r="G623" s="14">
        <f>F623*E623</f>
        <v>0</v>
      </c>
    </row>
    <row r="624" spans="3:7" ht="12.95" customHeight="1" outlineLevel="3">
      <c r="C624" s="11" t="s">
        <v>471</v>
      </c>
      <c r="D624" s="23">
        <v>2085372051704</v>
      </c>
      <c r="E624" s="18">
        <v>960</v>
      </c>
      <c r="F624" s="13"/>
      <c r="G624" s="14">
        <f>F624*E624</f>
        <v>0</v>
      </c>
    </row>
    <row r="625" spans="3:7" ht="12.95" customHeight="1" outlineLevel="3">
      <c r="C625" s="11" t="s">
        <v>472</v>
      </c>
      <c r="D625" s="23">
        <v>2085372061703</v>
      </c>
      <c r="E625" s="18">
        <v>960</v>
      </c>
      <c r="F625" s="13"/>
      <c r="G625" s="14">
        <f>F625*E625</f>
        <v>0</v>
      </c>
    </row>
    <row r="626" spans="3:7" ht="12.95" customHeight="1" outlineLevel="3">
      <c r="C626" s="11" t="s">
        <v>403</v>
      </c>
      <c r="D626" s="23">
        <v>2085370351707</v>
      </c>
      <c r="E626" s="18">
        <v>960</v>
      </c>
      <c r="F626" s="13"/>
      <c r="G626" s="14">
        <f>F626*E626</f>
        <v>0</v>
      </c>
    </row>
    <row r="627" spans="3:7" ht="12.95" customHeight="1" outlineLevel="3">
      <c r="C627" s="11" t="s">
        <v>404</v>
      </c>
      <c r="D627" s="23">
        <v>2085370361706</v>
      </c>
      <c r="E627" s="18">
        <v>960</v>
      </c>
      <c r="F627" s="13"/>
      <c r="G627" s="14">
        <f>F627*E627</f>
        <v>0</v>
      </c>
    </row>
    <row r="628" spans="3:7" ht="12.95" customHeight="1" outlineLevel="3">
      <c r="C628" s="11" t="s">
        <v>405</v>
      </c>
      <c r="D628" s="23">
        <v>2085370371705</v>
      </c>
      <c r="E628" s="18">
        <v>960</v>
      </c>
      <c r="F628" s="13"/>
      <c r="G628" s="14">
        <f>F628*E628</f>
        <v>0</v>
      </c>
    </row>
    <row r="629" spans="3:7" ht="12.95" customHeight="1" outlineLevel="3">
      <c r="C629" s="11" t="s">
        <v>406</v>
      </c>
      <c r="D629" s="23">
        <v>2085370381704</v>
      </c>
      <c r="E629" s="18">
        <v>960</v>
      </c>
      <c r="F629" s="13"/>
      <c r="G629" s="14">
        <f>F629*E629</f>
        <v>0</v>
      </c>
    </row>
    <row r="630" spans="3:7" ht="12.95" customHeight="1" outlineLevel="3">
      <c r="C630" s="11" t="s">
        <v>407</v>
      </c>
      <c r="D630" s="23">
        <v>2085370391703</v>
      </c>
      <c r="E630" s="18">
        <v>960</v>
      </c>
      <c r="F630" s="13"/>
      <c r="G630" s="14">
        <f>F630*E630</f>
        <v>0</v>
      </c>
    </row>
    <row r="631" spans="3:7" ht="12.95" customHeight="1" outlineLevel="3">
      <c r="C631" s="11" t="s">
        <v>473</v>
      </c>
      <c r="D631" s="23">
        <v>2085370401709</v>
      </c>
      <c r="E631" s="18">
        <v>960</v>
      </c>
      <c r="F631" s="13"/>
      <c r="G631" s="14">
        <f>F631*E631</f>
        <v>0</v>
      </c>
    </row>
    <row r="632" spans="3:7" ht="12.95" customHeight="1" outlineLevel="3">
      <c r="C632" s="11" t="s">
        <v>474</v>
      </c>
      <c r="D632" s="23">
        <v>2085372071702</v>
      </c>
      <c r="E632" s="18">
        <v>960</v>
      </c>
      <c r="F632" s="13"/>
      <c r="G632" s="14">
        <f>F632*E632</f>
        <v>0</v>
      </c>
    </row>
    <row r="633" spans="3:7" ht="12.95" customHeight="1" outlineLevel="3">
      <c r="C633" s="11" t="s">
        <v>475</v>
      </c>
      <c r="D633" s="23">
        <v>2085372081701</v>
      </c>
      <c r="E633" s="18">
        <v>960</v>
      </c>
      <c r="F633" s="13"/>
      <c r="G633" s="14">
        <f>F633*E633</f>
        <v>0</v>
      </c>
    </row>
    <row r="634" spans="3:7" ht="12.95" customHeight="1" outlineLevel="3">
      <c r="C634" s="11" t="s">
        <v>408</v>
      </c>
      <c r="D634" s="23">
        <v>2085370431706</v>
      </c>
      <c r="E634" s="18">
        <v>960</v>
      </c>
      <c r="F634" s="13"/>
      <c r="G634" s="14">
        <f>F634*E634</f>
        <v>0</v>
      </c>
    </row>
    <row r="635" spans="3:7" ht="12.95" customHeight="1" outlineLevel="3">
      <c r="C635" s="11" t="s">
        <v>409</v>
      </c>
      <c r="D635" s="23">
        <v>2085370441705</v>
      </c>
      <c r="E635" s="18">
        <v>960</v>
      </c>
      <c r="F635" s="13"/>
      <c r="G635" s="14">
        <f>F635*E635</f>
        <v>0</v>
      </c>
    </row>
    <row r="636" spans="3:7" ht="12.95" customHeight="1" outlineLevel="3">
      <c r="C636" s="11" t="s">
        <v>410</v>
      </c>
      <c r="D636" s="23">
        <v>2085370451704</v>
      </c>
      <c r="E636" s="18">
        <v>960</v>
      </c>
      <c r="F636" s="13"/>
      <c r="G636" s="14">
        <f>F636*E636</f>
        <v>0</v>
      </c>
    </row>
    <row r="637" spans="3:7" ht="12.95" customHeight="1" outlineLevel="3">
      <c r="C637" s="11" t="s">
        <v>411</v>
      </c>
      <c r="D637" s="23">
        <v>2085370461703</v>
      </c>
      <c r="E637" s="18">
        <v>960</v>
      </c>
      <c r="F637" s="13"/>
      <c r="G637" s="14">
        <f>F637*E637</f>
        <v>0</v>
      </c>
    </row>
    <row r="638" spans="3:7" ht="12.95" customHeight="1" outlineLevel="3">
      <c r="C638" s="11" t="s">
        <v>412</v>
      </c>
      <c r="D638" s="23">
        <v>2085370471702</v>
      </c>
      <c r="E638" s="18">
        <v>960</v>
      </c>
      <c r="F638" s="13"/>
      <c r="G638" s="14">
        <f>F638*E638</f>
        <v>0</v>
      </c>
    </row>
    <row r="639" spans="3:7" ht="12.95" customHeight="1" outlineLevel="3">
      <c r="C639" s="11" t="s">
        <v>476</v>
      </c>
      <c r="D639" s="23">
        <v>2085370481701</v>
      </c>
      <c r="E639" s="18">
        <v>960</v>
      </c>
      <c r="F639" s="13"/>
      <c r="G639" s="14">
        <f>F639*E639</f>
        <v>0</v>
      </c>
    </row>
    <row r="640" spans="3:7" ht="12.95" customHeight="1" outlineLevel="3">
      <c r="C640" s="11" t="s">
        <v>477</v>
      </c>
      <c r="D640" s="23">
        <v>2085372101706</v>
      </c>
      <c r="E640" s="18">
        <v>960</v>
      </c>
      <c r="F640" s="13"/>
      <c r="G640" s="14">
        <f>F640*E640</f>
        <v>0</v>
      </c>
    </row>
    <row r="641" spans="2:7" ht="12.95" customHeight="1" outlineLevel="3">
      <c r="C641" s="11" t="s">
        <v>413</v>
      </c>
      <c r="D641" s="23">
        <v>2085370511705</v>
      </c>
      <c r="E641" s="18">
        <v>960</v>
      </c>
      <c r="F641" s="13"/>
      <c r="G641" s="14">
        <f>F641*E641</f>
        <v>0</v>
      </c>
    </row>
    <row r="642" spans="2:7" ht="12.95" customHeight="1" outlineLevel="3">
      <c r="C642" s="11" t="s">
        <v>414</v>
      </c>
      <c r="D642" s="23">
        <v>2085370521704</v>
      </c>
      <c r="E642" s="18">
        <v>960</v>
      </c>
      <c r="F642" s="13"/>
      <c r="G642" s="14">
        <f>F642*E642</f>
        <v>0</v>
      </c>
    </row>
    <row r="643" spans="2:7" ht="12.95" customHeight="1" outlineLevel="3">
      <c r="C643" s="11" t="s">
        <v>415</v>
      </c>
      <c r="D643" s="23">
        <v>2085370531703</v>
      </c>
      <c r="E643" s="18">
        <v>960</v>
      </c>
      <c r="F643" s="13"/>
      <c r="G643" s="14">
        <f>F643*E643</f>
        <v>0</v>
      </c>
    </row>
    <row r="644" spans="2:7" ht="12.95" customHeight="1" outlineLevel="3">
      <c r="C644" s="11" t="s">
        <v>416</v>
      </c>
      <c r="D644" s="23">
        <v>2085370541702</v>
      </c>
      <c r="E644" s="18">
        <v>960</v>
      </c>
      <c r="F644" s="13"/>
      <c r="G644" s="14">
        <f>F644*E644</f>
        <v>0</v>
      </c>
    </row>
    <row r="645" spans="2:7" ht="12.95" customHeight="1" outlineLevel="3">
      <c r="C645" s="11" t="s">
        <v>417</v>
      </c>
      <c r="D645" s="23">
        <v>2085370551701</v>
      </c>
      <c r="E645" s="18">
        <v>960</v>
      </c>
      <c r="F645" s="13"/>
      <c r="G645" s="14">
        <f>F645*E645</f>
        <v>0</v>
      </c>
    </row>
    <row r="646" spans="2:7" ht="12.95" customHeight="1" outlineLevel="3">
      <c r="C646" s="11" t="s">
        <v>478</v>
      </c>
      <c r="D646" s="23">
        <v>2085370561700</v>
      </c>
      <c r="E646" s="18">
        <v>960</v>
      </c>
      <c r="F646" s="13"/>
      <c r="G646" s="14">
        <f>F646*E646</f>
        <v>0</v>
      </c>
    </row>
    <row r="647" spans="2:7" ht="11.1" customHeight="1" outlineLevel="3">
      <c r="B647" s="34" t="s">
        <v>479</v>
      </c>
      <c r="C647" s="34"/>
      <c r="D647" s="9"/>
      <c r="E647" s="39" t="str">
        <f>HYPERLINK("http://www.galantholding.ru/catalog/292/86865/","www.galantholding.ru")</f>
        <v>www.galantholding.ru</v>
      </c>
      <c r="F647" s="35"/>
      <c r="G647" s="35"/>
    </row>
    <row r="648" spans="2:7" ht="11.1" customHeight="1" outlineLevel="3">
      <c r="B648" s="36" t="s">
        <v>419</v>
      </c>
      <c r="C648" s="36"/>
      <c r="D648" s="36"/>
      <c r="E648" s="36"/>
      <c r="F648" s="10"/>
      <c r="G648" s="10"/>
    </row>
    <row r="649" spans="2:7" ht="12.95" customHeight="1" outlineLevel="3">
      <c r="C649" s="11" t="s">
        <v>208</v>
      </c>
      <c r="D649" s="23">
        <v>2081160110011</v>
      </c>
      <c r="E649" s="18">
        <v>905</v>
      </c>
      <c r="F649" s="13"/>
      <c r="G649" s="14">
        <f>F649*E649</f>
        <v>0</v>
      </c>
    </row>
    <row r="650" spans="2:7" ht="12.95" customHeight="1" outlineLevel="3">
      <c r="C650" s="11" t="s">
        <v>144</v>
      </c>
      <c r="D650" s="23">
        <v>2081160130019</v>
      </c>
      <c r="E650" s="18">
        <v>905</v>
      </c>
      <c r="F650" s="13"/>
      <c r="G650" s="14">
        <f>F650*E650</f>
        <v>0</v>
      </c>
    </row>
    <row r="651" spans="2:7" ht="12.95" customHeight="1" outlineLevel="3">
      <c r="C651" s="11" t="s">
        <v>480</v>
      </c>
      <c r="D651" s="23">
        <v>2081160140018</v>
      </c>
      <c r="E651" s="18">
        <v>905</v>
      </c>
      <c r="F651" s="13"/>
      <c r="G651" s="14">
        <f>F651*E651</f>
        <v>0</v>
      </c>
    </row>
    <row r="652" spans="2:7" ht="12.95" customHeight="1" outlineLevel="3">
      <c r="C652" s="11" t="s">
        <v>145</v>
      </c>
      <c r="D652" s="23">
        <v>2081160200019</v>
      </c>
      <c r="E652" s="18">
        <v>905</v>
      </c>
      <c r="F652" s="13"/>
      <c r="G652" s="14">
        <f>F652*E652</f>
        <v>0</v>
      </c>
    </row>
    <row r="653" spans="2:7" ht="12.95" customHeight="1" outlineLevel="3">
      <c r="C653" s="11" t="s">
        <v>147</v>
      </c>
      <c r="D653" s="23">
        <v>2081160210018</v>
      </c>
      <c r="E653" s="18">
        <v>905</v>
      </c>
      <c r="F653" s="13"/>
      <c r="G653" s="14">
        <f>F653*E653</f>
        <v>0</v>
      </c>
    </row>
    <row r="654" spans="2:7" ht="12.95" customHeight="1" outlineLevel="3">
      <c r="C654" s="11" t="s">
        <v>481</v>
      </c>
      <c r="D654" s="23">
        <v>2081160250014</v>
      </c>
      <c r="E654" s="18">
        <v>905</v>
      </c>
      <c r="F654" s="13"/>
      <c r="G654" s="14">
        <f>F654*E654</f>
        <v>0</v>
      </c>
    </row>
    <row r="655" spans="2:7" ht="12.95" customHeight="1" outlineLevel="3">
      <c r="C655" s="11" t="s">
        <v>149</v>
      </c>
      <c r="D655" s="23">
        <v>2081160270012</v>
      </c>
      <c r="E655" s="18">
        <v>905</v>
      </c>
      <c r="F655" s="13"/>
      <c r="G655" s="14">
        <f>F655*E655</f>
        <v>0</v>
      </c>
    </row>
    <row r="656" spans="2:7" ht="12.95" customHeight="1" outlineLevel="3">
      <c r="C656" s="11" t="s">
        <v>151</v>
      </c>
      <c r="D656" s="23">
        <v>2081160280011</v>
      </c>
      <c r="E656" s="18">
        <v>905</v>
      </c>
      <c r="F656" s="13"/>
      <c r="G656" s="14">
        <f>F656*E656</f>
        <v>0</v>
      </c>
    </row>
    <row r="657" spans="2:7" ht="12.95" customHeight="1" outlineLevel="3">
      <c r="C657" s="11" t="s">
        <v>365</v>
      </c>
      <c r="D657" s="23">
        <v>2081160290010</v>
      </c>
      <c r="E657" s="18">
        <v>905</v>
      </c>
      <c r="F657" s="13"/>
      <c r="G657" s="14">
        <f>F657*E657</f>
        <v>0</v>
      </c>
    </row>
    <row r="658" spans="2:7" ht="12.95" customHeight="1" outlineLevel="3">
      <c r="C658" s="11" t="s">
        <v>482</v>
      </c>
      <c r="D658" s="23">
        <v>2081160330013</v>
      </c>
      <c r="E658" s="18">
        <v>905</v>
      </c>
      <c r="F658" s="13"/>
      <c r="G658" s="14">
        <f>F658*E658</f>
        <v>0</v>
      </c>
    </row>
    <row r="659" spans="2:7" ht="12.95" customHeight="1" outlineLevel="3">
      <c r="C659" s="11" t="s">
        <v>230</v>
      </c>
      <c r="D659" s="23">
        <v>2081160370019</v>
      </c>
      <c r="E659" s="18">
        <v>905</v>
      </c>
      <c r="F659" s="13"/>
      <c r="G659" s="14">
        <f>F659*E659</f>
        <v>0</v>
      </c>
    </row>
    <row r="660" spans="2:7" ht="12.95" customHeight="1" outlineLevel="3">
      <c r="B660" s="41" t="str">
        <f>HYPERLINK("http://galantphoto.ru/pictures_for_form/Orhideja/classic/O-116-208.jpg","увеличить")</f>
        <v>увеличить</v>
      </c>
      <c r="C660" s="11" t="s">
        <v>483</v>
      </c>
      <c r="D660" s="23">
        <v>2081160410012</v>
      </c>
      <c r="E660" s="18">
        <v>905</v>
      </c>
      <c r="F660" s="13"/>
      <c r="G660" s="14">
        <f>F660*E660</f>
        <v>0</v>
      </c>
    </row>
    <row r="661" spans="2:7" ht="12.95" customHeight="1" outlineLevel="3">
      <c r="C661" s="11" t="s">
        <v>234</v>
      </c>
      <c r="D661" s="23">
        <v>2081160430010</v>
      </c>
      <c r="E661" s="18">
        <v>905</v>
      </c>
      <c r="F661" s="13"/>
      <c r="G661" s="14">
        <f>F661*E661</f>
        <v>0</v>
      </c>
    </row>
    <row r="662" spans="2:7" ht="12.95" customHeight="1" outlineLevel="3">
      <c r="C662" s="11" t="s">
        <v>484</v>
      </c>
      <c r="D662" s="23">
        <v>2081160179803</v>
      </c>
      <c r="E662" s="18">
        <v>905</v>
      </c>
      <c r="F662" s="13"/>
      <c r="G662" s="14">
        <f>F662*E662</f>
        <v>0</v>
      </c>
    </row>
    <row r="663" spans="2:7" ht="12.95" customHeight="1" outlineLevel="3">
      <c r="C663" s="11" t="s">
        <v>485</v>
      </c>
      <c r="D663" s="23">
        <v>2081160197548</v>
      </c>
      <c r="E663" s="18">
        <v>905</v>
      </c>
      <c r="F663" s="13"/>
      <c r="G663" s="14">
        <f>F663*E663</f>
        <v>0</v>
      </c>
    </row>
    <row r="664" spans="2:7" ht="12.95" customHeight="1" outlineLevel="3">
      <c r="C664" s="11" t="s">
        <v>486</v>
      </c>
      <c r="D664" s="23">
        <v>2081160108858</v>
      </c>
      <c r="E664" s="18">
        <v>905</v>
      </c>
      <c r="F664" s="13"/>
      <c r="G664" s="14">
        <f>F664*E664</f>
        <v>0</v>
      </c>
    </row>
    <row r="665" spans="2:7" ht="12.95" customHeight="1" outlineLevel="3">
      <c r="C665" s="11" t="s">
        <v>487</v>
      </c>
      <c r="D665" s="23">
        <v>2081160128856</v>
      </c>
      <c r="E665" s="18">
        <v>905</v>
      </c>
      <c r="F665" s="13"/>
      <c r="G665" s="14">
        <f>F665*E665</f>
        <v>0</v>
      </c>
    </row>
    <row r="666" spans="2:7" ht="12.95" customHeight="1" outlineLevel="3">
      <c r="C666" s="11" t="s">
        <v>488</v>
      </c>
      <c r="D666" s="23">
        <v>2081160091006</v>
      </c>
      <c r="E666" s="18">
        <v>905</v>
      </c>
      <c r="F666" s="13"/>
      <c r="G666" s="14">
        <f>F666*E666</f>
        <v>0</v>
      </c>
    </row>
    <row r="667" spans="2:7" ht="12.95" customHeight="1" outlineLevel="3">
      <c r="C667" s="11" t="s">
        <v>489</v>
      </c>
      <c r="D667" s="23">
        <v>2081160211008</v>
      </c>
      <c r="E667" s="18">
        <v>905</v>
      </c>
      <c r="F667" s="13"/>
      <c r="G667" s="14">
        <f>F667*E667</f>
        <v>0</v>
      </c>
    </row>
    <row r="668" spans="2:7" ht="12.95" customHeight="1" outlineLevel="3">
      <c r="C668" s="11" t="s">
        <v>490</v>
      </c>
      <c r="D668" s="23">
        <v>2081160291000</v>
      </c>
      <c r="E668" s="18">
        <v>905</v>
      </c>
      <c r="F668" s="13"/>
      <c r="G668" s="14">
        <f>F668*E668</f>
        <v>0</v>
      </c>
    </row>
    <row r="669" spans="2:7" ht="12.95" customHeight="1" outlineLevel="3">
      <c r="C669" s="11" t="s">
        <v>491</v>
      </c>
      <c r="D669" s="23">
        <v>2081160341002</v>
      </c>
      <c r="E669" s="18">
        <v>905</v>
      </c>
      <c r="F669" s="13"/>
      <c r="G669" s="14">
        <f>F669*E669</f>
        <v>0</v>
      </c>
    </row>
    <row r="670" spans="2:7" ht="12.95" customHeight="1" outlineLevel="3">
      <c r="C670" s="11" t="s">
        <v>492</v>
      </c>
      <c r="D670" s="23">
        <v>2081160441009</v>
      </c>
      <c r="E670" s="18">
        <v>905</v>
      </c>
      <c r="F670" s="13"/>
      <c r="G670" s="14">
        <f>F670*E670</f>
        <v>0</v>
      </c>
    </row>
    <row r="671" spans="2:7" ht="12.95" customHeight="1" outlineLevel="3">
      <c r="C671" s="11" t="s">
        <v>155</v>
      </c>
      <c r="D671" s="23">
        <v>2081160120041</v>
      </c>
      <c r="E671" s="18">
        <v>905</v>
      </c>
      <c r="F671" s="13"/>
      <c r="G671" s="14">
        <f>F671*E671</f>
        <v>0</v>
      </c>
    </row>
    <row r="672" spans="2:7" ht="12.95" customHeight="1" outlineLevel="3">
      <c r="C672" s="11" t="s">
        <v>157</v>
      </c>
      <c r="D672" s="23">
        <v>2081160130040</v>
      </c>
      <c r="E672" s="18">
        <v>905</v>
      </c>
      <c r="F672" s="13"/>
      <c r="G672" s="14">
        <f>F672*E672</f>
        <v>0</v>
      </c>
    </row>
    <row r="673" spans="3:7" ht="12.95" customHeight="1" outlineLevel="3">
      <c r="C673" s="11" t="s">
        <v>493</v>
      </c>
      <c r="D673" s="23">
        <v>2081160140049</v>
      </c>
      <c r="E673" s="18">
        <v>905</v>
      </c>
      <c r="F673" s="13"/>
      <c r="G673" s="14">
        <f>F673*E673</f>
        <v>0</v>
      </c>
    </row>
    <row r="674" spans="3:7" ht="12.95" customHeight="1" outlineLevel="3">
      <c r="C674" s="11" t="s">
        <v>452</v>
      </c>
      <c r="D674" s="23">
        <v>2081160210049</v>
      </c>
      <c r="E674" s="18">
        <v>905</v>
      </c>
      <c r="F674" s="13"/>
      <c r="G674" s="14">
        <f>F674*E674</f>
        <v>0</v>
      </c>
    </row>
    <row r="675" spans="3:7" ht="12.95" customHeight="1" outlineLevel="3">
      <c r="C675" s="11" t="s">
        <v>381</v>
      </c>
      <c r="D675" s="23">
        <v>2081160220048</v>
      </c>
      <c r="E675" s="18">
        <v>905</v>
      </c>
      <c r="F675" s="13"/>
      <c r="G675" s="14">
        <f>F675*E675</f>
        <v>0</v>
      </c>
    </row>
    <row r="676" spans="3:7" ht="12.95" customHeight="1" outlineLevel="3">
      <c r="C676" s="11" t="s">
        <v>454</v>
      </c>
      <c r="D676" s="23">
        <v>2081160290041</v>
      </c>
      <c r="E676" s="18">
        <v>905</v>
      </c>
      <c r="F676" s="13"/>
      <c r="G676" s="14">
        <f>F676*E676</f>
        <v>0</v>
      </c>
    </row>
    <row r="677" spans="3:7" ht="12.95" customHeight="1" outlineLevel="3">
      <c r="C677" s="11" t="s">
        <v>455</v>
      </c>
      <c r="D677" s="23">
        <v>2081160300047</v>
      </c>
      <c r="E677" s="18">
        <v>905</v>
      </c>
      <c r="F677" s="13"/>
      <c r="G677" s="14">
        <f>F677*E677</f>
        <v>0</v>
      </c>
    </row>
    <row r="678" spans="3:7" ht="12.95" customHeight="1" outlineLevel="3">
      <c r="C678" s="11" t="s">
        <v>456</v>
      </c>
      <c r="D678" s="23">
        <v>2081160370040</v>
      </c>
      <c r="E678" s="18">
        <v>905</v>
      </c>
      <c r="F678" s="13"/>
      <c r="G678" s="14">
        <f>F678*E678</f>
        <v>0</v>
      </c>
    </row>
    <row r="679" spans="3:7" ht="12.95" customHeight="1" outlineLevel="3">
      <c r="C679" s="11" t="s">
        <v>494</v>
      </c>
      <c r="D679" s="23">
        <v>2081160091686</v>
      </c>
      <c r="E679" s="18">
        <v>905</v>
      </c>
      <c r="F679" s="13"/>
      <c r="G679" s="14">
        <f>F679*E679</f>
        <v>0</v>
      </c>
    </row>
    <row r="680" spans="3:7" ht="12.95" customHeight="1" outlineLevel="3">
      <c r="C680" s="11" t="s">
        <v>495</v>
      </c>
      <c r="D680" s="23">
        <v>2081160101682</v>
      </c>
      <c r="E680" s="18">
        <v>905</v>
      </c>
      <c r="F680" s="13"/>
      <c r="G680" s="14">
        <f>F680*E680</f>
        <v>0</v>
      </c>
    </row>
    <row r="681" spans="3:7" ht="12.95" customHeight="1" outlineLevel="3">
      <c r="C681" s="11" t="s">
        <v>238</v>
      </c>
      <c r="D681" s="23">
        <v>2081160111681</v>
      </c>
      <c r="E681" s="18">
        <v>905</v>
      </c>
      <c r="F681" s="13"/>
      <c r="G681" s="14">
        <f>F681*E681</f>
        <v>0</v>
      </c>
    </row>
    <row r="682" spans="3:7" ht="12.95" customHeight="1" outlineLevel="3">
      <c r="C682" s="11" t="s">
        <v>177</v>
      </c>
      <c r="D682" s="23">
        <v>2081160121680</v>
      </c>
      <c r="E682" s="18">
        <v>905</v>
      </c>
      <c r="F682" s="13"/>
      <c r="G682" s="14">
        <f>F682*E682</f>
        <v>0</v>
      </c>
    </row>
    <row r="683" spans="3:7" ht="12.95" customHeight="1" outlineLevel="3">
      <c r="C683" s="11" t="s">
        <v>179</v>
      </c>
      <c r="D683" s="23">
        <v>2081160131689</v>
      </c>
      <c r="E683" s="18">
        <v>905</v>
      </c>
      <c r="F683" s="13"/>
      <c r="G683" s="14">
        <f>F683*E683</f>
        <v>0</v>
      </c>
    </row>
    <row r="684" spans="3:7" ht="12.95" customHeight="1" outlineLevel="3">
      <c r="C684" s="11" t="s">
        <v>242</v>
      </c>
      <c r="D684" s="23">
        <v>2081160141688</v>
      </c>
      <c r="E684" s="18">
        <v>905</v>
      </c>
      <c r="F684" s="13"/>
      <c r="G684" s="14">
        <f>F684*E684</f>
        <v>0</v>
      </c>
    </row>
    <row r="685" spans="3:7" ht="12.95" customHeight="1" outlineLevel="3">
      <c r="C685" s="11" t="s">
        <v>496</v>
      </c>
      <c r="D685" s="23">
        <v>2081160171685</v>
      </c>
      <c r="E685" s="18">
        <v>905</v>
      </c>
      <c r="F685" s="13"/>
      <c r="G685" s="14">
        <f>F685*E685</f>
        <v>0</v>
      </c>
    </row>
    <row r="686" spans="3:7" ht="12.95" customHeight="1" outlineLevel="3">
      <c r="C686" s="11" t="s">
        <v>497</v>
      </c>
      <c r="D686" s="23">
        <v>2081160181684</v>
      </c>
      <c r="E686" s="18">
        <v>905</v>
      </c>
      <c r="F686" s="13"/>
      <c r="G686" s="14">
        <f>F686*E686</f>
        <v>0</v>
      </c>
    </row>
    <row r="687" spans="3:7" ht="12.95" customHeight="1" outlineLevel="3">
      <c r="C687" s="11" t="s">
        <v>181</v>
      </c>
      <c r="D687" s="23">
        <v>2081160191683</v>
      </c>
      <c r="E687" s="18">
        <v>905</v>
      </c>
      <c r="F687" s="13"/>
      <c r="G687" s="14">
        <f>F687*E687</f>
        <v>0</v>
      </c>
    </row>
    <row r="688" spans="3:7" ht="12.95" customHeight="1" outlineLevel="3">
      <c r="C688" s="11" t="s">
        <v>244</v>
      </c>
      <c r="D688" s="23">
        <v>2081160201689</v>
      </c>
      <c r="E688" s="18">
        <v>905</v>
      </c>
      <c r="F688" s="13"/>
      <c r="G688" s="14">
        <f>F688*E688</f>
        <v>0</v>
      </c>
    </row>
    <row r="689" spans="3:7" ht="12.95" customHeight="1" outlineLevel="3">
      <c r="C689" s="11" t="s">
        <v>246</v>
      </c>
      <c r="D689" s="23">
        <v>2081160211688</v>
      </c>
      <c r="E689" s="18">
        <v>905</v>
      </c>
      <c r="F689" s="13"/>
      <c r="G689" s="14">
        <f>F689*E689</f>
        <v>0</v>
      </c>
    </row>
    <row r="690" spans="3:7" ht="12.95" customHeight="1" outlineLevel="3">
      <c r="C690" s="11" t="s">
        <v>498</v>
      </c>
      <c r="D690" s="23">
        <v>2081160251684</v>
      </c>
      <c r="E690" s="18">
        <v>905</v>
      </c>
      <c r="F690" s="13"/>
      <c r="G690" s="14">
        <f>F690*E690</f>
        <v>0</v>
      </c>
    </row>
    <row r="691" spans="3:7" ht="12.95" customHeight="1" outlineLevel="3">
      <c r="C691" s="11" t="s">
        <v>183</v>
      </c>
      <c r="D691" s="23">
        <v>2081160261683</v>
      </c>
      <c r="E691" s="18">
        <v>905</v>
      </c>
      <c r="F691" s="13"/>
      <c r="G691" s="14">
        <f>F691*E691</f>
        <v>0</v>
      </c>
    </row>
    <row r="692" spans="3:7" ht="12.95" customHeight="1" outlineLevel="3">
      <c r="C692" s="11" t="s">
        <v>185</v>
      </c>
      <c r="D692" s="23">
        <v>2081160271682</v>
      </c>
      <c r="E692" s="18">
        <v>905</v>
      </c>
      <c r="F692" s="13"/>
      <c r="G692" s="14">
        <f>F692*E692</f>
        <v>0</v>
      </c>
    </row>
    <row r="693" spans="3:7" ht="12.95" customHeight="1" outlineLevel="3">
      <c r="C693" s="11" t="s">
        <v>252</v>
      </c>
      <c r="D693" s="23">
        <v>2081160291680</v>
      </c>
      <c r="E693" s="18">
        <v>905</v>
      </c>
      <c r="F693" s="13"/>
      <c r="G693" s="14">
        <f>F693*E693</f>
        <v>0</v>
      </c>
    </row>
    <row r="694" spans="3:7" ht="12.95" customHeight="1" outlineLevel="3">
      <c r="C694" s="11" t="s">
        <v>337</v>
      </c>
      <c r="D694" s="23">
        <v>2081160301686</v>
      </c>
      <c r="E694" s="18">
        <v>905</v>
      </c>
      <c r="F694" s="13"/>
      <c r="G694" s="14">
        <f>F694*E694</f>
        <v>0</v>
      </c>
    </row>
    <row r="695" spans="3:7" ht="12.95" customHeight="1" outlineLevel="3">
      <c r="C695" s="11" t="s">
        <v>499</v>
      </c>
      <c r="D695" s="23">
        <v>2081160331683</v>
      </c>
      <c r="E695" s="18">
        <v>905</v>
      </c>
      <c r="F695" s="13"/>
      <c r="G695" s="14">
        <f>F695*E695</f>
        <v>0</v>
      </c>
    </row>
    <row r="696" spans="3:7" ht="12.95" customHeight="1" outlineLevel="3">
      <c r="C696" s="11" t="s">
        <v>189</v>
      </c>
      <c r="D696" s="23">
        <v>2081160341682</v>
      </c>
      <c r="E696" s="18">
        <v>905</v>
      </c>
      <c r="F696" s="13"/>
      <c r="G696" s="14">
        <f>F696*E696</f>
        <v>0</v>
      </c>
    </row>
    <row r="697" spans="3:7" ht="12.95" customHeight="1" outlineLevel="3">
      <c r="C697" s="11" t="s">
        <v>191</v>
      </c>
      <c r="D697" s="23">
        <v>2081160351681</v>
      </c>
      <c r="E697" s="18">
        <v>905</v>
      </c>
      <c r="F697" s="13"/>
      <c r="G697" s="14">
        <f>F697*E697</f>
        <v>0</v>
      </c>
    </row>
    <row r="698" spans="3:7" ht="12.95" customHeight="1" outlineLevel="3">
      <c r="C698" s="11" t="s">
        <v>255</v>
      </c>
      <c r="D698" s="23">
        <v>2081160361680</v>
      </c>
      <c r="E698" s="18">
        <v>905</v>
      </c>
      <c r="F698" s="13"/>
      <c r="G698" s="14">
        <f>F698*E698</f>
        <v>0</v>
      </c>
    </row>
    <row r="699" spans="3:7" ht="12.95" customHeight="1" outlineLevel="3">
      <c r="C699" s="11" t="s">
        <v>343</v>
      </c>
      <c r="D699" s="23">
        <v>2081160371689</v>
      </c>
      <c r="E699" s="18">
        <v>905</v>
      </c>
      <c r="F699" s="13"/>
      <c r="G699" s="14">
        <f>F699*E699</f>
        <v>0</v>
      </c>
    </row>
    <row r="700" spans="3:7" ht="12.95" customHeight="1" outlineLevel="3">
      <c r="C700" s="11" t="s">
        <v>500</v>
      </c>
      <c r="D700" s="23">
        <v>2081160411682</v>
      </c>
      <c r="E700" s="18">
        <v>905</v>
      </c>
      <c r="F700" s="13"/>
      <c r="G700" s="14">
        <f>F700*E700</f>
        <v>0</v>
      </c>
    </row>
    <row r="701" spans="3:7" ht="12.95" customHeight="1" outlineLevel="3">
      <c r="C701" s="11" t="s">
        <v>257</v>
      </c>
      <c r="D701" s="23">
        <v>2081160421681</v>
      </c>
      <c r="E701" s="18">
        <v>905</v>
      </c>
      <c r="F701" s="13"/>
      <c r="G701" s="14">
        <f>F701*E701</f>
        <v>0</v>
      </c>
    </row>
    <row r="702" spans="3:7" ht="12.95" customHeight="1" outlineLevel="3">
      <c r="C702" s="11" t="s">
        <v>259</v>
      </c>
      <c r="D702" s="23">
        <v>2081160431680</v>
      </c>
      <c r="E702" s="18">
        <v>905</v>
      </c>
      <c r="F702" s="13"/>
      <c r="G702" s="14">
        <f>F702*E702</f>
        <v>0</v>
      </c>
    </row>
    <row r="703" spans="3:7" ht="12.95" customHeight="1" outlineLevel="3">
      <c r="C703" s="11" t="s">
        <v>261</v>
      </c>
      <c r="D703" s="23">
        <v>2081160441689</v>
      </c>
      <c r="E703" s="18">
        <v>905</v>
      </c>
      <c r="F703" s="13"/>
      <c r="G703" s="14">
        <f>F703*E703</f>
        <v>0</v>
      </c>
    </row>
    <row r="704" spans="3:7" ht="12.95" customHeight="1" outlineLevel="3">
      <c r="C704" s="11" t="s">
        <v>501</v>
      </c>
      <c r="D704" s="23">
        <v>2081160091709</v>
      </c>
      <c r="E704" s="18">
        <v>905</v>
      </c>
      <c r="F704" s="13"/>
      <c r="G704" s="14">
        <f>F704*E704</f>
        <v>0</v>
      </c>
    </row>
    <row r="705" spans="3:7" ht="12.95" customHeight="1" outlineLevel="3">
      <c r="C705" s="11" t="s">
        <v>67</v>
      </c>
      <c r="D705" s="23">
        <v>2081160101705</v>
      </c>
      <c r="E705" s="18">
        <v>905</v>
      </c>
      <c r="F705" s="13"/>
      <c r="G705" s="14">
        <f>F705*E705</f>
        <v>0</v>
      </c>
    </row>
    <row r="706" spans="3:7" ht="12.95" customHeight="1" outlineLevel="3">
      <c r="C706" s="11" t="s">
        <v>68</v>
      </c>
      <c r="D706" s="23">
        <v>2081160111704</v>
      </c>
      <c r="E706" s="18">
        <v>905</v>
      </c>
      <c r="F706" s="13"/>
      <c r="G706" s="14">
        <f>F706*E706</f>
        <v>0</v>
      </c>
    </row>
    <row r="707" spans="3:7" ht="12.95" customHeight="1" outlineLevel="3">
      <c r="C707" s="11" t="s">
        <v>195</v>
      </c>
      <c r="D707" s="23">
        <v>2081160121703</v>
      </c>
      <c r="E707" s="18">
        <v>905</v>
      </c>
      <c r="F707" s="13"/>
      <c r="G707" s="14">
        <f>F707*E707</f>
        <v>0</v>
      </c>
    </row>
    <row r="708" spans="3:7" ht="12.95" customHeight="1" outlineLevel="3">
      <c r="C708" s="11" t="s">
        <v>197</v>
      </c>
      <c r="D708" s="23">
        <v>2081160131702</v>
      </c>
      <c r="E708" s="18">
        <v>905</v>
      </c>
      <c r="F708" s="13"/>
      <c r="G708" s="14">
        <f>F708*E708</f>
        <v>0</v>
      </c>
    </row>
    <row r="709" spans="3:7" ht="12.95" customHeight="1" outlineLevel="3">
      <c r="C709" s="11" t="s">
        <v>502</v>
      </c>
      <c r="D709" s="23">
        <v>2081160171708</v>
      </c>
      <c r="E709" s="18">
        <v>905</v>
      </c>
      <c r="F709" s="13"/>
      <c r="G709" s="14">
        <f>F709*E709</f>
        <v>0</v>
      </c>
    </row>
    <row r="710" spans="3:7" ht="12.95" customHeight="1" outlineLevel="3">
      <c r="C710" s="11" t="s">
        <v>69</v>
      </c>
      <c r="D710" s="23">
        <v>2081160181707</v>
      </c>
      <c r="E710" s="18">
        <v>905</v>
      </c>
      <c r="F710" s="13"/>
      <c r="G710" s="14">
        <f>F710*E710</f>
        <v>0</v>
      </c>
    </row>
    <row r="711" spans="3:7" ht="12.95" customHeight="1" outlineLevel="3">
      <c r="C711" s="11" t="s">
        <v>70</v>
      </c>
      <c r="D711" s="23">
        <v>2081160191706</v>
      </c>
      <c r="E711" s="18">
        <v>905</v>
      </c>
      <c r="F711" s="13"/>
      <c r="G711" s="14">
        <f>F711*E711</f>
        <v>0</v>
      </c>
    </row>
    <row r="712" spans="3:7" ht="12.95" customHeight="1" outlineLevel="3">
      <c r="C712" s="11" t="s">
        <v>200</v>
      </c>
      <c r="D712" s="23">
        <v>2081160201702</v>
      </c>
      <c r="E712" s="18">
        <v>905</v>
      </c>
      <c r="F712" s="13"/>
      <c r="G712" s="14">
        <f>F712*E712</f>
        <v>0</v>
      </c>
    </row>
    <row r="713" spans="3:7" ht="12.95" customHeight="1" outlineLevel="3">
      <c r="C713" s="11" t="s">
        <v>397</v>
      </c>
      <c r="D713" s="23">
        <v>2081160211701</v>
      </c>
      <c r="E713" s="18">
        <v>905</v>
      </c>
      <c r="F713" s="13"/>
      <c r="G713" s="14">
        <f>F713*E713</f>
        <v>0</v>
      </c>
    </row>
    <row r="714" spans="3:7" ht="12.95" customHeight="1" outlineLevel="3">
      <c r="C714" s="11" t="s">
        <v>398</v>
      </c>
      <c r="D714" s="23">
        <v>2081160221700</v>
      </c>
      <c r="E714" s="18">
        <v>905</v>
      </c>
      <c r="F714" s="13"/>
      <c r="G714" s="14">
        <f>F714*E714</f>
        <v>0</v>
      </c>
    </row>
    <row r="715" spans="3:7" ht="12.95" customHeight="1" outlineLevel="3">
      <c r="C715" s="11" t="s">
        <v>503</v>
      </c>
      <c r="D715" s="23">
        <v>2081160251707</v>
      </c>
      <c r="E715" s="18">
        <v>905</v>
      </c>
      <c r="F715" s="13"/>
      <c r="G715" s="14">
        <f>F715*E715</f>
        <v>0</v>
      </c>
    </row>
    <row r="716" spans="3:7" ht="12.95" customHeight="1" outlineLevel="3">
      <c r="C716" s="11" t="s">
        <v>202</v>
      </c>
      <c r="D716" s="23">
        <v>2081160261706</v>
      </c>
      <c r="E716" s="18">
        <v>905</v>
      </c>
      <c r="F716" s="13"/>
      <c r="G716" s="14">
        <f>F716*E716</f>
        <v>0</v>
      </c>
    </row>
    <row r="717" spans="3:7" ht="12.95" customHeight="1" outlineLevel="3">
      <c r="C717" s="11" t="s">
        <v>361</v>
      </c>
      <c r="D717" s="23">
        <v>2081160271705</v>
      </c>
      <c r="E717" s="18">
        <v>905</v>
      </c>
      <c r="F717" s="13"/>
      <c r="G717" s="14">
        <f>F717*E717</f>
        <v>0</v>
      </c>
    </row>
    <row r="718" spans="3:7" ht="12.95" customHeight="1" outlineLevel="3">
      <c r="C718" s="11" t="s">
        <v>204</v>
      </c>
      <c r="D718" s="23">
        <v>2081160281704</v>
      </c>
      <c r="E718" s="18">
        <v>905</v>
      </c>
      <c r="F718" s="13"/>
      <c r="G718" s="14">
        <f>F718*E718</f>
        <v>0</v>
      </c>
    </row>
    <row r="719" spans="3:7" ht="12.95" customHeight="1" outlineLevel="3">
      <c r="C719" s="11" t="s">
        <v>504</v>
      </c>
      <c r="D719" s="23">
        <v>2081160331706</v>
      </c>
      <c r="E719" s="18">
        <v>905</v>
      </c>
      <c r="F719" s="13"/>
      <c r="G719" s="14">
        <f>F719*E719</f>
        <v>0</v>
      </c>
    </row>
    <row r="720" spans="3:7" ht="12.95" customHeight="1" outlineLevel="3">
      <c r="C720" s="11" t="s">
        <v>402</v>
      </c>
      <c r="D720" s="23">
        <v>2081160341705</v>
      </c>
      <c r="E720" s="18">
        <v>905</v>
      </c>
      <c r="F720" s="13"/>
      <c r="G720" s="14">
        <f>F720*E720</f>
        <v>0</v>
      </c>
    </row>
    <row r="721" spans="2:7" ht="12.95" customHeight="1" outlineLevel="3">
      <c r="C721" s="11" t="s">
        <v>403</v>
      </c>
      <c r="D721" s="23">
        <v>2081160351704</v>
      </c>
      <c r="E721" s="18">
        <v>905</v>
      </c>
      <c r="F721" s="13"/>
      <c r="G721" s="14">
        <f>F721*E721</f>
        <v>0</v>
      </c>
    </row>
    <row r="722" spans="2:7" ht="12.95" customHeight="1" outlineLevel="3">
      <c r="C722" s="11" t="s">
        <v>404</v>
      </c>
      <c r="D722" s="23">
        <v>2081160361703</v>
      </c>
      <c r="E722" s="18">
        <v>905</v>
      </c>
      <c r="F722" s="13"/>
      <c r="G722" s="14">
        <f>F722*E722</f>
        <v>0</v>
      </c>
    </row>
    <row r="723" spans="2:7" ht="12.95" customHeight="1" outlineLevel="3">
      <c r="C723" s="11" t="s">
        <v>505</v>
      </c>
      <c r="D723" s="23">
        <v>2081160411705</v>
      </c>
      <c r="E723" s="18">
        <v>905</v>
      </c>
      <c r="F723" s="13"/>
      <c r="G723" s="14">
        <f>F723*E723</f>
        <v>0</v>
      </c>
    </row>
    <row r="724" spans="2:7" ht="12.95" customHeight="1" outlineLevel="3">
      <c r="C724" s="11" t="s">
        <v>506</v>
      </c>
      <c r="D724" s="23">
        <v>2081160421704</v>
      </c>
      <c r="E724" s="18">
        <v>905</v>
      </c>
      <c r="F724" s="13"/>
      <c r="G724" s="14">
        <f>F724*E724</f>
        <v>0</v>
      </c>
    </row>
    <row r="725" spans="2:7" ht="12.95" customHeight="1" outlineLevel="3">
      <c r="C725" s="11" t="s">
        <v>408</v>
      </c>
      <c r="D725" s="23">
        <v>2081160431703</v>
      </c>
      <c r="E725" s="18">
        <v>905</v>
      </c>
      <c r="F725" s="13"/>
      <c r="G725" s="14">
        <f>F725*E725</f>
        <v>0</v>
      </c>
    </row>
    <row r="726" spans="2:7" ht="12.95" customHeight="1" outlineLevel="3">
      <c r="C726" s="11" t="s">
        <v>409</v>
      </c>
      <c r="D726" s="23">
        <v>2081160441702</v>
      </c>
      <c r="E726" s="18">
        <v>905</v>
      </c>
      <c r="F726" s="13"/>
      <c r="G726" s="14">
        <f>F726*E726</f>
        <v>0</v>
      </c>
    </row>
    <row r="727" spans="2:7" ht="11.1" customHeight="1" outlineLevel="3">
      <c r="B727" s="34" t="s">
        <v>507</v>
      </c>
      <c r="C727" s="34"/>
      <c r="D727" s="9"/>
      <c r="E727" s="35"/>
      <c r="F727" s="35"/>
      <c r="G727" s="35"/>
    </row>
    <row r="728" spans="2:7" ht="11.1" customHeight="1" outlineLevel="3">
      <c r="B728" s="36" t="s">
        <v>419</v>
      </c>
      <c r="C728" s="36"/>
      <c r="D728" s="36"/>
      <c r="E728" s="36"/>
      <c r="F728" s="10"/>
      <c r="G728" s="10"/>
    </row>
    <row r="729" spans="2:7" ht="12.95" customHeight="1" outlineLevel="3">
      <c r="C729" s="11" t="s">
        <v>508</v>
      </c>
      <c r="D729" s="23">
        <v>2081160092973</v>
      </c>
      <c r="E729" s="19">
        <v>450</v>
      </c>
      <c r="F729" s="13"/>
      <c r="G729" s="14">
        <f>F729*E729</f>
        <v>0</v>
      </c>
    </row>
    <row r="730" spans="2:7" ht="12.95" customHeight="1" outlineLevel="3">
      <c r="C730" s="11" t="s">
        <v>509</v>
      </c>
      <c r="D730" s="23">
        <v>2081160102979</v>
      </c>
      <c r="E730" s="19">
        <v>450</v>
      </c>
      <c r="F730" s="13"/>
      <c r="G730" s="14">
        <f>F730*E730</f>
        <v>0</v>
      </c>
    </row>
    <row r="731" spans="2:7" ht="12.95" customHeight="1" outlineLevel="3">
      <c r="C731" s="11" t="s">
        <v>510</v>
      </c>
      <c r="D731" s="23">
        <v>2081160112978</v>
      </c>
      <c r="E731" s="19">
        <v>450</v>
      </c>
      <c r="F731" s="13"/>
      <c r="G731" s="14">
        <f>F731*E731</f>
        <v>0</v>
      </c>
    </row>
    <row r="732" spans="2:7" ht="12.95" customHeight="1" outlineLevel="3">
      <c r="C732" s="11" t="s">
        <v>511</v>
      </c>
      <c r="D732" s="23">
        <v>2081160122977</v>
      </c>
      <c r="E732" s="19">
        <v>450</v>
      </c>
      <c r="F732" s="13"/>
      <c r="G732" s="14">
        <f>F732*E732</f>
        <v>0</v>
      </c>
    </row>
    <row r="733" spans="2:7" ht="12.95" customHeight="1" outlineLevel="3">
      <c r="C733" s="11" t="s">
        <v>512</v>
      </c>
      <c r="D733" s="23">
        <v>2081160172972</v>
      </c>
      <c r="E733" s="19">
        <v>450</v>
      </c>
      <c r="F733" s="13"/>
      <c r="G733" s="14">
        <f>F733*E733</f>
        <v>0</v>
      </c>
    </row>
    <row r="734" spans="2:7" ht="12.95" customHeight="1" outlineLevel="3">
      <c r="C734" s="11" t="s">
        <v>513</v>
      </c>
      <c r="D734" s="23">
        <v>2081160212975</v>
      </c>
      <c r="E734" s="19">
        <v>450</v>
      </c>
      <c r="F734" s="13"/>
      <c r="G734" s="14">
        <f>F734*E734</f>
        <v>0</v>
      </c>
    </row>
    <row r="735" spans="2:7" ht="12.95" customHeight="1" outlineLevel="3">
      <c r="C735" s="11"/>
      <c r="D735" s="11"/>
      <c r="E735" s="20"/>
      <c r="F735" s="13"/>
      <c r="G735" s="14"/>
    </row>
    <row r="736" spans="2:7" ht="12.95" customHeight="1" outlineLevel="3">
      <c r="C736" s="11"/>
      <c r="D736" s="11"/>
      <c r="E736" s="20"/>
      <c r="F736" s="13"/>
      <c r="G736" s="14"/>
    </row>
    <row r="737" spans="2:7" ht="12.95" customHeight="1" outlineLevel="3">
      <c r="C737" s="11"/>
      <c r="D737" s="11"/>
      <c r="E737" s="20"/>
      <c r="F737" s="13"/>
      <c r="G737" s="14"/>
    </row>
    <row r="738" spans="2:7" ht="12.95" customHeight="1" outlineLevel="3">
      <c r="C738" s="11"/>
      <c r="D738" s="11"/>
      <c r="E738" s="20"/>
      <c r="F738" s="13"/>
      <c r="G738" s="14"/>
    </row>
    <row r="739" spans="2:7" ht="12.95" customHeight="1" outlineLevel="3">
      <c r="C739" s="11"/>
      <c r="D739" s="11"/>
      <c r="E739" s="20"/>
      <c r="F739" s="13"/>
      <c r="G739" s="14"/>
    </row>
    <row r="740" spans="2:7" ht="12.95" customHeight="1" outlineLevel="3">
      <c r="B740" s="15"/>
      <c r="C740" s="11"/>
      <c r="D740" s="11"/>
      <c r="E740" s="20"/>
      <c r="F740" s="13"/>
      <c r="G740" s="14"/>
    </row>
    <row r="741" spans="2:7" ht="11.1" customHeight="1" outlineLevel="3">
      <c r="B741" s="34" t="s">
        <v>514</v>
      </c>
      <c r="C741" s="34"/>
      <c r="D741" s="9"/>
      <c r="E741" s="35"/>
      <c r="F741" s="35"/>
      <c r="G741" s="35"/>
    </row>
    <row r="742" spans="2:7" ht="11.1" customHeight="1" outlineLevel="3">
      <c r="B742" s="36" t="s">
        <v>12</v>
      </c>
      <c r="C742" s="36"/>
      <c r="D742" s="36"/>
      <c r="E742" s="36"/>
      <c r="F742" s="10"/>
      <c r="G742" s="10"/>
    </row>
    <row r="743" spans="2:7" ht="12.95" customHeight="1" outlineLevel="3">
      <c r="C743" s="11" t="s">
        <v>486</v>
      </c>
      <c r="D743" s="23">
        <v>2081320108858</v>
      </c>
      <c r="E743" s="19">
        <v>600</v>
      </c>
      <c r="F743" s="13"/>
      <c r="G743" s="14">
        <f>F743*E743</f>
        <v>0</v>
      </c>
    </row>
    <row r="744" spans="2:7" ht="12.95" customHeight="1" outlineLevel="3">
      <c r="C744" s="11" t="s">
        <v>515</v>
      </c>
      <c r="D744" s="23">
        <v>2081320118857</v>
      </c>
      <c r="E744" s="19">
        <v>600</v>
      </c>
      <c r="F744" s="13"/>
      <c r="G744" s="14">
        <f>F744*E744</f>
        <v>0</v>
      </c>
    </row>
    <row r="745" spans="2:7" ht="12.95" customHeight="1" outlineLevel="3">
      <c r="C745" s="11" t="s">
        <v>487</v>
      </c>
      <c r="D745" s="23">
        <v>2081320128856</v>
      </c>
      <c r="E745" s="19">
        <v>600</v>
      </c>
      <c r="F745" s="13"/>
      <c r="G745" s="14">
        <f>F745*E745</f>
        <v>0</v>
      </c>
    </row>
    <row r="746" spans="2:7" ht="12.95" customHeight="1" outlineLevel="3">
      <c r="C746" s="11" t="s">
        <v>516</v>
      </c>
      <c r="D746" s="23">
        <v>2081320138855</v>
      </c>
      <c r="E746" s="19">
        <v>600</v>
      </c>
      <c r="F746" s="13"/>
      <c r="G746" s="14">
        <f>F746*E746</f>
        <v>0</v>
      </c>
    </row>
    <row r="747" spans="2:7" ht="12.95" customHeight="1" outlineLevel="3">
      <c r="C747" s="11" t="s">
        <v>425</v>
      </c>
      <c r="D747" s="23">
        <v>2081320218854</v>
      </c>
      <c r="E747" s="19">
        <v>600</v>
      </c>
      <c r="F747" s="13"/>
      <c r="G747" s="14">
        <f>F747*E747</f>
        <v>0</v>
      </c>
    </row>
    <row r="748" spans="2:7" ht="12.95" customHeight="1" outlineLevel="3">
      <c r="C748" s="11"/>
      <c r="D748" s="11"/>
      <c r="E748" s="20"/>
      <c r="F748" s="13"/>
      <c r="G748" s="14"/>
    </row>
    <row r="749" spans="2:7" ht="12.95" customHeight="1" outlineLevel="3">
      <c r="C749" s="11"/>
      <c r="D749" s="11"/>
      <c r="E749" s="20"/>
      <c r="F749" s="13"/>
      <c r="G749" s="14"/>
    </row>
    <row r="750" spans="2:7" ht="12.95" customHeight="1" outlineLevel="3">
      <c r="C750" s="11"/>
      <c r="D750" s="11"/>
      <c r="E750" s="20"/>
      <c r="F750" s="13"/>
      <c r="G750" s="14"/>
    </row>
    <row r="751" spans="2:7" ht="12.95" customHeight="1" outlineLevel="3">
      <c r="C751" s="11"/>
      <c r="D751" s="11"/>
      <c r="E751" s="20"/>
      <c r="F751" s="13"/>
      <c r="G751" s="14"/>
    </row>
    <row r="752" spans="2:7" ht="12.95" customHeight="1" outlineLevel="3">
      <c r="C752" s="11"/>
      <c r="D752" s="11"/>
      <c r="E752" s="20"/>
      <c r="F752" s="13"/>
      <c r="G752" s="14"/>
    </row>
    <row r="753" spans="2:7" ht="12.95" customHeight="1" outlineLevel="3">
      <c r="C753" s="11"/>
      <c r="D753" s="11"/>
      <c r="E753" s="20"/>
      <c r="F753" s="13"/>
      <c r="G753" s="14"/>
    </row>
    <row r="754" spans="2:7" ht="12.95" customHeight="1" outlineLevel="3">
      <c r="B754" s="15"/>
      <c r="C754" s="11"/>
      <c r="D754" s="11"/>
      <c r="E754" s="20"/>
      <c r="F754" s="13"/>
      <c r="G754" s="14"/>
    </row>
    <row r="755" spans="2:7" ht="11.1" customHeight="1" outlineLevel="3">
      <c r="B755" s="34" t="s">
        <v>517</v>
      </c>
      <c r="C755" s="34"/>
      <c r="D755" s="9"/>
      <c r="E755" s="35"/>
      <c r="F755" s="35"/>
      <c r="G755" s="35"/>
    </row>
    <row r="756" spans="2:7" ht="11.1" customHeight="1" outlineLevel="3">
      <c r="B756" s="36" t="s">
        <v>12</v>
      </c>
      <c r="C756" s="36"/>
      <c r="D756" s="36"/>
      <c r="E756" s="36"/>
      <c r="F756" s="10"/>
      <c r="G756" s="10"/>
    </row>
    <row r="757" spans="2:7" ht="12.95" customHeight="1" outlineLevel="3">
      <c r="C757" s="11" t="s">
        <v>518</v>
      </c>
      <c r="D757" s="23">
        <v>2085320100041</v>
      </c>
      <c r="E757" s="19">
        <v>650</v>
      </c>
      <c r="F757" s="13"/>
      <c r="G757" s="14">
        <f>F757*E757</f>
        <v>0</v>
      </c>
    </row>
    <row r="758" spans="2:7" ht="12.95" customHeight="1" outlineLevel="3">
      <c r="C758" s="11" t="s">
        <v>155</v>
      </c>
      <c r="D758" s="23">
        <v>2085320120049</v>
      </c>
      <c r="E758" s="19">
        <v>650</v>
      </c>
      <c r="F758" s="13"/>
      <c r="G758" s="14">
        <f>F758*E758</f>
        <v>0</v>
      </c>
    </row>
    <row r="759" spans="2:7" ht="12.95" customHeight="1" outlineLevel="3">
      <c r="C759" s="11" t="s">
        <v>157</v>
      </c>
      <c r="D759" s="23">
        <v>2085320130048</v>
      </c>
      <c r="E759" s="19">
        <v>650</v>
      </c>
      <c r="F759" s="13"/>
      <c r="G759" s="14">
        <f>F759*E759</f>
        <v>0</v>
      </c>
    </row>
    <row r="760" spans="2:7" ht="12.95" customHeight="1" outlineLevel="3">
      <c r="C760" s="11" t="s">
        <v>165</v>
      </c>
      <c r="D760" s="23">
        <v>2085320200048</v>
      </c>
      <c r="E760" s="19">
        <v>650</v>
      </c>
      <c r="F760" s="13"/>
      <c r="G760" s="14">
        <f>F760*E760</f>
        <v>0</v>
      </c>
    </row>
    <row r="761" spans="2:7" ht="12.95" customHeight="1" outlineLevel="3">
      <c r="C761" s="11" t="s">
        <v>452</v>
      </c>
      <c r="D761" s="23">
        <v>2085320210047</v>
      </c>
      <c r="E761" s="19">
        <v>650</v>
      </c>
      <c r="F761" s="13"/>
      <c r="G761" s="14">
        <f>F761*E761</f>
        <v>0</v>
      </c>
    </row>
    <row r="762" spans="2:7" ht="12.95" customHeight="1" outlineLevel="3">
      <c r="C762" s="11" t="s">
        <v>67</v>
      </c>
      <c r="D762" s="23">
        <v>2085320101703</v>
      </c>
      <c r="E762" s="19">
        <v>650</v>
      </c>
      <c r="F762" s="13"/>
      <c r="G762" s="14">
        <f>F762*E762</f>
        <v>0</v>
      </c>
    </row>
    <row r="763" spans="2:7" ht="12.95" customHeight="1" outlineLevel="3">
      <c r="C763" s="11" t="s">
        <v>68</v>
      </c>
      <c r="D763" s="23">
        <v>2085320111702</v>
      </c>
      <c r="E763" s="19">
        <v>650</v>
      </c>
      <c r="F763" s="13"/>
      <c r="G763" s="14">
        <f>F763*E763</f>
        <v>0</v>
      </c>
    </row>
    <row r="764" spans="2:7" ht="12.95" customHeight="1" outlineLevel="3">
      <c r="C764" s="11" t="s">
        <v>195</v>
      </c>
      <c r="D764" s="23">
        <v>2085320121701</v>
      </c>
      <c r="E764" s="19">
        <v>650</v>
      </c>
      <c r="F764" s="13"/>
      <c r="G764" s="14">
        <f>F764*E764</f>
        <v>0</v>
      </c>
    </row>
    <row r="765" spans="2:7" ht="12.95" customHeight="1" outlineLevel="3">
      <c r="C765" s="11" t="s">
        <v>200</v>
      </c>
      <c r="D765" s="23">
        <v>2085320201700</v>
      </c>
      <c r="E765" s="19">
        <v>650</v>
      </c>
      <c r="F765" s="13"/>
      <c r="G765" s="14">
        <f>F765*E765</f>
        <v>0</v>
      </c>
    </row>
    <row r="766" spans="2:7" ht="12.95" customHeight="1" outlineLevel="3">
      <c r="C766" s="11"/>
      <c r="D766" s="11"/>
      <c r="E766" s="20"/>
      <c r="F766" s="13"/>
      <c r="G766" s="14"/>
    </row>
    <row r="767" spans="2:7" ht="12.95" customHeight="1" outlineLevel="3">
      <c r="C767" s="11"/>
      <c r="D767" s="11"/>
      <c r="E767" s="20"/>
      <c r="F767" s="13"/>
      <c r="G767" s="14"/>
    </row>
    <row r="768" spans="2:7" ht="12.95" customHeight="1" outlineLevel="3">
      <c r="B768" s="15"/>
      <c r="C768" s="11"/>
      <c r="D768" s="11"/>
      <c r="E768" s="20"/>
      <c r="F768" s="13"/>
      <c r="G768" s="14"/>
    </row>
    <row r="769" spans="2:7" ht="11.1" customHeight="1" outlineLevel="3">
      <c r="B769" s="34" t="s">
        <v>519</v>
      </c>
      <c r="C769" s="34"/>
      <c r="D769" s="9"/>
      <c r="E769" s="39" t="str">
        <f>HYPERLINK("http://www.galantholding.ru/catalog/293/101657/","www.galantholding.ru")</f>
        <v>www.galantholding.ru</v>
      </c>
      <c r="F769" s="35"/>
      <c r="G769" s="35"/>
    </row>
    <row r="770" spans="2:7" ht="11.1" customHeight="1" outlineLevel="3">
      <c r="B770" s="36" t="s">
        <v>12</v>
      </c>
      <c r="C770" s="36"/>
      <c r="D770" s="36"/>
      <c r="E770" s="36"/>
      <c r="F770" s="10"/>
      <c r="G770" s="10"/>
    </row>
    <row r="771" spans="2:7" ht="12.95" customHeight="1" outlineLevel="3">
      <c r="C771" s="11" t="s">
        <v>208</v>
      </c>
      <c r="D771" s="23">
        <v>2081800110012</v>
      </c>
      <c r="E771" s="12">
        <v>1145</v>
      </c>
      <c r="F771" s="13"/>
      <c r="G771" s="14">
        <f>F771*E771</f>
        <v>0</v>
      </c>
    </row>
    <row r="772" spans="2:7" ht="12.95" customHeight="1" outlineLevel="3">
      <c r="C772" s="11" t="s">
        <v>143</v>
      </c>
      <c r="D772" s="23">
        <v>2081800120011</v>
      </c>
      <c r="E772" s="12">
        <v>1145</v>
      </c>
      <c r="F772" s="13"/>
      <c r="G772" s="14">
        <f>F772*E772</f>
        <v>0</v>
      </c>
    </row>
    <row r="773" spans="2:7" ht="12.95" customHeight="1" outlineLevel="3">
      <c r="C773" s="11" t="s">
        <v>480</v>
      </c>
      <c r="D773" s="23">
        <v>2081800140019</v>
      </c>
      <c r="E773" s="12">
        <v>1145</v>
      </c>
      <c r="F773" s="13"/>
      <c r="G773" s="14">
        <f>F773*E773</f>
        <v>0</v>
      </c>
    </row>
    <row r="774" spans="2:7" ht="12.95" customHeight="1" outlineLevel="3">
      <c r="C774" s="11" t="s">
        <v>520</v>
      </c>
      <c r="D774" s="23">
        <v>2081800150018</v>
      </c>
      <c r="E774" s="12">
        <v>1145</v>
      </c>
      <c r="F774" s="13"/>
      <c r="G774" s="14">
        <f>F774*E774</f>
        <v>0</v>
      </c>
    </row>
    <row r="775" spans="2:7" ht="12.95" customHeight="1" outlineLevel="3">
      <c r="C775" s="11" t="s">
        <v>521</v>
      </c>
      <c r="D775" s="23">
        <v>2081800180015</v>
      </c>
      <c r="E775" s="12">
        <v>1145</v>
      </c>
      <c r="F775" s="13"/>
      <c r="G775" s="14">
        <f>F775*E775</f>
        <v>0</v>
      </c>
    </row>
    <row r="776" spans="2:7" ht="12.95" customHeight="1" outlineLevel="3">
      <c r="C776" s="11" t="s">
        <v>212</v>
      </c>
      <c r="D776" s="23">
        <v>2081800190014</v>
      </c>
      <c r="E776" s="12">
        <v>1145</v>
      </c>
      <c r="F776" s="13"/>
      <c r="G776" s="14">
        <f>F776*E776</f>
        <v>0</v>
      </c>
    </row>
    <row r="777" spans="2:7" ht="12.95" customHeight="1" outlineLevel="3">
      <c r="C777" s="11" t="s">
        <v>216</v>
      </c>
      <c r="D777" s="23">
        <v>2081800220018</v>
      </c>
      <c r="E777" s="12">
        <v>1145</v>
      </c>
      <c r="F777" s="13"/>
      <c r="G777" s="14">
        <f>F777*E777</f>
        <v>0</v>
      </c>
    </row>
    <row r="778" spans="2:7" ht="12.95" customHeight="1" outlineLevel="3">
      <c r="C778" s="11" t="s">
        <v>218</v>
      </c>
      <c r="D778" s="23">
        <v>2081800230017</v>
      </c>
      <c r="E778" s="12">
        <v>1145</v>
      </c>
      <c r="F778" s="13"/>
      <c r="G778" s="14">
        <f>F778*E778</f>
        <v>0</v>
      </c>
    </row>
    <row r="779" spans="2:7" ht="12.95" customHeight="1" outlineLevel="3">
      <c r="C779" s="11" t="s">
        <v>149</v>
      </c>
      <c r="D779" s="23">
        <v>2081800270013</v>
      </c>
      <c r="E779" s="12">
        <v>1145</v>
      </c>
      <c r="F779" s="13"/>
      <c r="G779" s="14">
        <f>F779*E779</f>
        <v>0</v>
      </c>
    </row>
    <row r="780" spans="2:7" ht="12.95" customHeight="1" outlineLevel="3">
      <c r="C780" s="11" t="s">
        <v>151</v>
      </c>
      <c r="D780" s="23">
        <v>2081800280012</v>
      </c>
      <c r="E780" s="12">
        <v>1145</v>
      </c>
      <c r="F780" s="13"/>
      <c r="G780" s="14">
        <f>F780*E780</f>
        <v>0</v>
      </c>
    </row>
    <row r="781" spans="2:7" ht="12.95" customHeight="1" outlineLevel="3">
      <c r="C781" s="11" t="s">
        <v>365</v>
      </c>
      <c r="D781" s="23">
        <v>2081800290011</v>
      </c>
      <c r="E781" s="12">
        <v>1145</v>
      </c>
      <c r="F781" s="13"/>
      <c r="G781" s="14">
        <f>F781*E781</f>
        <v>0</v>
      </c>
    </row>
    <row r="782" spans="2:7" ht="12.95" customHeight="1" outlineLevel="3">
      <c r="B782" s="41" t="str">
        <f>HYPERLINK("http://galantphoto.ru/pictures_for_form/Orhideja/classic/O-180-208.jpg","увеличить")</f>
        <v>увеличить</v>
      </c>
      <c r="C782" s="11" t="s">
        <v>224</v>
      </c>
      <c r="D782" s="23">
        <v>2081800340013</v>
      </c>
      <c r="E782" s="12">
        <v>1145</v>
      </c>
      <c r="F782" s="13"/>
      <c r="G782" s="14">
        <f>F782*E782</f>
        <v>0</v>
      </c>
    </row>
    <row r="783" spans="2:7" ht="12.95" customHeight="1" outlineLevel="3">
      <c r="C783" s="11" t="s">
        <v>226</v>
      </c>
      <c r="D783" s="23">
        <v>2081800350012</v>
      </c>
      <c r="E783" s="12">
        <v>1145</v>
      </c>
      <c r="F783" s="13"/>
      <c r="G783" s="14">
        <f>F783*E783</f>
        <v>0</v>
      </c>
    </row>
    <row r="784" spans="2:7" ht="12.95" customHeight="1" outlineLevel="3">
      <c r="C784" s="11" t="s">
        <v>228</v>
      </c>
      <c r="D784" s="23">
        <v>2081800360011</v>
      </c>
      <c r="E784" s="12">
        <v>1145</v>
      </c>
      <c r="F784" s="13"/>
      <c r="G784" s="14">
        <f>F784*E784</f>
        <v>0</v>
      </c>
    </row>
    <row r="785" spans="3:7" ht="12.95" customHeight="1" outlineLevel="3">
      <c r="C785" s="11" t="s">
        <v>230</v>
      </c>
      <c r="D785" s="23">
        <v>2081800370010</v>
      </c>
      <c r="E785" s="12">
        <v>1145</v>
      </c>
      <c r="F785" s="13"/>
      <c r="G785" s="14">
        <f>F785*E785</f>
        <v>0</v>
      </c>
    </row>
    <row r="786" spans="3:7" ht="12.95" customHeight="1" outlineLevel="3">
      <c r="C786" s="11" t="s">
        <v>234</v>
      </c>
      <c r="D786" s="23">
        <v>2081800430011</v>
      </c>
      <c r="E786" s="12">
        <v>1145</v>
      </c>
      <c r="F786" s="13"/>
      <c r="G786" s="14">
        <f>F786*E786</f>
        <v>0</v>
      </c>
    </row>
    <row r="787" spans="3:7" ht="12.95" customHeight="1" outlineLevel="3">
      <c r="C787" s="11" t="s">
        <v>236</v>
      </c>
      <c r="D787" s="23">
        <v>2081800440010</v>
      </c>
      <c r="E787" s="12">
        <v>1145</v>
      </c>
      <c r="F787" s="13"/>
      <c r="G787" s="14">
        <f>F787*E787</f>
        <v>0</v>
      </c>
    </row>
    <row r="788" spans="3:7" ht="12.95" customHeight="1" outlineLevel="3">
      <c r="C788" s="11" t="s">
        <v>368</v>
      </c>
      <c r="D788" s="23">
        <v>2081800500011</v>
      </c>
      <c r="E788" s="12">
        <v>1145</v>
      </c>
      <c r="F788" s="13"/>
      <c r="G788" s="14">
        <f>F788*E788</f>
        <v>0</v>
      </c>
    </row>
    <row r="789" spans="3:7" ht="12.95" customHeight="1" outlineLevel="3">
      <c r="C789" s="11" t="s">
        <v>522</v>
      </c>
      <c r="D789" s="23">
        <v>2081800188851</v>
      </c>
      <c r="E789" s="12">
        <v>1145</v>
      </c>
      <c r="F789" s="13"/>
      <c r="G789" s="14">
        <f>F789*E789</f>
        <v>0</v>
      </c>
    </row>
    <row r="790" spans="3:7" ht="12.95" customHeight="1" outlineLevel="3">
      <c r="C790" s="11" t="s">
        <v>523</v>
      </c>
      <c r="D790" s="23">
        <v>2081800198850</v>
      </c>
      <c r="E790" s="12">
        <v>1145</v>
      </c>
      <c r="F790" s="13"/>
      <c r="G790" s="14">
        <f>F790*E790</f>
        <v>0</v>
      </c>
    </row>
    <row r="791" spans="3:7" ht="12.95" customHeight="1" outlineLevel="3">
      <c r="C791" s="11" t="s">
        <v>424</v>
      </c>
      <c r="D791" s="23">
        <v>2081800208856</v>
      </c>
      <c r="E791" s="12">
        <v>1145</v>
      </c>
      <c r="F791" s="13"/>
      <c r="G791" s="14">
        <f>F791*E791</f>
        <v>0</v>
      </c>
    </row>
    <row r="792" spans="3:7" ht="12.95" customHeight="1" outlineLevel="3">
      <c r="C792" s="11" t="s">
        <v>425</v>
      </c>
      <c r="D792" s="23">
        <v>2081800218855</v>
      </c>
      <c r="E792" s="12">
        <v>1145</v>
      </c>
      <c r="F792" s="13"/>
      <c r="G792" s="14">
        <f>F792*E792</f>
        <v>0</v>
      </c>
    </row>
    <row r="793" spans="3:7" ht="12.95" customHeight="1" outlineLevel="3">
      <c r="C793" s="11" t="s">
        <v>426</v>
      </c>
      <c r="D793" s="23">
        <v>2081800228854</v>
      </c>
      <c r="E793" s="12">
        <v>1145</v>
      </c>
      <c r="F793" s="13"/>
      <c r="G793" s="14">
        <f>F793*E793</f>
        <v>0</v>
      </c>
    </row>
    <row r="794" spans="3:7" ht="12.95" customHeight="1" outlineLevel="3">
      <c r="C794" s="11" t="s">
        <v>427</v>
      </c>
      <c r="D794" s="23">
        <v>2081800238853</v>
      </c>
      <c r="E794" s="12">
        <v>1145</v>
      </c>
      <c r="F794" s="13"/>
      <c r="G794" s="14">
        <f>F794*E794</f>
        <v>0</v>
      </c>
    </row>
    <row r="795" spans="3:7" ht="12.95" customHeight="1" outlineLevel="3">
      <c r="C795" s="11" t="s">
        <v>524</v>
      </c>
      <c r="D795" s="23">
        <v>2081800268850</v>
      </c>
      <c r="E795" s="12">
        <v>1145</v>
      </c>
      <c r="F795" s="13"/>
      <c r="G795" s="14">
        <f>F795*E795</f>
        <v>0</v>
      </c>
    </row>
    <row r="796" spans="3:7" ht="12.95" customHeight="1" outlineLevel="3">
      <c r="C796" s="11" t="s">
        <v>429</v>
      </c>
      <c r="D796" s="23">
        <v>2081800278859</v>
      </c>
      <c r="E796" s="12">
        <v>1145</v>
      </c>
      <c r="F796" s="13"/>
      <c r="G796" s="14">
        <f>F796*E796</f>
        <v>0</v>
      </c>
    </row>
    <row r="797" spans="3:7" ht="12.95" customHeight="1" outlineLevel="3">
      <c r="C797" s="11" t="s">
        <v>430</v>
      </c>
      <c r="D797" s="23">
        <v>2081800288858</v>
      </c>
      <c r="E797" s="12">
        <v>1145</v>
      </c>
      <c r="F797" s="13"/>
      <c r="G797" s="14">
        <f>F797*E797</f>
        <v>0</v>
      </c>
    </row>
    <row r="798" spans="3:7" ht="12.95" customHeight="1" outlineLevel="3">
      <c r="C798" s="11" t="s">
        <v>431</v>
      </c>
      <c r="D798" s="23">
        <v>2081800298857</v>
      </c>
      <c r="E798" s="12">
        <v>1145</v>
      </c>
      <c r="F798" s="13"/>
      <c r="G798" s="14">
        <f>F798*E798</f>
        <v>0</v>
      </c>
    </row>
    <row r="799" spans="3:7" ht="12.95" customHeight="1" outlineLevel="3">
      <c r="C799" s="11" t="s">
        <v>432</v>
      </c>
      <c r="D799" s="23">
        <v>2081800308853</v>
      </c>
      <c r="E799" s="12">
        <v>1145</v>
      </c>
      <c r="F799" s="13"/>
      <c r="G799" s="14">
        <f>F799*E799</f>
        <v>0</v>
      </c>
    </row>
    <row r="800" spans="3:7" ht="12.95" customHeight="1" outlineLevel="3">
      <c r="C800" s="11" t="s">
        <v>433</v>
      </c>
      <c r="D800" s="23">
        <v>2081800318852</v>
      </c>
      <c r="E800" s="12">
        <v>1145</v>
      </c>
      <c r="F800" s="13"/>
      <c r="G800" s="14">
        <f>F800*E800</f>
        <v>0</v>
      </c>
    </row>
    <row r="801" spans="3:7" ht="12.95" customHeight="1" outlineLevel="3">
      <c r="C801" s="11" t="s">
        <v>525</v>
      </c>
      <c r="D801" s="23">
        <v>2081800348859</v>
      </c>
      <c r="E801" s="12">
        <v>1145</v>
      </c>
      <c r="F801" s="13"/>
      <c r="G801" s="14">
        <f>F801*E801</f>
        <v>0</v>
      </c>
    </row>
    <row r="802" spans="3:7" ht="12.95" customHeight="1" outlineLevel="3">
      <c r="C802" s="11" t="s">
        <v>435</v>
      </c>
      <c r="D802" s="23">
        <v>2081800358858</v>
      </c>
      <c r="E802" s="12">
        <v>1145</v>
      </c>
      <c r="F802" s="13"/>
      <c r="G802" s="14">
        <f>F802*E802</f>
        <v>0</v>
      </c>
    </row>
    <row r="803" spans="3:7" ht="12.95" customHeight="1" outlineLevel="3">
      <c r="C803" s="11" t="s">
        <v>436</v>
      </c>
      <c r="D803" s="23">
        <v>2081800368857</v>
      </c>
      <c r="E803" s="12">
        <v>1145</v>
      </c>
      <c r="F803" s="13"/>
      <c r="G803" s="14">
        <f>F803*E803</f>
        <v>0</v>
      </c>
    </row>
    <row r="804" spans="3:7" ht="12.95" customHeight="1" outlineLevel="3">
      <c r="C804" s="11" t="s">
        <v>437</v>
      </c>
      <c r="D804" s="23">
        <v>2081800378856</v>
      </c>
      <c r="E804" s="12">
        <v>1145</v>
      </c>
      <c r="F804" s="13"/>
      <c r="G804" s="14">
        <f>F804*E804</f>
        <v>0</v>
      </c>
    </row>
    <row r="805" spans="3:7" ht="12.95" customHeight="1" outlineLevel="3">
      <c r="C805" s="11" t="s">
        <v>438</v>
      </c>
      <c r="D805" s="23">
        <v>2081800388855</v>
      </c>
      <c r="E805" s="12">
        <v>1145</v>
      </c>
      <c r="F805" s="13"/>
      <c r="G805" s="14">
        <f>F805*E805</f>
        <v>0</v>
      </c>
    </row>
    <row r="806" spans="3:7" ht="12.95" customHeight="1" outlineLevel="3">
      <c r="C806" s="11" t="s">
        <v>526</v>
      </c>
      <c r="D806" s="23">
        <v>2081800428858</v>
      </c>
      <c r="E806" s="12">
        <v>1145</v>
      </c>
      <c r="F806" s="13"/>
      <c r="G806" s="14">
        <f>F806*E806</f>
        <v>0</v>
      </c>
    </row>
    <row r="807" spans="3:7" ht="12.95" customHeight="1" outlineLevel="3">
      <c r="C807" s="11" t="s">
        <v>441</v>
      </c>
      <c r="D807" s="23">
        <v>2081800438857</v>
      </c>
      <c r="E807" s="12">
        <v>1145</v>
      </c>
      <c r="F807" s="13"/>
      <c r="G807" s="14">
        <f>F807*E807</f>
        <v>0</v>
      </c>
    </row>
    <row r="808" spans="3:7" ht="12.95" customHeight="1" outlineLevel="3">
      <c r="C808" s="11" t="s">
        <v>442</v>
      </c>
      <c r="D808" s="23">
        <v>2081800448856</v>
      </c>
      <c r="E808" s="12">
        <v>1145</v>
      </c>
      <c r="F808" s="13"/>
      <c r="G808" s="14">
        <f>F808*E808</f>
        <v>0</v>
      </c>
    </row>
    <row r="809" spans="3:7" ht="12.95" customHeight="1" outlineLevel="3">
      <c r="C809" s="11" t="s">
        <v>443</v>
      </c>
      <c r="D809" s="23">
        <v>2081800458855</v>
      </c>
      <c r="E809" s="12">
        <v>1145</v>
      </c>
      <c r="F809" s="13"/>
      <c r="G809" s="14">
        <f>F809*E809</f>
        <v>0</v>
      </c>
    </row>
    <row r="810" spans="3:7" ht="12.95" customHeight="1" outlineLevel="3">
      <c r="C810" s="11" t="s">
        <v>527</v>
      </c>
      <c r="D810" s="23">
        <v>2081800508857</v>
      </c>
      <c r="E810" s="12">
        <v>1145</v>
      </c>
      <c r="F810" s="13"/>
      <c r="G810" s="14">
        <f>F810*E810</f>
        <v>0</v>
      </c>
    </row>
    <row r="811" spans="3:7" ht="12.95" customHeight="1" outlineLevel="3">
      <c r="C811" s="11" t="s">
        <v>447</v>
      </c>
      <c r="D811" s="23">
        <v>2081800518856</v>
      </c>
      <c r="E811" s="12">
        <v>1145</v>
      </c>
      <c r="F811" s="13"/>
      <c r="G811" s="14">
        <f>F811*E811</f>
        <v>0</v>
      </c>
    </row>
    <row r="812" spans="3:7" ht="12.95" customHeight="1" outlineLevel="3">
      <c r="C812" s="11" t="s">
        <v>448</v>
      </c>
      <c r="D812" s="23">
        <v>2081800528855</v>
      </c>
      <c r="E812" s="12">
        <v>1145</v>
      </c>
      <c r="F812" s="13"/>
      <c r="G812" s="14">
        <f>F812*E812</f>
        <v>0</v>
      </c>
    </row>
    <row r="813" spans="3:7" ht="12.95" customHeight="1" outlineLevel="3">
      <c r="C813" s="11" t="s">
        <v>528</v>
      </c>
      <c r="D813" s="23">
        <v>2081800111002</v>
      </c>
      <c r="E813" s="12">
        <v>1145</v>
      </c>
      <c r="F813" s="13"/>
      <c r="G813" s="14">
        <f>F813*E813</f>
        <v>0</v>
      </c>
    </row>
    <row r="814" spans="3:7" ht="12.95" customHeight="1" outlineLevel="3">
      <c r="C814" s="11" t="s">
        <v>529</v>
      </c>
      <c r="D814" s="23">
        <v>2081800121001</v>
      </c>
      <c r="E814" s="12">
        <v>1145</v>
      </c>
      <c r="F814" s="13"/>
      <c r="G814" s="14">
        <f>F814*E814</f>
        <v>0</v>
      </c>
    </row>
    <row r="815" spans="3:7" ht="12.95" customHeight="1" outlineLevel="3">
      <c r="C815" s="11" t="s">
        <v>530</v>
      </c>
      <c r="D815" s="23">
        <v>2081800131000</v>
      </c>
      <c r="E815" s="12">
        <v>1145</v>
      </c>
      <c r="F815" s="13"/>
      <c r="G815" s="14">
        <f>F815*E815</f>
        <v>0</v>
      </c>
    </row>
    <row r="816" spans="3:7" ht="12.95" customHeight="1" outlineLevel="3">
      <c r="C816" s="11" t="s">
        <v>531</v>
      </c>
      <c r="D816" s="23">
        <v>2081800141009</v>
      </c>
      <c r="E816" s="12">
        <v>1145</v>
      </c>
      <c r="F816" s="13"/>
      <c r="G816" s="14">
        <f>F816*E816</f>
        <v>0</v>
      </c>
    </row>
    <row r="817" spans="3:7" ht="12.95" customHeight="1" outlineLevel="3">
      <c r="C817" s="11" t="s">
        <v>532</v>
      </c>
      <c r="D817" s="23">
        <v>2081800151008</v>
      </c>
      <c r="E817" s="12">
        <v>1145</v>
      </c>
      <c r="F817" s="13"/>
      <c r="G817" s="14">
        <f>F817*E817</f>
        <v>0</v>
      </c>
    </row>
    <row r="818" spans="3:7" ht="12.95" customHeight="1" outlineLevel="3">
      <c r="C818" s="11" t="s">
        <v>533</v>
      </c>
      <c r="D818" s="23">
        <v>2081800181005</v>
      </c>
      <c r="E818" s="12">
        <v>1145</v>
      </c>
      <c r="F818" s="13"/>
      <c r="G818" s="14">
        <f>F818*E818</f>
        <v>0</v>
      </c>
    </row>
    <row r="819" spans="3:7" ht="12.95" customHeight="1" outlineLevel="3">
      <c r="C819" s="11" t="s">
        <v>534</v>
      </c>
      <c r="D819" s="23">
        <v>2081800191004</v>
      </c>
      <c r="E819" s="12">
        <v>1145</v>
      </c>
      <c r="F819" s="13"/>
      <c r="G819" s="14">
        <f>F819*E819</f>
        <v>0</v>
      </c>
    </row>
    <row r="820" spans="3:7" ht="12.95" customHeight="1" outlineLevel="3">
      <c r="C820" s="11" t="s">
        <v>535</v>
      </c>
      <c r="D820" s="23">
        <v>2081800201000</v>
      </c>
      <c r="E820" s="12">
        <v>1145</v>
      </c>
      <c r="F820" s="13"/>
      <c r="G820" s="14">
        <f>F820*E820</f>
        <v>0</v>
      </c>
    </row>
    <row r="821" spans="3:7" ht="12.95" customHeight="1" outlineLevel="3">
      <c r="C821" s="11" t="s">
        <v>489</v>
      </c>
      <c r="D821" s="23">
        <v>2081800211009</v>
      </c>
      <c r="E821" s="12">
        <v>1145</v>
      </c>
      <c r="F821" s="13"/>
      <c r="G821" s="14">
        <f>F821*E821</f>
        <v>0</v>
      </c>
    </row>
    <row r="822" spans="3:7" ht="12.95" customHeight="1" outlineLevel="3">
      <c r="C822" s="11" t="s">
        <v>536</v>
      </c>
      <c r="D822" s="23">
        <v>2081800221008</v>
      </c>
      <c r="E822" s="12">
        <v>1145</v>
      </c>
      <c r="F822" s="13"/>
      <c r="G822" s="14">
        <f>F822*E822</f>
        <v>0</v>
      </c>
    </row>
    <row r="823" spans="3:7" ht="12.95" customHeight="1" outlineLevel="3">
      <c r="C823" s="11" t="s">
        <v>537</v>
      </c>
      <c r="D823" s="23">
        <v>2081800231007</v>
      </c>
      <c r="E823" s="12">
        <v>1145</v>
      </c>
      <c r="F823" s="13"/>
      <c r="G823" s="14">
        <f>F823*E823</f>
        <v>0</v>
      </c>
    </row>
    <row r="824" spans="3:7" ht="12.95" customHeight="1" outlineLevel="3">
      <c r="C824" s="11" t="s">
        <v>538</v>
      </c>
      <c r="D824" s="23">
        <v>2081800261004</v>
      </c>
      <c r="E824" s="12">
        <v>1145</v>
      </c>
      <c r="F824" s="13"/>
      <c r="G824" s="14">
        <f>F824*E824</f>
        <v>0</v>
      </c>
    </row>
    <row r="825" spans="3:7" ht="12.95" customHeight="1" outlineLevel="3">
      <c r="C825" s="11" t="s">
        <v>539</v>
      </c>
      <c r="D825" s="23">
        <v>2081800271003</v>
      </c>
      <c r="E825" s="12">
        <v>1145</v>
      </c>
      <c r="F825" s="13"/>
      <c r="G825" s="14">
        <f>F825*E825</f>
        <v>0</v>
      </c>
    </row>
    <row r="826" spans="3:7" ht="12.95" customHeight="1" outlineLevel="3">
      <c r="C826" s="11" t="s">
        <v>540</v>
      </c>
      <c r="D826" s="23">
        <v>2081800281002</v>
      </c>
      <c r="E826" s="12">
        <v>1145</v>
      </c>
      <c r="F826" s="13"/>
      <c r="G826" s="14">
        <f>F826*E826</f>
        <v>0</v>
      </c>
    </row>
    <row r="827" spans="3:7" ht="12.95" customHeight="1" outlineLevel="3">
      <c r="C827" s="11" t="s">
        <v>490</v>
      </c>
      <c r="D827" s="23">
        <v>2081800291001</v>
      </c>
      <c r="E827" s="12">
        <v>1145</v>
      </c>
      <c r="F827" s="13"/>
      <c r="G827" s="14">
        <f>F827*E827</f>
        <v>0</v>
      </c>
    </row>
    <row r="828" spans="3:7" ht="12.95" customHeight="1" outlineLevel="3">
      <c r="C828" s="11" t="s">
        <v>491</v>
      </c>
      <c r="D828" s="23">
        <v>2081800341003</v>
      </c>
      <c r="E828" s="12">
        <v>1145</v>
      </c>
      <c r="F828" s="13"/>
      <c r="G828" s="14">
        <f>F828*E828</f>
        <v>0</v>
      </c>
    </row>
    <row r="829" spans="3:7" ht="12.95" customHeight="1" outlineLevel="3">
      <c r="C829" s="11" t="s">
        <v>541</v>
      </c>
      <c r="D829" s="23">
        <v>2081800351002</v>
      </c>
      <c r="E829" s="12">
        <v>1145</v>
      </c>
      <c r="F829" s="13"/>
      <c r="G829" s="14">
        <f>F829*E829</f>
        <v>0</v>
      </c>
    </row>
    <row r="830" spans="3:7" ht="12.95" customHeight="1" outlineLevel="3">
      <c r="C830" s="11" t="s">
        <v>542</v>
      </c>
      <c r="D830" s="23">
        <v>2081800361001</v>
      </c>
      <c r="E830" s="12">
        <v>1145</v>
      </c>
      <c r="F830" s="13"/>
      <c r="G830" s="14">
        <f>F830*E830</f>
        <v>0</v>
      </c>
    </row>
    <row r="831" spans="3:7" ht="12.95" customHeight="1" outlineLevel="3">
      <c r="C831" s="11" t="s">
        <v>543</v>
      </c>
      <c r="D831" s="23">
        <v>2081800371000</v>
      </c>
      <c r="E831" s="12">
        <v>1145</v>
      </c>
      <c r="F831" s="13"/>
      <c r="G831" s="14">
        <f>F831*E831</f>
        <v>0</v>
      </c>
    </row>
    <row r="832" spans="3:7" ht="12.95" customHeight="1" outlineLevel="3">
      <c r="C832" s="11" t="s">
        <v>544</v>
      </c>
      <c r="D832" s="23">
        <v>2081800381009</v>
      </c>
      <c r="E832" s="12">
        <v>1145</v>
      </c>
      <c r="F832" s="13"/>
      <c r="G832" s="14">
        <f>F832*E832</f>
        <v>0</v>
      </c>
    </row>
    <row r="833" spans="3:7" ht="12.95" customHeight="1" outlineLevel="3">
      <c r="C833" s="11" t="s">
        <v>545</v>
      </c>
      <c r="D833" s="23">
        <v>2081800421002</v>
      </c>
      <c r="E833" s="12">
        <v>1145</v>
      </c>
      <c r="F833" s="13"/>
      <c r="G833" s="14">
        <f>F833*E833</f>
        <v>0</v>
      </c>
    </row>
    <row r="834" spans="3:7" ht="12.95" customHeight="1" outlineLevel="3">
      <c r="C834" s="11" t="s">
        <v>546</v>
      </c>
      <c r="D834" s="23">
        <v>2081800451009</v>
      </c>
      <c r="E834" s="12">
        <v>1145</v>
      </c>
      <c r="F834" s="13"/>
      <c r="G834" s="14">
        <f>F834*E834</f>
        <v>0</v>
      </c>
    </row>
    <row r="835" spans="3:7" ht="12.95" customHeight="1" outlineLevel="3">
      <c r="C835" s="11" t="s">
        <v>547</v>
      </c>
      <c r="D835" s="23">
        <v>2081800501001</v>
      </c>
      <c r="E835" s="12">
        <v>1145</v>
      </c>
      <c r="F835" s="13"/>
      <c r="G835" s="14">
        <f>F835*E835</f>
        <v>0</v>
      </c>
    </row>
    <row r="836" spans="3:7" ht="12.95" customHeight="1" outlineLevel="3">
      <c r="C836" s="11" t="s">
        <v>548</v>
      </c>
      <c r="D836" s="23">
        <v>2081800511000</v>
      </c>
      <c r="E836" s="12">
        <v>1145</v>
      </c>
      <c r="F836" s="13"/>
      <c r="G836" s="14">
        <f>F836*E836</f>
        <v>0</v>
      </c>
    </row>
    <row r="837" spans="3:7" ht="12.95" customHeight="1" outlineLevel="3">
      <c r="C837" s="11" t="s">
        <v>549</v>
      </c>
      <c r="D837" s="23">
        <v>2081800521009</v>
      </c>
      <c r="E837" s="12">
        <v>1145</v>
      </c>
      <c r="F837" s="13"/>
      <c r="G837" s="14">
        <f>F837*E837</f>
        <v>0</v>
      </c>
    </row>
    <row r="838" spans="3:7" ht="12.95" customHeight="1" outlineLevel="3">
      <c r="C838" s="11" t="s">
        <v>153</v>
      </c>
      <c r="D838" s="23">
        <v>2081800110043</v>
      </c>
      <c r="E838" s="12">
        <v>1145</v>
      </c>
      <c r="F838" s="13"/>
      <c r="G838" s="14">
        <f>F838*E838</f>
        <v>0</v>
      </c>
    </row>
    <row r="839" spans="3:7" ht="12.95" customHeight="1" outlineLevel="3">
      <c r="C839" s="11" t="s">
        <v>155</v>
      </c>
      <c r="D839" s="23">
        <v>2081800120042</v>
      </c>
      <c r="E839" s="12">
        <v>1145</v>
      </c>
      <c r="F839" s="13"/>
      <c r="G839" s="14">
        <f>F839*E839</f>
        <v>0</v>
      </c>
    </row>
    <row r="840" spans="3:7" ht="12.95" customHeight="1" outlineLevel="3">
      <c r="C840" s="11" t="s">
        <v>157</v>
      </c>
      <c r="D840" s="23">
        <v>2081800130041</v>
      </c>
      <c r="E840" s="12">
        <v>1145</v>
      </c>
      <c r="F840" s="13"/>
      <c r="G840" s="14">
        <f>F840*E840</f>
        <v>0</v>
      </c>
    </row>
    <row r="841" spans="3:7" ht="12.95" customHeight="1" outlineLevel="3">
      <c r="C841" s="11" t="s">
        <v>550</v>
      </c>
      <c r="D841" s="23">
        <v>2081800150049</v>
      </c>
      <c r="E841" s="12">
        <v>1145</v>
      </c>
      <c r="F841" s="13"/>
      <c r="G841" s="14">
        <f>F841*E841</f>
        <v>0</v>
      </c>
    </row>
    <row r="842" spans="3:7" ht="12.95" customHeight="1" outlineLevel="3">
      <c r="C842" s="11" t="s">
        <v>161</v>
      </c>
      <c r="D842" s="23">
        <v>2081800180046</v>
      </c>
      <c r="E842" s="12">
        <v>1145</v>
      </c>
      <c r="F842" s="13"/>
      <c r="G842" s="14">
        <f>F842*E842</f>
        <v>0</v>
      </c>
    </row>
    <row r="843" spans="3:7" ht="12.95" customHeight="1" outlineLevel="3">
      <c r="C843" s="11" t="s">
        <v>163</v>
      </c>
      <c r="D843" s="23">
        <v>2081800190045</v>
      </c>
      <c r="E843" s="12">
        <v>1145</v>
      </c>
      <c r="F843" s="13"/>
      <c r="G843" s="14">
        <f>F843*E843</f>
        <v>0</v>
      </c>
    </row>
    <row r="844" spans="3:7" ht="12.95" customHeight="1" outlineLevel="3">
      <c r="C844" s="11" t="s">
        <v>165</v>
      </c>
      <c r="D844" s="23">
        <v>2081800200041</v>
      </c>
      <c r="E844" s="12">
        <v>1145</v>
      </c>
      <c r="F844" s="13"/>
      <c r="G844" s="14">
        <f>F844*E844</f>
        <v>0</v>
      </c>
    </row>
    <row r="845" spans="3:7" ht="12.95" customHeight="1" outlineLevel="3">
      <c r="C845" s="11" t="s">
        <v>452</v>
      </c>
      <c r="D845" s="23">
        <v>2081800210040</v>
      </c>
      <c r="E845" s="12">
        <v>1145</v>
      </c>
      <c r="F845" s="13"/>
      <c r="G845" s="14">
        <f>F845*E845</f>
        <v>0</v>
      </c>
    </row>
    <row r="846" spans="3:7" ht="12.95" customHeight="1" outlineLevel="3">
      <c r="C846" s="11" t="s">
        <v>167</v>
      </c>
      <c r="D846" s="23">
        <v>2081800260045</v>
      </c>
      <c r="E846" s="12">
        <v>1145</v>
      </c>
      <c r="F846" s="13"/>
      <c r="G846" s="14">
        <f>F846*E846</f>
        <v>0</v>
      </c>
    </row>
    <row r="847" spans="3:7" ht="12.95" customHeight="1" outlineLevel="3">
      <c r="C847" s="11" t="s">
        <v>169</v>
      </c>
      <c r="D847" s="23">
        <v>2081800270044</v>
      </c>
      <c r="E847" s="12">
        <v>1145</v>
      </c>
      <c r="F847" s="13"/>
      <c r="G847" s="14">
        <f>F847*E847</f>
        <v>0</v>
      </c>
    </row>
    <row r="848" spans="3:7" ht="12.95" customHeight="1" outlineLevel="3">
      <c r="C848" s="11" t="s">
        <v>171</v>
      </c>
      <c r="D848" s="23">
        <v>2081800280043</v>
      </c>
      <c r="E848" s="12">
        <v>1145</v>
      </c>
      <c r="F848" s="13"/>
      <c r="G848" s="14">
        <f>F848*E848</f>
        <v>0</v>
      </c>
    </row>
    <row r="849" spans="3:7" ht="12.95" customHeight="1" outlineLevel="3">
      <c r="C849" s="11" t="s">
        <v>173</v>
      </c>
      <c r="D849" s="23">
        <v>2081800340044</v>
      </c>
      <c r="E849" s="12">
        <v>1145</v>
      </c>
      <c r="F849" s="13"/>
      <c r="G849" s="14">
        <f>F849*E849</f>
        <v>0</v>
      </c>
    </row>
    <row r="850" spans="3:7" ht="12.95" customHeight="1" outlineLevel="3">
      <c r="C850" s="11" t="s">
        <v>383</v>
      </c>
      <c r="D850" s="23">
        <v>2081800360042</v>
      </c>
      <c r="E850" s="12">
        <v>1145</v>
      </c>
      <c r="F850" s="13"/>
      <c r="G850" s="14">
        <f>F850*E850</f>
        <v>0</v>
      </c>
    </row>
    <row r="851" spans="3:7" ht="12.95" customHeight="1" outlineLevel="3">
      <c r="C851" s="11" t="s">
        <v>456</v>
      </c>
      <c r="D851" s="23">
        <v>2081800370041</v>
      </c>
      <c r="E851" s="12">
        <v>1145</v>
      </c>
      <c r="F851" s="13"/>
      <c r="G851" s="14">
        <f>F851*E851</f>
        <v>0</v>
      </c>
    </row>
    <row r="852" spans="3:7" ht="12.95" customHeight="1" outlineLevel="3">
      <c r="C852" s="11" t="s">
        <v>385</v>
      </c>
      <c r="D852" s="23">
        <v>2081800440041</v>
      </c>
      <c r="E852" s="12">
        <v>1145</v>
      </c>
      <c r="F852" s="13"/>
      <c r="G852" s="14">
        <f>F852*E852</f>
        <v>0</v>
      </c>
    </row>
    <row r="853" spans="3:7" ht="12.95" customHeight="1" outlineLevel="3">
      <c r="C853" s="11" t="s">
        <v>551</v>
      </c>
      <c r="D853" s="23">
        <v>2081800500042</v>
      </c>
      <c r="E853" s="12">
        <v>1145</v>
      </c>
      <c r="F853" s="13"/>
      <c r="G853" s="14">
        <f>F853*E853</f>
        <v>0</v>
      </c>
    </row>
    <row r="854" spans="3:7" ht="12.95" customHeight="1" outlineLevel="3">
      <c r="C854" s="11" t="s">
        <v>552</v>
      </c>
      <c r="D854" s="23">
        <v>2081800520040</v>
      </c>
      <c r="E854" s="12">
        <v>1145</v>
      </c>
      <c r="F854" s="13"/>
      <c r="G854" s="14">
        <f>F854*E854</f>
        <v>0</v>
      </c>
    </row>
    <row r="855" spans="3:7" ht="12.95" customHeight="1" outlineLevel="3">
      <c r="C855" s="11" t="s">
        <v>553</v>
      </c>
      <c r="D855" s="23">
        <v>2081800127386</v>
      </c>
      <c r="E855" s="12">
        <v>1145</v>
      </c>
      <c r="F855" s="13"/>
      <c r="G855" s="14">
        <f>F855*E855</f>
        <v>0</v>
      </c>
    </row>
    <row r="856" spans="3:7" ht="12.95" customHeight="1" outlineLevel="3">
      <c r="C856" s="11" t="s">
        <v>238</v>
      </c>
      <c r="D856" s="23">
        <v>2081800111682</v>
      </c>
      <c r="E856" s="12">
        <v>1145</v>
      </c>
      <c r="F856" s="13"/>
      <c r="G856" s="14">
        <f>F856*E856</f>
        <v>0</v>
      </c>
    </row>
    <row r="857" spans="3:7" ht="12.95" customHeight="1" outlineLevel="3">
      <c r="C857" s="11" t="s">
        <v>177</v>
      </c>
      <c r="D857" s="23">
        <v>2081800121681</v>
      </c>
      <c r="E857" s="12">
        <v>1145</v>
      </c>
      <c r="F857" s="13"/>
      <c r="G857" s="14">
        <f>F857*E857</f>
        <v>0</v>
      </c>
    </row>
    <row r="858" spans="3:7" ht="12.95" customHeight="1" outlineLevel="3">
      <c r="C858" s="11" t="s">
        <v>179</v>
      </c>
      <c r="D858" s="23">
        <v>2081800131680</v>
      </c>
      <c r="E858" s="12">
        <v>1145</v>
      </c>
      <c r="F858" s="13"/>
      <c r="G858" s="14">
        <f>F858*E858</f>
        <v>0</v>
      </c>
    </row>
    <row r="859" spans="3:7" ht="12.95" customHeight="1" outlineLevel="3">
      <c r="C859" s="11" t="s">
        <v>242</v>
      </c>
      <c r="D859" s="23">
        <v>2081800141689</v>
      </c>
      <c r="E859" s="12">
        <v>1145</v>
      </c>
      <c r="F859" s="13"/>
      <c r="G859" s="14">
        <f>F859*E859</f>
        <v>0</v>
      </c>
    </row>
    <row r="860" spans="3:7" ht="12.95" customHeight="1" outlineLevel="3">
      <c r="C860" s="11" t="s">
        <v>327</v>
      </c>
      <c r="D860" s="23">
        <v>2081800151688</v>
      </c>
      <c r="E860" s="12">
        <v>1145</v>
      </c>
      <c r="F860" s="13"/>
      <c r="G860" s="14">
        <f>F860*E860</f>
        <v>0</v>
      </c>
    </row>
    <row r="861" spans="3:7" ht="12.95" customHeight="1" outlineLevel="3">
      <c r="C861" s="11" t="s">
        <v>181</v>
      </c>
      <c r="D861" s="23">
        <v>2081800191684</v>
      </c>
      <c r="E861" s="12">
        <v>1145</v>
      </c>
      <c r="F861" s="13"/>
      <c r="G861" s="14">
        <f>F861*E861</f>
        <v>0</v>
      </c>
    </row>
    <row r="862" spans="3:7" ht="12.95" customHeight="1" outlineLevel="3">
      <c r="C862" s="11" t="s">
        <v>244</v>
      </c>
      <c r="D862" s="23">
        <v>2081800201680</v>
      </c>
      <c r="E862" s="12">
        <v>1145</v>
      </c>
      <c r="F862" s="13"/>
      <c r="G862" s="14">
        <f>F862*E862</f>
        <v>0</v>
      </c>
    </row>
    <row r="863" spans="3:7" ht="12.95" customHeight="1" outlineLevel="3">
      <c r="C863" s="11" t="s">
        <v>246</v>
      </c>
      <c r="D863" s="23">
        <v>2081800211689</v>
      </c>
      <c r="E863" s="12">
        <v>1145</v>
      </c>
      <c r="F863" s="13"/>
      <c r="G863" s="14">
        <f>F863*E863</f>
        <v>0</v>
      </c>
    </row>
    <row r="864" spans="3:7" ht="12.95" customHeight="1" outlineLevel="3">
      <c r="C864" s="11" t="s">
        <v>332</v>
      </c>
      <c r="D864" s="23">
        <v>2081800231687</v>
      </c>
      <c r="E864" s="12">
        <v>1145</v>
      </c>
      <c r="F864" s="13"/>
      <c r="G864" s="14">
        <f>F864*E864</f>
        <v>0</v>
      </c>
    </row>
    <row r="865" spans="3:7" ht="12.95" customHeight="1" outlineLevel="3">
      <c r="C865" s="11" t="s">
        <v>185</v>
      </c>
      <c r="D865" s="23">
        <v>2081800271683</v>
      </c>
      <c r="E865" s="12">
        <v>1145</v>
      </c>
      <c r="F865" s="13"/>
      <c r="G865" s="14">
        <f>F865*E865</f>
        <v>0</v>
      </c>
    </row>
    <row r="866" spans="3:7" ht="12.95" customHeight="1" outlineLevel="3">
      <c r="C866" s="11" t="s">
        <v>187</v>
      </c>
      <c r="D866" s="23">
        <v>2081800281682</v>
      </c>
      <c r="E866" s="12">
        <v>1145</v>
      </c>
      <c r="F866" s="13"/>
      <c r="G866" s="14">
        <f>F866*E866</f>
        <v>0</v>
      </c>
    </row>
    <row r="867" spans="3:7" ht="12.95" customHeight="1" outlineLevel="3">
      <c r="C867" s="11" t="s">
        <v>252</v>
      </c>
      <c r="D867" s="23">
        <v>2081800291681</v>
      </c>
      <c r="E867" s="12">
        <v>1145</v>
      </c>
      <c r="F867" s="13"/>
      <c r="G867" s="14">
        <f>F867*E867</f>
        <v>0</v>
      </c>
    </row>
    <row r="868" spans="3:7" ht="12.95" customHeight="1" outlineLevel="3">
      <c r="C868" s="11" t="s">
        <v>337</v>
      </c>
      <c r="D868" s="23">
        <v>2081800301687</v>
      </c>
      <c r="E868" s="12">
        <v>1145</v>
      </c>
      <c r="F868" s="13"/>
      <c r="G868" s="14">
        <f>F868*E868</f>
        <v>0</v>
      </c>
    </row>
    <row r="869" spans="3:7" ht="12.95" customHeight="1" outlineLevel="3">
      <c r="C869" s="11" t="s">
        <v>338</v>
      </c>
      <c r="D869" s="23">
        <v>2081800311686</v>
      </c>
      <c r="E869" s="12">
        <v>1145</v>
      </c>
      <c r="F869" s="13"/>
      <c r="G869" s="14">
        <f>F869*E869</f>
        <v>0</v>
      </c>
    </row>
    <row r="870" spans="3:7" ht="12.95" customHeight="1" outlineLevel="3">
      <c r="C870" s="11" t="s">
        <v>191</v>
      </c>
      <c r="D870" s="23">
        <v>2081800351682</v>
      </c>
      <c r="E870" s="12">
        <v>1145</v>
      </c>
      <c r="F870" s="13"/>
      <c r="G870" s="14">
        <f>F870*E870</f>
        <v>0</v>
      </c>
    </row>
    <row r="871" spans="3:7" ht="12.95" customHeight="1" outlineLevel="3">
      <c r="C871" s="11" t="s">
        <v>255</v>
      </c>
      <c r="D871" s="23">
        <v>2081800361681</v>
      </c>
      <c r="E871" s="12">
        <v>1145</v>
      </c>
      <c r="F871" s="13"/>
      <c r="G871" s="14">
        <f>F871*E871</f>
        <v>0</v>
      </c>
    </row>
    <row r="872" spans="3:7" ht="12.95" customHeight="1" outlineLevel="3">
      <c r="C872" s="11" t="s">
        <v>343</v>
      </c>
      <c r="D872" s="23">
        <v>2081800371680</v>
      </c>
      <c r="E872" s="12">
        <v>1145</v>
      </c>
      <c r="F872" s="13"/>
      <c r="G872" s="14">
        <f>F872*E872</f>
        <v>0</v>
      </c>
    </row>
    <row r="873" spans="3:7" ht="12.95" customHeight="1" outlineLevel="3">
      <c r="C873" s="11" t="s">
        <v>344</v>
      </c>
      <c r="D873" s="23">
        <v>2081800381689</v>
      </c>
      <c r="E873" s="12">
        <v>1145</v>
      </c>
      <c r="F873" s="13"/>
      <c r="G873" s="14">
        <f>F873*E873</f>
        <v>0</v>
      </c>
    </row>
    <row r="874" spans="3:7" ht="12.95" customHeight="1" outlineLevel="3">
      <c r="C874" s="11" t="s">
        <v>257</v>
      </c>
      <c r="D874" s="23">
        <v>2081800421682</v>
      </c>
      <c r="E874" s="12">
        <v>1145</v>
      </c>
      <c r="F874" s="13"/>
      <c r="G874" s="14">
        <f>F874*E874</f>
        <v>0</v>
      </c>
    </row>
    <row r="875" spans="3:7" ht="12.95" customHeight="1" outlineLevel="3">
      <c r="C875" s="11" t="s">
        <v>259</v>
      </c>
      <c r="D875" s="23">
        <v>2081800431681</v>
      </c>
      <c r="E875" s="12">
        <v>1145</v>
      </c>
      <c r="F875" s="13"/>
      <c r="G875" s="14">
        <f>F875*E875</f>
        <v>0</v>
      </c>
    </row>
    <row r="876" spans="3:7" ht="12.95" customHeight="1" outlineLevel="3">
      <c r="C876" s="11" t="s">
        <v>261</v>
      </c>
      <c r="D876" s="23">
        <v>2081800441680</v>
      </c>
      <c r="E876" s="12">
        <v>1145</v>
      </c>
      <c r="F876" s="13"/>
      <c r="G876" s="14">
        <f>F876*E876</f>
        <v>0</v>
      </c>
    </row>
    <row r="877" spans="3:7" ht="12.95" customHeight="1" outlineLevel="3">
      <c r="C877" s="11" t="s">
        <v>349</v>
      </c>
      <c r="D877" s="23">
        <v>2081800451689</v>
      </c>
      <c r="E877" s="12">
        <v>1145</v>
      </c>
      <c r="F877" s="13"/>
      <c r="G877" s="14">
        <f>F877*E877</f>
        <v>0</v>
      </c>
    </row>
    <row r="878" spans="3:7" ht="12.95" customHeight="1" outlineLevel="3">
      <c r="C878" s="11" t="s">
        <v>370</v>
      </c>
      <c r="D878" s="23">
        <v>2081800501681</v>
      </c>
      <c r="E878" s="12">
        <v>1145</v>
      </c>
      <c r="F878" s="13"/>
      <c r="G878" s="14">
        <f>F878*E878</f>
        <v>0</v>
      </c>
    </row>
    <row r="879" spans="3:7" ht="12.95" customHeight="1" outlineLevel="3">
      <c r="C879" s="11" t="s">
        <v>355</v>
      </c>
      <c r="D879" s="23">
        <v>2081800521689</v>
      </c>
      <c r="E879" s="12">
        <v>1145</v>
      </c>
      <c r="F879" s="13"/>
      <c r="G879" s="14">
        <f>F879*E879</f>
        <v>0</v>
      </c>
    </row>
    <row r="880" spans="3:7" ht="12.95" customHeight="1" outlineLevel="3">
      <c r="C880" s="11" t="s">
        <v>554</v>
      </c>
      <c r="D880" s="23">
        <v>2081800110616</v>
      </c>
      <c r="E880" s="12">
        <v>1145</v>
      </c>
      <c r="F880" s="13"/>
      <c r="G880" s="14">
        <f>F880*E880</f>
        <v>0</v>
      </c>
    </row>
    <row r="881" spans="3:7" ht="12.95" customHeight="1" outlineLevel="3">
      <c r="C881" s="11" t="s">
        <v>555</v>
      </c>
      <c r="D881" s="23">
        <v>2081800140613</v>
      </c>
      <c r="E881" s="12">
        <v>1145</v>
      </c>
      <c r="F881" s="13"/>
      <c r="G881" s="14">
        <f>F881*E881</f>
        <v>0</v>
      </c>
    </row>
    <row r="882" spans="3:7" ht="12.95" customHeight="1" outlineLevel="3">
      <c r="C882" s="11" t="s">
        <v>556</v>
      </c>
      <c r="D882" s="23">
        <v>2081800150612</v>
      </c>
      <c r="E882" s="12">
        <v>1145</v>
      </c>
      <c r="F882" s="13"/>
      <c r="G882" s="14">
        <f>F882*E882</f>
        <v>0</v>
      </c>
    </row>
    <row r="883" spans="3:7" ht="12.95" customHeight="1" outlineLevel="3">
      <c r="C883" s="11" t="s">
        <v>68</v>
      </c>
      <c r="D883" s="23">
        <v>2081800111705</v>
      </c>
      <c r="E883" s="12">
        <v>1145</v>
      </c>
      <c r="F883" s="13"/>
      <c r="G883" s="14">
        <f>F883*E883</f>
        <v>0</v>
      </c>
    </row>
    <row r="884" spans="3:7" ht="12.95" customHeight="1" outlineLevel="3">
      <c r="C884" s="11" t="s">
        <v>195</v>
      </c>
      <c r="D884" s="23">
        <v>2081800121704</v>
      </c>
      <c r="E884" s="12">
        <v>1145</v>
      </c>
      <c r="F884" s="13"/>
      <c r="G884" s="14">
        <f>F884*E884</f>
        <v>0</v>
      </c>
    </row>
    <row r="885" spans="3:7" ht="12.95" customHeight="1" outlineLevel="3">
      <c r="C885" s="11" t="s">
        <v>197</v>
      </c>
      <c r="D885" s="23">
        <v>2081800131703</v>
      </c>
      <c r="E885" s="12">
        <v>1145</v>
      </c>
      <c r="F885" s="13"/>
      <c r="G885" s="14">
        <f>F885*E885</f>
        <v>0</v>
      </c>
    </row>
    <row r="886" spans="3:7" ht="12.95" customHeight="1" outlineLevel="3">
      <c r="C886" s="11" t="s">
        <v>461</v>
      </c>
      <c r="D886" s="23">
        <v>2081800141702</v>
      </c>
      <c r="E886" s="12">
        <v>1145</v>
      </c>
      <c r="F886" s="13"/>
      <c r="G886" s="14">
        <f>F886*E886</f>
        <v>0</v>
      </c>
    </row>
    <row r="887" spans="3:7" ht="12.95" customHeight="1" outlineLevel="3">
      <c r="C887" s="11" t="s">
        <v>462</v>
      </c>
      <c r="D887" s="23">
        <v>2081800151701</v>
      </c>
      <c r="E887" s="12">
        <v>1145</v>
      </c>
      <c r="F887" s="13"/>
      <c r="G887" s="14">
        <f>F887*E887</f>
        <v>0</v>
      </c>
    </row>
    <row r="888" spans="3:7" ht="12.95" customHeight="1" outlineLevel="3">
      <c r="C888" s="11" t="s">
        <v>70</v>
      </c>
      <c r="D888" s="23">
        <v>2081800191707</v>
      </c>
      <c r="E888" s="12">
        <v>1145</v>
      </c>
      <c r="F888" s="13"/>
      <c r="G888" s="14">
        <f>F888*E888</f>
        <v>0</v>
      </c>
    </row>
    <row r="889" spans="3:7" ht="12.95" customHeight="1" outlineLevel="3">
      <c r="C889" s="11" t="s">
        <v>200</v>
      </c>
      <c r="D889" s="23">
        <v>2081800201703</v>
      </c>
      <c r="E889" s="12">
        <v>1145</v>
      </c>
      <c r="F889" s="13"/>
      <c r="G889" s="14">
        <f>F889*E889</f>
        <v>0</v>
      </c>
    </row>
    <row r="890" spans="3:7" ht="12.95" customHeight="1" outlineLevel="3">
      <c r="C890" s="11" t="s">
        <v>397</v>
      </c>
      <c r="D890" s="23">
        <v>2081800211702</v>
      </c>
      <c r="E890" s="12">
        <v>1145</v>
      </c>
      <c r="F890" s="13"/>
      <c r="G890" s="14">
        <f>F890*E890</f>
        <v>0</v>
      </c>
    </row>
    <row r="891" spans="3:7" ht="12.95" customHeight="1" outlineLevel="3">
      <c r="C891" s="11" t="s">
        <v>399</v>
      </c>
      <c r="D891" s="23">
        <v>2081800231700</v>
      </c>
      <c r="E891" s="12">
        <v>1145</v>
      </c>
      <c r="F891" s="13"/>
      <c r="G891" s="14">
        <f>F891*E891</f>
        <v>0</v>
      </c>
    </row>
    <row r="892" spans="3:7" ht="12.95" customHeight="1" outlineLevel="3">
      <c r="C892" s="11" t="s">
        <v>361</v>
      </c>
      <c r="D892" s="23">
        <v>2081800271706</v>
      </c>
      <c r="E892" s="12">
        <v>1145</v>
      </c>
      <c r="F892" s="13"/>
      <c r="G892" s="14">
        <f>F892*E892</f>
        <v>0</v>
      </c>
    </row>
    <row r="893" spans="3:7" ht="12.95" customHeight="1" outlineLevel="3">
      <c r="C893" s="11" t="s">
        <v>204</v>
      </c>
      <c r="D893" s="23">
        <v>2081800281705</v>
      </c>
      <c r="E893" s="12">
        <v>1145</v>
      </c>
      <c r="F893" s="13"/>
      <c r="G893" s="14">
        <f>F893*E893</f>
        <v>0</v>
      </c>
    </row>
    <row r="894" spans="3:7" ht="12.95" customHeight="1" outlineLevel="3">
      <c r="C894" s="11" t="s">
        <v>400</v>
      </c>
      <c r="D894" s="23">
        <v>2081800291704</v>
      </c>
      <c r="E894" s="12">
        <v>1145</v>
      </c>
      <c r="F894" s="13"/>
      <c r="G894" s="14">
        <f>F894*E894</f>
        <v>0</v>
      </c>
    </row>
    <row r="895" spans="3:7" ht="12.95" customHeight="1" outlineLevel="3">
      <c r="C895" s="11" t="s">
        <v>371</v>
      </c>
      <c r="D895" s="23">
        <v>2081800301700</v>
      </c>
      <c r="E895" s="12">
        <v>1145</v>
      </c>
      <c r="F895" s="13"/>
      <c r="G895" s="14">
        <f>F895*E895</f>
        <v>0</v>
      </c>
    </row>
    <row r="896" spans="3:7" ht="12.95" customHeight="1" outlineLevel="3">
      <c r="C896" s="11" t="s">
        <v>401</v>
      </c>
      <c r="D896" s="23">
        <v>2081800311709</v>
      </c>
      <c r="E896" s="12">
        <v>1145</v>
      </c>
      <c r="F896" s="13"/>
      <c r="G896" s="14">
        <f>F896*E896</f>
        <v>0</v>
      </c>
    </row>
    <row r="897" spans="2:7" ht="12.95" customHeight="1" outlineLevel="3">
      <c r="C897" s="11" t="s">
        <v>402</v>
      </c>
      <c r="D897" s="23">
        <v>2081800341706</v>
      </c>
      <c r="E897" s="12">
        <v>1145</v>
      </c>
      <c r="F897" s="13"/>
      <c r="G897" s="14">
        <f>F897*E897</f>
        <v>0</v>
      </c>
    </row>
    <row r="898" spans="2:7" ht="12.95" customHeight="1" outlineLevel="3">
      <c r="C898" s="11" t="s">
        <v>403</v>
      </c>
      <c r="D898" s="23">
        <v>2081800351705</v>
      </c>
      <c r="E898" s="12">
        <v>1145</v>
      </c>
      <c r="F898" s="13"/>
      <c r="G898" s="14">
        <f>F898*E898</f>
        <v>0</v>
      </c>
    </row>
    <row r="899" spans="2:7" ht="12.95" customHeight="1" outlineLevel="3">
      <c r="C899" s="11" t="s">
        <v>404</v>
      </c>
      <c r="D899" s="23">
        <v>2081800361704</v>
      </c>
      <c r="E899" s="12">
        <v>1145</v>
      </c>
      <c r="F899" s="13"/>
      <c r="G899" s="14">
        <f>F899*E899</f>
        <v>0</v>
      </c>
    </row>
    <row r="900" spans="2:7" ht="12.95" customHeight="1" outlineLevel="3">
      <c r="C900" s="11" t="s">
        <v>406</v>
      </c>
      <c r="D900" s="23">
        <v>2081800381702</v>
      </c>
      <c r="E900" s="12">
        <v>1145</v>
      </c>
      <c r="F900" s="13"/>
      <c r="G900" s="14">
        <f>F900*E900</f>
        <v>0</v>
      </c>
    </row>
    <row r="901" spans="2:7" ht="12.95" customHeight="1" outlineLevel="3">
      <c r="C901" s="11" t="s">
        <v>506</v>
      </c>
      <c r="D901" s="23">
        <v>2081800421705</v>
      </c>
      <c r="E901" s="12">
        <v>1145</v>
      </c>
      <c r="F901" s="13"/>
      <c r="G901" s="14">
        <f>F901*E901</f>
        <v>0</v>
      </c>
    </row>
    <row r="902" spans="2:7" ht="12.95" customHeight="1" outlineLevel="3">
      <c r="C902" s="11" t="s">
        <v>408</v>
      </c>
      <c r="D902" s="23">
        <v>2081800431704</v>
      </c>
      <c r="E902" s="12">
        <v>1145</v>
      </c>
      <c r="F902" s="13"/>
      <c r="G902" s="14">
        <f>F902*E902</f>
        <v>0</v>
      </c>
    </row>
    <row r="903" spans="2:7" ht="12.95" customHeight="1" outlineLevel="3">
      <c r="C903" s="11" t="s">
        <v>409</v>
      </c>
      <c r="D903" s="23">
        <v>2081800441703</v>
      </c>
      <c r="E903" s="12">
        <v>1145</v>
      </c>
      <c r="F903" s="13"/>
      <c r="G903" s="14">
        <f>F903*E903</f>
        <v>0</v>
      </c>
    </row>
    <row r="904" spans="2:7" ht="12.95" customHeight="1" outlineLevel="3">
      <c r="C904" s="11" t="s">
        <v>557</v>
      </c>
      <c r="D904" s="23">
        <v>2081800501704</v>
      </c>
      <c r="E904" s="12">
        <v>1145</v>
      </c>
      <c r="F904" s="13"/>
      <c r="G904" s="14">
        <f>F904*E904</f>
        <v>0</v>
      </c>
    </row>
    <row r="905" spans="2:7" ht="12.95" customHeight="1" outlineLevel="3">
      <c r="C905" s="11" t="s">
        <v>413</v>
      </c>
      <c r="D905" s="23">
        <v>2081800511703</v>
      </c>
      <c r="E905" s="12">
        <v>1145</v>
      </c>
      <c r="F905" s="13"/>
      <c r="G905" s="14">
        <f>F905*E905</f>
        <v>0</v>
      </c>
    </row>
    <row r="906" spans="2:7" ht="12.95" customHeight="1" outlineLevel="3">
      <c r="C906" s="11" t="s">
        <v>414</v>
      </c>
      <c r="D906" s="23">
        <v>2081800521702</v>
      </c>
      <c r="E906" s="12">
        <v>1145</v>
      </c>
      <c r="F906" s="13"/>
      <c r="G906" s="14">
        <f>F906*E906</f>
        <v>0</v>
      </c>
    </row>
    <row r="907" spans="2:7" ht="11.1" customHeight="1" outlineLevel="3">
      <c r="B907" s="34" t="s">
        <v>558</v>
      </c>
      <c r="C907" s="34"/>
      <c r="D907" s="9"/>
      <c r="E907" s="35"/>
      <c r="F907" s="35"/>
      <c r="G907" s="35"/>
    </row>
    <row r="908" spans="2:7" ht="11.1" customHeight="1" outlineLevel="3">
      <c r="B908" s="36" t="s">
        <v>100</v>
      </c>
      <c r="C908" s="36"/>
      <c r="D908" s="36"/>
      <c r="E908" s="36"/>
      <c r="F908" s="10"/>
      <c r="G908" s="10"/>
    </row>
    <row r="909" spans="2:7" ht="12.95" customHeight="1" outlineLevel="3">
      <c r="C909" s="11" t="s">
        <v>278</v>
      </c>
      <c r="D909" s="23">
        <v>2082361060044</v>
      </c>
      <c r="E909" s="18">
        <v>435</v>
      </c>
      <c r="F909" s="13"/>
      <c r="G909" s="14">
        <f>F909*E909</f>
        <v>0</v>
      </c>
    </row>
    <row r="910" spans="2:7" ht="12.95" customHeight="1" outlineLevel="3">
      <c r="C910" s="11" t="s">
        <v>279</v>
      </c>
      <c r="D910" s="23">
        <v>2082361070043</v>
      </c>
      <c r="E910" s="18">
        <v>435</v>
      </c>
      <c r="F910" s="13"/>
      <c r="G910" s="14">
        <f>F910*E910</f>
        <v>0</v>
      </c>
    </row>
    <row r="911" spans="2:7" ht="12.95" customHeight="1" outlineLevel="3">
      <c r="C911" s="11" t="s">
        <v>280</v>
      </c>
      <c r="D911" s="23">
        <v>2082361080042</v>
      </c>
      <c r="E911" s="18">
        <v>435</v>
      </c>
      <c r="F911" s="13"/>
      <c r="G911" s="14">
        <f>F911*E911</f>
        <v>0</v>
      </c>
    </row>
    <row r="912" spans="2:7" ht="12.95" customHeight="1" outlineLevel="3">
      <c r="C912" s="11" t="s">
        <v>281</v>
      </c>
      <c r="D912" s="23">
        <v>2082361090041</v>
      </c>
      <c r="E912" s="18">
        <v>435</v>
      </c>
      <c r="F912" s="13"/>
      <c r="G912" s="14">
        <f>F912*E912</f>
        <v>0</v>
      </c>
    </row>
    <row r="913" spans="2:7" ht="12.95" customHeight="1" outlineLevel="3">
      <c r="C913" s="11" t="s">
        <v>282</v>
      </c>
      <c r="D913" s="23">
        <v>2082361100047</v>
      </c>
      <c r="E913" s="18">
        <v>435</v>
      </c>
      <c r="F913" s="13"/>
      <c r="G913" s="14">
        <f>F913*E913</f>
        <v>0</v>
      </c>
    </row>
    <row r="914" spans="2:7" ht="12.95" customHeight="1" outlineLevel="3">
      <c r="C914" s="11" t="s">
        <v>289</v>
      </c>
      <c r="D914" s="23">
        <v>2082361061706</v>
      </c>
      <c r="E914" s="18">
        <v>435</v>
      </c>
      <c r="F914" s="13"/>
      <c r="G914" s="14">
        <f>F914*E914</f>
        <v>0</v>
      </c>
    </row>
    <row r="915" spans="2:7" ht="12.95" customHeight="1" outlineLevel="3">
      <c r="C915" s="11" t="s">
        <v>113</v>
      </c>
      <c r="D915" s="23">
        <v>2082361071705</v>
      </c>
      <c r="E915" s="18">
        <v>435</v>
      </c>
      <c r="F915" s="13"/>
      <c r="G915" s="14">
        <f>F915*E915</f>
        <v>0</v>
      </c>
    </row>
    <row r="916" spans="2:7" ht="12.95" customHeight="1" outlineLevel="3">
      <c r="C916" s="11" t="s">
        <v>93</v>
      </c>
      <c r="D916" s="23">
        <v>2082361081704</v>
      </c>
      <c r="E916" s="18">
        <v>435</v>
      </c>
      <c r="F916" s="13"/>
      <c r="G916" s="14">
        <f>F916*E916</f>
        <v>0</v>
      </c>
    </row>
    <row r="917" spans="2:7" ht="12.95" customHeight="1" outlineLevel="3">
      <c r="C917" s="11" t="s">
        <v>94</v>
      </c>
      <c r="D917" s="23">
        <v>2082361091703</v>
      </c>
      <c r="E917" s="18">
        <v>435</v>
      </c>
      <c r="F917" s="13"/>
      <c r="G917" s="14">
        <f>F917*E917</f>
        <v>0</v>
      </c>
    </row>
    <row r="918" spans="2:7" ht="12.95" customHeight="1" outlineLevel="3">
      <c r="C918" s="11" t="s">
        <v>95</v>
      </c>
      <c r="D918" s="23">
        <v>2082361101709</v>
      </c>
      <c r="E918" s="18">
        <v>435</v>
      </c>
      <c r="F918" s="13"/>
      <c r="G918" s="14">
        <f>F918*E918</f>
        <v>0</v>
      </c>
    </row>
    <row r="919" spans="2:7" ht="12.95" customHeight="1" outlineLevel="3">
      <c r="C919" s="11"/>
      <c r="D919" s="11"/>
      <c r="E919" s="17"/>
      <c r="F919" s="13"/>
      <c r="G919" s="14"/>
    </row>
    <row r="920" spans="2:7" ht="12.95" customHeight="1" outlineLevel="3">
      <c r="B920" s="15"/>
      <c r="C920" s="11"/>
      <c r="D920" s="11"/>
      <c r="E920" s="17"/>
      <c r="F920" s="13"/>
      <c r="G920" s="14"/>
    </row>
    <row r="921" spans="2:7" ht="11.1" customHeight="1" outlineLevel="3">
      <c r="B921" s="34" t="s">
        <v>559</v>
      </c>
      <c r="C921" s="34"/>
      <c r="D921" s="9"/>
      <c r="E921" s="39" t="str">
        <f>HYPERLINK("http://www.galantholding.ru/catalog/307/99375/","www.galantholding.ru")</f>
        <v>www.galantholding.ru</v>
      </c>
      <c r="F921" s="35"/>
      <c r="G921" s="35"/>
    </row>
    <row r="922" spans="2:7" ht="11.1" customHeight="1" outlineLevel="3">
      <c r="B922" s="36" t="s">
        <v>100</v>
      </c>
      <c r="C922" s="36"/>
      <c r="D922" s="36"/>
      <c r="E922" s="36"/>
      <c r="F922" s="10"/>
      <c r="G922" s="10"/>
    </row>
    <row r="923" spans="2:7" ht="12.95" customHeight="1" outlineLevel="3">
      <c r="C923" s="11" t="s">
        <v>116</v>
      </c>
      <c r="D923" s="23">
        <v>2082101070012</v>
      </c>
      <c r="E923" s="18">
        <v>595</v>
      </c>
      <c r="F923" s="13"/>
      <c r="G923" s="14">
        <f>F923*E923</f>
        <v>0</v>
      </c>
    </row>
    <row r="924" spans="2:7" ht="12.95" customHeight="1" outlineLevel="3">
      <c r="C924" s="11" t="s">
        <v>275</v>
      </c>
      <c r="D924" s="23">
        <v>2082101080011</v>
      </c>
      <c r="E924" s="18">
        <v>595</v>
      </c>
      <c r="F924" s="13"/>
      <c r="G924" s="14">
        <f>F924*E924</f>
        <v>0</v>
      </c>
    </row>
    <row r="925" spans="2:7" ht="12.95" customHeight="1" outlineLevel="3">
      <c r="C925" s="11" t="s">
        <v>119</v>
      </c>
      <c r="D925" s="23">
        <v>2082101090010</v>
      </c>
      <c r="E925" s="18">
        <v>595</v>
      </c>
      <c r="F925" s="13"/>
      <c r="G925" s="14">
        <f>F925*E925</f>
        <v>0</v>
      </c>
    </row>
    <row r="926" spans="2:7" ht="12.95" customHeight="1" outlineLevel="3">
      <c r="C926" s="11" t="s">
        <v>120</v>
      </c>
      <c r="D926" s="23">
        <v>2082101100016</v>
      </c>
      <c r="E926" s="18">
        <v>595</v>
      </c>
      <c r="F926" s="13"/>
      <c r="G926" s="14">
        <f>F926*E926</f>
        <v>0</v>
      </c>
    </row>
    <row r="927" spans="2:7" ht="12.95" customHeight="1" outlineLevel="3">
      <c r="C927" s="11" t="s">
        <v>101</v>
      </c>
      <c r="D927" s="23">
        <v>2082101110015</v>
      </c>
      <c r="E927" s="18">
        <v>595</v>
      </c>
      <c r="F927" s="13"/>
      <c r="G927" s="14">
        <f>F927*E927</f>
        <v>0</v>
      </c>
    </row>
    <row r="928" spans="2:7" ht="12.95" customHeight="1" outlineLevel="3">
      <c r="C928" s="11" t="s">
        <v>560</v>
      </c>
      <c r="D928" s="23">
        <v>2082101089809</v>
      </c>
      <c r="E928" s="18">
        <v>595</v>
      </c>
      <c r="F928" s="13"/>
      <c r="G928" s="14">
        <f>F928*E928</f>
        <v>0</v>
      </c>
    </row>
    <row r="929" spans="2:7" ht="12.95" customHeight="1" outlineLevel="3">
      <c r="C929" s="11" t="s">
        <v>561</v>
      </c>
      <c r="D929" s="23">
        <v>2082101099808</v>
      </c>
      <c r="E929" s="18">
        <v>595</v>
      </c>
      <c r="F929" s="13"/>
      <c r="G929" s="14">
        <f>F929*E929</f>
        <v>0</v>
      </c>
    </row>
    <row r="930" spans="2:7" ht="12.95" customHeight="1" outlineLevel="3">
      <c r="C930" s="11" t="s">
        <v>562</v>
      </c>
      <c r="D930" s="23">
        <v>2082101109804</v>
      </c>
      <c r="E930" s="18">
        <v>595</v>
      </c>
      <c r="F930" s="13"/>
      <c r="G930" s="14">
        <f>F930*E930</f>
        <v>0</v>
      </c>
    </row>
    <row r="931" spans="2:7" ht="12.95" customHeight="1" outlineLevel="3">
      <c r="C931" s="11" t="s">
        <v>563</v>
      </c>
      <c r="D931" s="23">
        <v>2082101077547</v>
      </c>
      <c r="E931" s="18">
        <v>595</v>
      </c>
      <c r="F931" s="13"/>
      <c r="G931" s="14">
        <f>F931*E931</f>
        <v>0</v>
      </c>
    </row>
    <row r="932" spans="2:7" ht="12.95" customHeight="1" outlineLevel="3">
      <c r="C932" s="11" t="s">
        <v>564</v>
      </c>
      <c r="D932" s="23">
        <v>2082101087546</v>
      </c>
      <c r="E932" s="18">
        <v>595</v>
      </c>
      <c r="F932" s="13"/>
      <c r="G932" s="14">
        <f>F932*E932</f>
        <v>0</v>
      </c>
    </row>
    <row r="933" spans="2:7" ht="12.95" customHeight="1" outlineLevel="3">
      <c r="C933" s="11" t="s">
        <v>565</v>
      </c>
      <c r="D933" s="23">
        <v>2082101078858</v>
      </c>
      <c r="E933" s="18">
        <v>595</v>
      </c>
      <c r="F933" s="13"/>
      <c r="G933" s="14">
        <f>F933*E933</f>
        <v>0</v>
      </c>
    </row>
    <row r="934" spans="2:7" ht="12.95" customHeight="1" outlineLevel="3">
      <c r="B934" s="41" t="str">
        <f>HYPERLINK("http://galantphoto.ru/pictures_for_form/Orhideja/classic/O-210-208.jpg","увеличить")</f>
        <v>увеличить</v>
      </c>
      <c r="C934" s="11" t="s">
        <v>566</v>
      </c>
      <c r="D934" s="23">
        <v>2082101088857</v>
      </c>
      <c r="E934" s="18">
        <v>595</v>
      </c>
      <c r="F934" s="13"/>
      <c r="G934" s="14">
        <f>F934*E934</f>
        <v>0</v>
      </c>
    </row>
    <row r="935" spans="2:7" ht="12.95" customHeight="1" outlineLevel="3">
      <c r="C935" s="11" t="s">
        <v>567</v>
      </c>
      <c r="D935" s="23">
        <v>2082101098856</v>
      </c>
      <c r="E935" s="18">
        <v>595</v>
      </c>
      <c r="F935" s="13"/>
      <c r="G935" s="14">
        <f>F935*E935</f>
        <v>0</v>
      </c>
    </row>
    <row r="936" spans="2:7" ht="12.95" customHeight="1" outlineLevel="3">
      <c r="C936" s="11" t="s">
        <v>568</v>
      </c>
      <c r="D936" s="23">
        <v>2082101108852</v>
      </c>
      <c r="E936" s="18">
        <v>595</v>
      </c>
      <c r="F936" s="13"/>
      <c r="G936" s="14">
        <f>F936*E936</f>
        <v>0</v>
      </c>
    </row>
    <row r="937" spans="2:7" ht="12.95" customHeight="1" outlineLevel="3">
      <c r="C937" s="11" t="s">
        <v>569</v>
      </c>
      <c r="D937" s="23">
        <v>2082101118851</v>
      </c>
      <c r="E937" s="18">
        <v>595</v>
      </c>
      <c r="F937" s="13"/>
      <c r="G937" s="14">
        <f>F937*E937</f>
        <v>0</v>
      </c>
    </row>
    <row r="938" spans="2:7" ht="12.95" customHeight="1" outlineLevel="3">
      <c r="C938" s="11" t="s">
        <v>570</v>
      </c>
      <c r="D938" s="23">
        <v>2082101101006</v>
      </c>
      <c r="E938" s="18">
        <v>595</v>
      </c>
      <c r="F938" s="13"/>
      <c r="G938" s="14">
        <f>F938*E938</f>
        <v>0</v>
      </c>
    </row>
    <row r="939" spans="2:7" ht="12.95" customHeight="1" outlineLevel="3">
      <c r="C939" s="11" t="s">
        <v>571</v>
      </c>
      <c r="D939" s="23">
        <v>2082101111005</v>
      </c>
      <c r="E939" s="18">
        <v>595</v>
      </c>
      <c r="F939" s="13"/>
      <c r="G939" s="14">
        <f>F939*E939</f>
        <v>0</v>
      </c>
    </row>
    <row r="940" spans="2:7" ht="12.95" customHeight="1" outlineLevel="3">
      <c r="C940" s="11" t="s">
        <v>279</v>
      </c>
      <c r="D940" s="23">
        <v>2082101070043</v>
      </c>
      <c r="E940" s="18">
        <v>595</v>
      </c>
      <c r="F940" s="13"/>
      <c r="G940" s="14">
        <f>F940*E940</f>
        <v>0</v>
      </c>
    </row>
    <row r="941" spans="2:7" ht="12.95" customHeight="1" outlineLevel="3">
      <c r="C941" s="11" t="s">
        <v>281</v>
      </c>
      <c r="D941" s="23">
        <v>2082101090041</v>
      </c>
      <c r="E941" s="18">
        <v>595</v>
      </c>
      <c r="F941" s="13"/>
      <c r="G941" s="14">
        <f>F941*E941</f>
        <v>0</v>
      </c>
    </row>
    <row r="942" spans="2:7" ht="12.95" customHeight="1" outlineLevel="3">
      <c r="C942" s="11" t="s">
        <v>106</v>
      </c>
      <c r="D942" s="23">
        <v>2082101077387</v>
      </c>
      <c r="E942" s="18">
        <v>595</v>
      </c>
      <c r="F942" s="13"/>
      <c r="G942" s="14">
        <f>F942*E942</f>
        <v>0</v>
      </c>
    </row>
    <row r="943" spans="2:7" ht="12.95" customHeight="1" outlineLevel="3">
      <c r="C943" s="11" t="s">
        <v>572</v>
      </c>
      <c r="D943" s="23">
        <v>2082101087386</v>
      </c>
      <c r="E943" s="18">
        <v>595</v>
      </c>
      <c r="F943" s="13"/>
      <c r="G943" s="14">
        <f>F943*E943</f>
        <v>0</v>
      </c>
    </row>
    <row r="944" spans="2:7" ht="12.95" customHeight="1" outlineLevel="3">
      <c r="C944" s="11" t="s">
        <v>573</v>
      </c>
      <c r="D944" s="23">
        <v>2082101097385</v>
      </c>
      <c r="E944" s="18">
        <v>595</v>
      </c>
      <c r="F944" s="13"/>
      <c r="G944" s="14">
        <f>F944*E944</f>
        <v>0</v>
      </c>
    </row>
    <row r="945" spans="2:7" ht="12.95" customHeight="1" outlineLevel="3">
      <c r="C945" s="11" t="s">
        <v>574</v>
      </c>
      <c r="D945" s="23">
        <v>2082101107389</v>
      </c>
      <c r="E945" s="18">
        <v>595</v>
      </c>
      <c r="F945" s="13"/>
      <c r="G945" s="14">
        <f>F945*E945</f>
        <v>0</v>
      </c>
    </row>
    <row r="946" spans="2:7" ht="12.95" customHeight="1" outlineLevel="3">
      <c r="C946" s="11" t="s">
        <v>575</v>
      </c>
      <c r="D946" s="23">
        <v>2082101117388</v>
      </c>
      <c r="E946" s="18">
        <v>595</v>
      </c>
      <c r="F946" s="13"/>
      <c r="G946" s="14">
        <f>F946*E946</f>
        <v>0</v>
      </c>
    </row>
    <row r="947" spans="2:7" ht="12.95" customHeight="1" outlineLevel="3">
      <c r="C947" s="11" t="s">
        <v>107</v>
      </c>
      <c r="D947" s="23">
        <v>2082101071682</v>
      </c>
      <c r="E947" s="18">
        <v>595</v>
      </c>
      <c r="F947" s="13"/>
      <c r="G947" s="14">
        <f>F947*E947</f>
        <v>0</v>
      </c>
    </row>
    <row r="948" spans="2:7" ht="12.95" customHeight="1" outlineLevel="3">
      <c r="C948" s="11" t="s">
        <v>108</v>
      </c>
      <c r="D948" s="23">
        <v>2082101081681</v>
      </c>
      <c r="E948" s="18">
        <v>595</v>
      </c>
      <c r="F948" s="13"/>
      <c r="G948" s="14">
        <f>F948*E948</f>
        <v>0</v>
      </c>
    </row>
    <row r="949" spans="2:7" ht="12.95" customHeight="1" outlineLevel="3">
      <c r="C949" s="11" t="s">
        <v>109</v>
      </c>
      <c r="D949" s="23">
        <v>2082101091680</v>
      </c>
      <c r="E949" s="18">
        <v>595</v>
      </c>
      <c r="F949" s="13"/>
      <c r="G949" s="14">
        <f>F949*E949</f>
        <v>0</v>
      </c>
    </row>
    <row r="950" spans="2:7" ht="12.95" customHeight="1" outlineLevel="3">
      <c r="C950" s="11" t="s">
        <v>110</v>
      </c>
      <c r="D950" s="23">
        <v>2082101101686</v>
      </c>
      <c r="E950" s="18">
        <v>595</v>
      </c>
      <c r="F950" s="13"/>
      <c r="G950" s="14">
        <f>F950*E950</f>
        <v>0</v>
      </c>
    </row>
    <row r="951" spans="2:7" ht="12.95" customHeight="1" outlineLevel="3">
      <c r="C951" s="11" t="s">
        <v>111</v>
      </c>
      <c r="D951" s="23">
        <v>2082101111685</v>
      </c>
      <c r="E951" s="18">
        <v>595</v>
      </c>
      <c r="F951" s="13"/>
      <c r="G951" s="14">
        <f>F951*E951</f>
        <v>0</v>
      </c>
    </row>
    <row r="952" spans="2:7" ht="12.95" customHeight="1" outlineLevel="3">
      <c r="C952" s="11" t="s">
        <v>113</v>
      </c>
      <c r="D952" s="23">
        <v>2082101071705</v>
      </c>
      <c r="E952" s="18">
        <v>595</v>
      </c>
      <c r="F952" s="13"/>
      <c r="G952" s="14">
        <f>F952*E952</f>
        <v>0</v>
      </c>
    </row>
    <row r="953" spans="2:7" ht="12.95" customHeight="1" outlineLevel="3">
      <c r="C953" s="11" t="s">
        <v>93</v>
      </c>
      <c r="D953" s="23">
        <v>2082101081704</v>
      </c>
      <c r="E953" s="18">
        <v>595</v>
      </c>
      <c r="F953" s="13"/>
      <c r="G953" s="14">
        <f>F953*E953</f>
        <v>0</v>
      </c>
    </row>
    <row r="954" spans="2:7" ht="12.95" customHeight="1" outlineLevel="3">
      <c r="C954" s="11" t="s">
        <v>94</v>
      </c>
      <c r="D954" s="23">
        <v>2082101091703</v>
      </c>
      <c r="E954" s="18">
        <v>595</v>
      </c>
      <c r="F954" s="13"/>
      <c r="G954" s="14">
        <f>F954*E954</f>
        <v>0</v>
      </c>
    </row>
    <row r="955" spans="2:7" ht="12.95" customHeight="1" outlineLevel="3">
      <c r="C955" s="11" t="s">
        <v>95</v>
      </c>
      <c r="D955" s="23">
        <v>2082101101709</v>
      </c>
      <c r="E955" s="18">
        <v>595</v>
      </c>
      <c r="F955" s="13"/>
      <c r="G955" s="14">
        <f>F955*E955</f>
        <v>0</v>
      </c>
    </row>
    <row r="956" spans="2:7" ht="12.95" customHeight="1" outlineLevel="3">
      <c r="C956" s="11" t="s">
        <v>96</v>
      </c>
      <c r="D956" s="23">
        <v>2082101111708</v>
      </c>
      <c r="E956" s="18">
        <v>595</v>
      </c>
      <c r="F956" s="13"/>
      <c r="G956" s="14">
        <f>F956*E956</f>
        <v>0</v>
      </c>
    </row>
    <row r="957" spans="2:7" ht="11.1" customHeight="1" outlineLevel="3">
      <c r="B957" s="34" t="s">
        <v>576</v>
      </c>
      <c r="C957" s="34"/>
      <c r="D957" s="9"/>
      <c r="E957" s="35"/>
      <c r="F957" s="35"/>
      <c r="G957" s="35"/>
    </row>
    <row r="958" spans="2:7" ht="11.1" customHeight="1" outlineLevel="3">
      <c r="B958" s="36" t="s">
        <v>100</v>
      </c>
      <c r="C958" s="36"/>
      <c r="D958" s="36"/>
      <c r="E958" s="36"/>
      <c r="F958" s="10"/>
      <c r="G958" s="10"/>
    </row>
    <row r="959" spans="2:7" ht="12.95" customHeight="1" outlineLevel="3">
      <c r="C959" s="11" t="s">
        <v>272</v>
      </c>
      <c r="D959" s="23">
        <v>2086041060010</v>
      </c>
      <c r="E959" s="18">
        <v>406</v>
      </c>
      <c r="F959" s="13"/>
      <c r="G959" s="14">
        <f>F959*E959</f>
        <v>0</v>
      </c>
    </row>
    <row r="960" spans="2:7" ht="12.95" customHeight="1" outlineLevel="3">
      <c r="C960" s="11" t="s">
        <v>101</v>
      </c>
      <c r="D960" s="23">
        <v>2086041110012</v>
      </c>
      <c r="E960" s="18">
        <v>406</v>
      </c>
      <c r="F960" s="13"/>
      <c r="G960" s="14">
        <f>F960*E960</f>
        <v>0</v>
      </c>
    </row>
    <row r="961" spans="2:7" ht="12.95" customHeight="1" outlineLevel="3">
      <c r="C961" s="11" t="s">
        <v>577</v>
      </c>
      <c r="D961" s="23">
        <v>2086041068856</v>
      </c>
      <c r="E961" s="18">
        <v>406</v>
      </c>
      <c r="F961" s="13"/>
      <c r="G961" s="14">
        <f>F961*E961</f>
        <v>0</v>
      </c>
    </row>
    <row r="962" spans="2:7" ht="12.95" customHeight="1" outlineLevel="3">
      <c r="C962" s="11" t="s">
        <v>565</v>
      </c>
      <c r="D962" s="23">
        <v>2086041078855</v>
      </c>
      <c r="E962" s="18">
        <v>406</v>
      </c>
      <c r="F962" s="13"/>
      <c r="G962" s="14">
        <f>F962*E962</f>
        <v>0</v>
      </c>
    </row>
    <row r="963" spans="2:7" ht="12.95" customHeight="1" outlineLevel="3">
      <c r="C963" s="11" t="s">
        <v>278</v>
      </c>
      <c r="D963" s="23">
        <v>2086041060041</v>
      </c>
      <c r="E963" s="18">
        <v>406</v>
      </c>
      <c r="F963" s="13"/>
      <c r="G963" s="14">
        <f>F963*E963</f>
        <v>0</v>
      </c>
    </row>
    <row r="964" spans="2:7" ht="12.95" customHeight="1" outlineLevel="3">
      <c r="C964" s="11" t="s">
        <v>283</v>
      </c>
      <c r="D964" s="23">
        <v>2086041061680</v>
      </c>
      <c r="E964" s="18">
        <v>406</v>
      </c>
      <c r="F964" s="13"/>
      <c r="G964" s="14">
        <f>F964*E964</f>
        <v>0</v>
      </c>
    </row>
    <row r="965" spans="2:7" ht="12.95" customHeight="1" outlineLevel="3">
      <c r="C965" s="11" t="s">
        <v>108</v>
      </c>
      <c r="D965" s="23">
        <v>2086041081688</v>
      </c>
      <c r="E965" s="18">
        <v>406</v>
      </c>
      <c r="F965" s="13"/>
      <c r="G965" s="14">
        <f>F965*E965</f>
        <v>0</v>
      </c>
    </row>
    <row r="966" spans="2:7" ht="12.95" customHeight="1" outlineLevel="3">
      <c r="C966" s="11" t="s">
        <v>110</v>
      </c>
      <c r="D966" s="23">
        <v>2086041101683</v>
      </c>
      <c r="E966" s="18">
        <v>406</v>
      </c>
      <c r="F966" s="13"/>
      <c r="G966" s="14">
        <f>F966*E966</f>
        <v>0</v>
      </c>
    </row>
    <row r="967" spans="2:7" ht="12.95" customHeight="1" outlineLevel="3">
      <c r="C967" s="11" t="s">
        <v>289</v>
      </c>
      <c r="D967" s="23">
        <v>2086041061703</v>
      </c>
      <c r="E967" s="18">
        <v>406</v>
      </c>
      <c r="F967" s="13"/>
      <c r="G967" s="14">
        <f>F967*E967</f>
        <v>0</v>
      </c>
    </row>
    <row r="968" spans="2:7" ht="12.95" customHeight="1" outlineLevel="3">
      <c r="C968" s="11" t="s">
        <v>113</v>
      </c>
      <c r="D968" s="23">
        <v>2086041071702</v>
      </c>
      <c r="E968" s="18">
        <v>406</v>
      </c>
      <c r="F968" s="13"/>
      <c r="G968" s="14">
        <f>F968*E968</f>
        <v>0</v>
      </c>
    </row>
    <row r="969" spans="2:7" ht="12.95" customHeight="1" outlineLevel="3">
      <c r="C969" s="11" t="s">
        <v>93</v>
      </c>
      <c r="D969" s="23">
        <v>2086041081701</v>
      </c>
      <c r="E969" s="18">
        <v>406</v>
      </c>
      <c r="F969" s="13"/>
      <c r="G969" s="14">
        <f>F969*E969</f>
        <v>0</v>
      </c>
    </row>
    <row r="970" spans="2:7" ht="12.95" customHeight="1" outlineLevel="3">
      <c r="B970" s="15"/>
      <c r="C970" s="11" t="s">
        <v>94</v>
      </c>
      <c r="D970" s="23">
        <v>2086041091700</v>
      </c>
      <c r="E970" s="18">
        <v>406</v>
      </c>
      <c r="F970" s="13"/>
      <c r="G970" s="14">
        <f>F970*E970</f>
        <v>0</v>
      </c>
    </row>
    <row r="971" spans="2:7" ht="12.95" customHeight="1" outlineLevel="3">
      <c r="C971" s="11" t="s">
        <v>95</v>
      </c>
      <c r="D971" s="23">
        <v>2086041101706</v>
      </c>
      <c r="E971" s="18">
        <v>406</v>
      </c>
      <c r="F971" s="13"/>
      <c r="G971" s="14">
        <f>F971*E971</f>
        <v>0</v>
      </c>
    </row>
    <row r="972" spans="2:7" ht="12.95" customHeight="1" outlineLevel="3">
      <c r="C972" s="11" t="s">
        <v>96</v>
      </c>
      <c r="D972" s="23">
        <v>2086041111705</v>
      </c>
      <c r="E972" s="18">
        <v>406</v>
      </c>
      <c r="F972" s="13"/>
      <c r="G972" s="14">
        <f>F972*E972</f>
        <v>0</v>
      </c>
    </row>
    <row r="973" spans="2:7" ht="11.1" customHeight="1" outlineLevel="3">
      <c r="B973" s="34" t="s">
        <v>578</v>
      </c>
      <c r="C973" s="34"/>
      <c r="D973" s="9"/>
      <c r="E973" s="39" t="str">
        <f>HYPERLINK("https://www.galantholding.com/catalog/307/86880/","www.galantholding.ru")</f>
        <v>www.galantholding.ru</v>
      </c>
      <c r="F973" s="35"/>
      <c r="G973" s="35"/>
    </row>
    <row r="974" spans="2:7" ht="11.1" customHeight="1" outlineLevel="3">
      <c r="B974" s="36" t="s">
        <v>100</v>
      </c>
      <c r="C974" s="36"/>
      <c r="D974" s="36"/>
      <c r="E974" s="36"/>
      <c r="F974" s="10"/>
      <c r="G974" s="10"/>
    </row>
    <row r="975" spans="2:7" ht="12.95" customHeight="1" outlineLevel="3">
      <c r="C975" s="11" t="s">
        <v>566</v>
      </c>
      <c r="D975" s="23">
        <v>2086131088856</v>
      </c>
      <c r="E975" s="18">
        <v>570</v>
      </c>
      <c r="F975" s="13"/>
      <c r="G975" s="14">
        <f>F975*E975</f>
        <v>0</v>
      </c>
    </row>
    <row r="976" spans="2:7" ht="12.95" customHeight="1" outlineLevel="3">
      <c r="C976" s="11" t="s">
        <v>567</v>
      </c>
      <c r="D976" s="23">
        <v>2086131098855</v>
      </c>
      <c r="E976" s="18">
        <v>570</v>
      </c>
      <c r="F976" s="13"/>
      <c r="G976" s="14">
        <f>F976*E976</f>
        <v>0</v>
      </c>
    </row>
    <row r="977" spans="2:7" ht="12.95" customHeight="1" outlineLevel="3">
      <c r="C977" s="11" t="s">
        <v>568</v>
      </c>
      <c r="D977" s="23">
        <v>2086131108851</v>
      </c>
      <c r="E977" s="18">
        <v>570</v>
      </c>
      <c r="F977" s="13"/>
      <c r="G977" s="14">
        <f>F977*E977</f>
        <v>0</v>
      </c>
    </row>
    <row r="978" spans="2:7" ht="12.95" customHeight="1" outlineLevel="3">
      <c r="C978" s="11" t="s">
        <v>569</v>
      </c>
      <c r="D978" s="23">
        <v>2086131118850</v>
      </c>
      <c r="E978" s="18">
        <v>570</v>
      </c>
      <c r="F978" s="13"/>
      <c r="G978" s="14">
        <f>F978*E978</f>
        <v>0</v>
      </c>
    </row>
    <row r="979" spans="2:7" ht="12.95" customHeight="1" outlineLevel="3">
      <c r="C979" s="11" t="s">
        <v>579</v>
      </c>
      <c r="D979" s="23">
        <v>2086131128859</v>
      </c>
      <c r="E979" s="18">
        <v>570</v>
      </c>
      <c r="F979" s="13"/>
      <c r="G979" s="14">
        <f>F979*E979</f>
        <v>0</v>
      </c>
    </row>
    <row r="980" spans="2:7" ht="12.95" customHeight="1" outlineLevel="3">
      <c r="C980" s="11" t="s">
        <v>280</v>
      </c>
      <c r="D980" s="23">
        <v>2086131080041</v>
      </c>
      <c r="E980" s="18">
        <v>570</v>
      </c>
      <c r="F980" s="13"/>
      <c r="G980" s="14">
        <f>F980*E980</f>
        <v>0</v>
      </c>
    </row>
    <row r="981" spans="2:7" ht="12.95" customHeight="1" outlineLevel="3">
      <c r="C981" s="11" t="s">
        <v>281</v>
      </c>
      <c r="D981" s="23">
        <v>2086131090040</v>
      </c>
      <c r="E981" s="18">
        <v>570</v>
      </c>
      <c r="F981" s="13"/>
      <c r="G981" s="14">
        <f>F981*E981</f>
        <v>0</v>
      </c>
    </row>
    <row r="982" spans="2:7" ht="12.95" customHeight="1" outlineLevel="3">
      <c r="C982" s="11" t="s">
        <v>282</v>
      </c>
      <c r="D982" s="23">
        <v>2086131100046</v>
      </c>
      <c r="E982" s="18">
        <v>570</v>
      </c>
      <c r="F982" s="13"/>
      <c r="G982" s="14">
        <f>F982*E982</f>
        <v>0</v>
      </c>
    </row>
    <row r="983" spans="2:7" ht="12.95" customHeight="1" outlineLevel="3">
      <c r="C983" s="11" t="s">
        <v>580</v>
      </c>
      <c r="D983" s="23">
        <v>2086131110045</v>
      </c>
      <c r="E983" s="18">
        <v>570</v>
      </c>
      <c r="F983" s="13"/>
      <c r="G983" s="14">
        <f>F983*E983</f>
        <v>0</v>
      </c>
    </row>
    <row r="984" spans="2:7" ht="12.95" customHeight="1" outlineLevel="3">
      <c r="C984" s="11" t="s">
        <v>581</v>
      </c>
      <c r="D984" s="23">
        <v>2086131120044</v>
      </c>
      <c r="E984" s="18">
        <v>570</v>
      </c>
      <c r="F984" s="13"/>
      <c r="G984" s="14">
        <f>F984*E984</f>
        <v>0</v>
      </c>
    </row>
    <row r="985" spans="2:7" ht="12.95" customHeight="1" outlineLevel="3">
      <c r="C985" s="11" t="s">
        <v>582</v>
      </c>
      <c r="D985" s="23">
        <v>2086131130043</v>
      </c>
      <c r="E985" s="18">
        <v>570</v>
      </c>
      <c r="F985" s="13"/>
      <c r="G985" s="14">
        <f>F985*E985</f>
        <v>0</v>
      </c>
    </row>
    <row r="986" spans="2:7" ht="12.95" customHeight="1" outlineLevel="3">
      <c r="B986" s="15"/>
      <c r="C986" s="11" t="s">
        <v>573</v>
      </c>
      <c r="D986" s="23">
        <v>2086131097384</v>
      </c>
      <c r="E986" s="18">
        <v>570</v>
      </c>
      <c r="F986" s="13"/>
      <c r="G986" s="14">
        <f>F986*E986</f>
        <v>0</v>
      </c>
    </row>
    <row r="987" spans="2:7" ht="12.95" customHeight="1" outlineLevel="3">
      <c r="C987" s="11" t="s">
        <v>574</v>
      </c>
      <c r="D987" s="23">
        <v>2086131107380</v>
      </c>
      <c r="E987" s="18">
        <v>570</v>
      </c>
      <c r="F987" s="13"/>
      <c r="G987" s="14">
        <f>F987*E987</f>
        <v>0</v>
      </c>
    </row>
    <row r="988" spans="2:7" ht="12.95" customHeight="1" outlineLevel="3">
      <c r="C988" s="11" t="s">
        <v>575</v>
      </c>
      <c r="D988" s="23">
        <v>2086131117389</v>
      </c>
      <c r="E988" s="18">
        <v>570</v>
      </c>
      <c r="F988" s="13"/>
      <c r="G988" s="14">
        <f>F988*E988</f>
        <v>0</v>
      </c>
    </row>
    <row r="989" spans="2:7" ht="12.95" customHeight="1" outlineLevel="3">
      <c r="C989" s="11" t="s">
        <v>108</v>
      </c>
      <c r="D989" s="23">
        <v>2086131081680</v>
      </c>
      <c r="E989" s="18">
        <v>570</v>
      </c>
      <c r="F989" s="13"/>
      <c r="G989" s="14">
        <f>F989*E989</f>
        <v>0</v>
      </c>
    </row>
    <row r="990" spans="2:7" ht="12.95" customHeight="1" outlineLevel="3">
      <c r="C990" s="11" t="s">
        <v>109</v>
      </c>
      <c r="D990" s="23">
        <v>2086131091689</v>
      </c>
      <c r="E990" s="18">
        <v>570</v>
      </c>
      <c r="F990" s="13"/>
      <c r="G990" s="14">
        <f>F990*E990</f>
        <v>0</v>
      </c>
    </row>
    <row r="991" spans="2:7" ht="12.95" customHeight="1" outlineLevel="3">
      <c r="C991" s="11" t="s">
        <v>110</v>
      </c>
      <c r="D991" s="23">
        <v>2086131101685</v>
      </c>
      <c r="E991" s="18">
        <v>570</v>
      </c>
      <c r="F991" s="13"/>
      <c r="G991" s="14">
        <f>F991*E991</f>
        <v>0</v>
      </c>
    </row>
    <row r="992" spans="2:7" ht="12.95" customHeight="1" outlineLevel="3">
      <c r="C992" s="11" t="s">
        <v>111</v>
      </c>
      <c r="D992" s="23">
        <v>2086131111684</v>
      </c>
      <c r="E992" s="18">
        <v>570</v>
      </c>
      <c r="F992" s="13"/>
      <c r="G992" s="14">
        <f>F992*E992</f>
        <v>0</v>
      </c>
    </row>
    <row r="993" spans="2:7" ht="12.95" customHeight="1" outlineLevel="3">
      <c r="C993" s="11" t="s">
        <v>112</v>
      </c>
      <c r="D993" s="23">
        <v>2086131121683</v>
      </c>
      <c r="E993" s="18">
        <v>570</v>
      </c>
      <c r="F993" s="13"/>
      <c r="G993" s="14">
        <f>F993*E993</f>
        <v>0</v>
      </c>
    </row>
    <row r="994" spans="2:7" ht="12.95" customHeight="1" outlineLevel="3">
      <c r="C994" s="11" t="s">
        <v>373</v>
      </c>
      <c r="D994" s="23">
        <v>2086131131682</v>
      </c>
      <c r="E994" s="18">
        <v>570</v>
      </c>
      <c r="F994" s="13"/>
      <c r="G994" s="14">
        <f>F994*E994</f>
        <v>0</v>
      </c>
    </row>
    <row r="995" spans="2:7" ht="12.95" customHeight="1" outlineLevel="3">
      <c r="C995" s="11" t="s">
        <v>583</v>
      </c>
      <c r="D995" s="23">
        <v>2086131120617</v>
      </c>
      <c r="E995" s="18">
        <v>570</v>
      </c>
      <c r="F995" s="13"/>
      <c r="G995" s="14">
        <f>F995*E995</f>
        <v>0</v>
      </c>
    </row>
    <row r="996" spans="2:7" ht="12.95" customHeight="1" outlineLevel="3">
      <c r="C996" s="11" t="s">
        <v>584</v>
      </c>
      <c r="D996" s="23">
        <v>2086131130616</v>
      </c>
      <c r="E996" s="18">
        <v>570</v>
      </c>
      <c r="F996" s="13"/>
      <c r="G996" s="14">
        <f>F996*E996</f>
        <v>0</v>
      </c>
    </row>
    <row r="997" spans="2:7" ht="12.95" customHeight="1" outlineLevel="3">
      <c r="C997" s="11" t="s">
        <v>94</v>
      </c>
      <c r="D997" s="23">
        <v>2086131091702</v>
      </c>
      <c r="E997" s="18">
        <v>570</v>
      </c>
      <c r="F997" s="13"/>
      <c r="G997" s="14">
        <f>F997*E997</f>
        <v>0</v>
      </c>
    </row>
    <row r="998" spans="2:7" ht="12.95" customHeight="1" outlineLevel="3">
      <c r="C998" s="11" t="s">
        <v>95</v>
      </c>
      <c r="D998" s="23">
        <v>2086131101708</v>
      </c>
      <c r="E998" s="18">
        <v>570</v>
      </c>
      <c r="F998" s="13"/>
      <c r="G998" s="14">
        <f>F998*E998</f>
        <v>0</v>
      </c>
    </row>
    <row r="999" spans="2:7" ht="12.95" customHeight="1" outlineLevel="3">
      <c r="C999" s="11" t="s">
        <v>96</v>
      </c>
      <c r="D999" s="23">
        <v>2086131111707</v>
      </c>
      <c r="E999" s="18">
        <v>570</v>
      </c>
      <c r="F999" s="13"/>
      <c r="G999" s="14">
        <f>F999*E999</f>
        <v>0</v>
      </c>
    </row>
    <row r="1000" spans="2:7" ht="12.95" customHeight="1" outlineLevel="3">
      <c r="C1000" s="11" t="s">
        <v>97</v>
      </c>
      <c r="D1000" s="23">
        <v>2086131121706</v>
      </c>
      <c r="E1000" s="18">
        <v>570</v>
      </c>
      <c r="F1000" s="13"/>
      <c r="G1000" s="14">
        <f>F1000*E1000</f>
        <v>0</v>
      </c>
    </row>
    <row r="1001" spans="2:7" ht="12.95" customHeight="1" outlineLevel="3">
      <c r="C1001" s="11" t="s">
        <v>98</v>
      </c>
      <c r="D1001" s="23">
        <v>2086131131705</v>
      </c>
      <c r="E1001" s="18">
        <v>570</v>
      </c>
      <c r="F1001" s="13"/>
      <c r="G1001" s="14">
        <f>F1001*E1001</f>
        <v>0</v>
      </c>
    </row>
    <row r="1002" spans="2:7" ht="11.1" customHeight="1" outlineLevel="3">
      <c r="B1002" s="34" t="s">
        <v>585</v>
      </c>
      <c r="C1002" s="34"/>
      <c r="D1002" s="9"/>
      <c r="E1002" s="39" t="str">
        <f>HYPERLINK("http://www.galantholding.ru/catalog/308/86883/","www.galantholding.ru")</f>
        <v>www.galantholding.ru</v>
      </c>
      <c r="F1002" s="35"/>
      <c r="G1002" s="35"/>
    </row>
    <row r="1003" spans="2:7" ht="11.1" customHeight="1" outlineLevel="3">
      <c r="B1003" s="36" t="s">
        <v>100</v>
      </c>
      <c r="C1003" s="36"/>
      <c r="D1003" s="36"/>
      <c r="E1003" s="36"/>
      <c r="F1003" s="10"/>
      <c r="G1003" s="10"/>
    </row>
    <row r="1004" spans="2:7" ht="12.95" customHeight="1" outlineLevel="3">
      <c r="C1004" s="11" t="s">
        <v>560</v>
      </c>
      <c r="D1004" s="23">
        <v>2087051089800</v>
      </c>
      <c r="E1004" s="18">
        <v>403</v>
      </c>
      <c r="F1004" s="13"/>
      <c r="G1004" s="14">
        <f>F1004*E1004</f>
        <v>0</v>
      </c>
    </row>
    <row r="1005" spans="2:7" ht="12.95" customHeight="1" outlineLevel="3">
      <c r="C1005" s="11" t="s">
        <v>561</v>
      </c>
      <c r="D1005" s="23">
        <v>2087051099809</v>
      </c>
      <c r="E1005" s="18">
        <v>403</v>
      </c>
      <c r="F1005" s="13"/>
      <c r="G1005" s="14">
        <f>F1005*E1005</f>
        <v>0</v>
      </c>
    </row>
    <row r="1006" spans="2:7" ht="12.95" customHeight="1" outlineLevel="3">
      <c r="C1006" s="11" t="s">
        <v>562</v>
      </c>
      <c r="D1006" s="23">
        <v>2087051109805</v>
      </c>
      <c r="E1006" s="18">
        <v>403</v>
      </c>
      <c r="F1006" s="13"/>
      <c r="G1006" s="14">
        <f>F1006*E1006</f>
        <v>0</v>
      </c>
    </row>
    <row r="1007" spans="2:7" ht="12.95" customHeight="1" outlineLevel="3">
      <c r="C1007" s="11" t="s">
        <v>563</v>
      </c>
      <c r="D1007" s="23">
        <v>2087051077548</v>
      </c>
      <c r="E1007" s="18">
        <v>403</v>
      </c>
      <c r="F1007" s="13"/>
      <c r="G1007" s="14">
        <f>F1007*E1007</f>
        <v>0</v>
      </c>
    </row>
    <row r="1008" spans="2:7" ht="12.95" customHeight="1" outlineLevel="3">
      <c r="C1008" s="11" t="s">
        <v>564</v>
      </c>
      <c r="D1008" s="23">
        <v>2087051087547</v>
      </c>
      <c r="E1008" s="18">
        <v>403</v>
      </c>
      <c r="F1008" s="13"/>
      <c r="G1008" s="14">
        <f>F1008*E1008</f>
        <v>0</v>
      </c>
    </row>
    <row r="1009" spans="2:7" ht="12.95" customHeight="1" outlineLevel="3">
      <c r="C1009" s="11" t="s">
        <v>586</v>
      </c>
      <c r="D1009" s="23">
        <v>2087051097546</v>
      </c>
      <c r="E1009" s="18">
        <v>403</v>
      </c>
      <c r="F1009" s="13"/>
      <c r="G1009" s="14">
        <f>F1009*E1009</f>
        <v>0</v>
      </c>
    </row>
    <row r="1010" spans="2:7" ht="12.95" customHeight="1" outlineLevel="3">
      <c r="C1010" s="11" t="s">
        <v>587</v>
      </c>
      <c r="D1010" s="23">
        <v>2087051107542</v>
      </c>
      <c r="E1010" s="18">
        <v>403</v>
      </c>
      <c r="F1010" s="13"/>
      <c r="G1010" s="14">
        <f>F1010*E1010</f>
        <v>0</v>
      </c>
    </row>
    <row r="1011" spans="2:7" ht="12.95" customHeight="1" outlineLevel="3">
      <c r="C1011" s="11" t="s">
        <v>588</v>
      </c>
      <c r="D1011" s="23">
        <v>2087051071003</v>
      </c>
      <c r="E1011" s="18">
        <v>403</v>
      </c>
      <c r="F1011" s="13"/>
      <c r="G1011" s="14">
        <f>F1011*E1011</f>
        <v>0</v>
      </c>
    </row>
    <row r="1012" spans="2:7" ht="12.95" customHeight="1" outlineLevel="3">
      <c r="C1012" s="11" t="s">
        <v>589</v>
      </c>
      <c r="D1012" s="23">
        <v>2087051081002</v>
      </c>
      <c r="E1012" s="18">
        <v>403</v>
      </c>
      <c r="F1012" s="13"/>
      <c r="G1012" s="14">
        <f>F1012*E1012</f>
        <v>0</v>
      </c>
    </row>
    <row r="1013" spans="2:7" ht="12.95" customHeight="1" outlineLevel="3">
      <c r="C1013" s="11" t="s">
        <v>590</v>
      </c>
      <c r="D1013" s="23">
        <v>2087051091001</v>
      </c>
      <c r="E1013" s="18">
        <v>403</v>
      </c>
      <c r="F1013" s="13"/>
      <c r="G1013" s="14">
        <f>F1013*E1013</f>
        <v>0</v>
      </c>
    </row>
    <row r="1014" spans="2:7" ht="12.95" customHeight="1" outlineLevel="3">
      <c r="C1014" s="11" t="s">
        <v>570</v>
      </c>
      <c r="D1014" s="23">
        <v>2087051101007</v>
      </c>
      <c r="E1014" s="18">
        <v>403</v>
      </c>
      <c r="F1014" s="13"/>
      <c r="G1014" s="14">
        <f>F1014*E1014</f>
        <v>0</v>
      </c>
    </row>
    <row r="1015" spans="2:7" ht="12.95" customHeight="1" outlineLevel="3">
      <c r="B1015" s="41" t="str">
        <f>HYPERLINK("http://galantphoto.ru/pictures_for_form/Orhideja/classic/O-705-208.jpg","увеличить")</f>
        <v>увеличить</v>
      </c>
      <c r="C1015" s="11" t="s">
        <v>107</v>
      </c>
      <c r="D1015" s="23">
        <v>2087051071683</v>
      </c>
      <c r="E1015" s="18">
        <v>403</v>
      </c>
      <c r="F1015" s="13"/>
      <c r="G1015" s="14">
        <f>F1015*E1015</f>
        <v>0</v>
      </c>
    </row>
    <row r="1016" spans="2:7" ht="12.95" customHeight="1" outlineLevel="3">
      <c r="C1016" s="11" t="s">
        <v>110</v>
      </c>
      <c r="D1016" s="23">
        <v>2087051101687</v>
      </c>
      <c r="E1016" s="18">
        <v>403</v>
      </c>
      <c r="F1016" s="13"/>
      <c r="G1016" s="14">
        <f>F1016*E1016</f>
        <v>0</v>
      </c>
    </row>
    <row r="1017" spans="2:7" ht="11.1" customHeight="1" outlineLevel="2">
      <c r="B1017" s="22">
        <v>290</v>
      </c>
      <c r="C1017" s="8"/>
      <c r="D1017" s="8"/>
      <c r="E1017" s="8"/>
      <c r="F1017" s="8"/>
      <c r="G1017" s="8"/>
    </row>
    <row r="1018" spans="2:7" ht="11.1" customHeight="1" outlineLevel="3">
      <c r="B1018" s="34" t="s">
        <v>591</v>
      </c>
      <c r="C1018" s="34"/>
      <c r="D1018" s="9"/>
      <c r="E1018" s="39" t="str">
        <f>HYPERLINK("https://www.galantholding.com/catalog/292/159817/","www.galantholding.ru")</f>
        <v>www.galantholding.ru</v>
      </c>
      <c r="F1018" s="35"/>
      <c r="G1018" s="35"/>
    </row>
    <row r="1019" spans="2:7" ht="11.1" customHeight="1" outlineLevel="3">
      <c r="B1019" s="36" t="s">
        <v>128</v>
      </c>
      <c r="C1019" s="36"/>
      <c r="D1019" s="36"/>
      <c r="E1019" s="36"/>
      <c r="F1019" s="10"/>
      <c r="G1019" s="10"/>
    </row>
    <row r="1020" spans="2:7" ht="12.95" customHeight="1" outlineLevel="3">
      <c r="C1020" s="11" t="s">
        <v>592</v>
      </c>
      <c r="D1020" s="23">
        <v>2905430171703</v>
      </c>
      <c r="E1020" s="18">
        <v>980</v>
      </c>
      <c r="F1020" s="13"/>
      <c r="G1020" s="14">
        <f>F1020*E1020</f>
        <v>0</v>
      </c>
    </row>
    <row r="1021" spans="2:7" ht="12.95" customHeight="1" outlineLevel="3">
      <c r="C1021" s="11" t="s">
        <v>593</v>
      </c>
      <c r="D1021" s="23">
        <v>2905430181702</v>
      </c>
      <c r="E1021" s="18">
        <v>980</v>
      </c>
      <c r="F1021" s="13"/>
      <c r="G1021" s="14">
        <f>F1021*E1021</f>
        <v>0</v>
      </c>
    </row>
    <row r="1022" spans="2:7" ht="12.95" customHeight="1" outlineLevel="3">
      <c r="C1022" s="11" t="s">
        <v>594</v>
      </c>
      <c r="D1022" s="23">
        <v>2905430191701</v>
      </c>
      <c r="E1022" s="18">
        <v>980</v>
      </c>
      <c r="F1022" s="13"/>
      <c r="G1022" s="14">
        <f>F1022*E1022</f>
        <v>0</v>
      </c>
    </row>
    <row r="1023" spans="2:7" ht="12.95" customHeight="1" outlineLevel="3">
      <c r="C1023" s="11" t="s">
        <v>595</v>
      </c>
      <c r="D1023" s="23">
        <v>2905430251702</v>
      </c>
      <c r="E1023" s="18">
        <v>980</v>
      </c>
      <c r="F1023" s="13"/>
      <c r="G1023" s="14">
        <f>F1023*E1023</f>
        <v>0</v>
      </c>
    </row>
    <row r="1024" spans="2:7" ht="12.95" customHeight="1" outlineLevel="3">
      <c r="C1024" s="11" t="s">
        <v>596</v>
      </c>
      <c r="D1024" s="23">
        <v>2905430261701</v>
      </c>
      <c r="E1024" s="18">
        <v>980</v>
      </c>
      <c r="F1024" s="13"/>
      <c r="G1024" s="14">
        <f>F1024*E1024</f>
        <v>0</v>
      </c>
    </row>
    <row r="1025" spans="2:7" ht="12.95" customHeight="1" outlineLevel="3">
      <c r="C1025" s="11" t="s">
        <v>597</v>
      </c>
      <c r="D1025" s="23">
        <v>2905430271700</v>
      </c>
      <c r="E1025" s="18">
        <v>980</v>
      </c>
      <c r="F1025" s="13"/>
      <c r="G1025" s="14">
        <f>F1025*E1025</f>
        <v>0</v>
      </c>
    </row>
    <row r="1026" spans="2:7" ht="12.95" customHeight="1" outlineLevel="3">
      <c r="C1026" s="11"/>
      <c r="D1026" s="11"/>
      <c r="E1026" s="17"/>
      <c r="F1026" s="13"/>
      <c r="G1026" s="14"/>
    </row>
    <row r="1027" spans="2:7" ht="12.95" customHeight="1" outlineLevel="3">
      <c r="C1027" s="11"/>
      <c r="D1027" s="11"/>
      <c r="E1027" s="17"/>
      <c r="F1027" s="13"/>
      <c r="G1027" s="14"/>
    </row>
    <row r="1028" spans="2:7" ht="12.95" customHeight="1" outlineLevel="3">
      <c r="C1028" s="11"/>
      <c r="D1028" s="11"/>
      <c r="E1028" s="17"/>
      <c r="F1028" s="13"/>
      <c r="G1028" s="14"/>
    </row>
    <row r="1029" spans="2:7" ht="12.95" customHeight="1" outlineLevel="3">
      <c r="C1029" s="11"/>
      <c r="D1029" s="11"/>
      <c r="E1029" s="17"/>
      <c r="F1029" s="13"/>
      <c r="G1029" s="14"/>
    </row>
    <row r="1030" spans="2:7" ht="12.95" customHeight="1" outlineLevel="3">
      <c r="C1030" s="11"/>
      <c r="D1030" s="11"/>
      <c r="E1030" s="17"/>
      <c r="F1030" s="13"/>
      <c r="G1030" s="14"/>
    </row>
    <row r="1031" spans="2:7" ht="12.95" customHeight="1" outlineLevel="3">
      <c r="B1031" s="15"/>
      <c r="C1031" s="11"/>
      <c r="D1031" s="11"/>
      <c r="E1031" s="17"/>
      <c r="F1031" s="13"/>
      <c r="G1031" s="14"/>
    </row>
    <row r="1032" spans="2:7" ht="11.1" customHeight="1" outlineLevel="3">
      <c r="B1032" s="34" t="s">
        <v>598</v>
      </c>
      <c r="C1032" s="34"/>
      <c r="D1032" s="9"/>
      <c r="E1032" s="35"/>
      <c r="F1032" s="35"/>
      <c r="G1032" s="35"/>
    </row>
    <row r="1033" spans="2:7" ht="11.1" customHeight="1" outlineLevel="3">
      <c r="B1033" s="36" t="s">
        <v>599</v>
      </c>
      <c r="C1033" s="36"/>
      <c r="D1033" s="36"/>
      <c r="E1033" s="36"/>
      <c r="F1033" s="10"/>
      <c r="G1033" s="10"/>
    </row>
    <row r="1034" spans="2:7" ht="12.95" customHeight="1" outlineLevel="3">
      <c r="C1034" s="11" t="s">
        <v>238</v>
      </c>
      <c r="D1034" s="23">
        <v>2905530111685</v>
      </c>
      <c r="E1034" s="12">
        <v>1170</v>
      </c>
      <c r="F1034" s="13"/>
      <c r="G1034" s="14">
        <f>F1034*E1034</f>
        <v>0</v>
      </c>
    </row>
    <row r="1035" spans="2:7" ht="12.95" customHeight="1" outlineLevel="3">
      <c r="C1035" s="11" t="s">
        <v>177</v>
      </c>
      <c r="D1035" s="23">
        <v>2905530121684</v>
      </c>
      <c r="E1035" s="12">
        <v>1170</v>
      </c>
      <c r="F1035" s="13"/>
      <c r="G1035" s="14">
        <f>F1035*E1035</f>
        <v>0</v>
      </c>
    </row>
    <row r="1036" spans="2:7" ht="12.95" customHeight="1" outlineLevel="3">
      <c r="C1036" s="11" t="s">
        <v>179</v>
      </c>
      <c r="D1036" s="23">
        <v>2905530131683</v>
      </c>
      <c r="E1036" s="12">
        <v>1170</v>
      </c>
      <c r="F1036" s="13"/>
      <c r="G1036" s="14">
        <f>F1036*E1036</f>
        <v>0</v>
      </c>
    </row>
    <row r="1037" spans="2:7" ht="12.95" customHeight="1" outlineLevel="3">
      <c r="C1037" s="11" t="s">
        <v>181</v>
      </c>
      <c r="D1037" s="23">
        <v>2905530191687</v>
      </c>
      <c r="E1037" s="12">
        <v>1170</v>
      </c>
      <c r="F1037" s="13"/>
      <c r="G1037" s="14">
        <f>F1037*E1037</f>
        <v>0</v>
      </c>
    </row>
    <row r="1038" spans="2:7" ht="12.95" customHeight="1" outlineLevel="3">
      <c r="C1038" s="11" t="s">
        <v>244</v>
      </c>
      <c r="D1038" s="23">
        <v>2905530201683</v>
      </c>
      <c r="E1038" s="12">
        <v>1170</v>
      </c>
      <c r="F1038" s="13"/>
      <c r="G1038" s="14">
        <f>F1038*E1038</f>
        <v>0</v>
      </c>
    </row>
    <row r="1039" spans="2:7" ht="12.95" customHeight="1" outlineLevel="3">
      <c r="C1039" s="11" t="s">
        <v>246</v>
      </c>
      <c r="D1039" s="23">
        <v>2905530211682</v>
      </c>
      <c r="E1039" s="12">
        <v>1170</v>
      </c>
      <c r="F1039" s="13"/>
      <c r="G1039" s="14">
        <f>F1039*E1039</f>
        <v>0</v>
      </c>
    </row>
    <row r="1040" spans="2:7" ht="12.95" customHeight="1" outlineLevel="3">
      <c r="C1040" s="11" t="s">
        <v>248</v>
      </c>
      <c r="D1040" s="23">
        <v>2905530221681</v>
      </c>
      <c r="E1040" s="12">
        <v>1170</v>
      </c>
      <c r="F1040" s="13"/>
      <c r="G1040" s="14">
        <f>F1040*E1040</f>
        <v>0</v>
      </c>
    </row>
    <row r="1041" spans="2:7" ht="12.95" customHeight="1" outlineLevel="3">
      <c r="C1041" s="11" t="s">
        <v>332</v>
      </c>
      <c r="D1041" s="23">
        <v>2905530231680</v>
      </c>
      <c r="E1041" s="12">
        <v>1170</v>
      </c>
      <c r="F1041" s="13"/>
      <c r="G1041" s="14">
        <f>F1041*E1041</f>
        <v>0</v>
      </c>
    </row>
    <row r="1042" spans="2:7" ht="12.95" customHeight="1" outlineLevel="3">
      <c r="C1042" s="11" t="s">
        <v>183</v>
      </c>
      <c r="D1042" s="23">
        <v>2905530261687</v>
      </c>
      <c r="E1042" s="12">
        <v>1170</v>
      </c>
      <c r="F1042" s="13"/>
      <c r="G1042" s="14">
        <f>F1042*E1042</f>
        <v>0</v>
      </c>
    </row>
    <row r="1043" spans="2:7" ht="12.95" customHeight="1" outlineLevel="3">
      <c r="C1043" s="11" t="s">
        <v>185</v>
      </c>
      <c r="D1043" s="23">
        <v>2905530271686</v>
      </c>
      <c r="E1043" s="12">
        <v>1170</v>
      </c>
      <c r="F1043" s="13"/>
      <c r="G1043" s="14">
        <f>F1043*E1043</f>
        <v>0</v>
      </c>
    </row>
    <row r="1044" spans="2:7" ht="12.95" customHeight="1" outlineLevel="3">
      <c r="C1044" s="11" t="s">
        <v>187</v>
      </c>
      <c r="D1044" s="23">
        <v>2905530281685</v>
      </c>
      <c r="E1044" s="12">
        <v>1170</v>
      </c>
      <c r="F1044" s="13"/>
      <c r="G1044" s="14">
        <f>F1044*E1044</f>
        <v>0</v>
      </c>
    </row>
    <row r="1045" spans="2:7" ht="12.95" customHeight="1" outlineLevel="3">
      <c r="B1045" s="15"/>
      <c r="C1045" s="11" t="s">
        <v>252</v>
      </c>
      <c r="D1045" s="23">
        <v>2905530291684</v>
      </c>
      <c r="E1045" s="12">
        <v>1170</v>
      </c>
      <c r="F1045" s="13"/>
      <c r="G1045" s="14">
        <f>F1045*E1045</f>
        <v>0</v>
      </c>
    </row>
    <row r="1046" spans="2:7" ht="12.95" customHeight="1" outlineLevel="3">
      <c r="C1046" s="11" t="s">
        <v>337</v>
      </c>
      <c r="D1046" s="23">
        <v>2905530301680</v>
      </c>
      <c r="E1046" s="12">
        <v>1170</v>
      </c>
      <c r="F1046" s="13"/>
      <c r="G1046" s="14">
        <f>F1046*E1046</f>
        <v>0</v>
      </c>
    </row>
    <row r="1047" spans="2:7" ht="12.95" customHeight="1" outlineLevel="3">
      <c r="C1047" s="11" t="s">
        <v>189</v>
      </c>
      <c r="D1047" s="23">
        <v>2905530341686</v>
      </c>
      <c r="E1047" s="12">
        <v>1170</v>
      </c>
      <c r="F1047" s="13"/>
      <c r="G1047" s="14">
        <f>F1047*E1047</f>
        <v>0</v>
      </c>
    </row>
    <row r="1048" spans="2:7" ht="12.95" customHeight="1" outlineLevel="3">
      <c r="C1048" s="11" t="s">
        <v>191</v>
      </c>
      <c r="D1048" s="23">
        <v>2905530351685</v>
      </c>
      <c r="E1048" s="12">
        <v>1170</v>
      </c>
      <c r="F1048" s="13"/>
      <c r="G1048" s="14">
        <f>F1048*E1048</f>
        <v>0</v>
      </c>
    </row>
    <row r="1049" spans="2:7" ht="12.95" customHeight="1" outlineLevel="3">
      <c r="C1049" s="11" t="s">
        <v>255</v>
      </c>
      <c r="D1049" s="23">
        <v>2905530361684</v>
      </c>
      <c r="E1049" s="12">
        <v>1170</v>
      </c>
      <c r="F1049" s="13"/>
      <c r="G1049" s="14">
        <f>F1049*E1049</f>
        <v>0</v>
      </c>
    </row>
    <row r="1050" spans="2:7" ht="12.95" customHeight="1" outlineLevel="3">
      <c r="C1050" s="11" t="s">
        <v>343</v>
      </c>
      <c r="D1050" s="23">
        <v>2905530371683</v>
      </c>
      <c r="E1050" s="12">
        <v>1170</v>
      </c>
      <c r="F1050" s="13"/>
      <c r="G1050" s="14">
        <f>F1050*E1050</f>
        <v>0</v>
      </c>
    </row>
    <row r="1051" spans="2:7" ht="12.95" customHeight="1" outlineLevel="3">
      <c r="C1051" s="11" t="s">
        <v>257</v>
      </c>
      <c r="D1051" s="23">
        <v>2905530421685</v>
      </c>
      <c r="E1051" s="12">
        <v>1170</v>
      </c>
      <c r="F1051" s="13"/>
      <c r="G1051" s="14">
        <f>F1051*E1051</f>
        <v>0</v>
      </c>
    </row>
    <row r="1052" spans="2:7" ht="12.95" customHeight="1" outlineLevel="3">
      <c r="C1052" s="11" t="s">
        <v>259</v>
      </c>
      <c r="D1052" s="23">
        <v>2905530431684</v>
      </c>
      <c r="E1052" s="12">
        <v>1170</v>
      </c>
      <c r="F1052" s="13"/>
      <c r="G1052" s="14">
        <f>F1052*E1052</f>
        <v>0</v>
      </c>
    </row>
    <row r="1053" spans="2:7" ht="12.95" customHeight="1" outlineLevel="3">
      <c r="C1053" s="11" t="s">
        <v>261</v>
      </c>
      <c r="D1053" s="23">
        <v>2905530441683</v>
      </c>
      <c r="E1053" s="12">
        <v>1170</v>
      </c>
      <c r="F1053" s="13"/>
      <c r="G1053" s="14">
        <f>F1053*E1053</f>
        <v>0</v>
      </c>
    </row>
    <row r="1054" spans="2:7" ht="12.95" customHeight="1" outlineLevel="3">
      <c r="C1054" s="11" t="s">
        <v>370</v>
      </c>
      <c r="D1054" s="23">
        <v>2905530501684</v>
      </c>
      <c r="E1054" s="12">
        <v>1170</v>
      </c>
      <c r="F1054" s="13"/>
      <c r="G1054" s="14">
        <f>F1054*E1054</f>
        <v>0</v>
      </c>
    </row>
    <row r="1055" spans="2:7" ht="12.95" customHeight="1" outlineLevel="3">
      <c r="C1055" s="11" t="s">
        <v>354</v>
      </c>
      <c r="D1055" s="23">
        <v>2905530511683</v>
      </c>
      <c r="E1055" s="12">
        <v>1170</v>
      </c>
      <c r="F1055" s="13"/>
      <c r="G1055" s="14">
        <f>F1055*E1055</f>
        <v>0</v>
      </c>
    </row>
    <row r="1056" spans="2:7" ht="12.95" customHeight="1" outlineLevel="3">
      <c r="C1056" s="11" t="s">
        <v>600</v>
      </c>
      <c r="D1056" s="23">
        <v>2905530111708</v>
      </c>
      <c r="E1056" s="12">
        <v>1170</v>
      </c>
      <c r="F1056" s="13"/>
      <c r="G1056" s="14">
        <f>F1056*E1056</f>
        <v>0</v>
      </c>
    </row>
    <row r="1057" spans="3:7" ht="12.95" customHeight="1" outlineLevel="3">
      <c r="C1057" s="11" t="s">
        <v>601</v>
      </c>
      <c r="D1057" s="23">
        <v>2905530121707</v>
      </c>
      <c r="E1057" s="12">
        <v>1170</v>
      </c>
      <c r="F1057" s="13"/>
      <c r="G1057" s="14">
        <f>F1057*E1057</f>
        <v>0</v>
      </c>
    </row>
    <row r="1058" spans="3:7" ht="12.95" customHeight="1" outlineLevel="3">
      <c r="C1058" s="11" t="s">
        <v>602</v>
      </c>
      <c r="D1058" s="23">
        <v>2905530131706</v>
      </c>
      <c r="E1058" s="12">
        <v>1170</v>
      </c>
      <c r="F1058" s="13"/>
      <c r="G1058" s="14">
        <f>F1058*E1058</f>
        <v>0</v>
      </c>
    </row>
    <row r="1059" spans="3:7" ht="12.95" customHeight="1" outlineLevel="3">
      <c r="C1059" s="11" t="s">
        <v>603</v>
      </c>
      <c r="D1059" s="23">
        <v>2905530191700</v>
      </c>
      <c r="E1059" s="12">
        <v>1170</v>
      </c>
      <c r="F1059" s="13"/>
      <c r="G1059" s="14">
        <f>F1059*E1059</f>
        <v>0</v>
      </c>
    </row>
    <row r="1060" spans="3:7" ht="12.95" customHeight="1" outlineLevel="3">
      <c r="C1060" s="11" t="s">
        <v>604</v>
      </c>
      <c r="D1060" s="23">
        <v>2905530201706</v>
      </c>
      <c r="E1060" s="12">
        <v>1170</v>
      </c>
      <c r="F1060" s="13"/>
      <c r="G1060" s="14">
        <f>F1060*E1060</f>
        <v>0</v>
      </c>
    </row>
    <row r="1061" spans="3:7" ht="12.95" customHeight="1" outlineLevel="3">
      <c r="C1061" s="11" t="s">
        <v>605</v>
      </c>
      <c r="D1061" s="23">
        <v>2905530211705</v>
      </c>
      <c r="E1061" s="12">
        <v>1170</v>
      </c>
      <c r="F1061" s="13"/>
      <c r="G1061" s="14">
        <f>F1061*E1061</f>
        <v>0</v>
      </c>
    </row>
    <row r="1062" spans="3:7" ht="12.95" customHeight="1" outlineLevel="3">
      <c r="C1062" s="11" t="s">
        <v>606</v>
      </c>
      <c r="D1062" s="23">
        <v>2905530221704</v>
      </c>
      <c r="E1062" s="12">
        <v>1170</v>
      </c>
      <c r="F1062" s="13"/>
      <c r="G1062" s="14">
        <f>F1062*E1062</f>
        <v>0</v>
      </c>
    </row>
    <row r="1063" spans="3:7" ht="12.95" customHeight="1" outlineLevel="3">
      <c r="C1063" s="11" t="s">
        <v>607</v>
      </c>
      <c r="D1063" s="23">
        <v>2905530231703</v>
      </c>
      <c r="E1063" s="12">
        <v>1170</v>
      </c>
      <c r="F1063" s="13"/>
      <c r="G1063" s="14">
        <f>F1063*E1063</f>
        <v>0</v>
      </c>
    </row>
    <row r="1064" spans="3:7" ht="12.95" customHeight="1" outlineLevel="3">
      <c r="C1064" s="11" t="s">
        <v>608</v>
      </c>
      <c r="D1064" s="23">
        <v>2905530261700</v>
      </c>
      <c r="E1064" s="12">
        <v>1170</v>
      </c>
      <c r="F1064" s="13"/>
      <c r="G1064" s="14">
        <f>F1064*E1064</f>
        <v>0</v>
      </c>
    </row>
    <row r="1065" spans="3:7" ht="12.95" customHeight="1" outlineLevel="3">
      <c r="C1065" s="11" t="s">
        <v>609</v>
      </c>
      <c r="D1065" s="23">
        <v>2905530271709</v>
      </c>
      <c r="E1065" s="12">
        <v>1170</v>
      </c>
      <c r="F1065" s="13"/>
      <c r="G1065" s="14">
        <f>F1065*E1065</f>
        <v>0</v>
      </c>
    </row>
    <row r="1066" spans="3:7" ht="12.95" customHeight="1" outlineLevel="3">
      <c r="C1066" s="11" t="s">
        <v>610</v>
      </c>
      <c r="D1066" s="23">
        <v>2905530281708</v>
      </c>
      <c r="E1066" s="12">
        <v>1170</v>
      </c>
      <c r="F1066" s="13"/>
      <c r="G1066" s="14">
        <f>F1066*E1066</f>
        <v>0</v>
      </c>
    </row>
    <row r="1067" spans="3:7" ht="12.95" customHeight="1" outlineLevel="3">
      <c r="C1067" s="11" t="s">
        <v>611</v>
      </c>
      <c r="D1067" s="23">
        <v>2905530291707</v>
      </c>
      <c r="E1067" s="12">
        <v>1170</v>
      </c>
      <c r="F1067" s="13"/>
      <c r="G1067" s="14">
        <f>F1067*E1067</f>
        <v>0</v>
      </c>
    </row>
    <row r="1068" spans="3:7" ht="12.95" customHeight="1" outlineLevel="3">
      <c r="C1068" s="11" t="s">
        <v>612</v>
      </c>
      <c r="D1068" s="23">
        <v>2905530301703</v>
      </c>
      <c r="E1068" s="12">
        <v>1170</v>
      </c>
      <c r="F1068" s="13"/>
      <c r="G1068" s="14">
        <f>F1068*E1068</f>
        <v>0</v>
      </c>
    </row>
    <row r="1069" spans="3:7" ht="12.95" customHeight="1" outlineLevel="3">
      <c r="C1069" s="11" t="s">
        <v>613</v>
      </c>
      <c r="D1069" s="23">
        <v>2905530341709</v>
      </c>
      <c r="E1069" s="12">
        <v>1170</v>
      </c>
      <c r="F1069" s="13"/>
      <c r="G1069" s="14">
        <f>F1069*E1069</f>
        <v>0</v>
      </c>
    </row>
    <row r="1070" spans="3:7" ht="12.95" customHeight="1" outlineLevel="3">
      <c r="C1070" s="11" t="s">
        <v>614</v>
      </c>
      <c r="D1070" s="23">
        <v>2905530351708</v>
      </c>
      <c r="E1070" s="12">
        <v>1170</v>
      </c>
      <c r="F1070" s="13"/>
      <c r="G1070" s="14">
        <f>F1070*E1070</f>
        <v>0</v>
      </c>
    </row>
    <row r="1071" spans="3:7" ht="12.95" customHeight="1" outlineLevel="3">
      <c r="C1071" s="11" t="s">
        <v>615</v>
      </c>
      <c r="D1071" s="23">
        <v>2905530361707</v>
      </c>
      <c r="E1071" s="12">
        <v>1170</v>
      </c>
      <c r="F1071" s="13"/>
      <c r="G1071" s="14">
        <f>F1071*E1071</f>
        <v>0</v>
      </c>
    </row>
    <row r="1072" spans="3:7" ht="12.95" customHeight="1" outlineLevel="3">
      <c r="C1072" s="11" t="s">
        <v>616</v>
      </c>
      <c r="D1072" s="23">
        <v>2905530371706</v>
      </c>
      <c r="E1072" s="12">
        <v>1170</v>
      </c>
      <c r="F1072" s="13"/>
      <c r="G1072" s="14">
        <f>F1072*E1072</f>
        <v>0</v>
      </c>
    </row>
    <row r="1073" spans="2:7" ht="12.95" customHeight="1" outlineLevel="3">
      <c r="C1073" s="11" t="s">
        <v>617</v>
      </c>
      <c r="D1073" s="23">
        <v>2905530421708</v>
      </c>
      <c r="E1073" s="12">
        <v>1170</v>
      </c>
      <c r="F1073" s="13"/>
      <c r="G1073" s="14">
        <f>F1073*E1073</f>
        <v>0</v>
      </c>
    </row>
    <row r="1074" spans="2:7" ht="12.95" customHeight="1" outlineLevel="3">
      <c r="C1074" s="11" t="s">
        <v>618</v>
      </c>
      <c r="D1074" s="23">
        <v>2905530431707</v>
      </c>
      <c r="E1074" s="12">
        <v>1170</v>
      </c>
      <c r="F1074" s="13"/>
      <c r="G1074" s="14">
        <f>F1074*E1074</f>
        <v>0</v>
      </c>
    </row>
    <row r="1075" spans="2:7" ht="12.95" customHeight="1" outlineLevel="3">
      <c r="C1075" s="11" t="s">
        <v>619</v>
      </c>
      <c r="D1075" s="23">
        <v>2905530441706</v>
      </c>
      <c r="E1075" s="12">
        <v>1170</v>
      </c>
      <c r="F1075" s="13"/>
      <c r="G1075" s="14">
        <f>F1075*E1075</f>
        <v>0</v>
      </c>
    </row>
    <row r="1076" spans="2:7" ht="12.95" customHeight="1" outlineLevel="3">
      <c r="C1076" s="11" t="s">
        <v>620</v>
      </c>
      <c r="D1076" s="23">
        <v>2905530501707</v>
      </c>
      <c r="E1076" s="12">
        <v>1170</v>
      </c>
      <c r="F1076" s="13"/>
      <c r="G1076" s="14">
        <f>F1076*E1076</f>
        <v>0</v>
      </c>
    </row>
    <row r="1077" spans="2:7" ht="12.95" customHeight="1" outlineLevel="3">
      <c r="C1077" s="11" t="s">
        <v>621</v>
      </c>
      <c r="D1077" s="23">
        <v>2905530511706</v>
      </c>
      <c r="E1077" s="12">
        <v>1170</v>
      </c>
      <c r="F1077" s="13"/>
      <c r="G1077" s="14">
        <f>F1077*E1077</f>
        <v>0</v>
      </c>
    </row>
    <row r="1078" spans="2:7" ht="11.1" customHeight="1" outlineLevel="3">
      <c r="B1078" s="34" t="s">
        <v>622</v>
      </c>
      <c r="C1078" s="34"/>
      <c r="D1078" s="9"/>
      <c r="E1078" s="39" t="str">
        <f>HYPERLINK("https://www.galantholding.com/catalog/307/154074/","www.galantholding.ru")</f>
        <v>www.galantholding.ru</v>
      </c>
      <c r="F1078" s="35"/>
      <c r="G1078" s="35"/>
    </row>
    <row r="1079" spans="2:7" ht="11.1" customHeight="1" outlineLevel="3">
      <c r="B1079" s="36" t="s">
        <v>100</v>
      </c>
      <c r="C1079" s="36"/>
      <c r="D1079" s="36"/>
      <c r="E1079" s="36"/>
      <c r="F1079" s="10"/>
      <c r="G1079" s="10"/>
    </row>
    <row r="1080" spans="2:7" ht="12.95" customHeight="1" outlineLevel="3">
      <c r="C1080" s="11" t="s">
        <v>283</v>
      </c>
      <c r="D1080" s="23">
        <v>2907031061681</v>
      </c>
      <c r="E1080" s="18">
        <v>540</v>
      </c>
      <c r="F1080" s="13"/>
      <c r="G1080" s="14">
        <f>F1080*E1080</f>
        <v>0</v>
      </c>
    </row>
    <row r="1081" spans="2:7" ht="12.95" customHeight="1" outlineLevel="3">
      <c r="C1081" s="11" t="s">
        <v>107</v>
      </c>
      <c r="D1081" s="23">
        <v>2907031071680</v>
      </c>
      <c r="E1081" s="18">
        <v>540</v>
      </c>
      <c r="F1081" s="13"/>
      <c r="G1081" s="14">
        <f>F1081*E1081</f>
        <v>0</v>
      </c>
    </row>
    <row r="1082" spans="2:7" ht="12.95" customHeight="1" outlineLevel="3">
      <c r="C1082" s="11" t="s">
        <v>108</v>
      </c>
      <c r="D1082" s="23">
        <v>2907031081689</v>
      </c>
      <c r="E1082" s="18">
        <v>540</v>
      </c>
      <c r="F1082" s="13"/>
      <c r="G1082" s="14">
        <f>F1082*E1082</f>
        <v>0</v>
      </c>
    </row>
    <row r="1083" spans="2:7" ht="12.95" customHeight="1" outlineLevel="3">
      <c r="C1083" s="11" t="s">
        <v>109</v>
      </c>
      <c r="D1083" s="23">
        <v>2907031091688</v>
      </c>
      <c r="E1083" s="18">
        <v>540</v>
      </c>
      <c r="F1083" s="13"/>
      <c r="G1083" s="14">
        <f>F1083*E1083</f>
        <v>0</v>
      </c>
    </row>
    <row r="1084" spans="2:7" ht="12.95" customHeight="1" outlineLevel="3">
      <c r="C1084" s="11" t="s">
        <v>110</v>
      </c>
      <c r="D1084" s="23">
        <v>2907031101684</v>
      </c>
      <c r="E1084" s="18">
        <v>540</v>
      </c>
      <c r="F1084" s="13"/>
      <c r="G1084" s="14">
        <f>F1084*E1084</f>
        <v>0</v>
      </c>
    </row>
    <row r="1085" spans="2:7" ht="12.95" customHeight="1" outlineLevel="3">
      <c r="C1085" s="11" t="s">
        <v>289</v>
      </c>
      <c r="D1085" s="23">
        <v>2907031061704</v>
      </c>
      <c r="E1085" s="18">
        <v>540</v>
      </c>
      <c r="F1085" s="13"/>
      <c r="G1085" s="14">
        <f>F1085*E1085</f>
        <v>0</v>
      </c>
    </row>
    <row r="1086" spans="2:7" ht="12.95" customHeight="1" outlineLevel="3">
      <c r="C1086" s="11" t="s">
        <v>113</v>
      </c>
      <c r="D1086" s="23">
        <v>2907031071703</v>
      </c>
      <c r="E1086" s="18">
        <v>540</v>
      </c>
      <c r="F1086" s="13"/>
      <c r="G1086" s="14">
        <f>F1086*E1086</f>
        <v>0</v>
      </c>
    </row>
    <row r="1087" spans="2:7" ht="12.95" customHeight="1" outlineLevel="3">
      <c r="C1087" s="11" t="s">
        <v>93</v>
      </c>
      <c r="D1087" s="23">
        <v>2907031081702</v>
      </c>
      <c r="E1087" s="18">
        <v>540</v>
      </c>
      <c r="F1087" s="13"/>
      <c r="G1087" s="14">
        <f>F1087*E1087</f>
        <v>0</v>
      </c>
    </row>
    <row r="1088" spans="2:7" ht="12.95" customHeight="1" outlineLevel="3">
      <c r="C1088" s="11" t="s">
        <v>94</v>
      </c>
      <c r="D1088" s="23">
        <v>2907031091701</v>
      </c>
      <c r="E1088" s="18">
        <v>540</v>
      </c>
      <c r="F1088" s="13"/>
      <c r="G1088" s="14">
        <f>F1088*E1088</f>
        <v>0</v>
      </c>
    </row>
    <row r="1089" spans="2:7" ht="12.95" customHeight="1" outlineLevel="3">
      <c r="C1089" s="11" t="s">
        <v>95</v>
      </c>
      <c r="D1089" s="23">
        <v>2907031101707</v>
      </c>
      <c r="E1089" s="18">
        <v>540</v>
      </c>
      <c r="F1089" s="13"/>
      <c r="G1089" s="14">
        <f>F1089*E1089</f>
        <v>0</v>
      </c>
    </row>
    <row r="1090" spans="2:7" ht="12.95" customHeight="1" outlineLevel="3">
      <c r="C1090" s="11"/>
      <c r="D1090" s="11"/>
      <c r="E1090" s="17"/>
      <c r="F1090" s="13"/>
      <c r="G1090" s="14"/>
    </row>
    <row r="1091" spans="2:7" ht="12.95" customHeight="1" outlineLevel="3">
      <c r="B1091" s="15"/>
      <c r="C1091" s="11"/>
      <c r="D1091" s="11"/>
      <c r="E1091" s="17"/>
      <c r="F1091" s="13"/>
      <c r="G1091" s="14"/>
    </row>
    <row r="1092" spans="2:7" ht="11.1" customHeight="1" outlineLevel="2">
      <c r="B1092" s="22">
        <v>342</v>
      </c>
      <c r="C1092" s="8"/>
      <c r="D1092" s="8"/>
      <c r="E1092" s="8"/>
      <c r="F1092" s="8"/>
      <c r="G1092" s="8"/>
    </row>
    <row r="1093" spans="2:7" ht="11.1" customHeight="1" outlineLevel="3">
      <c r="B1093" s="34" t="s">
        <v>623</v>
      </c>
      <c r="C1093" s="34"/>
      <c r="D1093" s="9"/>
      <c r="E1093" s="39" t="str">
        <f>HYPERLINK("http://www.galantholding.ru/catalog/289/92193/","www.galantholding.ru")</f>
        <v>www.galantholding.ru</v>
      </c>
      <c r="F1093" s="35"/>
      <c r="G1093" s="35"/>
    </row>
    <row r="1094" spans="2:7" ht="11.1" customHeight="1" outlineLevel="3">
      <c r="B1094" s="36" t="s">
        <v>378</v>
      </c>
      <c r="C1094" s="36"/>
      <c r="D1094" s="36"/>
      <c r="E1094" s="36"/>
      <c r="F1094" s="10"/>
      <c r="G1094" s="10"/>
    </row>
    <row r="1095" spans="2:7" ht="12.95" customHeight="1" outlineLevel="3">
      <c r="C1095" s="11" t="s">
        <v>624</v>
      </c>
      <c r="D1095" s="23">
        <v>3425070621264</v>
      </c>
      <c r="E1095" s="18">
        <v>995</v>
      </c>
      <c r="F1095" s="13"/>
      <c r="G1095" s="14">
        <f>F1095*E1095</f>
        <v>0</v>
      </c>
    </row>
    <row r="1096" spans="2:7" ht="12.95" customHeight="1" outlineLevel="3">
      <c r="C1096" s="11" t="s">
        <v>625</v>
      </c>
      <c r="D1096" s="23">
        <v>3425070211267</v>
      </c>
      <c r="E1096" s="18">
        <v>995</v>
      </c>
      <c r="F1096" s="13"/>
      <c r="G1096" s="14">
        <f>F1096*E1096</f>
        <v>0</v>
      </c>
    </row>
    <row r="1097" spans="2:7" ht="12.95" customHeight="1" outlineLevel="3">
      <c r="C1097" s="11" t="s">
        <v>421</v>
      </c>
      <c r="D1097" s="23">
        <v>3425070221266</v>
      </c>
      <c r="E1097" s="18">
        <v>995</v>
      </c>
      <c r="F1097" s="13"/>
      <c r="G1097" s="14">
        <f>F1097*E1097</f>
        <v>0</v>
      </c>
    </row>
    <row r="1098" spans="2:7" ht="12.95" customHeight="1" outlineLevel="3">
      <c r="C1098" s="11" t="s">
        <v>422</v>
      </c>
      <c r="D1098" s="23">
        <v>3425070231265</v>
      </c>
      <c r="E1098" s="18">
        <v>995</v>
      </c>
      <c r="F1098" s="13"/>
      <c r="G1098" s="14">
        <f>F1098*E1098</f>
        <v>0</v>
      </c>
    </row>
    <row r="1099" spans="2:7" ht="12.95" customHeight="1" outlineLevel="3">
      <c r="C1099" s="11" t="s">
        <v>297</v>
      </c>
      <c r="D1099" s="23">
        <v>3425070301265</v>
      </c>
      <c r="E1099" s="18">
        <v>995</v>
      </c>
      <c r="F1099" s="13"/>
      <c r="G1099" s="14">
        <f>F1099*E1099</f>
        <v>0</v>
      </c>
    </row>
    <row r="1100" spans="2:7" ht="12.95" customHeight="1" outlineLevel="3">
      <c r="C1100" s="11" t="s">
        <v>626</v>
      </c>
      <c r="D1100" s="23">
        <v>3425070351260</v>
      </c>
      <c r="E1100" s="18">
        <v>995</v>
      </c>
      <c r="F1100" s="13"/>
      <c r="G1100" s="14">
        <f>F1100*E1100</f>
        <v>0</v>
      </c>
    </row>
    <row r="1101" spans="2:7" ht="12.95" customHeight="1" outlineLevel="3">
      <c r="C1101" s="11" t="s">
        <v>627</v>
      </c>
      <c r="D1101" s="23">
        <v>3425070591703</v>
      </c>
      <c r="E1101" s="18">
        <v>995</v>
      </c>
      <c r="F1101" s="13"/>
      <c r="G1101" s="14">
        <f>F1101*E1101</f>
        <v>0</v>
      </c>
    </row>
    <row r="1102" spans="2:7" ht="12.95" customHeight="1" outlineLevel="3">
      <c r="C1102" s="11" t="s">
        <v>628</v>
      </c>
      <c r="D1102" s="23">
        <v>3425070601709</v>
      </c>
      <c r="E1102" s="18">
        <v>995</v>
      </c>
      <c r="F1102" s="13"/>
      <c r="G1102" s="14">
        <f>F1102*E1102</f>
        <v>0</v>
      </c>
    </row>
    <row r="1103" spans="2:7" ht="12.95" customHeight="1" outlineLevel="3">
      <c r="C1103" s="11" t="s">
        <v>629</v>
      </c>
      <c r="D1103" s="23">
        <v>3425070611708</v>
      </c>
      <c r="E1103" s="18">
        <v>995</v>
      </c>
      <c r="F1103" s="13"/>
      <c r="G1103" s="14">
        <f>F1103*E1103</f>
        <v>0</v>
      </c>
    </row>
    <row r="1104" spans="2:7" ht="12.95" customHeight="1" outlineLevel="3">
      <c r="C1104" s="11" t="s">
        <v>360</v>
      </c>
      <c r="D1104" s="23">
        <v>3425070621707</v>
      </c>
      <c r="E1104" s="18">
        <v>995</v>
      </c>
      <c r="F1104" s="13"/>
      <c r="G1104" s="14">
        <f>F1104*E1104</f>
        <v>0</v>
      </c>
    </row>
    <row r="1105" spans="2:7" ht="12.95" customHeight="1" outlineLevel="3">
      <c r="C1105" s="11" t="s">
        <v>630</v>
      </c>
      <c r="D1105" s="23">
        <v>3425070631706</v>
      </c>
      <c r="E1105" s="18">
        <v>995</v>
      </c>
      <c r="F1105" s="13"/>
      <c r="G1105" s="14">
        <f>F1105*E1105</f>
        <v>0</v>
      </c>
    </row>
    <row r="1106" spans="2:7" ht="12.95" customHeight="1" outlineLevel="3">
      <c r="B1106" s="41" t="str">
        <f>HYPERLINK("http://galantphoto.ru/pictures_for_form/Orhideja/classic/O-507-342.jpg","увеличить")</f>
        <v>увеличить</v>
      </c>
      <c r="C1106" s="11" t="s">
        <v>397</v>
      </c>
      <c r="D1106" s="23">
        <v>3425070211700</v>
      </c>
      <c r="E1106" s="18">
        <v>995</v>
      </c>
      <c r="F1106" s="13"/>
      <c r="G1106" s="14">
        <f>F1106*E1106</f>
        <v>0</v>
      </c>
    </row>
    <row r="1107" spans="2:7" ht="12.95" customHeight="1" outlineLevel="3">
      <c r="C1107" s="11" t="s">
        <v>399</v>
      </c>
      <c r="D1107" s="23">
        <v>3425070231708</v>
      </c>
      <c r="E1107" s="18">
        <v>995</v>
      </c>
      <c r="F1107" s="13"/>
      <c r="G1107" s="14">
        <f>F1107*E1107</f>
        <v>0</v>
      </c>
    </row>
    <row r="1108" spans="2:7" ht="12.95" customHeight="1" outlineLevel="3">
      <c r="C1108" s="11" t="s">
        <v>361</v>
      </c>
      <c r="D1108" s="23">
        <v>3425070271704</v>
      </c>
      <c r="E1108" s="18">
        <v>995</v>
      </c>
      <c r="F1108" s="13"/>
      <c r="G1108" s="14">
        <f>F1108*E1108</f>
        <v>0</v>
      </c>
    </row>
    <row r="1109" spans="2:7" ht="12.95" customHeight="1" outlineLevel="3">
      <c r="C1109" s="11" t="s">
        <v>204</v>
      </c>
      <c r="D1109" s="23">
        <v>3425070281703</v>
      </c>
      <c r="E1109" s="18">
        <v>995</v>
      </c>
      <c r="F1109" s="13"/>
      <c r="G1109" s="14">
        <f>F1109*E1109</f>
        <v>0</v>
      </c>
    </row>
    <row r="1110" spans="2:7" ht="12.95" customHeight="1" outlineLevel="3">
      <c r="C1110" s="11" t="s">
        <v>400</v>
      </c>
      <c r="D1110" s="23">
        <v>3425070291702</v>
      </c>
      <c r="E1110" s="18">
        <v>995</v>
      </c>
      <c r="F1110" s="13"/>
      <c r="G1110" s="14">
        <f>F1110*E1110</f>
        <v>0</v>
      </c>
    </row>
    <row r="1111" spans="2:7" ht="12.95" customHeight="1" outlineLevel="3">
      <c r="C1111" s="11" t="s">
        <v>371</v>
      </c>
      <c r="D1111" s="23">
        <v>3425070301708</v>
      </c>
      <c r="E1111" s="18">
        <v>995</v>
      </c>
      <c r="F1111" s="13"/>
      <c r="G1111" s="14">
        <f>F1111*E1111</f>
        <v>0</v>
      </c>
    </row>
    <row r="1112" spans="2:7" ht="12.95" customHeight="1" outlineLevel="3">
      <c r="C1112" s="11" t="s">
        <v>401</v>
      </c>
      <c r="D1112" s="23">
        <v>3425070311707</v>
      </c>
      <c r="E1112" s="18">
        <v>995</v>
      </c>
      <c r="F1112" s="13"/>
      <c r="G1112" s="14">
        <f>F1112*E1112</f>
        <v>0</v>
      </c>
    </row>
    <row r="1113" spans="2:7" ht="12.95" customHeight="1" outlineLevel="3">
      <c r="C1113" s="11" t="s">
        <v>403</v>
      </c>
      <c r="D1113" s="23">
        <v>3425070351703</v>
      </c>
      <c r="E1113" s="18">
        <v>995</v>
      </c>
      <c r="F1113" s="13"/>
      <c r="G1113" s="14">
        <f>F1113*E1113</f>
        <v>0</v>
      </c>
    </row>
    <row r="1114" spans="2:7" ht="12.95" customHeight="1" outlineLevel="3">
      <c r="C1114" s="11" t="s">
        <v>404</v>
      </c>
      <c r="D1114" s="23">
        <v>3425070361702</v>
      </c>
      <c r="E1114" s="18">
        <v>995</v>
      </c>
      <c r="F1114" s="13"/>
      <c r="G1114" s="14">
        <f>F1114*E1114</f>
        <v>0</v>
      </c>
    </row>
    <row r="1115" spans="2:7" ht="12.95" customHeight="1" outlineLevel="3">
      <c r="C1115" s="11" t="s">
        <v>405</v>
      </c>
      <c r="D1115" s="23">
        <v>3425070371701</v>
      </c>
      <c r="E1115" s="18">
        <v>995</v>
      </c>
      <c r="F1115" s="13"/>
      <c r="G1115" s="14">
        <f>F1115*E1115</f>
        <v>0</v>
      </c>
    </row>
    <row r="1116" spans="2:7" ht="12.95" customHeight="1" outlineLevel="3">
      <c r="C1116" s="11" t="s">
        <v>406</v>
      </c>
      <c r="D1116" s="23">
        <v>3425070381700</v>
      </c>
      <c r="E1116" s="18">
        <v>995</v>
      </c>
      <c r="F1116" s="13"/>
      <c r="G1116" s="14">
        <f>F1116*E1116</f>
        <v>0</v>
      </c>
    </row>
    <row r="1117" spans="2:7" ht="12.95" customHeight="1" outlineLevel="3">
      <c r="C1117" s="11" t="s">
        <v>407</v>
      </c>
      <c r="D1117" s="23">
        <v>3425070391709</v>
      </c>
      <c r="E1117" s="18">
        <v>995</v>
      </c>
      <c r="F1117" s="13"/>
      <c r="G1117" s="14">
        <f>F1117*E1117</f>
        <v>0</v>
      </c>
    </row>
    <row r="1118" spans="2:7" ht="12.95" customHeight="1" outlineLevel="3">
      <c r="C1118" s="11" t="s">
        <v>408</v>
      </c>
      <c r="D1118" s="23">
        <v>3425070431702</v>
      </c>
      <c r="E1118" s="18">
        <v>995</v>
      </c>
      <c r="F1118" s="13"/>
      <c r="G1118" s="14">
        <f>F1118*E1118</f>
        <v>0</v>
      </c>
    </row>
    <row r="1119" spans="2:7" ht="12.95" customHeight="1" outlineLevel="3">
      <c r="C1119" s="11" t="s">
        <v>409</v>
      </c>
      <c r="D1119" s="23">
        <v>3425070441701</v>
      </c>
      <c r="E1119" s="18">
        <v>995</v>
      </c>
      <c r="F1119" s="13"/>
      <c r="G1119" s="14">
        <f>F1119*E1119</f>
        <v>0</v>
      </c>
    </row>
    <row r="1120" spans="2:7" ht="12.95" customHeight="1" outlineLevel="3">
      <c r="C1120" s="11" t="s">
        <v>410</v>
      </c>
      <c r="D1120" s="23">
        <v>3425070451700</v>
      </c>
      <c r="E1120" s="18">
        <v>995</v>
      </c>
      <c r="F1120" s="13"/>
      <c r="G1120" s="14">
        <f>F1120*E1120</f>
        <v>0</v>
      </c>
    </row>
    <row r="1121" spans="2:7" ht="12.95" customHeight="1" outlineLevel="3">
      <c r="C1121" s="11" t="s">
        <v>411</v>
      </c>
      <c r="D1121" s="23">
        <v>3425070461709</v>
      </c>
      <c r="E1121" s="18">
        <v>995</v>
      </c>
      <c r="F1121" s="13"/>
      <c r="G1121" s="14">
        <f>F1121*E1121</f>
        <v>0</v>
      </c>
    </row>
    <row r="1122" spans="2:7" ht="12.95" customHeight="1" outlineLevel="3">
      <c r="C1122" s="11" t="s">
        <v>412</v>
      </c>
      <c r="D1122" s="23">
        <v>3425070477170</v>
      </c>
      <c r="E1122" s="18">
        <v>995</v>
      </c>
      <c r="F1122" s="13"/>
      <c r="G1122" s="14">
        <f>F1122*E1122</f>
        <v>0</v>
      </c>
    </row>
    <row r="1123" spans="2:7" ht="12.95" customHeight="1" outlineLevel="3">
      <c r="C1123" s="11" t="s">
        <v>413</v>
      </c>
      <c r="D1123" s="23">
        <v>3425070511701</v>
      </c>
      <c r="E1123" s="18">
        <v>995</v>
      </c>
      <c r="F1123" s="13"/>
      <c r="G1123" s="14">
        <f>F1123*E1123</f>
        <v>0</v>
      </c>
    </row>
    <row r="1124" spans="2:7" ht="12.95" customHeight="1" outlineLevel="3">
      <c r="C1124" s="11" t="s">
        <v>414</v>
      </c>
      <c r="D1124" s="23">
        <v>3425070521700</v>
      </c>
      <c r="E1124" s="18">
        <v>995</v>
      </c>
      <c r="F1124" s="13"/>
      <c r="G1124" s="14">
        <f>F1124*E1124</f>
        <v>0</v>
      </c>
    </row>
    <row r="1125" spans="2:7" ht="12.95" customHeight="1" outlineLevel="3">
      <c r="C1125" s="11" t="s">
        <v>415</v>
      </c>
      <c r="D1125" s="23">
        <v>3425070531709</v>
      </c>
      <c r="E1125" s="18">
        <v>995</v>
      </c>
      <c r="F1125" s="13"/>
      <c r="G1125" s="14">
        <f>F1125*E1125</f>
        <v>0</v>
      </c>
    </row>
    <row r="1126" spans="2:7" ht="12.95" customHeight="1" outlineLevel="3">
      <c r="C1126" s="11" t="s">
        <v>416</v>
      </c>
      <c r="D1126" s="23">
        <v>3425070541708</v>
      </c>
      <c r="E1126" s="18">
        <v>995</v>
      </c>
      <c r="F1126" s="13"/>
      <c r="G1126" s="14">
        <f>F1126*E1126</f>
        <v>0</v>
      </c>
    </row>
    <row r="1127" spans="2:7" ht="12.95" customHeight="1" outlineLevel="3">
      <c r="C1127" s="11" t="s">
        <v>417</v>
      </c>
      <c r="D1127" s="23">
        <v>3425070551707</v>
      </c>
      <c r="E1127" s="18">
        <v>995</v>
      </c>
      <c r="F1127" s="13"/>
      <c r="G1127" s="14">
        <f>F1127*E1127</f>
        <v>0</v>
      </c>
    </row>
    <row r="1128" spans="2:7" ht="11.1" customHeight="1" outlineLevel="3">
      <c r="B1128" s="34" t="s">
        <v>631</v>
      </c>
      <c r="C1128" s="34"/>
      <c r="D1128" s="9"/>
      <c r="E1128" s="39" t="str">
        <f>HYPERLINK("http://www.galantholding.ru/catalog/289/92193/","www.galantholding.ru")</f>
        <v>www.galantholding.ru</v>
      </c>
      <c r="F1128" s="35"/>
      <c r="G1128" s="35"/>
    </row>
    <row r="1129" spans="2:7" ht="11.1" customHeight="1" outlineLevel="3">
      <c r="B1129" s="36" t="s">
        <v>378</v>
      </c>
      <c r="C1129" s="36"/>
      <c r="D1129" s="36"/>
      <c r="E1129" s="36"/>
      <c r="F1129" s="10"/>
      <c r="G1129" s="10"/>
    </row>
    <row r="1130" spans="2:7" ht="12.95" customHeight="1" outlineLevel="3">
      <c r="C1130" s="11" t="s">
        <v>302</v>
      </c>
      <c r="D1130" s="23">
        <v>3425070620014</v>
      </c>
      <c r="E1130" s="19">
        <v>590</v>
      </c>
      <c r="F1130" s="13"/>
      <c r="G1130" s="14">
        <f>F1130*E1130</f>
        <v>0</v>
      </c>
    </row>
    <row r="1131" spans="2:7" ht="12.95" customHeight="1" outlineLevel="3">
      <c r="C1131" s="11" t="s">
        <v>303</v>
      </c>
      <c r="D1131" s="23">
        <v>3425070630013</v>
      </c>
      <c r="E1131" s="19">
        <v>590</v>
      </c>
      <c r="F1131" s="13"/>
      <c r="G1131" s="14">
        <f>F1131*E1131</f>
        <v>0</v>
      </c>
    </row>
    <row r="1132" spans="2:7" ht="12.95" customHeight="1" outlineLevel="3">
      <c r="C1132" s="11" t="s">
        <v>147</v>
      </c>
      <c r="D1132" s="23">
        <v>3425070210017</v>
      </c>
      <c r="E1132" s="19">
        <v>590</v>
      </c>
      <c r="F1132" s="13"/>
      <c r="G1132" s="14">
        <f>F1132*E1132</f>
        <v>0</v>
      </c>
    </row>
    <row r="1133" spans="2:7" ht="12.95" customHeight="1" outlineLevel="3">
      <c r="C1133" s="11" t="s">
        <v>216</v>
      </c>
      <c r="D1133" s="23">
        <v>3425070220016</v>
      </c>
      <c r="E1133" s="19">
        <v>590</v>
      </c>
      <c r="F1133" s="13"/>
      <c r="G1133" s="14">
        <f>F1133*E1133</f>
        <v>0</v>
      </c>
    </row>
    <row r="1134" spans="2:7" ht="12.95" customHeight="1" outlineLevel="3">
      <c r="C1134" s="11" t="s">
        <v>218</v>
      </c>
      <c r="D1134" s="23">
        <v>3425070230015</v>
      </c>
      <c r="E1134" s="19">
        <v>590</v>
      </c>
      <c r="F1134" s="13"/>
      <c r="G1134" s="14">
        <f>F1134*E1134</f>
        <v>0</v>
      </c>
    </row>
    <row r="1135" spans="2:7" ht="12.95" customHeight="1" outlineLevel="3">
      <c r="C1135" s="11" t="s">
        <v>365</v>
      </c>
      <c r="D1135" s="23">
        <v>3425070290019</v>
      </c>
      <c r="E1135" s="19">
        <v>590</v>
      </c>
      <c r="F1135" s="13"/>
      <c r="G1135" s="14">
        <f>F1135*E1135</f>
        <v>0</v>
      </c>
    </row>
    <row r="1136" spans="2:7" ht="12.95" customHeight="1" outlineLevel="3">
      <c r="C1136" s="11" t="s">
        <v>308</v>
      </c>
      <c r="D1136" s="23">
        <v>3425070300015</v>
      </c>
      <c r="E1136" s="19">
        <v>590</v>
      </c>
      <c r="F1136" s="13"/>
      <c r="G1136" s="14">
        <f>F1136*E1136</f>
        <v>0</v>
      </c>
    </row>
    <row r="1137" spans="2:7" ht="12.95" customHeight="1" outlineLevel="3">
      <c r="C1137" s="11" t="s">
        <v>320</v>
      </c>
      <c r="D1137" s="23">
        <v>3425070550014</v>
      </c>
      <c r="E1137" s="19">
        <v>590</v>
      </c>
      <c r="F1137" s="13"/>
      <c r="G1137" s="14">
        <f>F1137*E1137</f>
        <v>0</v>
      </c>
    </row>
    <row r="1138" spans="2:7" ht="12.95" customHeight="1" outlineLevel="3">
      <c r="C1138" s="11"/>
      <c r="D1138" s="11"/>
      <c r="E1138" s="20"/>
      <c r="F1138" s="13"/>
      <c r="G1138" s="14"/>
    </row>
    <row r="1139" spans="2:7" ht="12.95" customHeight="1" outlineLevel="3">
      <c r="C1139" s="11"/>
      <c r="D1139" s="11"/>
      <c r="E1139" s="20"/>
      <c r="F1139" s="13"/>
      <c r="G1139" s="14"/>
    </row>
    <row r="1140" spans="2:7" ht="12.95" customHeight="1" outlineLevel="3">
      <c r="C1140" s="11"/>
      <c r="D1140" s="11"/>
      <c r="E1140" s="20"/>
      <c r="F1140" s="13"/>
      <c r="G1140" s="14"/>
    </row>
    <row r="1141" spans="2:7" ht="12.95" customHeight="1" outlineLevel="3">
      <c r="B1141" s="41" t="str">
        <f>HYPERLINK("http://galantphoto.ru/pictures_for_form/Orhideja/classic/O-507-342.jpg","увеличить")</f>
        <v>увеличить</v>
      </c>
      <c r="C1141" s="11"/>
      <c r="D1141" s="11"/>
      <c r="E1141" s="20"/>
      <c r="F1141" s="13"/>
      <c r="G1141" s="14"/>
    </row>
    <row r="1142" spans="2:7" ht="11.1" customHeight="1" outlineLevel="3">
      <c r="B1142" s="34" t="s">
        <v>632</v>
      </c>
      <c r="C1142" s="34"/>
      <c r="D1142" s="9"/>
      <c r="E1142" s="39" t="str">
        <f>HYPERLINK("http://www.galantholding.ru/catalog/290/86862/","www.galantholding.ru")</f>
        <v>www.galantholding.ru</v>
      </c>
      <c r="F1142" s="35"/>
      <c r="G1142" s="35"/>
    </row>
    <row r="1143" spans="2:7" ht="11.1" customHeight="1" outlineLevel="3">
      <c r="B1143" s="36" t="s">
        <v>100</v>
      </c>
      <c r="C1143" s="36"/>
      <c r="D1143" s="36"/>
      <c r="E1143" s="36"/>
      <c r="F1143" s="10"/>
      <c r="G1143" s="10"/>
    </row>
    <row r="1144" spans="2:7" ht="12.95" customHeight="1" outlineLevel="3">
      <c r="C1144" s="11" t="s">
        <v>624</v>
      </c>
      <c r="D1144" s="23">
        <v>3425360621264</v>
      </c>
      <c r="E1144" s="18">
        <v>960</v>
      </c>
      <c r="F1144" s="13"/>
      <c r="G1144" s="14">
        <f>F1144*E1144</f>
        <v>0</v>
      </c>
    </row>
    <row r="1145" spans="2:7" ht="12.95" customHeight="1" outlineLevel="3">
      <c r="C1145" s="11" t="s">
        <v>422</v>
      </c>
      <c r="D1145" s="23">
        <v>3425360231265</v>
      </c>
      <c r="E1145" s="18">
        <v>960</v>
      </c>
      <c r="F1145" s="13"/>
      <c r="G1145" s="14">
        <f>F1145*E1145</f>
        <v>0</v>
      </c>
    </row>
    <row r="1146" spans="2:7" ht="12.95" customHeight="1" outlineLevel="3">
      <c r="C1146" s="11" t="s">
        <v>299</v>
      </c>
      <c r="D1146" s="23">
        <v>3425360551264</v>
      </c>
      <c r="E1146" s="18">
        <v>960</v>
      </c>
      <c r="F1146" s="13"/>
      <c r="G1146" s="14">
        <f>F1146*E1146</f>
        <v>0</v>
      </c>
    </row>
    <row r="1147" spans="2:7" ht="12.95" customHeight="1" outlineLevel="3">
      <c r="C1147" s="11" t="s">
        <v>627</v>
      </c>
      <c r="D1147" s="23">
        <v>3425360591703</v>
      </c>
      <c r="E1147" s="18">
        <v>960</v>
      </c>
      <c r="F1147" s="13"/>
      <c r="G1147" s="14">
        <f>F1147*E1147</f>
        <v>0</v>
      </c>
    </row>
    <row r="1148" spans="2:7" ht="12.95" customHeight="1" outlineLevel="3">
      <c r="C1148" s="11" t="s">
        <v>628</v>
      </c>
      <c r="D1148" s="23">
        <v>3425360601709</v>
      </c>
      <c r="E1148" s="18">
        <v>960</v>
      </c>
      <c r="F1148" s="13"/>
      <c r="G1148" s="14">
        <f>F1148*E1148</f>
        <v>0</v>
      </c>
    </row>
    <row r="1149" spans="2:7" ht="12.95" customHeight="1" outlineLevel="3">
      <c r="C1149" s="11" t="s">
        <v>629</v>
      </c>
      <c r="D1149" s="23">
        <v>3425360611708</v>
      </c>
      <c r="E1149" s="18">
        <v>960</v>
      </c>
      <c r="F1149" s="13"/>
      <c r="G1149" s="14">
        <f>F1149*E1149</f>
        <v>0</v>
      </c>
    </row>
    <row r="1150" spans="2:7" ht="12.95" customHeight="1" outlineLevel="3">
      <c r="C1150" s="11" t="s">
        <v>360</v>
      </c>
      <c r="D1150" s="23">
        <v>3425360621707</v>
      </c>
      <c r="E1150" s="18">
        <v>960</v>
      </c>
      <c r="F1150" s="13"/>
      <c r="G1150" s="14">
        <f>F1150*E1150</f>
        <v>0</v>
      </c>
    </row>
    <row r="1151" spans="2:7" ht="12.95" customHeight="1" outlineLevel="3">
      <c r="C1151" s="11" t="s">
        <v>630</v>
      </c>
      <c r="D1151" s="23">
        <v>3425360631706</v>
      </c>
      <c r="E1151" s="18">
        <v>960</v>
      </c>
      <c r="F1151" s="13"/>
      <c r="G1151" s="14">
        <f>F1151*E1151</f>
        <v>0</v>
      </c>
    </row>
    <row r="1152" spans="2:7" ht="12.95" customHeight="1" outlineLevel="3">
      <c r="C1152" s="11" t="s">
        <v>398</v>
      </c>
      <c r="D1152" s="23">
        <v>3425360221709</v>
      </c>
      <c r="E1152" s="18">
        <v>960</v>
      </c>
      <c r="F1152" s="13"/>
      <c r="G1152" s="14">
        <f>F1152*E1152</f>
        <v>0</v>
      </c>
    </row>
    <row r="1153" spans="2:7" ht="12.95" customHeight="1" outlineLevel="3">
      <c r="C1153" s="11" t="s">
        <v>399</v>
      </c>
      <c r="D1153" s="23">
        <v>3425360231708</v>
      </c>
      <c r="E1153" s="18">
        <v>960</v>
      </c>
      <c r="F1153" s="13"/>
      <c r="G1153" s="14">
        <f>F1153*E1153</f>
        <v>0</v>
      </c>
    </row>
    <row r="1154" spans="2:7" ht="12.95" customHeight="1" outlineLevel="3">
      <c r="C1154" s="11" t="s">
        <v>465</v>
      </c>
      <c r="D1154" s="23">
        <v>3425360241707</v>
      </c>
      <c r="E1154" s="18">
        <v>960</v>
      </c>
      <c r="F1154" s="13"/>
      <c r="G1154" s="14">
        <f>F1154*E1154</f>
        <v>0</v>
      </c>
    </row>
    <row r="1155" spans="2:7" ht="12.95" customHeight="1" outlineLevel="3">
      <c r="B1155" s="41" t="str">
        <f>HYPERLINK("http://galantphoto.ru/pictures_for_form/Orhideja/classic/O-536-342.jpg","увеличить")</f>
        <v>увеличить</v>
      </c>
      <c r="C1155" s="11" t="s">
        <v>361</v>
      </c>
      <c r="D1155" s="23">
        <v>3425360271704</v>
      </c>
      <c r="E1155" s="18">
        <v>960</v>
      </c>
      <c r="F1155" s="13"/>
      <c r="G1155" s="14">
        <f>F1155*E1155</f>
        <v>0</v>
      </c>
    </row>
    <row r="1156" spans="2:7" ht="12.95" customHeight="1" outlineLevel="3">
      <c r="C1156" s="11" t="s">
        <v>204</v>
      </c>
      <c r="D1156" s="23">
        <v>3425360281703</v>
      </c>
      <c r="E1156" s="18">
        <v>960</v>
      </c>
      <c r="F1156" s="13"/>
      <c r="G1156" s="14">
        <f>F1156*E1156</f>
        <v>0</v>
      </c>
    </row>
    <row r="1157" spans="2:7" ht="12.95" customHeight="1" outlineLevel="3">
      <c r="C1157" s="11" t="s">
        <v>400</v>
      </c>
      <c r="D1157" s="23">
        <v>3425360291702</v>
      </c>
      <c r="E1157" s="18">
        <v>960</v>
      </c>
      <c r="F1157" s="13"/>
      <c r="G1157" s="14">
        <f>F1157*E1157</f>
        <v>0</v>
      </c>
    </row>
    <row r="1158" spans="2:7" ht="12.95" customHeight="1" outlineLevel="3">
      <c r="C1158" s="11" t="s">
        <v>371</v>
      </c>
      <c r="D1158" s="23">
        <v>3425360301708</v>
      </c>
      <c r="E1158" s="18">
        <v>960</v>
      </c>
      <c r="F1158" s="13"/>
      <c r="G1158" s="14">
        <f>F1158*E1158</f>
        <v>0</v>
      </c>
    </row>
    <row r="1159" spans="2:7" ht="12.95" customHeight="1" outlineLevel="3">
      <c r="C1159" s="11" t="s">
        <v>401</v>
      </c>
      <c r="D1159" s="23">
        <v>3425360311707</v>
      </c>
      <c r="E1159" s="18">
        <v>960</v>
      </c>
      <c r="F1159" s="13"/>
      <c r="G1159" s="14">
        <f>F1159*E1159</f>
        <v>0</v>
      </c>
    </row>
    <row r="1160" spans="2:7" ht="12.95" customHeight="1" outlineLevel="3">
      <c r="C1160" s="11" t="s">
        <v>469</v>
      </c>
      <c r="D1160" s="23">
        <v>3425360321706</v>
      </c>
      <c r="E1160" s="18">
        <v>960</v>
      </c>
      <c r="F1160" s="13"/>
      <c r="G1160" s="14">
        <f>F1160*E1160</f>
        <v>0</v>
      </c>
    </row>
    <row r="1161" spans="2:7" ht="12.95" customHeight="1" outlineLevel="3">
      <c r="C1161" s="11" t="s">
        <v>403</v>
      </c>
      <c r="D1161" s="23">
        <v>3425360351703</v>
      </c>
      <c r="E1161" s="18">
        <v>960</v>
      </c>
      <c r="F1161" s="13"/>
      <c r="G1161" s="14">
        <f>F1161*E1161</f>
        <v>0</v>
      </c>
    </row>
    <row r="1162" spans="2:7" ht="12.95" customHeight="1" outlineLevel="3">
      <c r="C1162" s="11" t="s">
        <v>404</v>
      </c>
      <c r="D1162" s="23">
        <v>3425360361702</v>
      </c>
      <c r="E1162" s="18">
        <v>960</v>
      </c>
      <c r="F1162" s="13"/>
      <c r="G1162" s="14">
        <f>F1162*E1162</f>
        <v>0</v>
      </c>
    </row>
    <row r="1163" spans="2:7" ht="12.95" customHeight="1" outlineLevel="3">
      <c r="C1163" s="11" t="s">
        <v>405</v>
      </c>
      <c r="D1163" s="23">
        <v>3425360371701</v>
      </c>
      <c r="E1163" s="18">
        <v>960</v>
      </c>
      <c r="F1163" s="13"/>
      <c r="G1163" s="14">
        <f>F1163*E1163</f>
        <v>0</v>
      </c>
    </row>
    <row r="1164" spans="2:7" ht="12.95" customHeight="1" outlineLevel="3">
      <c r="C1164" s="11" t="s">
        <v>406</v>
      </c>
      <c r="D1164" s="23">
        <v>3425360381700</v>
      </c>
      <c r="E1164" s="18">
        <v>960</v>
      </c>
      <c r="F1164" s="13"/>
      <c r="G1164" s="14">
        <f>F1164*E1164</f>
        <v>0</v>
      </c>
    </row>
    <row r="1165" spans="2:7" ht="12.95" customHeight="1" outlineLevel="3">
      <c r="C1165" s="11" t="s">
        <v>407</v>
      </c>
      <c r="D1165" s="23">
        <v>3425360391709</v>
      </c>
      <c r="E1165" s="18">
        <v>960</v>
      </c>
      <c r="F1165" s="13"/>
      <c r="G1165" s="14">
        <f>F1165*E1165</f>
        <v>0</v>
      </c>
    </row>
    <row r="1166" spans="2:7" ht="12.95" customHeight="1" outlineLevel="3">
      <c r="C1166" s="11" t="s">
        <v>473</v>
      </c>
      <c r="D1166" s="23">
        <v>3425360401705</v>
      </c>
      <c r="E1166" s="18">
        <v>960</v>
      </c>
      <c r="F1166" s="13"/>
      <c r="G1166" s="14">
        <f>F1166*E1166</f>
        <v>0</v>
      </c>
    </row>
    <row r="1167" spans="2:7" ht="12.95" customHeight="1" outlineLevel="3">
      <c r="C1167" s="11" t="s">
        <v>408</v>
      </c>
      <c r="D1167" s="23">
        <v>3425360431702</v>
      </c>
      <c r="E1167" s="18">
        <v>960</v>
      </c>
      <c r="F1167" s="13"/>
      <c r="G1167" s="14">
        <f>F1167*E1167</f>
        <v>0</v>
      </c>
    </row>
    <row r="1168" spans="2:7" ht="12.95" customHeight="1" outlineLevel="3">
      <c r="C1168" s="11" t="s">
        <v>409</v>
      </c>
      <c r="D1168" s="23">
        <v>3425360441701</v>
      </c>
      <c r="E1168" s="18">
        <v>960</v>
      </c>
      <c r="F1168" s="13"/>
      <c r="G1168" s="14">
        <f>F1168*E1168</f>
        <v>0</v>
      </c>
    </row>
    <row r="1169" spans="2:7" ht="12.95" customHeight="1" outlineLevel="3">
      <c r="C1169" s="11" t="s">
        <v>410</v>
      </c>
      <c r="D1169" s="23">
        <v>3425360451700</v>
      </c>
      <c r="E1169" s="18">
        <v>960</v>
      </c>
      <c r="F1169" s="13"/>
      <c r="G1169" s="14">
        <f>F1169*E1169</f>
        <v>0</v>
      </c>
    </row>
    <row r="1170" spans="2:7" ht="12.95" customHeight="1" outlineLevel="3">
      <c r="C1170" s="11" t="s">
        <v>411</v>
      </c>
      <c r="D1170" s="23">
        <v>3425360461709</v>
      </c>
      <c r="E1170" s="18">
        <v>960</v>
      </c>
      <c r="F1170" s="13"/>
      <c r="G1170" s="14">
        <f>F1170*E1170</f>
        <v>0</v>
      </c>
    </row>
    <row r="1171" spans="2:7" ht="12.95" customHeight="1" outlineLevel="3">
      <c r="C1171" s="11" t="s">
        <v>412</v>
      </c>
      <c r="D1171" s="23">
        <v>3425360471708</v>
      </c>
      <c r="E1171" s="18">
        <v>960</v>
      </c>
      <c r="F1171" s="13"/>
      <c r="G1171" s="14">
        <f>F1171*E1171</f>
        <v>0</v>
      </c>
    </row>
    <row r="1172" spans="2:7" ht="12.95" customHeight="1" outlineLevel="3">
      <c r="C1172" s="11" t="s">
        <v>476</v>
      </c>
      <c r="D1172" s="23">
        <v>3425360481707</v>
      </c>
      <c r="E1172" s="18">
        <v>960</v>
      </c>
      <c r="F1172" s="13"/>
      <c r="G1172" s="14">
        <f>F1172*E1172</f>
        <v>0</v>
      </c>
    </row>
    <row r="1173" spans="2:7" ht="12.95" customHeight="1" outlineLevel="3">
      <c r="C1173" s="11" t="s">
        <v>413</v>
      </c>
      <c r="D1173" s="23">
        <v>3425360511701</v>
      </c>
      <c r="E1173" s="18">
        <v>960</v>
      </c>
      <c r="F1173" s="13"/>
      <c r="G1173" s="14">
        <f>F1173*E1173</f>
        <v>0</v>
      </c>
    </row>
    <row r="1174" spans="2:7" ht="12.95" customHeight="1" outlineLevel="3">
      <c r="C1174" s="11" t="s">
        <v>414</v>
      </c>
      <c r="D1174" s="23">
        <v>3425360521700</v>
      </c>
      <c r="E1174" s="18">
        <v>960</v>
      </c>
      <c r="F1174" s="13"/>
      <c r="G1174" s="14">
        <f>F1174*E1174</f>
        <v>0</v>
      </c>
    </row>
    <row r="1175" spans="2:7" ht="12.95" customHeight="1" outlineLevel="3">
      <c r="C1175" s="11" t="s">
        <v>415</v>
      </c>
      <c r="D1175" s="23">
        <v>3425360531709</v>
      </c>
      <c r="E1175" s="18">
        <v>960</v>
      </c>
      <c r="F1175" s="13"/>
      <c r="G1175" s="14">
        <f>F1175*E1175</f>
        <v>0</v>
      </c>
    </row>
    <row r="1176" spans="2:7" ht="12.95" customHeight="1" outlineLevel="3">
      <c r="C1176" s="11" t="s">
        <v>416</v>
      </c>
      <c r="D1176" s="23">
        <v>3425360541708</v>
      </c>
      <c r="E1176" s="18">
        <v>960</v>
      </c>
      <c r="F1176" s="13"/>
      <c r="G1176" s="14">
        <f>F1176*E1176</f>
        <v>0</v>
      </c>
    </row>
    <row r="1177" spans="2:7" ht="12.95" customHeight="1" outlineLevel="3">
      <c r="C1177" s="11" t="s">
        <v>417</v>
      </c>
      <c r="D1177" s="23">
        <v>3425360551707</v>
      </c>
      <c r="E1177" s="18">
        <v>960</v>
      </c>
      <c r="F1177" s="13"/>
      <c r="G1177" s="14">
        <f>F1177*E1177</f>
        <v>0</v>
      </c>
    </row>
    <row r="1178" spans="2:7" ht="12.95" customHeight="1" outlineLevel="3">
      <c r="C1178" s="11" t="s">
        <v>478</v>
      </c>
      <c r="D1178" s="23">
        <v>3425360561706</v>
      </c>
      <c r="E1178" s="18">
        <v>960</v>
      </c>
      <c r="F1178" s="13"/>
      <c r="G1178" s="14">
        <f>F1178*E1178</f>
        <v>0</v>
      </c>
    </row>
    <row r="1179" spans="2:7" ht="11.1" customHeight="1" outlineLevel="3">
      <c r="B1179" s="34" t="s">
        <v>633</v>
      </c>
      <c r="C1179" s="34"/>
      <c r="D1179" s="9"/>
      <c r="E1179" s="39" t="str">
        <f>HYPERLINK("http://www.galantholding.ru/catalog/307/101207/","www.galantholding.ru")</f>
        <v>www.galantholding.ru</v>
      </c>
      <c r="F1179" s="35"/>
      <c r="G1179" s="35"/>
    </row>
    <row r="1180" spans="2:7" ht="11.1" customHeight="1" outlineLevel="3">
      <c r="B1180" s="36" t="s">
        <v>634</v>
      </c>
      <c r="C1180" s="36"/>
      <c r="D1180" s="36"/>
      <c r="E1180" s="36"/>
      <c r="F1180" s="10"/>
      <c r="G1180" s="10"/>
    </row>
    <row r="1181" spans="2:7" ht="12.95" customHeight="1" outlineLevel="3">
      <c r="C1181" s="11" t="s">
        <v>116</v>
      </c>
      <c r="D1181" s="23">
        <v>3427681070011</v>
      </c>
      <c r="E1181" s="18">
        <v>700</v>
      </c>
      <c r="F1181" s="13"/>
      <c r="G1181" s="14">
        <f>F1181*E1181</f>
        <v>0</v>
      </c>
    </row>
    <row r="1182" spans="2:7" ht="12.95" customHeight="1" outlineLevel="3">
      <c r="C1182" s="11" t="s">
        <v>275</v>
      </c>
      <c r="D1182" s="23">
        <v>3427681080010</v>
      </c>
      <c r="E1182" s="18">
        <v>700</v>
      </c>
      <c r="F1182" s="13"/>
      <c r="G1182" s="14">
        <f>F1182*E1182</f>
        <v>0</v>
      </c>
    </row>
    <row r="1183" spans="2:7" ht="12.95" customHeight="1" outlineLevel="3">
      <c r="C1183" s="11" t="s">
        <v>94</v>
      </c>
      <c r="D1183" s="23">
        <v>3427681091702</v>
      </c>
      <c r="E1183" s="18">
        <v>700</v>
      </c>
      <c r="F1183" s="13"/>
      <c r="G1183" s="14">
        <f>F1183*E1183</f>
        <v>0</v>
      </c>
    </row>
    <row r="1184" spans="2:7" ht="12.95" customHeight="1" outlineLevel="3">
      <c r="C1184" s="11" t="s">
        <v>97</v>
      </c>
      <c r="D1184" s="23">
        <v>3427681121706</v>
      </c>
      <c r="E1184" s="18">
        <v>700</v>
      </c>
      <c r="F1184" s="13"/>
      <c r="G1184" s="14">
        <f>F1184*E1184</f>
        <v>0</v>
      </c>
    </row>
    <row r="1185" spans="2:7" ht="12.95" customHeight="1" outlineLevel="3">
      <c r="C1185" s="11" t="s">
        <v>98</v>
      </c>
      <c r="D1185" s="23">
        <v>3427681131705</v>
      </c>
      <c r="E1185" s="18">
        <v>700</v>
      </c>
      <c r="F1185" s="13"/>
      <c r="G1185" s="14">
        <f>F1185*E1185</f>
        <v>0</v>
      </c>
    </row>
    <row r="1186" spans="2:7" ht="12.95" customHeight="1" outlineLevel="3">
      <c r="C1186" s="11"/>
      <c r="D1186" s="11"/>
      <c r="E1186" s="17"/>
      <c r="F1186" s="13"/>
      <c r="G1186" s="14"/>
    </row>
    <row r="1187" spans="2:7" ht="12.95" customHeight="1" outlineLevel="3">
      <c r="C1187" s="11"/>
      <c r="D1187" s="11"/>
      <c r="E1187" s="17"/>
      <c r="F1187" s="13"/>
      <c r="G1187" s="14"/>
    </row>
    <row r="1188" spans="2:7" ht="12.95" customHeight="1" outlineLevel="3">
      <c r="C1188" s="11"/>
      <c r="D1188" s="11"/>
      <c r="E1188" s="17"/>
      <c r="F1188" s="13"/>
      <c r="G1188" s="14"/>
    </row>
    <row r="1189" spans="2:7" ht="12.95" customHeight="1" outlineLevel="3">
      <c r="C1189" s="11"/>
      <c r="D1189" s="11"/>
      <c r="E1189" s="17"/>
      <c r="F1189" s="13"/>
      <c r="G1189" s="14"/>
    </row>
    <row r="1190" spans="2:7" ht="12.95" customHeight="1" outlineLevel="3">
      <c r="C1190" s="11"/>
      <c r="D1190" s="11"/>
      <c r="E1190" s="17"/>
      <c r="F1190" s="13"/>
      <c r="G1190" s="14"/>
    </row>
    <row r="1191" spans="2:7" ht="12.95" customHeight="1" outlineLevel="3">
      <c r="C1191" s="11"/>
      <c r="D1191" s="11"/>
      <c r="E1191" s="17"/>
      <c r="F1191" s="13"/>
      <c r="G1191" s="14"/>
    </row>
    <row r="1192" spans="2:7" ht="12.95" customHeight="1" outlineLevel="3">
      <c r="B1192" s="41" t="str">
        <f>HYPERLINK("http://galantphoto.ru/pictures_for_form/Orhideja/classic/O-768-342.jpg","увеличить")</f>
        <v>увеличить</v>
      </c>
      <c r="C1192" s="11"/>
      <c r="D1192" s="11"/>
      <c r="E1192" s="17"/>
      <c r="F1192" s="13"/>
      <c r="G1192" s="14"/>
    </row>
    <row r="1193" spans="2:7" ht="11.1" customHeight="1" outlineLevel="2">
      <c r="B1193" s="22">
        <v>523</v>
      </c>
      <c r="C1193" s="8"/>
      <c r="D1193" s="8"/>
      <c r="E1193" s="8"/>
      <c r="F1193" s="8"/>
      <c r="G1193" s="8"/>
    </row>
    <row r="1194" spans="2:7" ht="11.1" customHeight="1" outlineLevel="3">
      <c r="B1194" s="34" t="s">
        <v>635</v>
      </c>
      <c r="C1194" s="34"/>
      <c r="D1194" s="9"/>
      <c r="E1194" s="39" t="str">
        <f>HYPERLINK("http://www.galantholding.ru/catalog/288/146321/","www.galantholding.ru")</f>
        <v>www.galantholding.ru</v>
      </c>
      <c r="F1194" s="35"/>
      <c r="G1194" s="35"/>
    </row>
    <row r="1195" spans="2:7" ht="11.1" customHeight="1" outlineLevel="3">
      <c r="B1195" s="36" t="s">
        <v>636</v>
      </c>
      <c r="C1195" s="36"/>
      <c r="D1195" s="36"/>
      <c r="E1195" s="36"/>
      <c r="F1195" s="10"/>
      <c r="G1195" s="10"/>
    </row>
    <row r="1196" spans="2:7" ht="12.95" customHeight="1" outlineLevel="3">
      <c r="C1196" s="11" t="s">
        <v>208</v>
      </c>
      <c r="D1196" s="23">
        <v>5231360110015</v>
      </c>
      <c r="E1196" s="18">
        <v>965</v>
      </c>
      <c r="F1196" s="13"/>
      <c r="G1196" s="14">
        <f>F1196*E1196</f>
        <v>0</v>
      </c>
    </row>
    <row r="1197" spans="2:7" ht="12.95" customHeight="1" outlineLevel="3">
      <c r="C1197" s="11" t="s">
        <v>143</v>
      </c>
      <c r="D1197" s="23">
        <v>5231360120014</v>
      </c>
      <c r="E1197" s="18">
        <v>965</v>
      </c>
      <c r="F1197" s="13"/>
      <c r="G1197" s="14">
        <f>F1197*E1197</f>
        <v>0</v>
      </c>
    </row>
    <row r="1198" spans="2:7" ht="12.95" customHeight="1" outlineLevel="3">
      <c r="C1198" s="11" t="s">
        <v>144</v>
      </c>
      <c r="D1198" s="23">
        <v>5231360130013</v>
      </c>
      <c r="E1198" s="18">
        <v>965</v>
      </c>
      <c r="F1198" s="13"/>
      <c r="G1198" s="14">
        <f>F1198*E1198</f>
        <v>0</v>
      </c>
    </row>
    <row r="1199" spans="2:7" ht="12.95" customHeight="1" outlineLevel="3">
      <c r="C1199" s="11" t="s">
        <v>521</v>
      </c>
      <c r="D1199" s="23">
        <v>5231360180018</v>
      </c>
      <c r="E1199" s="18">
        <v>965</v>
      </c>
      <c r="F1199" s="13"/>
      <c r="G1199" s="14">
        <f>F1199*E1199</f>
        <v>0</v>
      </c>
    </row>
    <row r="1200" spans="2:7" ht="12.95" customHeight="1" outlineLevel="3">
      <c r="C1200" s="11" t="s">
        <v>212</v>
      </c>
      <c r="D1200" s="23">
        <v>5231360190017</v>
      </c>
      <c r="E1200" s="18">
        <v>965</v>
      </c>
      <c r="F1200" s="13"/>
      <c r="G1200" s="14">
        <f>F1200*E1200</f>
        <v>0</v>
      </c>
    </row>
    <row r="1201" spans="2:7" ht="12.95" customHeight="1" outlineLevel="3">
      <c r="C1201" s="11" t="s">
        <v>145</v>
      </c>
      <c r="D1201" s="23">
        <v>5231360200013</v>
      </c>
      <c r="E1201" s="18">
        <v>965</v>
      </c>
      <c r="F1201" s="13"/>
      <c r="G1201" s="14">
        <f>F1201*E1201</f>
        <v>0</v>
      </c>
    </row>
    <row r="1202" spans="2:7" ht="12.95" customHeight="1" outlineLevel="3">
      <c r="C1202" s="11" t="s">
        <v>147</v>
      </c>
      <c r="D1202" s="23">
        <v>5231360210012</v>
      </c>
      <c r="E1202" s="18">
        <v>965</v>
      </c>
      <c r="F1202" s="13"/>
      <c r="G1202" s="14">
        <f>F1202*E1202</f>
        <v>0</v>
      </c>
    </row>
    <row r="1203" spans="2:7" ht="12.95" customHeight="1" outlineLevel="3">
      <c r="C1203" s="11" t="s">
        <v>220</v>
      </c>
      <c r="D1203" s="23">
        <v>5231360260017</v>
      </c>
      <c r="E1203" s="18">
        <v>965</v>
      </c>
      <c r="F1203" s="13"/>
      <c r="G1203" s="14">
        <f>F1203*E1203</f>
        <v>0</v>
      </c>
    </row>
    <row r="1204" spans="2:7" ht="12.95" customHeight="1" outlineLevel="3">
      <c r="C1204" s="11" t="s">
        <v>149</v>
      </c>
      <c r="D1204" s="23">
        <v>5231360270016</v>
      </c>
      <c r="E1204" s="18">
        <v>965</v>
      </c>
      <c r="F1204" s="13"/>
      <c r="G1204" s="14">
        <f>F1204*E1204</f>
        <v>0</v>
      </c>
    </row>
    <row r="1205" spans="2:7" ht="12.95" customHeight="1" outlineLevel="3">
      <c r="C1205" s="11" t="s">
        <v>151</v>
      </c>
      <c r="D1205" s="23">
        <v>5231360280015</v>
      </c>
      <c r="E1205" s="18">
        <v>965</v>
      </c>
      <c r="F1205" s="13"/>
      <c r="G1205" s="14">
        <f>F1205*E1205</f>
        <v>0</v>
      </c>
    </row>
    <row r="1206" spans="2:7" ht="12.95" customHeight="1" outlineLevel="3">
      <c r="C1206" s="11" t="s">
        <v>365</v>
      </c>
      <c r="D1206" s="23">
        <v>5231360290014</v>
      </c>
      <c r="E1206" s="18">
        <v>965</v>
      </c>
      <c r="F1206" s="13"/>
      <c r="G1206" s="14">
        <f>F1206*E1206</f>
        <v>0</v>
      </c>
    </row>
    <row r="1207" spans="2:7" ht="12.95" customHeight="1" outlineLevel="3">
      <c r="B1207" s="15"/>
      <c r="C1207" s="11" t="s">
        <v>224</v>
      </c>
      <c r="D1207" s="23">
        <v>5231360340016</v>
      </c>
      <c r="E1207" s="18">
        <v>965</v>
      </c>
      <c r="F1207" s="13"/>
      <c r="G1207" s="14">
        <f>F1207*E1207</f>
        <v>0</v>
      </c>
    </row>
    <row r="1208" spans="2:7" ht="12.95" customHeight="1" outlineLevel="3">
      <c r="C1208" s="11" t="s">
        <v>226</v>
      </c>
      <c r="D1208" s="23">
        <v>5231360350015</v>
      </c>
      <c r="E1208" s="18">
        <v>965</v>
      </c>
      <c r="F1208" s="13"/>
      <c r="G1208" s="14">
        <f>F1208*E1208</f>
        <v>0</v>
      </c>
    </row>
    <row r="1209" spans="2:7" ht="12.95" customHeight="1" outlineLevel="3">
      <c r="C1209" s="11" t="s">
        <v>228</v>
      </c>
      <c r="D1209" s="23">
        <v>5231360360014</v>
      </c>
      <c r="E1209" s="18">
        <v>965</v>
      </c>
      <c r="F1209" s="13"/>
      <c r="G1209" s="14">
        <f>F1209*E1209</f>
        <v>0</v>
      </c>
    </row>
    <row r="1210" spans="2:7" ht="12.95" customHeight="1" outlineLevel="3">
      <c r="C1210" s="11" t="s">
        <v>232</v>
      </c>
      <c r="D1210" s="23">
        <v>5231360420015</v>
      </c>
      <c r="E1210" s="18">
        <v>965</v>
      </c>
      <c r="F1210" s="13"/>
      <c r="G1210" s="14">
        <f>F1210*E1210</f>
        <v>0</v>
      </c>
    </row>
    <row r="1211" spans="2:7" ht="12.95" customHeight="1" outlineLevel="3">
      <c r="C1211" s="11" t="s">
        <v>234</v>
      </c>
      <c r="D1211" s="23">
        <v>5231360430014</v>
      </c>
      <c r="E1211" s="18">
        <v>965</v>
      </c>
      <c r="F1211" s="13"/>
      <c r="G1211" s="14">
        <f>F1211*E1211</f>
        <v>0</v>
      </c>
    </row>
    <row r="1212" spans="2:7" ht="11.1" customHeight="1" outlineLevel="2">
      <c r="B1212" s="22">
        <v>635</v>
      </c>
      <c r="C1212" s="8"/>
      <c r="D1212" s="8"/>
      <c r="E1212" s="8"/>
      <c r="F1212" s="8"/>
      <c r="G1212" s="8"/>
    </row>
    <row r="1213" spans="2:7" ht="11.1" customHeight="1" outlineLevel="3">
      <c r="B1213" s="34" t="s">
        <v>637</v>
      </c>
      <c r="C1213" s="34"/>
      <c r="D1213" s="9"/>
      <c r="E1213" s="39" t="str">
        <f>HYPERLINK("http://www.galantholding.ru/catalog/290/136264/","www.galantholding.ru")</f>
        <v>www.galantholding.ru</v>
      </c>
      <c r="F1213" s="35"/>
      <c r="G1213" s="35"/>
    </row>
    <row r="1214" spans="2:7" ht="11.1" customHeight="1" outlineLevel="3">
      <c r="B1214" s="36" t="s">
        <v>100</v>
      </c>
      <c r="C1214" s="36"/>
      <c r="D1214" s="36"/>
      <c r="E1214" s="36"/>
      <c r="F1214" s="10"/>
      <c r="G1214" s="10"/>
    </row>
    <row r="1215" spans="2:7" ht="12.95" customHeight="1" outlineLevel="3">
      <c r="C1215" s="11" t="s">
        <v>480</v>
      </c>
      <c r="D1215" s="23">
        <v>6355000140015</v>
      </c>
      <c r="E1215" s="19">
        <v>500</v>
      </c>
      <c r="F1215" s="13"/>
      <c r="G1215" s="14">
        <f>F1215*E1215</f>
        <v>0</v>
      </c>
    </row>
    <row r="1216" spans="2:7" ht="12.95" customHeight="1" outlineLevel="3">
      <c r="C1216" s="11" t="s">
        <v>147</v>
      </c>
      <c r="D1216" s="23">
        <v>6355000210015</v>
      </c>
      <c r="E1216" s="19">
        <v>500</v>
      </c>
      <c r="F1216" s="13"/>
      <c r="G1216" s="14">
        <f>F1216*E1216</f>
        <v>0</v>
      </c>
    </row>
    <row r="1217" spans="2:7" ht="12.95" customHeight="1" outlineLevel="3">
      <c r="C1217" s="11" t="s">
        <v>179</v>
      </c>
      <c r="D1217" s="23">
        <v>6355000131686</v>
      </c>
      <c r="E1217" s="19">
        <v>500</v>
      </c>
      <c r="F1217" s="13"/>
      <c r="G1217" s="14">
        <f>F1217*E1217</f>
        <v>0</v>
      </c>
    </row>
    <row r="1218" spans="2:7" ht="12.95" customHeight="1" outlineLevel="3">
      <c r="C1218" s="11" t="s">
        <v>242</v>
      </c>
      <c r="D1218" s="23">
        <v>6355000141685</v>
      </c>
      <c r="E1218" s="19">
        <v>500</v>
      </c>
      <c r="F1218" s="13"/>
      <c r="G1218" s="14">
        <f>F1218*E1218</f>
        <v>0</v>
      </c>
    </row>
    <row r="1219" spans="2:7" ht="12.95" customHeight="1" outlineLevel="3">
      <c r="C1219" s="11" t="s">
        <v>461</v>
      </c>
      <c r="D1219" s="23">
        <v>6355000141708</v>
      </c>
      <c r="E1219" s="19">
        <v>500</v>
      </c>
      <c r="F1219" s="13"/>
      <c r="G1219" s="14">
        <f>F1219*E1219</f>
        <v>0</v>
      </c>
    </row>
    <row r="1220" spans="2:7" ht="12.95" customHeight="1" outlineLevel="3">
      <c r="C1220" s="11"/>
      <c r="D1220" s="11"/>
      <c r="E1220" s="20"/>
      <c r="F1220" s="13"/>
      <c r="G1220" s="14"/>
    </row>
    <row r="1221" spans="2:7" ht="12.95" customHeight="1" outlineLevel="3">
      <c r="C1221" s="11"/>
      <c r="D1221" s="11"/>
      <c r="E1221" s="20"/>
      <c r="F1221" s="13"/>
      <c r="G1221" s="14"/>
    </row>
    <row r="1222" spans="2:7" ht="12.95" customHeight="1" outlineLevel="3">
      <c r="C1222" s="11"/>
      <c r="D1222" s="11"/>
      <c r="E1222" s="20"/>
      <c r="F1222" s="13"/>
      <c r="G1222" s="14"/>
    </row>
    <row r="1223" spans="2:7" ht="12.95" customHeight="1" outlineLevel="3">
      <c r="C1223" s="11"/>
      <c r="D1223" s="11"/>
      <c r="E1223" s="20"/>
      <c r="F1223" s="13"/>
      <c r="G1223" s="14"/>
    </row>
    <row r="1224" spans="2:7" ht="12.95" customHeight="1" outlineLevel="3">
      <c r="C1224" s="11"/>
      <c r="D1224" s="11"/>
      <c r="E1224" s="20"/>
      <c r="F1224" s="13"/>
      <c r="G1224" s="14"/>
    </row>
    <row r="1225" spans="2:7" ht="12.95" customHeight="1" outlineLevel="3">
      <c r="C1225" s="11"/>
      <c r="D1225" s="11"/>
      <c r="E1225" s="20"/>
      <c r="F1225" s="13"/>
      <c r="G1225" s="14"/>
    </row>
    <row r="1226" spans="2:7" ht="12.95" customHeight="1" outlineLevel="3">
      <c r="B1226" s="41" t="str">
        <f>HYPERLINK("http://galantphoto.ru/pictures_for_form/Orhideja/classic/O-500-635.jpg","увеличить")</f>
        <v>увеличить</v>
      </c>
      <c r="C1226" s="11"/>
      <c r="D1226" s="11"/>
      <c r="E1226" s="20"/>
      <c r="F1226" s="13"/>
      <c r="G1226" s="14"/>
    </row>
    <row r="1227" spans="2:7" ht="11.1" customHeight="1" outlineLevel="3">
      <c r="B1227" s="34" t="s">
        <v>638</v>
      </c>
      <c r="C1227" s="34"/>
      <c r="D1227" s="9"/>
      <c r="E1227" s="39" t="str">
        <f>HYPERLINK("http://www.galantholding.ru/catalog/307/136274/","www.galantholding.ru")</f>
        <v>www.galantholding.ru</v>
      </c>
      <c r="F1227" s="35"/>
      <c r="G1227" s="35"/>
    </row>
    <row r="1228" spans="2:7" ht="11.1" customHeight="1" outlineLevel="3">
      <c r="B1228" s="36" t="s">
        <v>100</v>
      </c>
      <c r="C1228" s="36"/>
      <c r="D1228" s="36"/>
      <c r="E1228" s="36"/>
      <c r="F1228" s="10"/>
      <c r="G1228" s="10"/>
    </row>
    <row r="1229" spans="2:7" ht="12.95" customHeight="1" outlineLevel="3">
      <c r="C1229" s="11" t="s">
        <v>116</v>
      </c>
      <c r="D1229" s="23">
        <v>6352101070012</v>
      </c>
      <c r="E1229" s="19">
        <v>350</v>
      </c>
      <c r="F1229" s="13"/>
      <c r="G1229" s="14">
        <f>F1229*E1229</f>
        <v>0</v>
      </c>
    </row>
    <row r="1230" spans="2:7" ht="12.95" customHeight="1" outlineLevel="3">
      <c r="C1230" s="11"/>
      <c r="D1230" s="11"/>
      <c r="E1230" s="20"/>
      <c r="F1230" s="13"/>
      <c r="G1230" s="14"/>
    </row>
    <row r="1231" spans="2:7" ht="12.95" customHeight="1" outlineLevel="3">
      <c r="C1231" s="11"/>
      <c r="D1231" s="11"/>
      <c r="E1231" s="20"/>
      <c r="F1231" s="13"/>
      <c r="G1231" s="14"/>
    </row>
    <row r="1232" spans="2:7" ht="12.95" customHeight="1" outlineLevel="3">
      <c r="C1232" s="11"/>
      <c r="D1232" s="11"/>
      <c r="E1232" s="20"/>
      <c r="F1232" s="13"/>
      <c r="G1232" s="14"/>
    </row>
    <row r="1233" spans="2:7" ht="12.95" customHeight="1" outlineLevel="3">
      <c r="C1233" s="11"/>
      <c r="D1233" s="11"/>
      <c r="E1233" s="20"/>
      <c r="F1233" s="13"/>
      <c r="G1233" s="14"/>
    </row>
    <row r="1234" spans="2:7" ht="12.95" customHeight="1" outlineLevel="3">
      <c r="C1234" s="11"/>
      <c r="D1234" s="11"/>
      <c r="E1234" s="20"/>
      <c r="F1234" s="13"/>
      <c r="G1234" s="14"/>
    </row>
    <row r="1235" spans="2:7" ht="12.95" customHeight="1" outlineLevel="3">
      <c r="C1235" s="11"/>
      <c r="D1235" s="11"/>
      <c r="E1235" s="20"/>
      <c r="F1235" s="13"/>
      <c r="G1235" s="14"/>
    </row>
    <row r="1236" spans="2:7" ht="12.95" customHeight="1" outlineLevel="3">
      <c r="C1236" s="11"/>
      <c r="D1236" s="11"/>
      <c r="E1236" s="20"/>
      <c r="F1236" s="13"/>
      <c r="G1236" s="14"/>
    </row>
    <row r="1237" spans="2:7" ht="12.95" customHeight="1" outlineLevel="3">
      <c r="C1237" s="11"/>
      <c r="D1237" s="11"/>
      <c r="E1237" s="20"/>
      <c r="F1237" s="13"/>
      <c r="G1237" s="14"/>
    </row>
    <row r="1238" spans="2:7" ht="12.95" customHeight="1" outlineLevel="3">
      <c r="C1238" s="11"/>
      <c r="D1238" s="11"/>
      <c r="E1238" s="20"/>
      <c r="F1238" s="13"/>
      <c r="G1238" s="14"/>
    </row>
    <row r="1239" spans="2:7" ht="12.95" customHeight="1" outlineLevel="3">
      <c r="C1239" s="11"/>
      <c r="D1239" s="11"/>
      <c r="E1239" s="20"/>
      <c r="F1239" s="13"/>
      <c r="G1239" s="14"/>
    </row>
    <row r="1240" spans="2:7" ht="12.95" customHeight="1" outlineLevel="3">
      <c r="B1240" s="41" t="str">
        <f>HYPERLINK("http://galantphoto.ru/pictures_for_form/Orhideja/classic/O-210-635.jpg","увеличить")</f>
        <v>увеличить</v>
      </c>
      <c r="C1240" s="11"/>
      <c r="D1240" s="11"/>
      <c r="E1240" s="20"/>
      <c r="F1240" s="13"/>
      <c r="G1240" s="14"/>
    </row>
    <row r="1241" spans="2:7" ht="11.1" customHeight="1" outlineLevel="2">
      <c r="B1241" s="22">
        <v>701</v>
      </c>
      <c r="C1241" s="8"/>
      <c r="D1241" s="8"/>
      <c r="E1241" s="8"/>
      <c r="F1241" s="8"/>
      <c r="G1241" s="8"/>
    </row>
    <row r="1242" spans="2:7" ht="11.1" customHeight="1" outlineLevel="3">
      <c r="B1242" s="34" t="s">
        <v>639</v>
      </c>
      <c r="C1242" s="34"/>
      <c r="D1242" s="9"/>
      <c r="E1242" s="39" t="str">
        <f>HYPERLINK("http://www.galantholding.ru/catalog/290/142984/","www.galantholding.ru")</f>
        <v>www.galantholding.ru</v>
      </c>
      <c r="F1242" s="35"/>
      <c r="G1242" s="35"/>
    </row>
    <row r="1243" spans="2:7" ht="11.1" customHeight="1" outlineLevel="3">
      <c r="B1243" s="36" t="s">
        <v>12</v>
      </c>
      <c r="C1243" s="36"/>
      <c r="D1243" s="36"/>
      <c r="E1243" s="36"/>
      <c r="F1243" s="10"/>
      <c r="G1243" s="10"/>
    </row>
    <row r="1244" spans="2:7" ht="12.95" customHeight="1" outlineLevel="3">
      <c r="C1244" s="11" t="s">
        <v>640</v>
      </c>
      <c r="D1244" s="23">
        <v>7011830127778</v>
      </c>
      <c r="E1244" s="19">
        <v>600</v>
      </c>
      <c r="F1244" s="13"/>
      <c r="G1244" s="14">
        <f>F1244*E1244</f>
        <v>0</v>
      </c>
    </row>
    <row r="1245" spans="2:7" ht="12.95" customHeight="1" outlineLevel="3">
      <c r="C1245" s="11"/>
      <c r="D1245" s="11"/>
      <c r="E1245" s="20"/>
      <c r="F1245" s="13"/>
      <c r="G1245" s="14"/>
    </row>
    <row r="1246" spans="2:7" ht="12.95" customHeight="1" outlineLevel="3">
      <c r="C1246" s="11"/>
      <c r="D1246" s="11"/>
      <c r="E1246" s="20"/>
      <c r="F1246" s="13"/>
      <c r="G1246" s="14"/>
    </row>
    <row r="1247" spans="2:7" ht="12.95" customHeight="1" outlineLevel="3">
      <c r="C1247" s="11"/>
      <c r="D1247" s="11"/>
      <c r="E1247" s="20"/>
      <c r="F1247" s="13"/>
      <c r="G1247" s="14"/>
    </row>
    <row r="1248" spans="2:7" ht="12.95" customHeight="1" outlineLevel="3">
      <c r="C1248" s="11"/>
      <c r="D1248" s="11"/>
      <c r="E1248" s="20"/>
      <c r="F1248" s="13"/>
      <c r="G1248" s="14"/>
    </row>
    <row r="1249" spans="2:7" ht="12.95" customHeight="1" outlineLevel="3">
      <c r="C1249" s="11"/>
      <c r="D1249" s="11"/>
      <c r="E1249" s="20"/>
      <c r="F1249" s="13"/>
      <c r="G1249" s="14"/>
    </row>
    <row r="1250" spans="2:7" ht="12.95" customHeight="1" outlineLevel="3">
      <c r="C1250" s="11"/>
      <c r="D1250" s="11"/>
      <c r="E1250" s="20"/>
      <c r="F1250" s="13"/>
      <c r="G1250" s="14"/>
    </row>
    <row r="1251" spans="2:7" ht="12.95" customHeight="1" outlineLevel="3">
      <c r="C1251" s="11"/>
      <c r="D1251" s="11"/>
      <c r="E1251" s="20"/>
      <c r="F1251" s="13"/>
      <c r="G1251" s="14"/>
    </row>
    <row r="1252" spans="2:7" ht="12.95" customHeight="1" outlineLevel="3">
      <c r="C1252" s="11"/>
      <c r="D1252" s="11"/>
      <c r="E1252" s="20"/>
      <c r="F1252" s="13"/>
      <c r="G1252" s="14"/>
    </row>
    <row r="1253" spans="2:7" ht="12.95" customHeight="1" outlineLevel="3">
      <c r="C1253" s="11"/>
      <c r="D1253" s="11"/>
      <c r="E1253" s="20"/>
      <c r="F1253" s="13"/>
      <c r="G1253" s="14"/>
    </row>
    <row r="1254" spans="2:7" ht="12.95" customHeight="1" outlineLevel="3">
      <c r="C1254" s="11"/>
      <c r="D1254" s="11"/>
      <c r="E1254" s="20"/>
      <c r="F1254" s="13"/>
      <c r="G1254" s="14"/>
    </row>
    <row r="1255" spans="2:7" ht="12.95" customHeight="1" outlineLevel="3">
      <c r="B1255" s="15"/>
      <c r="C1255" s="11"/>
      <c r="D1255" s="11"/>
      <c r="E1255" s="20"/>
      <c r="F1255" s="13"/>
      <c r="G1255" s="14"/>
    </row>
    <row r="1256" spans="2:7" ht="11.1" customHeight="1" outlineLevel="3">
      <c r="B1256" s="34" t="s">
        <v>641</v>
      </c>
      <c r="C1256" s="34"/>
      <c r="D1256" s="9"/>
      <c r="E1256" s="39" t="str">
        <f>HYPERLINK("http://www.galantholding.ru/catalog/307/143012/","www.galantholding.ru")</f>
        <v>www.galantholding.ru</v>
      </c>
      <c r="F1256" s="35"/>
      <c r="G1256" s="35"/>
    </row>
    <row r="1257" spans="2:7" ht="11.1" customHeight="1" outlineLevel="3">
      <c r="B1257" s="36" t="s">
        <v>100</v>
      </c>
      <c r="C1257" s="36"/>
      <c r="D1257" s="36"/>
      <c r="E1257" s="36"/>
      <c r="F1257" s="10"/>
      <c r="G1257" s="10"/>
    </row>
    <row r="1258" spans="2:7" ht="12.95" customHeight="1" outlineLevel="3">
      <c r="C1258" s="11" t="s">
        <v>642</v>
      </c>
      <c r="D1258" s="23">
        <v>7012421097777</v>
      </c>
      <c r="E1258" s="19">
        <v>300</v>
      </c>
      <c r="F1258" s="13"/>
      <c r="G1258" s="14">
        <f>F1258*E1258</f>
        <v>0</v>
      </c>
    </row>
    <row r="1259" spans="2:7" ht="12.95" customHeight="1" outlineLevel="3">
      <c r="C1259" s="11" t="s">
        <v>643</v>
      </c>
      <c r="D1259" s="23">
        <v>7012421092260</v>
      </c>
      <c r="E1259" s="19">
        <v>300</v>
      </c>
      <c r="F1259" s="13"/>
      <c r="G1259" s="14">
        <f>F1259*E1259</f>
        <v>0</v>
      </c>
    </row>
    <row r="1260" spans="2:7" ht="12.95" customHeight="1" outlineLevel="3">
      <c r="C1260" s="11"/>
      <c r="D1260" s="11"/>
      <c r="E1260" s="20"/>
      <c r="F1260" s="13"/>
      <c r="G1260" s="14"/>
    </row>
    <row r="1261" spans="2:7" ht="12.95" customHeight="1" outlineLevel="3">
      <c r="C1261" s="11"/>
      <c r="D1261" s="11"/>
      <c r="E1261" s="20"/>
      <c r="F1261" s="13"/>
      <c r="G1261" s="14"/>
    </row>
    <row r="1262" spans="2:7" ht="12.95" customHeight="1" outlineLevel="3">
      <c r="C1262" s="11"/>
      <c r="D1262" s="11"/>
      <c r="E1262" s="20"/>
      <c r="F1262" s="13"/>
      <c r="G1262" s="14"/>
    </row>
    <row r="1263" spans="2:7" ht="12.95" customHeight="1" outlineLevel="3">
      <c r="C1263" s="11"/>
      <c r="D1263" s="11"/>
      <c r="E1263" s="20"/>
      <c r="F1263" s="13"/>
      <c r="G1263" s="14"/>
    </row>
    <row r="1264" spans="2:7" ht="12.95" customHeight="1" outlineLevel="3">
      <c r="C1264" s="11"/>
      <c r="D1264" s="11"/>
      <c r="E1264" s="20"/>
      <c r="F1264" s="13"/>
      <c r="G1264" s="14"/>
    </row>
    <row r="1265" spans="2:7" ht="12.95" customHeight="1" outlineLevel="3">
      <c r="C1265" s="11"/>
      <c r="D1265" s="11"/>
      <c r="E1265" s="20"/>
      <c r="F1265" s="13"/>
      <c r="G1265" s="14"/>
    </row>
    <row r="1266" spans="2:7" ht="12.95" customHeight="1" outlineLevel="3">
      <c r="C1266" s="11"/>
      <c r="D1266" s="11"/>
      <c r="E1266" s="20"/>
      <c r="F1266" s="13"/>
      <c r="G1266" s="14"/>
    </row>
    <row r="1267" spans="2:7" ht="12.95" customHeight="1" outlineLevel="3">
      <c r="C1267" s="11"/>
      <c r="D1267" s="11"/>
      <c r="E1267" s="20"/>
      <c r="F1267" s="13"/>
      <c r="G1267" s="14"/>
    </row>
    <row r="1268" spans="2:7" ht="12.95" customHeight="1" outlineLevel="3">
      <c r="C1268" s="11"/>
      <c r="D1268" s="11"/>
      <c r="E1268" s="20"/>
      <c r="F1268" s="13"/>
      <c r="G1268" s="14"/>
    </row>
    <row r="1269" spans="2:7" ht="12.95" customHeight="1" outlineLevel="3">
      <c r="B1269" s="15"/>
      <c r="C1269" s="11"/>
      <c r="D1269" s="11"/>
      <c r="E1269" s="20"/>
      <c r="F1269" s="13"/>
      <c r="G1269" s="14"/>
    </row>
    <row r="1270" spans="2:7" ht="11.1" customHeight="1" outlineLevel="2">
      <c r="B1270" s="22">
        <v>790</v>
      </c>
      <c r="C1270" s="8"/>
      <c r="D1270" s="8"/>
      <c r="E1270" s="8"/>
      <c r="F1270" s="8"/>
      <c r="G1270" s="8"/>
    </row>
    <row r="1271" spans="2:7" ht="11.1" customHeight="1" outlineLevel="3">
      <c r="B1271" s="34" t="s">
        <v>644</v>
      </c>
      <c r="C1271" s="34"/>
      <c r="D1271" s="9"/>
      <c r="E1271" s="35"/>
      <c r="F1271" s="35"/>
      <c r="G1271" s="35"/>
    </row>
    <row r="1272" spans="2:7" ht="11.1" customHeight="1" outlineLevel="3">
      <c r="B1272" s="36" t="s">
        <v>378</v>
      </c>
      <c r="C1272" s="36"/>
      <c r="D1272" s="36"/>
      <c r="E1272" s="36"/>
      <c r="F1272" s="10"/>
      <c r="G1272" s="10"/>
    </row>
    <row r="1273" spans="2:7" ht="12.95" customHeight="1" outlineLevel="3">
      <c r="C1273" s="11" t="s">
        <v>69</v>
      </c>
      <c r="D1273" s="23">
        <v>7901360181701</v>
      </c>
      <c r="E1273" s="18">
        <v>850</v>
      </c>
      <c r="F1273" s="13"/>
      <c r="G1273" s="14">
        <f>F1273*E1273</f>
        <v>0</v>
      </c>
    </row>
    <row r="1274" spans="2:7" ht="12.95" customHeight="1" outlineLevel="3">
      <c r="C1274" s="11" t="s">
        <v>403</v>
      </c>
      <c r="D1274" s="23">
        <v>7901360351708</v>
      </c>
      <c r="E1274" s="18">
        <v>850</v>
      </c>
      <c r="F1274" s="13"/>
      <c r="G1274" s="14">
        <f>F1274*E1274</f>
        <v>0</v>
      </c>
    </row>
    <row r="1275" spans="2:7" ht="12.95" customHeight="1" outlineLevel="3">
      <c r="C1275" s="11" t="s">
        <v>506</v>
      </c>
      <c r="D1275" s="23">
        <v>7901360421708</v>
      </c>
      <c r="E1275" s="18">
        <v>850</v>
      </c>
      <c r="F1275" s="13"/>
      <c r="G1275" s="14">
        <f>F1275*E1275</f>
        <v>0</v>
      </c>
    </row>
    <row r="1276" spans="2:7" ht="12.95" customHeight="1" outlineLevel="3">
      <c r="C1276" s="11"/>
      <c r="D1276" s="11"/>
      <c r="E1276" s="17"/>
      <c r="F1276" s="13"/>
      <c r="G1276" s="14"/>
    </row>
    <row r="1277" spans="2:7" ht="12.95" customHeight="1" outlineLevel="3">
      <c r="C1277" s="11"/>
      <c r="D1277" s="11"/>
      <c r="E1277" s="17"/>
      <c r="F1277" s="13"/>
      <c r="G1277" s="14"/>
    </row>
    <row r="1278" spans="2:7" ht="12.95" customHeight="1" outlineLevel="3">
      <c r="C1278" s="11"/>
      <c r="D1278" s="11"/>
      <c r="E1278" s="17"/>
      <c r="F1278" s="13"/>
      <c r="G1278" s="14"/>
    </row>
    <row r="1279" spans="2:7" ht="12.95" customHeight="1" outlineLevel="3">
      <c r="C1279" s="11"/>
      <c r="D1279" s="11"/>
      <c r="E1279" s="17"/>
      <c r="F1279" s="13"/>
      <c r="G1279" s="14"/>
    </row>
    <row r="1280" spans="2:7" ht="12.95" customHeight="1" outlineLevel="3">
      <c r="C1280" s="11"/>
      <c r="D1280" s="11"/>
      <c r="E1280" s="17"/>
      <c r="F1280" s="13"/>
      <c r="G1280" s="14"/>
    </row>
    <row r="1281" spans="2:7" ht="12.95" customHeight="1" outlineLevel="3">
      <c r="C1281" s="11"/>
      <c r="D1281" s="11"/>
      <c r="E1281" s="17"/>
      <c r="F1281" s="13"/>
      <c r="G1281" s="14"/>
    </row>
    <row r="1282" spans="2:7" ht="12.95" customHeight="1" outlineLevel="3">
      <c r="C1282" s="11"/>
      <c r="D1282" s="11"/>
      <c r="E1282" s="17"/>
      <c r="F1282" s="13"/>
      <c r="G1282" s="14"/>
    </row>
    <row r="1283" spans="2:7" ht="12.95" customHeight="1" outlineLevel="3">
      <c r="C1283" s="11"/>
      <c r="D1283" s="11"/>
      <c r="E1283" s="17"/>
      <c r="F1283" s="13"/>
      <c r="G1283" s="14"/>
    </row>
    <row r="1284" spans="2:7" ht="12.95" customHeight="1" outlineLevel="3">
      <c r="B1284" s="15"/>
      <c r="C1284" s="11"/>
      <c r="D1284" s="11"/>
      <c r="E1284" s="17"/>
      <c r="F1284" s="13"/>
      <c r="G1284" s="14"/>
    </row>
    <row r="1285" spans="2:7" ht="11.1" customHeight="1" outlineLevel="2">
      <c r="B1285" s="22">
        <v>894</v>
      </c>
      <c r="C1285" s="8"/>
      <c r="D1285" s="8"/>
      <c r="E1285" s="8"/>
      <c r="F1285" s="8"/>
      <c r="G1285" s="8"/>
    </row>
    <row r="1286" spans="2:7" ht="11.1" customHeight="1" outlineLevel="3">
      <c r="B1286" s="34" t="s">
        <v>645</v>
      </c>
      <c r="C1286" s="34"/>
      <c r="D1286" s="9"/>
      <c r="E1286" s="39" t="str">
        <f>HYPERLINK("http://www.galantholding.ru/catalog/293/136269/","www.galantholding.ru")</f>
        <v>www.galantholding.ru</v>
      </c>
      <c r="F1286" s="35"/>
      <c r="G1286" s="35"/>
    </row>
    <row r="1287" spans="2:7" ht="11.1" customHeight="1" outlineLevel="3">
      <c r="B1287" s="36" t="s">
        <v>12</v>
      </c>
      <c r="C1287" s="36"/>
      <c r="D1287" s="36"/>
      <c r="E1287" s="36"/>
      <c r="F1287" s="10"/>
      <c r="G1287" s="10"/>
    </row>
    <row r="1288" spans="2:7" ht="12.95" customHeight="1" outlineLevel="3">
      <c r="C1288" s="11" t="s">
        <v>144</v>
      </c>
      <c r="D1288" s="23">
        <v>8941810130018</v>
      </c>
      <c r="E1288" s="12">
        <v>1045</v>
      </c>
      <c r="F1288" s="13"/>
      <c r="G1288" s="14">
        <f>F1288*E1288</f>
        <v>0</v>
      </c>
    </row>
    <row r="1289" spans="2:7" ht="12.95" customHeight="1" outlineLevel="3">
      <c r="C1289" s="11" t="s">
        <v>646</v>
      </c>
      <c r="D1289" s="23">
        <v>8941810170014</v>
      </c>
      <c r="E1289" s="12">
        <v>1045</v>
      </c>
      <c r="F1289" s="13"/>
      <c r="G1289" s="14">
        <f>F1289*E1289</f>
        <v>0</v>
      </c>
    </row>
    <row r="1290" spans="2:7" ht="12.95" customHeight="1" outlineLevel="3">
      <c r="C1290" s="11" t="s">
        <v>521</v>
      </c>
      <c r="D1290" s="23">
        <v>8941810180013</v>
      </c>
      <c r="E1290" s="12">
        <v>1045</v>
      </c>
      <c r="F1290" s="13"/>
      <c r="G1290" s="14">
        <f>F1290*E1290</f>
        <v>0</v>
      </c>
    </row>
    <row r="1291" spans="2:7" ht="12.95" customHeight="1" outlineLevel="3">
      <c r="C1291" s="11" t="s">
        <v>212</v>
      </c>
      <c r="D1291" s="23">
        <v>8941810190012</v>
      </c>
      <c r="E1291" s="12">
        <v>1045</v>
      </c>
      <c r="F1291" s="13"/>
      <c r="G1291" s="14">
        <f>F1291*E1291</f>
        <v>0</v>
      </c>
    </row>
    <row r="1292" spans="2:7" ht="12.95" customHeight="1" outlineLevel="3">
      <c r="C1292" s="11" t="s">
        <v>145</v>
      </c>
      <c r="D1292" s="23">
        <v>8941810200018</v>
      </c>
      <c r="E1292" s="12">
        <v>1045</v>
      </c>
      <c r="F1292" s="13"/>
      <c r="G1292" s="14">
        <f>F1292*E1292</f>
        <v>0</v>
      </c>
    </row>
    <row r="1293" spans="2:7" ht="12.95" customHeight="1" outlineLevel="3">
      <c r="C1293" s="11" t="s">
        <v>147</v>
      </c>
      <c r="D1293" s="23">
        <v>8941810210017</v>
      </c>
      <c r="E1293" s="12">
        <v>1045</v>
      </c>
      <c r="F1293" s="13"/>
      <c r="G1293" s="14">
        <f>F1293*E1293</f>
        <v>0</v>
      </c>
    </row>
    <row r="1294" spans="2:7" ht="12.95" customHeight="1" outlineLevel="3">
      <c r="C1294" s="11" t="s">
        <v>220</v>
      </c>
      <c r="D1294" s="23">
        <v>8941810260012</v>
      </c>
      <c r="E1294" s="12">
        <v>1045</v>
      </c>
      <c r="F1294" s="13"/>
      <c r="G1294" s="14">
        <f>F1294*E1294</f>
        <v>0</v>
      </c>
    </row>
    <row r="1295" spans="2:7" ht="12.95" customHeight="1" outlineLevel="3">
      <c r="C1295" s="11" t="s">
        <v>149</v>
      </c>
      <c r="D1295" s="23">
        <v>8941810270011</v>
      </c>
      <c r="E1295" s="12">
        <v>1045</v>
      </c>
      <c r="F1295" s="13"/>
      <c r="G1295" s="14">
        <f>F1295*E1295</f>
        <v>0</v>
      </c>
    </row>
    <row r="1296" spans="2:7" ht="12.95" customHeight="1" outlineLevel="3">
      <c r="C1296" s="11" t="s">
        <v>226</v>
      </c>
      <c r="D1296" s="23">
        <v>8941810350010</v>
      </c>
      <c r="E1296" s="12">
        <v>1045</v>
      </c>
      <c r="F1296" s="13"/>
      <c r="G1296" s="14">
        <f>F1296*E1296</f>
        <v>0</v>
      </c>
    </row>
    <row r="1297" spans="2:7" ht="12.95" customHeight="1" outlineLevel="3">
      <c r="C1297" s="11" t="s">
        <v>535</v>
      </c>
      <c r="D1297" s="23">
        <v>8941810201008</v>
      </c>
      <c r="E1297" s="12">
        <v>1045</v>
      </c>
      <c r="F1297" s="13"/>
      <c r="G1297" s="14">
        <f>F1297*E1297</f>
        <v>0</v>
      </c>
    </row>
    <row r="1298" spans="2:7" ht="12.95" customHeight="1" outlineLevel="3">
      <c r="C1298" s="11" t="s">
        <v>540</v>
      </c>
      <c r="D1298" s="23">
        <v>8941810281000</v>
      </c>
      <c r="E1298" s="12">
        <v>1045</v>
      </c>
      <c r="F1298" s="13"/>
      <c r="G1298" s="14">
        <f>F1298*E1298</f>
        <v>0</v>
      </c>
    </row>
    <row r="1299" spans="2:7" ht="12.95" customHeight="1" outlineLevel="3">
      <c r="B1299" s="41" t="str">
        <f>HYPERLINK("http://galantphoto.ru/pictures_for_form/Orhideja/classic/O-181-894.jpg","увеличить")</f>
        <v>увеличить</v>
      </c>
      <c r="C1299" s="11" t="s">
        <v>647</v>
      </c>
      <c r="D1299" s="23">
        <v>8941810331002</v>
      </c>
      <c r="E1299" s="12">
        <v>1045</v>
      </c>
      <c r="F1299" s="13"/>
      <c r="G1299" s="14">
        <f>F1299*E1299</f>
        <v>0</v>
      </c>
    </row>
    <row r="1300" spans="2:7" ht="12.95" customHeight="1" outlineLevel="3">
      <c r="C1300" s="11" t="s">
        <v>157</v>
      </c>
      <c r="D1300" s="23">
        <v>8941810130049</v>
      </c>
      <c r="E1300" s="12">
        <v>1045</v>
      </c>
      <c r="F1300" s="13"/>
      <c r="G1300" s="14">
        <f>F1300*E1300</f>
        <v>0</v>
      </c>
    </row>
    <row r="1301" spans="2:7" ht="12.95" customHeight="1" outlineLevel="3">
      <c r="C1301" s="11" t="s">
        <v>159</v>
      </c>
      <c r="D1301" s="23">
        <v>8941810170045</v>
      </c>
      <c r="E1301" s="12">
        <v>1045</v>
      </c>
      <c r="F1301" s="13"/>
      <c r="G1301" s="14">
        <f>F1301*E1301</f>
        <v>0</v>
      </c>
    </row>
    <row r="1302" spans="2:7" ht="12.95" customHeight="1" outlineLevel="3">
      <c r="C1302" s="11" t="s">
        <v>161</v>
      </c>
      <c r="D1302" s="23">
        <v>8941810180044</v>
      </c>
      <c r="E1302" s="12">
        <v>1045</v>
      </c>
      <c r="F1302" s="13"/>
      <c r="G1302" s="14">
        <f>F1302*E1302</f>
        <v>0</v>
      </c>
    </row>
    <row r="1303" spans="2:7" ht="12.95" customHeight="1" outlineLevel="3">
      <c r="C1303" s="11" t="s">
        <v>165</v>
      </c>
      <c r="D1303" s="23">
        <v>8941810200049</v>
      </c>
      <c r="E1303" s="12">
        <v>1045</v>
      </c>
      <c r="F1303" s="13"/>
      <c r="G1303" s="14">
        <f>F1303*E1303</f>
        <v>0</v>
      </c>
    </row>
    <row r="1304" spans="2:7" ht="12.95" customHeight="1" outlineLevel="3">
      <c r="C1304" s="11" t="s">
        <v>452</v>
      </c>
      <c r="D1304" s="23">
        <v>8941810210048</v>
      </c>
      <c r="E1304" s="12">
        <v>1045</v>
      </c>
      <c r="F1304" s="13"/>
      <c r="G1304" s="14">
        <f>F1304*E1304</f>
        <v>0</v>
      </c>
    </row>
    <row r="1305" spans="2:7" ht="12.95" customHeight="1" outlineLevel="3">
      <c r="C1305" s="11" t="s">
        <v>648</v>
      </c>
      <c r="D1305" s="23">
        <v>8941810250044</v>
      </c>
      <c r="E1305" s="12">
        <v>1045</v>
      </c>
      <c r="F1305" s="13"/>
      <c r="G1305" s="14">
        <f>F1305*E1305</f>
        <v>0</v>
      </c>
    </row>
    <row r="1306" spans="2:7" ht="12.95" customHeight="1" outlineLevel="3">
      <c r="C1306" s="11" t="s">
        <v>167</v>
      </c>
      <c r="D1306" s="23">
        <v>8941810260043</v>
      </c>
      <c r="E1306" s="12">
        <v>1045</v>
      </c>
      <c r="F1306" s="13"/>
      <c r="G1306" s="14">
        <f>F1306*E1306</f>
        <v>0</v>
      </c>
    </row>
    <row r="1307" spans="2:7" ht="12.95" customHeight="1" outlineLevel="3">
      <c r="C1307" s="11" t="s">
        <v>171</v>
      </c>
      <c r="D1307" s="23">
        <v>8941810280041</v>
      </c>
      <c r="E1307" s="12">
        <v>1045</v>
      </c>
      <c r="F1307" s="13"/>
      <c r="G1307" s="14">
        <f>F1307*E1307</f>
        <v>0</v>
      </c>
    </row>
    <row r="1308" spans="2:7" ht="12.95" customHeight="1" outlineLevel="3">
      <c r="C1308" s="11" t="s">
        <v>649</v>
      </c>
      <c r="D1308" s="23">
        <v>8941810330043</v>
      </c>
      <c r="E1308" s="12">
        <v>1045</v>
      </c>
      <c r="F1308" s="13"/>
      <c r="G1308" s="14">
        <f>F1308*E1308</f>
        <v>0</v>
      </c>
    </row>
    <row r="1309" spans="2:7" ht="12.95" customHeight="1" outlineLevel="3">
      <c r="C1309" s="11" t="s">
        <v>177</v>
      </c>
      <c r="D1309" s="23">
        <v>8941810121689</v>
      </c>
      <c r="E1309" s="12">
        <v>1045</v>
      </c>
      <c r="F1309" s="13"/>
      <c r="G1309" s="14">
        <f>F1309*E1309</f>
        <v>0</v>
      </c>
    </row>
    <row r="1310" spans="2:7" ht="12.95" customHeight="1" outlineLevel="3">
      <c r="C1310" s="11" t="s">
        <v>179</v>
      </c>
      <c r="D1310" s="23">
        <v>8941810131688</v>
      </c>
      <c r="E1310" s="12">
        <v>1045</v>
      </c>
      <c r="F1310" s="13"/>
      <c r="G1310" s="14">
        <f>F1310*E1310</f>
        <v>0</v>
      </c>
    </row>
    <row r="1311" spans="2:7" ht="12.95" customHeight="1" outlineLevel="3">
      <c r="C1311" s="11" t="s">
        <v>181</v>
      </c>
      <c r="D1311" s="23">
        <v>8941810191682</v>
      </c>
      <c r="E1311" s="12">
        <v>1045</v>
      </c>
      <c r="F1311" s="13"/>
      <c r="G1311" s="14">
        <f>F1311*E1311</f>
        <v>0</v>
      </c>
    </row>
    <row r="1312" spans="2:7" ht="12.95" customHeight="1" outlineLevel="3">
      <c r="C1312" s="11" t="s">
        <v>246</v>
      </c>
      <c r="D1312" s="23">
        <v>8941810211687</v>
      </c>
      <c r="E1312" s="12">
        <v>1045</v>
      </c>
      <c r="F1312" s="13"/>
      <c r="G1312" s="14">
        <f>F1312*E1312</f>
        <v>0</v>
      </c>
    </row>
    <row r="1313" spans="3:7" ht="12.95" customHeight="1" outlineLevel="3">
      <c r="C1313" s="11" t="s">
        <v>498</v>
      </c>
      <c r="D1313" s="23">
        <v>8941810251683</v>
      </c>
      <c r="E1313" s="12">
        <v>1045</v>
      </c>
      <c r="F1313" s="13"/>
      <c r="G1313" s="14">
        <f>F1313*E1313</f>
        <v>0</v>
      </c>
    </row>
    <row r="1314" spans="3:7" ht="12.95" customHeight="1" outlineLevel="3">
      <c r="C1314" s="11" t="s">
        <v>554</v>
      </c>
      <c r="D1314" s="23">
        <v>8941810110614</v>
      </c>
      <c r="E1314" s="12">
        <v>1045</v>
      </c>
      <c r="F1314" s="13"/>
      <c r="G1314" s="14">
        <f>F1314*E1314</f>
        <v>0</v>
      </c>
    </row>
    <row r="1315" spans="3:7" ht="12.95" customHeight="1" outlineLevel="3">
      <c r="C1315" s="11" t="s">
        <v>650</v>
      </c>
      <c r="D1315" s="23">
        <v>8941810120613</v>
      </c>
      <c r="E1315" s="12">
        <v>1045</v>
      </c>
      <c r="F1315" s="13"/>
      <c r="G1315" s="14">
        <f>F1315*E1315</f>
        <v>0</v>
      </c>
    </row>
    <row r="1316" spans="3:7" ht="12.95" customHeight="1" outlineLevel="3">
      <c r="C1316" s="11" t="s">
        <v>651</v>
      </c>
      <c r="D1316" s="23">
        <v>8941810130612</v>
      </c>
      <c r="E1316" s="12">
        <v>1045</v>
      </c>
      <c r="F1316" s="13"/>
      <c r="G1316" s="14">
        <f>F1316*E1316</f>
        <v>0</v>
      </c>
    </row>
    <row r="1317" spans="3:7" ht="12.95" customHeight="1" outlineLevel="3">
      <c r="C1317" s="11" t="s">
        <v>652</v>
      </c>
      <c r="D1317" s="23">
        <v>8941810170618</v>
      </c>
      <c r="E1317" s="12">
        <v>1045</v>
      </c>
      <c r="F1317" s="13"/>
      <c r="G1317" s="14">
        <f>F1317*E1317</f>
        <v>0</v>
      </c>
    </row>
    <row r="1318" spans="3:7" ht="12.95" customHeight="1" outlineLevel="3">
      <c r="C1318" s="11" t="s">
        <v>653</v>
      </c>
      <c r="D1318" s="23">
        <v>8941810180617</v>
      </c>
      <c r="E1318" s="12">
        <v>1045</v>
      </c>
      <c r="F1318" s="13"/>
      <c r="G1318" s="14">
        <f>F1318*E1318</f>
        <v>0</v>
      </c>
    </row>
    <row r="1319" spans="3:7" ht="12.95" customHeight="1" outlineLevel="3">
      <c r="C1319" s="11" t="s">
        <v>654</v>
      </c>
      <c r="D1319" s="23">
        <v>8941810190616</v>
      </c>
      <c r="E1319" s="12">
        <v>1045</v>
      </c>
      <c r="F1319" s="13"/>
      <c r="G1319" s="14">
        <f>F1319*E1319</f>
        <v>0</v>
      </c>
    </row>
    <row r="1320" spans="3:7" ht="12.95" customHeight="1" outlineLevel="3">
      <c r="C1320" s="11" t="s">
        <v>395</v>
      </c>
      <c r="D1320" s="23">
        <v>8941810200612</v>
      </c>
      <c r="E1320" s="12">
        <v>1045</v>
      </c>
      <c r="F1320" s="13"/>
      <c r="G1320" s="14">
        <f>F1320*E1320</f>
        <v>0</v>
      </c>
    </row>
    <row r="1321" spans="3:7" ht="12.95" customHeight="1" outlineLevel="3">
      <c r="C1321" s="11" t="s">
        <v>655</v>
      </c>
      <c r="D1321" s="23">
        <v>8941810210611</v>
      </c>
      <c r="E1321" s="12">
        <v>1045</v>
      </c>
      <c r="F1321" s="13"/>
      <c r="G1321" s="14">
        <f>F1321*E1321</f>
        <v>0</v>
      </c>
    </row>
    <row r="1322" spans="3:7" ht="12.95" customHeight="1" outlineLevel="3">
      <c r="C1322" s="11" t="s">
        <v>656</v>
      </c>
      <c r="D1322" s="23">
        <v>8941810250617</v>
      </c>
      <c r="E1322" s="12">
        <v>1045</v>
      </c>
      <c r="F1322" s="13"/>
      <c r="G1322" s="14">
        <f>F1322*E1322</f>
        <v>0</v>
      </c>
    </row>
    <row r="1323" spans="3:7" ht="12.95" customHeight="1" outlineLevel="3">
      <c r="C1323" s="11" t="s">
        <v>657</v>
      </c>
      <c r="D1323" s="23">
        <v>8941810260616</v>
      </c>
      <c r="E1323" s="12">
        <v>1045</v>
      </c>
      <c r="F1323" s="13"/>
      <c r="G1323" s="14">
        <f>F1323*E1323</f>
        <v>0</v>
      </c>
    </row>
    <row r="1324" spans="3:7" ht="12.95" customHeight="1" outlineLevel="3">
      <c r="C1324" s="11" t="s">
        <v>658</v>
      </c>
      <c r="D1324" s="23">
        <v>8941810270615</v>
      </c>
      <c r="E1324" s="12">
        <v>1045</v>
      </c>
      <c r="F1324" s="13"/>
      <c r="G1324" s="14">
        <f>F1324*E1324</f>
        <v>0</v>
      </c>
    </row>
    <row r="1325" spans="3:7" ht="12.95" customHeight="1" outlineLevel="3">
      <c r="C1325" s="11" t="s">
        <v>659</v>
      </c>
      <c r="D1325" s="23">
        <v>8941810280614</v>
      </c>
      <c r="E1325" s="12">
        <v>1045</v>
      </c>
      <c r="F1325" s="13"/>
      <c r="G1325" s="14">
        <f>F1325*E1325</f>
        <v>0</v>
      </c>
    </row>
    <row r="1326" spans="3:7" ht="12.95" customHeight="1" outlineLevel="3">
      <c r="C1326" s="11" t="s">
        <v>660</v>
      </c>
      <c r="D1326" s="23">
        <v>8941810340615</v>
      </c>
      <c r="E1326" s="12">
        <v>1045</v>
      </c>
      <c r="F1326" s="13"/>
      <c r="G1326" s="14">
        <f>F1326*E1326</f>
        <v>0</v>
      </c>
    </row>
    <row r="1327" spans="3:7" ht="12.95" customHeight="1" outlineLevel="3">
      <c r="C1327" s="11" t="s">
        <v>661</v>
      </c>
      <c r="D1327" s="23">
        <v>8941810350614</v>
      </c>
      <c r="E1327" s="12">
        <v>1045</v>
      </c>
      <c r="F1327" s="13"/>
      <c r="G1327" s="14">
        <f>F1327*E1327</f>
        <v>0</v>
      </c>
    </row>
    <row r="1328" spans="3:7" ht="12.95" customHeight="1" outlineLevel="3">
      <c r="C1328" s="11" t="s">
        <v>68</v>
      </c>
      <c r="D1328" s="23">
        <v>8941810111703</v>
      </c>
      <c r="E1328" s="12">
        <v>1045</v>
      </c>
      <c r="F1328" s="13"/>
      <c r="G1328" s="14">
        <f>F1328*E1328</f>
        <v>0</v>
      </c>
    </row>
    <row r="1329" spans="2:7" ht="12.95" customHeight="1" outlineLevel="3">
      <c r="C1329" s="11" t="s">
        <v>195</v>
      </c>
      <c r="D1329" s="23">
        <v>8941810121702</v>
      </c>
      <c r="E1329" s="12">
        <v>1045</v>
      </c>
      <c r="F1329" s="13"/>
      <c r="G1329" s="14">
        <f>F1329*E1329</f>
        <v>0</v>
      </c>
    </row>
    <row r="1330" spans="2:7" ht="12.95" customHeight="1" outlineLevel="3">
      <c r="C1330" s="11" t="s">
        <v>197</v>
      </c>
      <c r="D1330" s="23">
        <v>8941810131701</v>
      </c>
      <c r="E1330" s="12">
        <v>1045</v>
      </c>
      <c r="F1330" s="13"/>
      <c r="G1330" s="14">
        <f>F1330*E1330</f>
        <v>0</v>
      </c>
    </row>
    <row r="1331" spans="2:7" ht="12.95" customHeight="1" outlineLevel="3">
      <c r="C1331" s="11" t="s">
        <v>502</v>
      </c>
      <c r="D1331" s="23">
        <v>8941810171707</v>
      </c>
      <c r="E1331" s="12">
        <v>1045</v>
      </c>
      <c r="F1331" s="13"/>
      <c r="G1331" s="14">
        <f>F1331*E1331</f>
        <v>0</v>
      </c>
    </row>
    <row r="1332" spans="2:7" ht="12.95" customHeight="1" outlineLevel="3">
      <c r="C1332" s="11" t="s">
        <v>69</v>
      </c>
      <c r="D1332" s="23">
        <v>8941810181706</v>
      </c>
      <c r="E1332" s="12">
        <v>1045</v>
      </c>
      <c r="F1332" s="13"/>
      <c r="G1332" s="14">
        <f>F1332*E1332</f>
        <v>0</v>
      </c>
    </row>
    <row r="1333" spans="2:7" ht="12.95" customHeight="1" outlineLevel="3">
      <c r="C1333" s="11" t="s">
        <v>70</v>
      </c>
      <c r="D1333" s="23">
        <v>8941810191705</v>
      </c>
      <c r="E1333" s="12">
        <v>1045</v>
      </c>
      <c r="F1333" s="13"/>
      <c r="G1333" s="14">
        <f>F1333*E1333</f>
        <v>0</v>
      </c>
    </row>
    <row r="1334" spans="2:7" ht="12.95" customHeight="1" outlineLevel="3">
      <c r="C1334" s="11" t="s">
        <v>200</v>
      </c>
      <c r="D1334" s="23">
        <v>8941810201701</v>
      </c>
      <c r="E1334" s="12">
        <v>1045</v>
      </c>
      <c r="F1334" s="13"/>
      <c r="G1334" s="14">
        <f>F1334*E1334</f>
        <v>0</v>
      </c>
    </row>
    <row r="1335" spans="2:7" ht="12.95" customHeight="1" outlineLevel="3">
      <c r="C1335" s="11" t="s">
        <v>397</v>
      </c>
      <c r="D1335" s="23">
        <v>8941810211700</v>
      </c>
      <c r="E1335" s="12">
        <v>1045</v>
      </c>
      <c r="F1335" s="13"/>
      <c r="G1335" s="14">
        <f>F1335*E1335</f>
        <v>0</v>
      </c>
    </row>
    <row r="1336" spans="2:7" ht="12.95" customHeight="1" outlineLevel="3">
      <c r="C1336" s="11" t="s">
        <v>503</v>
      </c>
      <c r="D1336" s="23">
        <v>8941810251706</v>
      </c>
      <c r="E1336" s="12">
        <v>1045</v>
      </c>
      <c r="F1336" s="13"/>
      <c r="G1336" s="14">
        <f>F1336*E1336</f>
        <v>0</v>
      </c>
    </row>
    <row r="1337" spans="2:7" ht="12.95" customHeight="1" outlineLevel="3">
      <c r="C1337" s="11" t="s">
        <v>202</v>
      </c>
      <c r="D1337" s="23">
        <v>8941810261705</v>
      </c>
      <c r="E1337" s="12">
        <v>1045</v>
      </c>
      <c r="F1337" s="13"/>
      <c r="G1337" s="14">
        <f>F1337*E1337</f>
        <v>0</v>
      </c>
    </row>
    <row r="1338" spans="2:7" ht="12.95" customHeight="1" outlineLevel="3">
      <c r="C1338" s="11" t="s">
        <v>361</v>
      </c>
      <c r="D1338" s="23">
        <v>8941810271704</v>
      </c>
      <c r="E1338" s="12">
        <v>1045</v>
      </c>
      <c r="F1338" s="13"/>
      <c r="G1338" s="14">
        <f>F1338*E1338</f>
        <v>0</v>
      </c>
    </row>
    <row r="1339" spans="2:7" ht="12.95" customHeight="1" outlineLevel="3">
      <c r="C1339" s="11" t="s">
        <v>204</v>
      </c>
      <c r="D1339" s="23">
        <v>8941810281703</v>
      </c>
      <c r="E1339" s="12">
        <v>1045</v>
      </c>
      <c r="F1339" s="13"/>
      <c r="G1339" s="14">
        <f>F1339*E1339</f>
        <v>0</v>
      </c>
    </row>
    <row r="1340" spans="2:7" ht="12.95" customHeight="1" outlineLevel="3">
      <c r="C1340" s="11" t="s">
        <v>504</v>
      </c>
      <c r="D1340" s="23">
        <v>8941810331705</v>
      </c>
      <c r="E1340" s="12">
        <v>1045</v>
      </c>
      <c r="F1340" s="13"/>
      <c r="G1340" s="14">
        <f>F1340*E1340</f>
        <v>0</v>
      </c>
    </row>
    <row r="1341" spans="2:7" ht="12.95" customHeight="1" outlineLevel="3">
      <c r="C1341" s="11" t="s">
        <v>402</v>
      </c>
      <c r="D1341" s="23">
        <v>8941810341704</v>
      </c>
      <c r="E1341" s="12">
        <v>1045</v>
      </c>
      <c r="F1341" s="13"/>
      <c r="G1341" s="14">
        <f>F1341*E1341</f>
        <v>0</v>
      </c>
    </row>
    <row r="1342" spans="2:7" ht="11.1" customHeight="1" outlineLevel="3">
      <c r="B1342" s="34" t="s">
        <v>662</v>
      </c>
      <c r="C1342" s="34"/>
      <c r="D1342" s="9"/>
      <c r="E1342" s="39" t="str">
        <f>HYPERLINK("https://www.galantholding.com/catalog/307/147775/","www.galantholding.ru")</f>
        <v>www.galantholding.ru</v>
      </c>
      <c r="F1342" s="35"/>
      <c r="G1342" s="35"/>
    </row>
    <row r="1343" spans="2:7" ht="11.1" customHeight="1" outlineLevel="3">
      <c r="B1343" s="36" t="s">
        <v>100</v>
      </c>
      <c r="C1343" s="36"/>
      <c r="D1343" s="36"/>
      <c r="E1343" s="36"/>
      <c r="F1343" s="10"/>
      <c r="G1343" s="10"/>
    </row>
    <row r="1344" spans="2:7" ht="12.95" customHeight="1" outlineLevel="3">
      <c r="C1344" s="11" t="s">
        <v>272</v>
      </c>
      <c r="D1344" s="23">
        <v>8946041060011</v>
      </c>
      <c r="E1344" s="18">
        <v>415</v>
      </c>
      <c r="F1344" s="13"/>
      <c r="G1344" s="14">
        <f>F1344*E1344</f>
        <v>0</v>
      </c>
    </row>
    <row r="1345" spans="2:7" ht="12.95" customHeight="1" outlineLevel="3">
      <c r="C1345" s="11" t="s">
        <v>278</v>
      </c>
      <c r="D1345" s="23">
        <v>8946041060042</v>
      </c>
      <c r="E1345" s="18">
        <v>415</v>
      </c>
      <c r="F1345" s="13"/>
      <c r="G1345" s="14">
        <f>F1345*E1345</f>
        <v>0</v>
      </c>
    </row>
    <row r="1346" spans="2:7" ht="12.95" customHeight="1" outlineLevel="3">
      <c r="C1346" s="11" t="s">
        <v>279</v>
      </c>
      <c r="D1346" s="23">
        <v>8946041070041</v>
      </c>
      <c r="E1346" s="18">
        <v>415</v>
      </c>
      <c r="F1346" s="13"/>
      <c r="G1346" s="14">
        <f>F1346*E1346</f>
        <v>0</v>
      </c>
    </row>
    <row r="1347" spans="2:7" ht="12.95" customHeight="1" outlineLevel="3">
      <c r="C1347" s="11" t="s">
        <v>280</v>
      </c>
      <c r="D1347" s="23">
        <v>8946041080040</v>
      </c>
      <c r="E1347" s="18">
        <v>415</v>
      </c>
      <c r="F1347" s="13"/>
      <c r="G1347" s="14">
        <f>F1347*E1347</f>
        <v>0</v>
      </c>
    </row>
    <row r="1348" spans="2:7" ht="12.95" customHeight="1" outlineLevel="3">
      <c r="C1348" s="11" t="s">
        <v>663</v>
      </c>
      <c r="D1348" s="23">
        <v>8946041067386</v>
      </c>
      <c r="E1348" s="18">
        <v>415</v>
      </c>
      <c r="F1348" s="13"/>
      <c r="G1348" s="14">
        <f>F1348*E1348</f>
        <v>0</v>
      </c>
    </row>
    <row r="1349" spans="2:7" ht="12.95" customHeight="1" outlineLevel="3">
      <c r="C1349" s="11" t="s">
        <v>106</v>
      </c>
      <c r="D1349" s="23">
        <v>8946041077385</v>
      </c>
      <c r="E1349" s="18">
        <v>415</v>
      </c>
      <c r="F1349" s="13"/>
      <c r="G1349" s="14">
        <f>F1349*E1349</f>
        <v>0</v>
      </c>
    </row>
    <row r="1350" spans="2:7" ht="12.95" customHeight="1" outlineLevel="3">
      <c r="C1350" s="11" t="s">
        <v>572</v>
      </c>
      <c r="D1350" s="23">
        <v>8946041087384</v>
      </c>
      <c r="E1350" s="18">
        <v>415</v>
      </c>
      <c r="F1350" s="13"/>
      <c r="G1350" s="14">
        <f>F1350*E1350</f>
        <v>0</v>
      </c>
    </row>
    <row r="1351" spans="2:7" ht="12.95" customHeight="1" outlineLevel="3">
      <c r="C1351" s="11" t="s">
        <v>283</v>
      </c>
      <c r="D1351" s="23">
        <v>8946041061681</v>
      </c>
      <c r="E1351" s="18">
        <v>415</v>
      </c>
      <c r="F1351" s="13"/>
      <c r="G1351" s="14">
        <f>F1351*E1351</f>
        <v>0</v>
      </c>
    </row>
    <row r="1352" spans="2:7" ht="12.95" customHeight="1" outlineLevel="3">
      <c r="C1352" s="11" t="s">
        <v>107</v>
      </c>
      <c r="D1352" s="23">
        <v>8946041071680</v>
      </c>
      <c r="E1352" s="18">
        <v>415</v>
      </c>
      <c r="F1352" s="13"/>
      <c r="G1352" s="14">
        <f>F1352*E1352</f>
        <v>0</v>
      </c>
    </row>
    <row r="1353" spans="2:7" ht="12.95" customHeight="1" outlineLevel="3">
      <c r="C1353" s="11" t="s">
        <v>664</v>
      </c>
      <c r="D1353" s="23">
        <v>8946041070614</v>
      </c>
      <c r="E1353" s="18">
        <v>415</v>
      </c>
      <c r="F1353" s="13"/>
      <c r="G1353" s="14">
        <f>F1353*E1353</f>
        <v>0</v>
      </c>
    </row>
    <row r="1354" spans="2:7" ht="12.95" customHeight="1" outlineLevel="3">
      <c r="C1354" s="11" t="s">
        <v>665</v>
      </c>
      <c r="D1354" s="23">
        <v>8946041080613</v>
      </c>
      <c r="E1354" s="18">
        <v>415</v>
      </c>
      <c r="F1354" s="13"/>
      <c r="G1354" s="14">
        <f>F1354*E1354</f>
        <v>0</v>
      </c>
    </row>
    <row r="1355" spans="2:7" ht="12.95" customHeight="1" outlineLevel="3">
      <c r="B1355" s="15"/>
      <c r="C1355" s="11" t="s">
        <v>666</v>
      </c>
      <c r="D1355" s="23">
        <v>8946041090612</v>
      </c>
      <c r="E1355" s="18">
        <v>415</v>
      </c>
      <c r="F1355" s="13"/>
      <c r="G1355" s="14">
        <f>F1355*E1355</f>
        <v>0</v>
      </c>
    </row>
    <row r="1356" spans="2:7" ht="12.95" customHeight="1" outlineLevel="3">
      <c r="C1356" s="11" t="s">
        <v>667</v>
      </c>
      <c r="D1356" s="23">
        <v>8946041100618</v>
      </c>
      <c r="E1356" s="18">
        <v>415</v>
      </c>
      <c r="F1356" s="13"/>
      <c r="G1356" s="14">
        <f>F1356*E1356</f>
        <v>0</v>
      </c>
    </row>
    <row r="1357" spans="2:7" ht="12.95" customHeight="1" outlineLevel="3">
      <c r="C1357" s="11" t="s">
        <v>289</v>
      </c>
      <c r="D1357" s="23">
        <v>8946041061704</v>
      </c>
      <c r="E1357" s="18">
        <v>415</v>
      </c>
      <c r="F1357" s="13"/>
      <c r="G1357" s="14">
        <f>F1357*E1357</f>
        <v>0</v>
      </c>
    </row>
    <row r="1358" spans="2:7" ht="12.95" customHeight="1" outlineLevel="3">
      <c r="C1358" s="11" t="s">
        <v>113</v>
      </c>
      <c r="D1358" s="23">
        <v>8946041071703</v>
      </c>
      <c r="E1358" s="18">
        <v>415</v>
      </c>
      <c r="F1358" s="13"/>
      <c r="G1358" s="14">
        <f>F1358*E1358</f>
        <v>0</v>
      </c>
    </row>
    <row r="1359" spans="2:7" ht="12.95" customHeight="1" outlineLevel="3">
      <c r="C1359" s="11" t="s">
        <v>93</v>
      </c>
      <c r="D1359" s="23">
        <v>8946041081702</v>
      </c>
      <c r="E1359" s="18">
        <v>415</v>
      </c>
      <c r="F1359" s="13"/>
      <c r="G1359" s="14">
        <f>F1359*E1359</f>
        <v>0</v>
      </c>
    </row>
    <row r="1360" spans="2:7" ht="12.95" customHeight="1" outlineLevel="3">
      <c r="C1360" s="11" t="s">
        <v>94</v>
      </c>
      <c r="D1360" s="23">
        <v>8946041091701</v>
      </c>
      <c r="E1360" s="18">
        <v>415</v>
      </c>
      <c r="F1360" s="13"/>
      <c r="G1360" s="14">
        <f>F1360*E1360</f>
        <v>0</v>
      </c>
    </row>
    <row r="1361" spans="2:7" ht="12.95" customHeight="1" outlineLevel="3">
      <c r="C1361" s="11" t="s">
        <v>95</v>
      </c>
      <c r="D1361" s="23">
        <v>8946041101707</v>
      </c>
      <c r="E1361" s="18">
        <v>415</v>
      </c>
      <c r="F1361" s="13"/>
      <c r="G1361" s="14">
        <f>F1361*E1361</f>
        <v>0</v>
      </c>
    </row>
    <row r="1362" spans="2:7" ht="12.95" customHeight="1">
      <c r="B1362" s="32" t="s">
        <v>668</v>
      </c>
      <c r="C1362" s="32"/>
      <c r="D1362" s="32"/>
      <c r="E1362" s="32"/>
      <c r="F1362" s="5"/>
      <c r="G1362" s="5"/>
    </row>
    <row r="1363" spans="2:7" ht="11.1" customHeight="1" outlineLevel="1">
      <c r="B1363" s="24">
        <v>381</v>
      </c>
      <c r="C1363" s="25"/>
      <c r="D1363" s="25"/>
      <c r="E1363" s="25"/>
      <c r="F1363" s="25"/>
      <c r="G1363" s="25"/>
    </row>
    <row r="1364" spans="2:7" ht="11.1" customHeight="1" outlineLevel="2">
      <c r="B1364" s="37" t="s">
        <v>669</v>
      </c>
      <c r="C1364" s="37"/>
      <c r="D1364" s="26"/>
      <c r="E1364" s="40" t="str">
        <f>HYPERLINK("http://www.galantholding.ru/catalog/298/134196/","www.galantholding.ru")</f>
        <v>www.galantholding.ru</v>
      </c>
      <c r="F1364" s="38"/>
      <c r="G1364" s="38"/>
    </row>
    <row r="1365" spans="2:7" ht="11.1" customHeight="1" outlineLevel="2">
      <c r="B1365" s="36" t="s">
        <v>66</v>
      </c>
      <c r="C1365" s="36"/>
      <c r="D1365" s="36"/>
      <c r="E1365" s="36"/>
      <c r="F1365" s="10"/>
      <c r="G1365" s="10"/>
    </row>
    <row r="1366" spans="2:7" ht="12.95" customHeight="1" outlineLevel="2">
      <c r="C1366" s="11" t="s">
        <v>670</v>
      </c>
      <c r="D1366" s="23">
        <v>3810060173814</v>
      </c>
      <c r="E1366" s="19">
        <v>990</v>
      </c>
      <c r="F1366" s="13"/>
      <c r="G1366" s="14">
        <f>F1366*E1366</f>
        <v>0</v>
      </c>
    </row>
    <row r="1367" spans="2:7" ht="12.95" customHeight="1" outlineLevel="2">
      <c r="C1367" s="11" t="s">
        <v>671</v>
      </c>
      <c r="D1367" s="23">
        <v>3810060183813</v>
      </c>
      <c r="E1367" s="19">
        <v>990</v>
      </c>
      <c r="F1367" s="13"/>
      <c r="G1367" s="14">
        <f>F1367*E1367</f>
        <v>0</v>
      </c>
    </row>
    <row r="1368" spans="2:7" ht="12.95" customHeight="1" outlineLevel="2">
      <c r="C1368" s="11" t="s">
        <v>672</v>
      </c>
      <c r="D1368" s="23">
        <v>3810060203818</v>
      </c>
      <c r="E1368" s="19">
        <v>990</v>
      </c>
      <c r="F1368" s="13"/>
      <c r="G1368" s="14">
        <f>F1368*E1368</f>
        <v>0</v>
      </c>
    </row>
    <row r="1369" spans="2:7" ht="12.95" customHeight="1" outlineLevel="2">
      <c r="C1369" s="11" t="s">
        <v>673</v>
      </c>
      <c r="D1369" s="23">
        <v>3810060263812</v>
      </c>
      <c r="E1369" s="19">
        <v>990</v>
      </c>
      <c r="F1369" s="13"/>
      <c r="G1369" s="14">
        <f>F1369*E1369</f>
        <v>0</v>
      </c>
    </row>
    <row r="1370" spans="2:7" ht="12.95" customHeight="1" outlineLevel="2">
      <c r="C1370" s="11" t="s">
        <v>674</v>
      </c>
      <c r="D1370" s="23">
        <v>3810060343811</v>
      </c>
      <c r="E1370" s="19">
        <v>990</v>
      </c>
      <c r="F1370" s="13"/>
      <c r="G1370" s="14">
        <f>F1370*E1370</f>
        <v>0</v>
      </c>
    </row>
    <row r="1371" spans="2:7" ht="12.95" customHeight="1" outlineLevel="2">
      <c r="C1371" s="11"/>
      <c r="D1371" s="11"/>
      <c r="E1371" s="20"/>
      <c r="F1371" s="13"/>
      <c r="G1371" s="14"/>
    </row>
    <row r="1372" spans="2:7" ht="12.95" customHeight="1" outlineLevel="2">
      <c r="C1372" s="11"/>
      <c r="D1372" s="11"/>
      <c r="E1372" s="20"/>
      <c r="F1372" s="13"/>
      <c r="G1372" s="14"/>
    </row>
    <row r="1373" spans="2:7" ht="12.95" customHeight="1" outlineLevel="2">
      <c r="C1373" s="11"/>
      <c r="D1373" s="11"/>
      <c r="E1373" s="20"/>
      <c r="F1373" s="13"/>
      <c r="G1373" s="14"/>
    </row>
    <row r="1374" spans="2:7" ht="12.95" customHeight="1" outlineLevel="2">
      <c r="C1374" s="11"/>
      <c r="D1374" s="11"/>
      <c r="E1374" s="20"/>
      <c r="F1374" s="13"/>
      <c r="G1374" s="14"/>
    </row>
    <row r="1375" spans="2:7" ht="12.95" customHeight="1" outlineLevel="2">
      <c r="C1375" s="11"/>
      <c r="D1375" s="11"/>
      <c r="E1375" s="20"/>
      <c r="F1375" s="13"/>
      <c r="G1375" s="14"/>
    </row>
    <row r="1376" spans="2:7" ht="12.95" customHeight="1" outlineLevel="2">
      <c r="C1376" s="11"/>
      <c r="D1376" s="11"/>
      <c r="E1376" s="20"/>
      <c r="F1376" s="13"/>
      <c r="G1376" s="14"/>
    </row>
    <row r="1377" spans="2:7" ht="12.95" customHeight="1" outlineLevel="2">
      <c r="B1377" s="15"/>
      <c r="C1377" s="11"/>
      <c r="D1377" s="11"/>
      <c r="E1377" s="20"/>
      <c r="F1377" s="13"/>
      <c r="G1377" s="14"/>
    </row>
    <row r="1378" spans="2:7" ht="11.1" customHeight="1" outlineLevel="1">
      <c r="B1378" s="24">
        <v>411</v>
      </c>
      <c r="C1378" s="25"/>
      <c r="D1378" s="25"/>
      <c r="E1378" s="25"/>
      <c r="F1378" s="25"/>
      <c r="G1378" s="25"/>
    </row>
    <row r="1379" spans="2:7" ht="11.1" customHeight="1" outlineLevel="2">
      <c r="B1379" s="37" t="s">
        <v>675</v>
      </c>
      <c r="C1379" s="37"/>
      <c r="D1379" s="26"/>
      <c r="E1379" s="40" t="str">
        <f>HYPERLINK("http://www.galantholding.ru/catalog/298/134197/","www.galantholding.ru")</f>
        <v>www.galantholding.ru</v>
      </c>
      <c r="F1379" s="38"/>
      <c r="G1379" s="38"/>
    </row>
    <row r="1380" spans="2:7" ht="11.1" customHeight="1" outlineLevel="2">
      <c r="B1380" s="36" t="s">
        <v>66</v>
      </c>
      <c r="C1380" s="36"/>
      <c r="D1380" s="36"/>
      <c r="E1380" s="36"/>
      <c r="F1380" s="10"/>
      <c r="G1380" s="10"/>
    </row>
    <row r="1381" spans="2:7" ht="12.95" customHeight="1" outlineLevel="2">
      <c r="C1381" s="11" t="s">
        <v>676</v>
      </c>
      <c r="D1381" s="23">
        <v>4110060104115</v>
      </c>
      <c r="E1381" s="19">
        <v>990</v>
      </c>
      <c r="F1381" s="13"/>
      <c r="G1381" s="14">
        <f>F1381*E1381</f>
        <v>0</v>
      </c>
    </row>
    <row r="1382" spans="2:7" ht="12.95" customHeight="1" outlineLevel="2">
      <c r="C1382" s="11" t="s">
        <v>671</v>
      </c>
      <c r="D1382" s="23">
        <v>4110060184117</v>
      </c>
      <c r="E1382" s="19">
        <v>990</v>
      </c>
      <c r="F1382" s="13"/>
      <c r="G1382" s="14">
        <f>F1382*E1382</f>
        <v>0</v>
      </c>
    </row>
    <row r="1383" spans="2:7" ht="12.95" customHeight="1" outlineLevel="2">
      <c r="C1383" s="11"/>
      <c r="D1383" s="11"/>
      <c r="E1383" s="20"/>
      <c r="F1383" s="13"/>
      <c r="G1383" s="14"/>
    </row>
    <row r="1384" spans="2:7" ht="12.95" customHeight="1" outlineLevel="2">
      <c r="C1384" s="11"/>
      <c r="D1384" s="11"/>
      <c r="E1384" s="20"/>
      <c r="F1384" s="13"/>
      <c r="G1384" s="14"/>
    </row>
    <row r="1385" spans="2:7" ht="12.95" customHeight="1" outlineLevel="2">
      <c r="C1385" s="11"/>
      <c r="D1385" s="11"/>
      <c r="E1385" s="20"/>
      <c r="F1385" s="13"/>
      <c r="G1385" s="14"/>
    </row>
    <row r="1386" spans="2:7" ht="12.95" customHeight="1" outlineLevel="2">
      <c r="C1386" s="11"/>
      <c r="D1386" s="11"/>
      <c r="E1386" s="20"/>
      <c r="F1386" s="13"/>
      <c r="G1386" s="14"/>
    </row>
    <row r="1387" spans="2:7" ht="12.95" customHeight="1" outlineLevel="2">
      <c r="C1387" s="11"/>
      <c r="D1387" s="11"/>
      <c r="E1387" s="20"/>
      <c r="F1387" s="13"/>
      <c r="G1387" s="14"/>
    </row>
    <row r="1388" spans="2:7" ht="12.95" customHeight="1" outlineLevel="2">
      <c r="C1388" s="11"/>
      <c r="D1388" s="11"/>
      <c r="E1388" s="20"/>
      <c r="F1388" s="13"/>
      <c r="G1388" s="14"/>
    </row>
    <row r="1389" spans="2:7" ht="12.95" customHeight="1" outlineLevel="2">
      <c r="C1389" s="11"/>
      <c r="D1389" s="11"/>
      <c r="E1389" s="20"/>
      <c r="F1389" s="13"/>
      <c r="G1389" s="14"/>
    </row>
    <row r="1390" spans="2:7" ht="12.95" customHeight="1" outlineLevel="2">
      <c r="C1390" s="11"/>
      <c r="D1390" s="11"/>
      <c r="E1390" s="20"/>
      <c r="F1390" s="13"/>
      <c r="G1390" s="14"/>
    </row>
    <row r="1391" spans="2:7" ht="12.95" customHeight="1" outlineLevel="2">
      <c r="C1391" s="11"/>
      <c r="D1391" s="11"/>
      <c r="E1391" s="20"/>
      <c r="F1391" s="13"/>
      <c r="G1391" s="14"/>
    </row>
    <row r="1392" spans="2:7" ht="12.95" customHeight="1" outlineLevel="2">
      <c r="B1392" s="41" t="str">
        <f>HYPERLINK("http://galantphoto.ru/pictures_for_form/Orhideja/Swimwear/O-006-411_026-411.jpg","увеличить")</f>
        <v>увеличить</v>
      </c>
      <c r="C1392" s="11"/>
      <c r="D1392" s="11"/>
      <c r="E1392" s="20"/>
      <c r="F1392" s="13"/>
      <c r="G1392" s="14"/>
    </row>
    <row r="1393" spans="2:7" ht="11.1" customHeight="1" outlineLevel="1">
      <c r="B1393" s="24">
        <v>477</v>
      </c>
      <c r="C1393" s="25"/>
      <c r="D1393" s="25"/>
      <c r="E1393" s="25"/>
      <c r="F1393" s="25"/>
      <c r="G1393" s="25"/>
    </row>
    <row r="1394" spans="2:7" ht="11.1" customHeight="1" outlineLevel="2">
      <c r="B1394" s="37" t="s">
        <v>677</v>
      </c>
      <c r="C1394" s="37"/>
      <c r="D1394" s="26"/>
      <c r="E1394" s="40" t="str">
        <f>HYPERLINK("http://www.galantholding.ru/catalog/298/134198/","www.galantholding.ru")</f>
        <v>www.galantholding.ru</v>
      </c>
      <c r="F1394" s="38"/>
      <c r="G1394" s="38"/>
    </row>
    <row r="1395" spans="2:7" ht="11.1" customHeight="1" outlineLevel="2">
      <c r="B1395" s="36" t="s">
        <v>66</v>
      </c>
      <c r="C1395" s="36"/>
      <c r="D1395" s="36"/>
      <c r="E1395" s="36"/>
      <c r="F1395" s="10"/>
      <c r="G1395" s="10"/>
    </row>
    <row r="1396" spans="2:7" ht="12.95" customHeight="1" outlineLevel="2">
      <c r="C1396" s="11" t="s">
        <v>673</v>
      </c>
      <c r="D1396" s="23">
        <v>4770060264778</v>
      </c>
      <c r="E1396" s="19">
        <v>990</v>
      </c>
      <c r="F1396" s="13"/>
      <c r="G1396" s="14">
        <f>F1396*E1396</f>
        <v>0</v>
      </c>
    </row>
    <row r="1397" spans="2:7" ht="12.95" customHeight="1" outlineLevel="2">
      <c r="C1397" s="11"/>
      <c r="D1397" s="11"/>
      <c r="E1397" s="20"/>
      <c r="F1397" s="13"/>
      <c r="G1397" s="14"/>
    </row>
    <row r="1398" spans="2:7" ht="12.95" customHeight="1" outlineLevel="2">
      <c r="C1398" s="11"/>
      <c r="D1398" s="11"/>
      <c r="E1398" s="20"/>
      <c r="F1398" s="13"/>
      <c r="G1398" s="14"/>
    </row>
    <row r="1399" spans="2:7" ht="12.95" customHeight="1" outlineLevel="2">
      <c r="C1399" s="11"/>
      <c r="D1399" s="11"/>
      <c r="E1399" s="20"/>
      <c r="F1399" s="13"/>
      <c r="G1399" s="14"/>
    </row>
    <row r="1400" spans="2:7" ht="12.95" customHeight="1" outlineLevel="2">
      <c r="C1400" s="11"/>
      <c r="D1400" s="11"/>
      <c r="E1400" s="20"/>
      <c r="F1400" s="13"/>
      <c r="G1400" s="14"/>
    </row>
    <row r="1401" spans="2:7" ht="12.95" customHeight="1" outlineLevel="2">
      <c r="C1401" s="11"/>
      <c r="D1401" s="11"/>
      <c r="E1401" s="20"/>
      <c r="F1401" s="13"/>
      <c r="G1401" s="14"/>
    </row>
    <row r="1402" spans="2:7" ht="12.95" customHeight="1" outlineLevel="2">
      <c r="C1402" s="11"/>
      <c r="D1402" s="11"/>
      <c r="E1402" s="20"/>
      <c r="F1402" s="13"/>
      <c r="G1402" s="14"/>
    </row>
    <row r="1403" spans="2:7" ht="12.95" customHeight="1" outlineLevel="2">
      <c r="C1403" s="11"/>
      <c r="D1403" s="11"/>
      <c r="E1403" s="20"/>
      <c r="F1403" s="13"/>
      <c r="G1403" s="14"/>
    </row>
    <row r="1404" spans="2:7" ht="12.95" customHeight="1" outlineLevel="2">
      <c r="C1404" s="11"/>
      <c r="D1404" s="11"/>
      <c r="E1404" s="20"/>
      <c r="F1404" s="13"/>
      <c r="G1404" s="14"/>
    </row>
    <row r="1405" spans="2:7" ht="12.95" customHeight="1" outlineLevel="2">
      <c r="C1405" s="11"/>
      <c r="D1405" s="11"/>
      <c r="E1405" s="20"/>
      <c r="F1405" s="13"/>
      <c r="G1405" s="14"/>
    </row>
    <row r="1406" spans="2:7" ht="12.95" customHeight="1" outlineLevel="2">
      <c r="C1406" s="11"/>
      <c r="D1406" s="11"/>
      <c r="E1406" s="20"/>
      <c r="F1406" s="13"/>
      <c r="G1406" s="14"/>
    </row>
    <row r="1407" spans="2:7" ht="12.95" customHeight="1" outlineLevel="2">
      <c r="B1407" s="41" t="str">
        <f>HYPERLINK("http://galantphoto.ru/pictures_for_form/Orhideja/Swimwear/O-006-477_026-477.jpg","увеличить")</f>
        <v>увеличить</v>
      </c>
      <c r="C1407" s="11"/>
      <c r="D1407" s="11"/>
      <c r="E1407" s="20"/>
      <c r="F1407" s="13"/>
      <c r="G1407" s="14"/>
    </row>
    <row r="1408" spans="2:7" ht="12.95" customHeight="1">
      <c r="B1408" s="32" t="s">
        <v>678</v>
      </c>
      <c r="C1408" s="32"/>
      <c r="D1408" s="32"/>
      <c r="E1408" s="32"/>
      <c r="F1408" s="5"/>
      <c r="G1408" s="5"/>
    </row>
    <row r="1409" spans="2:7" ht="11.1" customHeight="1" outlineLevel="1">
      <c r="B1409" s="24">
        <v>142</v>
      </c>
      <c r="C1409" s="25"/>
      <c r="D1409" s="25"/>
      <c r="E1409" s="25"/>
      <c r="F1409" s="25"/>
      <c r="G1409" s="25"/>
    </row>
    <row r="1410" spans="2:7" ht="11.1" customHeight="1" outlineLevel="2">
      <c r="B1410" s="37" t="s">
        <v>679</v>
      </c>
      <c r="C1410" s="37"/>
      <c r="D1410" s="26"/>
      <c r="E1410" s="40" t="str">
        <f>HYPERLINK("https://www.galantholding.com/catalog/307/166193/","www.galantholding.ru")</f>
        <v>www.galantholding.ru</v>
      </c>
      <c r="F1410" s="38"/>
      <c r="G1410" s="38"/>
    </row>
    <row r="1411" spans="2:7" ht="11.1" customHeight="1" outlineLevel="2">
      <c r="B1411" s="36" t="s">
        <v>100</v>
      </c>
      <c r="C1411" s="36"/>
      <c r="D1411" s="36"/>
      <c r="E1411" s="36"/>
      <c r="F1411" s="10"/>
      <c r="G1411" s="10"/>
    </row>
    <row r="1412" spans="2:7" ht="12.95" customHeight="1" outlineLevel="2">
      <c r="C1412" s="11" t="s">
        <v>680</v>
      </c>
      <c r="D1412" s="23">
        <v>1426241082145</v>
      </c>
      <c r="E1412" s="19">
        <v>490</v>
      </c>
      <c r="F1412" s="13"/>
      <c r="G1412" s="14">
        <f>F1412*E1412</f>
        <v>0</v>
      </c>
    </row>
    <row r="1413" spans="2:7" ht="12.95" customHeight="1" outlineLevel="2">
      <c r="C1413" s="11" t="s">
        <v>681</v>
      </c>
      <c r="D1413" s="23">
        <v>1426241122148</v>
      </c>
      <c r="E1413" s="19">
        <v>490</v>
      </c>
      <c r="F1413" s="13"/>
      <c r="G1413" s="14">
        <f>F1413*E1413</f>
        <v>0</v>
      </c>
    </row>
    <row r="1414" spans="2:7" ht="12.95" customHeight="1" outlineLevel="2">
      <c r="C1414" s="11"/>
      <c r="D1414" s="11"/>
      <c r="E1414" s="20"/>
      <c r="F1414" s="13"/>
      <c r="G1414" s="14"/>
    </row>
    <row r="1415" spans="2:7" ht="12.95" customHeight="1" outlineLevel="2">
      <c r="C1415" s="11"/>
      <c r="D1415" s="11"/>
      <c r="E1415" s="20"/>
      <c r="F1415" s="13"/>
      <c r="G1415" s="14"/>
    </row>
    <row r="1416" spans="2:7" ht="12.95" customHeight="1" outlineLevel="2">
      <c r="C1416" s="11"/>
      <c r="D1416" s="11"/>
      <c r="E1416" s="20"/>
      <c r="F1416" s="13"/>
      <c r="G1416" s="14"/>
    </row>
    <row r="1417" spans="2:7" ht="12.95" customHeight="1" outlineLevel="2">
      <c r="C1417" s="11"/>
      <c r="D1417" s="11"/>
      <c r="E1417" s="20"/>
      <c r="F1417" s="13"/>
      <c r="G1417" s="14"/>
    </row>
    <row r="1418" spans="2:7" ht="12.95" customHeight="1" outlineLevel="2">
      <c r="C1418" s="11"/>
      <c r="D1418" s="11"/>
      <c r="E1418" s="20"/>
      <c r="F1418" s="13"/>
      <c r="G1418" s="14"/>
    </row>
    <row r="1419" spans="2:7" ht="12.95" customHeight="1" outlineLevel="2">
      <c r="C1419" s="11"/>
      <c r="D1419" s="11"/>
      <c r="E1419" s="20"/>
      <c r="F1419" s="13"/>
      <c r="G1419" s="14"/>
    </row>
    <row r="1420" spans="2:7" ht="12.95" customHeight="1" outlineLevel="2">
      <c r="C1420" s="11"/>
      <c r="D1420" s="11"/>
      <c r="E1420" s="20"/>
      <c r="F1420" s="13"/>
      <c r="G1420" s="14"/>
    </row>
    <row r="1421" spans="2:7" ht="12.95" customHeight="1" outlineLevel="2">
      <c r="C1421" s="11"/>
      <c r="D1421" s="11"/>
      <c r="E1421" s="20"/>
      <c r="F1421" s="13"/>
      <c r="G1421" s="14"/>
    </row>
    <row r="1422" spans="2:7" ht="12.95" customHeight="1" outlineLevel="2">
      <c r="C1422" s="11"/>
      <c r="D1422" s="11"/>
      <c r="E1422" s="20"/>
      <c r="F1422" s="13"/>
      <c r="G1422" s="14"/>
    </row>
    <row r="1423" spans="2:7" ht="12.95" customHeight="1" outlineLevel="2">
      <c r="B1423" s="41" t="str">
        <f>HYPERLINK("http://galantphoto.ru/pictures_for_form/Orhideja/moda/624-142.jpg","увеличить")</f>
        <v>увеличить</v>
      </c>
      <c r="C1423" s="11"/>
      <c r="D1423" s="11"/>
      <c r="E1423" s="20"/>
      <c r="F1423" s="13"/>
      <c r="G1423" s="14"/>
    </row>
    <row r="1424" spans="2:7" ht="11.1" customHeight="1" outlineLevel="1">
      <c r="B1424" s="24">
        <v>192</v>
      </c>
      <c r="C1424" s="25"/>
      <c r="D1424" s="25"/>
      <c r="E1424" s="25"/>
      <c r="F1424" s="25"/>
      <c r="G1424" s="25"/>
    </row>
    <row r="1425" spans="2:7" ht="11.1" customHeight="1" outlineLevel="2">
      <c r="B1425" s="37" t="s">
        <v>682</v>
      </c>
      <c r="C1425" s="37"/>
      <c r="D1425" s="26"/>
      <c r="E1425" s="40" t="str">
        <f>HYPERLINK("http://www.galantholding.ru/catalog/292/142713/","www.galantholding.ru")</f>
        <v>www.galantholding.ru</v>
      </c>
      <c r="F1425" s="38"/>
      <c r="G1425" s="38"/>
    </row>
    <row r="1426" spans="2:7" ht="11.1" customHeight="1" outlineLevel="2">
      <c r="B1426" s="36" t="s">
        <v>419</v>
      </c>
      <c r="C1426" s="36"/>
      <c r="D1426" s="36"/>
      <c r="E1426" s="36"/>
      <c r="F1426" s="10"/>
      <c r="G1426" s="10"/>
    </row>
    <row r="1427" spans="2:7" ht="12.95" customHeight="1" outlineLevel="2">
      <c r="C1427" s="11" t="s">
        <v>244</v>
      </c>
      <c r="D1427" s="23">
        <v>1921670201681</v>
      </c>
      <c r="E1427" s="19">
        <v>590</v>
      </c>
      <c r="F1427" s="13"/>
      <c r="G1427" s="14">
        <f>F1427*E1427</f>
        <v>0</v>
      </c>
    </row>
    <row r="1428" spans="2:7" ht="12.95" customHeight="1" outlineLevel="2">
      <c r="C1428" s="11"/>
      <c r="D1428" s="11"/>
      <c r="E1428" s="20"/>
      <c r="F1428" s="13"/>
      <c r="G1428" s="14"/>
    </row>
    <row r="1429" spans="2:7" ht="12.95" customHeight="1" outlineLevel="2">
      <c r="C1429" s="11"/>
      <c r="D1429" s="11"/>
      <c r="E1429" s="20"/>
      <c r="F1429" s="13"/>
      <c r="G1429" s="14"/>
    </row>
    <row r="1430" spans="2:7" ht="12.95" customHeight="1" outlineLevel="2">
      <c r="C1430" s="11"/>
      <c r="D1430" s="11"/>
      <c r="E1430" s="20"/>
      <c r="F1430" s="13"/>
      <c r="G1430" s="14"/>
    </row>
    <row r="1431" spans="2:7" ht="12.95" customHeight="1" outlineLevel="2">
      <c r="C1431" s="11"/>
      <c r="D1431" s="11"/>
      <c r="E1431" s="20"/>
      <c r="F1431" s="13"/>
      <c r="G1431" s="14"/>
    </row>
    <row r="1432" spans="2:7" ht="12.95" customHeight="1" outlineLevel="2">
      <c r="C1432" s="11"/>
      <c r="D1432" s="11"/>
      <c r="E1432" s="20"/>
      <c r="F1432" s="13"/>
      <c r="G1432" s="14"/>
    </row>
    <row r="1433" spans="2:7" ht="12.95" customHeight="1" outlineLevel="2">
      <c r="C1433" s="11"/>
      <c r="D1433" s="11"/>
      <c r="E1433" s="20"/>
      <c r="F1433" s="13"/>
      <c r="G1433" s="14"/>
    </row>
    <row r="1434" spans="2:7" ht="12.95" customHeight="1" outlineLevel="2">
      <c r="C1434" s="11"/>
      <c r="D1434" s="11"/>
      <c r="E1434" s="20"/>
      <c r="F1434" s="13"/>
      <c r="G1434" s="14"/>
    </row>
    <row r="1435" spans="2:7" ht="12.95" customHeight="1" outlineLevel="2">
      <c r="C1435" s="11"/>
      <c r="D1435" s="11"/>
      <c r="E1435" s="20"/>
      <c r="F1435" s="13"/>
      <c r="G1435" s="14"/>
    </row>
    <row r="1436" spans="2:7" ht="12.95" customHeight="1" outlineLevel="2">
      <c r="C1436" s="11"/>
      <c r="D1436" s="11"/>
      <c r="E1436" s="20"/>
      <c r="F1436" s="13"/>
      <c r="G1436" s="14"/>
    </row>
    <row r="1437" spans="2:7" ht="12.95" customHeight="1" outlineLevel="2">
      <c r="C1437" s="11"/>
      <c r="D1437" s="11"/>
      <c r="E1437" s="20"/>
      <c r="F1437" s="13"/>
      <c r="G1437" s="14"/>
    </row>
    <row r="1438" spans="2:7" ht="12.95" customHeight="1" outlineLevel="2">
      <c r="B1438" s="41" t="str">
        <f>HYPERLINK("http://galantphoto.ru/pictures_for_form/Orhideja/moda/O-167-192.jpg","увеличить")</f>
        <v>увеличить</v>
      </c>
      <c r="C1438" s="11"/>
      <c r="D1438" s="11"/>
      <c r="E1438" s="20"/>
      <c r="F1438" s="13"/>
      <c r="G1438" s="14"/>
    </row>
    <row r="1439" spans="2:7" ht="11.1" customHeight="1" outlineLevel="1">
      <c r="B1439" s="24">
        <v>198</v>
      </c>
      <c r="C1439" s="25"/>
      <c r="D1439" s="25"/>
      <c r="E1439" s="25"/>
      <c r="F1439" s="25"/>
      <c r="G1439" s="25"/>
    </row>
    <row r="1440" spans="2:7" ht="11.1" customHeight="1" outlineLevel="2">
      <c r="B1440" s="37" t="s">
        <v>683</v>
      </c>
      <c r="C1440" s="37"/>
      <c r="D1440" s="26"/>
      <c r="E1440" s="40" t="str">
        <f>HYPERLINK("http://www.galantholding.ru/blank/289/147880/","www.galantholding.ru")</f>
        <v>www.galantholding.ru</v>
      </c>
      <c r="F1440" s="38"/>
      <c r="G1440" s="38"/>
    </row>
    <row r="1441" spans="2:7" ht="11.1" customHeight="1" outlineLevel="2">
      <c r="B1441" s="36" t="s">
        <v>419</v>
      </c>
      <c r="C1441" s="36"/>
      <c r="D1441" s="36"/>
      <c r="E1441" s="36"/>
      <c r="F1441" s="10"/>
      <c r="G1441" s="10"/>
    </row>
    <row r="1442" spans="2:7" ht="12.95" customHeight="1" outlineLevel="2">
      <c r="C1442" s="11" t="s">
        <v>684</v>
      </c>
      <c r="D1442" s="23">
        <v>1985600117770</v>
      </c>
      <c r="E1442" s="19">
        <v>650</v>
      </c>
      <c r="F1442" s="13"/>
      <c r="G1442" s="14">
        <f>F1442*E1442</f>
        <v>0</v>
      </c>
    </row>
    <row r="1443" spans="2:7" ht="12.95" customHeight="1" outlineLevel="2">
      <c r="C1443" s="11"/>
      <c r="D1443" s="11"/>
      <c r="E1443" s="20"/>
      <c r="F1443" s="13"/>
      <c r="G1443" s="14"/>
    </row>
    <row r="1444" spans="2:7" ht="12.95" customHeight="1" outlineLevel="2">
      <c r="C1444" s="11"/>
      <c r="D1444" s="11"/>
      <c r="E1444" s="20"/>
      <c r="F1444" s="13"/>
      <c r="G1444" s="14"/>
    </row>
    <row r="1445" spans="2:7" ht="12.95" customHeight="1" outlineLevel="2">
      <c r="C1445" s="11"/>
      <c r="D1445" s="11"/>
      <c r="E1445" s="20"/>
      <c r="F1445" s="13"/>
      <c r="G1445" s="14"/>
    </row>
    <row r="1446" spans="2:7" ht="12.95" customHeight="1" outlineLevel="2">
      <c r="C1446" s="11"/>
      <c r="D1446" s="11"/>
      <c r="E1446" s="20"/>
      <c r="F1446" s="13"/>
      <c r="G1446" s="14"/>
    </row>
    <row r="1447" spans="2:7" ht="12.95" customHeight="1" outlineLevel="2">
      <c r="C1447" s="11"/>
      <c r="D1447" s="11"/>
      <c r="E1447" s="20"/>
      <c r="F1447" s="13"/>
      <c r="G1447" s="14"/>
    </row>
    <row r="1448" spans="2:7" ht="12.95" customHeight="1" outlineLevel="2">
      <c r="C1448" s="11"/>
      <c r="D1448" s="11"/>
      <c r="E1448" s="20"/>
      <c r="F1448" s="13"/>
      <c r="G1448" s="14"/>
    </row>
    <row r="1449" spans="2:7" ht="12.95" customHeight="1" outlineLevel="2">
      <c r="C1449" s="11"/>
      <c r="D1449" s="11"/>
      <c r="E1449" s="20"/>
      <c r="F1449" s="13"/>
      <c r="G1449" s="14"/>
    </row>
    <row r="1450" spans="2:7" ht="12.95" customHeight="1" outlineLevel="2">
      <c r="C1450" s="11"/>
      <c r="D1450" s="11"/>
      <c r="E1450" s="20"/>
      <c r="F1450" s="13"/>
      <c r="G1450" s="14"/>
    </row>
    <row r="1451" spans="2:7" ht="12.95" customHeight="1" outlineLevel="2">
      <c r="C1451" s="11"/>
      <c r="D1451" s="11"/>
      <c r="E1451" s="20"/>
      <c r="F1451" s="13"/>
      <c r="G1451" s="14"/>
    </row>
    <row r="1452" spans="2:7" ht="12.95" customHeight="1" outlineLevel="2">
      <c r="C1452" s="11"/>
      <c r="D1452" s="11"/>
      <c r="E1452" s="20"/>
      <c r="F1452" s="13"/>
      <c r="G1452" s="14"/>
    </row>
    <row r="1453" spans="2:7" ht="12.95" customHeight="1" outlineLevel="2">
      <c r="B1453" s="41" t="str">
        <f>HYPERLINK("http://galantphoto.ru/pictures_for_form/Orhideja/moda/O-560-198.jpg","увеличить")</f>
        <v>увеличить</v>
      </c>
      <c r="C1453" s="11"/>
      <c r="D1453" s="11"/>
      <c r="E1453" s="20"/>
      <c r="F1453" s="13"/>
      <c r="G1453" s="14"/>
    </row>
    <row r="1454" spans="2:7" ht="11.1" customHeight="1" outlineLevel="1">
      <c r="B1454" s="24">
        <v>495</v>
      </c>
      <c r="C1454" s="25"/>
      <c r="D1454" s="25"/>
      <c r="E1454" s="25"/>
      <c r="F1454" s="25"/>
      <c r="G1454" s="25"/>
    </row>
    <row r="1455" spans="2:7" ht="11.1" customHeight="1" outlineLevel="2">
      <c r="B1455" s="37" t="s">
        <v>685</v>
      </c>
      <c r="C1455" s="37"/>
      <c r="D1455" s="26"/>
      <c r="E1455" s="40" t="str">
        <f>HYPERLINK("http://www.galantholding.ru/catalog/292/148152/","www.galantholding.ru")</f>
        <v>www.galantholding.ru</v>
      </c>
      <c r="F1455" s="38"/>
      <c r="G1455" s="38"/>
    </row>
    <row r="1456" spans="2:7" ht="11.1" customHeight="1" outlineLevel="2">
      <c r="B1456" s="36" t="s">
        <v>12</v>
      </c>
      <c r="C1456" s="36"/>
      <c r="D1456" s="36"/>
      <c r="E1456" s="36"/>
      <c r="F1456" s="10"/>
      <c r="G1456" s="10"/>
    </row>
    <row r="1457" spans="1:7" ht="12.95" customHeight="1" outlineLevel="2">
      <c r="C1457" s="11" t="s">
        <v>143</v>
      </c>
      <c r="D1457" s="23">
        <v>4955310120015</v>
      </c>
      <c r="E1457" s="19">
        <v>590</v>
      </c>
      <c r="F1457" s="13"/>
      <c r="G1457" s="14">
        <f>F1457*E1457</f>
        <v>0</v>
      </c>
    </row>
    <row r="1458" spans="1:7" ht="12.95" customHeight="1" outlineLevel="2">
      <c r="C1458" s="11"/>
      <c r="D1458" s="11"/>
      <c r="E1458" s="20"/>
      <c r="F1458" s="13"/>
      <c r="G1458" s="14"/>
    </row>
    <row r="1459" spans="1:7" ht="12.95" customHeight="1" outlineLevel="2">
      <c r="C1459" s="11"/>
      <c r="D1459" s="11"/>
      <c r="E1459" s="20"/>
      <c r="F1459" s="13"/>
      <c r="G1459" s="14"/>
    </row>
    <row r="1460" spans="1:7" ht="12.95" customHeight="1" outlineLevel="2">
      <c r="C1460" s="11"/>
      <c r="D1460" s="11"/>
      <c r="E1460" s="20"/>
      <c r="F1460" s="13"/>
      <c r="G1460" s="14"/>
    </row>
    <row r="1461" spans="1:7" ht="12.95" customHeight="1" outlineLevel="2">
      <c r="C1461" s="11"/>
      <c r="D1461" s="11"/>
      <c r="E1461" s="20"/>
      <c r="F1461" s="13"/>
      <c r="G1461" s="14"/>
    </row>
    <row r="1462" spans="1:7" ht="12.95" customHeight="1" outlineLevel="2">
      <c r="C1462" s="11"/>
      <c r="D1462" s="11"/>
      <c r="E1462" s="20"/>
      <c r="F1462" s="13"/>
      <c r="G1462" s="14"/>
    </row>
    <row r="1463" spans="1:7" ht="12.95" customHeight="1" outlineLevel="2">
      <c r="C1463" s="11"/>
      <c r="D1463" s="11"/>
      <c r="E1463" s="20"/>
      <c r="F1463" s="13"/>
      <c r="G1463" s="14"/>
    </row>
    <row r="1464" spans="1:7" ht="12.95" customHeight="1" outlineLevel="2">
      <c r="C1464" s="11"/>
      <c r="D1464" s="11"/>
      <c r="E1464" s="20"/>
      <c r="F1464" s="13"/>
      <c r="G1464" s="14"/>
    </row>
    <row r="1465" spans="1:7" ht="12.95" customHeight="1" outlineLevel="2">
      <c r="C1465" s="11"/>
      <c r="D1465" s="11"/>
      <c r="E1465" s="20"/>
      <c r="F1465" s="13"/>
      <c r="G1465" s="14"/>
    </row>
    <row r="1466" spans="1:7" ht="12.95" customHeight="1" outlineLevel="2">
      <c r="C1466" s="11"/>
      <c r="D1466" s="11"/>
      <c r="E1466" s="20"/>
      <c r="F1466" s="13"/>
      <c r="G1466" s="14"/>
    </row>
    <row r="1467" spans="1:7" ht="12.95" customHeight="1" outlineLevel="2">
      <c r="C1467" s="11"/>
      <c r="D1467" s="11"/>
      <c r="E1467" s="20"/>
      <c r="F1467" s="13"/>
      <c r="G1467" s="14"/>
    </row>
    <row r="1468" spans="1:7" ht="12.95" customHeight="1" outlineLevel="2">
      <c r="B1468" s="15"/>
      <c r="C1468" s="11"/>
      <c r="D1468" s="11"/>
      <c r="E1468" s="20"/>
      <c r="F1468" s="13"/>
      <c r="G1468" s="14"/>
    </row>
    <row r="1469" spans="1:7" ht="11.1" customHeight="1">
      <c r="B1469" s="27"/>
      <c r="C1469" s="27"/>
      <c r="D1469" s="27"/>
      <c r="E1469" s="28"/>
    </row>
    <row r="1470" spans="1:7" ht="12.95" customHeight="1">
      <c r="A1470" s="1" t="s">
        <v>686</v>
      </c>
      <c r="E1470" s="29" t="s">
        <v>687</v>
      </c>
      <c r="F1470" s="30">
        <f>SUM(F1:F1468)</f>
        <v>0</v>
      </c>
      <c r="G1470" s="30">
        <f>SUM(G1:G1468)</f>
        <v>0</v>
      </c>
    </row>
  </sheetData>
  <mergeCells count="158">
    <mergeCell ref="B1441:E1441"/>
    <mergeCell ref="B1455:C1455"/>
    <mergeCell ref="E1455:G1455"/>
    <mergeCell ref="B1456:E1456"/>
    <mergeCell ref="B1395:E1395"/>
    <mergeCell ref="B1408:E1408"/>
    <mergeCell ref="B1410:C1410"/>
    <mergeCell ref="E1410:G1410"/>
    <mergeCell ref="B1411:E1411"/>
    <mergeCell ref="B1425:C1425"/>
    <mergeCell ref="E1425:G1425"/>
    <mergeCell ref="B1426:E1426"/>
    <mergeCell ref="B1440:C1440"/>
    <mergeCell ref="E1440:G1440"/>
    <mergeCell ref="B1362:E1362"/>
    <mergeCell ref="B1364:C1364"/>
    <mergeCell ref="E1364:G1364"/>
    <mergeCell ref="B1365:E1365"/>
    <mergeCell ref="B1379:C1379"/>
    <mergeCell ref="E1379:G1379"/>
    <mergeCell ref="B1380:E1380"/>
    <mergeCell ref="B1394:C1394"/>
    <mergeCell ref="E1394:G1394"/>
    <mergeCell ref="B1271:C1271"/>
    <mergeCell ref="E1271:G1271"/>
    <mergeCell ref="B1272:E1272"/>
    <mergeCell ref="B1286:C1286"/>
    <mergeCell ref="E1286:G1286"/>
    <mergeCell ref="B1287:E1287"/>
    <mergeCell ref="B1342:C1342"/>
    <mergeCell ref="E1342:G1342"/>
    <mergeCell ref="B1343:E1343"/>
    <mergeCell ref="B1227:C1227"/>
    <mergeCell ref="E1227:G1227"/>
    <mergeCell ref="B1228:E1228"/>
    <mergeCell ref="B1242:C1242"/>
    <mergeCell ref="E1242:G1242"/>
    <mergeCell ref="B1243:E1243"/>
    <mergeCell ref="B1256:C1256"/>
    <mergeCell ref="E1256:G1256"/>
    <mergeCell ref="B1257:E1257"/>
    <mergeCell ref="B1179:C1179"/>
    <mergeCell ref="E1179:G1179"/>
    <mergeCell ref="B1180:E1180"/>
    <mergeCell ref="B1194:C1194"/>
    <mergeCell ref="E1194:G1194"/>
    <mergeCell ref="B1195:E1195"/>
    <mergeCell ref="B1213:C1213"/>
    <mergeCell ref="E1213:G1213"/>
    <mergeCell ref="B1214:E1214"/>
    <mergeCell ref="B1093:C1093"/>
    <mergeCell ref="E1093:G1093"/>
    <mergeCell ref="B1094:E1094"/>
    <mergeCell ref="B1128:C1128"/>
    <mergeCell ref="E1128:G1128"/>
    <mergeCell ref="B1129:E1129"/>
    <mergeCell ref="B1142:C1142"/>
    <mergeCell ref="E1142:G1142"/>
    <mergeCell ref="B1143:E1143"/>
    <mergeCell ref="B1018:C1018"/>
    <mergeCell ref="E1018:G1018"/>
    <mergeCell ref="B1019:E1019"/>
    <mergeCell ref="B1032:C1032"/>
    <mergeCell ref="E1032:G1032"/>
    <mergeCell ref="B1033:E1033"/>
    <mergeCell ref="B1078:C1078"/>
    <mergeCell ref="E1078:G1078"/>
    <mergeCell ref="B1079:E1079"/>
    <mergeCell ref="B957:C957"/>
    <mergeCell ref="E957:G957"/>
    <mergeCell ref="B958:E958"/>
    <mergeCell ref="B973:C973"/>
    <mergeCell ref="E973:G973"/>
    <mergeCell ref="B974:E974"/>
    <mergeCell ref="B1002:C1002"/>
    <mergeCell ref="E1002:G1002"/>
    <mergeCell ref="B1003:E1003"/>
    <mergeCell ref="B769:C769"/>
    <mergeCell ref="E769:G769"/>
    <mergeCell ref="B770:E770"/>
    <mergeCell ref="B907:C907"/>
    <mergeCell ref="E907:G907"/>
    <mergeCell ref="B908:E908"/>
    <mergeCell ref="B921:C921"/>
    <mergeCell ref="E921:G921"/>
    <mergeCell ref="B922:E922"/>
    <mergeCell ref="B727:C727"/>
    <mergeCell ref="E727:G727"/>
    <mergeCell ref="B728:E728"/>
    <mergeCell ref="B741:C741"/>
    <mergeCell ref="E741:G741"/>
    <mergeCell ref="B742:E742"/>
    <mergeCell ref="B755:C755"/>
    <mergeCell ref="E755:G755"/>
    <mergeCell ref="B756:E756"/>
    <mergeCell ref="B509:C509"/>
    <mergeCell ref="E509:G509"/>
    <mergeCell ref="B510:E510"/>
    <mergeCell ref="B523:C523"/>
    <mergeCell ref="E523:G523"/>
    <mergeCell ref="B524:E524"/>
    <mergeCell ref="B647:C647"/>
    <mergeCell ref="E647:G647"/>
    <mergeCell ref="B648:E648"/>
    <mergeCell ref="B381:C381"/>
    <mergeCell ref="E381:G381"/>
    <mergeCell ref="B382:E382"/>
    <mergeCell ref="B395:C395"/>
    <mergeCell ref="E395:G395"/>
    <mergeCell ref="B396:E396"/>
    <mergeCell ref="B410:C410"/>
    <mergeCell ref="E410:G410"/>
    <mergeCell ref="B411:E411"/>
    <mergeCell ref="B245:C245"/>
    <mergeCell ref="E245:G245"/>
    <mergeCell ref="B246:E246"/>
    <mergeCell ref="B260:C260"/>
    <mergeCell ref="E260:G260"/>
    <mergeCell ref="B261:E261"/>
    <mergeCell ref="B343:C343"/>
    <mergeCell ref="E343:G343"/>
    <mergeCell ref="B344:E344"/>
    <mergeCell ref="B143:C143"/>
    <mergeCell ref="E143:G143"/>
    <mergeCell ref="B144:E144"/>
    <mergeCell ref="B186:C186"/>
    <mergeCell ref="E186:G186"/>
    <mergeCell ref="B187:E187"/>
    <mergeCell ref="B221:C221"/>
    <mergeCell ref="E221:G221"/>
    <mergeCell ref="B222:E222"/>
    <mergeCell ref="B99:C99"/>
    <mergeCell ref="E99:G99"/>
    <mergeCell ref="B100:E100"/>
    <mergeCell ref="B114:C114"/>
    <mergeCell ref="E114:G114"/>
    <mergeCell ref="B115:E115"/>
    <mergeCell ref="B128:C128"/>
    <mergeCell ref="E128:G128"/>
    <mergeCell ref="B129:E129"/>
    <mergeCell ref="B52:C52"/>
    <mergeCell ref="E52:G52"/>
    <mergeCell ref="B53:E53"/>
    <mergeCell ref="B71:C71"/>
    <mergeCell ref="E71:G71"/>
    <mergeCell ref="B72:E72"/>
    <mergeCell ref="B85:C85"/>
    <mergeCell ref="E85:G85"/>
    <mergeCell ref="B86:E86"/>
    <mergeCell ref="F4:G4"/>
    <mergeCell ref="B7:E7"/>
    <mergeCell ref="B8:C8"/>
    <mergeCell ref="B10:C10"/>
    <mergeCell ref="E10:G10"/>
    <mergeCell ref="B11:E11"/>
    <mergeCell ref="B38:C38"/>
    <mergeCell ref="E38:G38"/>
    <mergeCell ref="B39:E39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mustaeva</cp:lastModifiedBy>
  <dcterms:modified xsi:type="dcterms:W3CDTF">2018-10-18T08:48:28Z</dcterms:modified>
</cp:coreProperties>
</file>