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1400" windowHeight="5895" tabRatio="0"/>
  </bookViews>
  <sheets>
    <sheet name="TDSheet" sheetId="1" r:id="rId1"/>
  </sheets>
  <calcPr calcId="125725" refMode="R1C1"/>
</workbook>
</file>

<file path=xl/calcChain.xml><?xml version="1.0" encoding="utf-8"?>
<calcChain xmlns="http://schemas.openxmlformats.org/spreadsheetml/2006/main">
  <c r="B249" i="1"/>
  <c r="B235"/>
  <c r="B217"/>
  <c r="B201"/>
  <c r="B187"/>
  <c r="B172"/>
  <c r="B158"/>
  <c r="B144"/>
  <c r="B128"/>
  <c r="B113"/>
  <c r="B98"/>
  <c r="B83"/>
  <c r="B68"/>
  <c r="B53"/>
  <c r="B38"/>
  <c r="B23"/>
  <c r="E236"/>
  <c r="E222"/>
  <c r="E204"/>
  <c r="E188"/>
  <c r="E174"/>
  <c r="E159"/>
  <c r="E145"/>
  <c r="E131"/>
  <c r="E115"/>
  <c r="E100"/>
  <c r="E85"/>
  <c r="E70"/>
  <c r="E55"/>
  <c r="E40"/>
  <c r="E25"/>
  <c r="E10"/>
  <c r="F254"/>
  <c r="G254"/>
  <c r="G252"/>
  <c r="G251"/>
  <c r="G250"/>
  <c r="G249"/>
  <c r="G248"/>
  <c r="G247"/>
  <c r="G246"/>
  <c r="G245"/>
  <c r="G244"/>
  <c r="G243"/>
  <c r="G242"/>
  <c r="G241"/>
  <c r="G240"/>
  <c r="G239"/>
  <c r="G238"/>
  <c r="G232"/>
  <c r="G231"/>
  <c r="G230"/>
  <c r="G229"/>
  <c r="G228"/>
  <c r="G227"/>
  <c r="G226"/>
  <c r="G225"/>
  <c r="G224"/>
  <c r="G221"/>
  <c r="G220"/>
  <c r="G219"/>
  <c r="G218"/>
  <c r="G217"/>
  <c r="G216"/>
  <c r="G215"/>
  <c r="G214"/>
  <c r="G213"/>
  <c r="G212"/>
  <c r="G211"/>
  <c r="G210"/>
  <c r="G209"/>
  <c r="G208"/>
  <c r="G207"/>
  <c r="G206"/>
  <c r="G193"/>
  <c r="G192"/>
  <c r="G191"/>
  <c r="G190"/>
  <c r="G179"/>
  <c r="G178"/>
  <c r="G177"/>
  <c r="G176"/>
  <c r="G169"/>
  <c r="G168"/>
  <c r="G167"/>
  <c r="G166"/>
  <c r="G165"/>
  <c r="G164"/>
  <c r="G163"/>
  <c r="G162"/>
  <c r="G161"/>
  <c r="G154"/>
  <c r="G153"/>
  <c r="G152"/>
  <c r="G151"/>
  <c r="G150"/>
  <c r="G149"/>
  <c r="G148"/>
  <c r="G147"/>
  <c r="G142"/>
  <c r="G141"/>
  <c r="G140"/>
  <c r="G139"/>
  <c r="G138"/>
  <c r="G137"/>
  <c r="G136"/>
  <c r="G135"/>
  <c r="G134"/>
  <c r="G133"/>
  <c r="G120"/>
  <c r="G119"/>
  <c r="G118"/>
  <c r="G117"/>
  <c r="G104"/>
  <c r="G103"/>
  <c r="G102"/>
  <c r="G90"/>
  <c r="G89"/>
  <c r="G88"/>
  <c r="G87"/>
  <c r="G74"/>
  <c r="G73"/>
  <c r="G72"/>
  <c r="G62"/>
  <c r="G61"/>
  <c r="G60"/>
  <c r="G59"/>
  <c r="G58"/>
  <c r="G57"/>
  <c r="G53"/>
  <c r="G52"/>
  <c r="G51"/>
  <c r="G50"/>
  <c r="G49"/>
  <c r="G48"/>
  <c r="G47"/>
  <c r="G46"/>
  <c r="G45"/>
  <c r="G44"/>
  <c r="G43"/>
  <c r="G42"/>
  <c r="G38"/>
  <c r="G37"/>
  <c r="G36"/>
  <c r="G35"/>
  <c r="G34"/>
  <c r="G33"/>
  <c r="G32"/>
  <c r="G31"/>
  <c r="G30"/>
  <c r="G29"/>
  <c r="G28"/>
  <c r="G27"/>
  <c r="G19"/>
  <c r="G18"/>
  <c r="G17"/>
  <c r="G16"/>
  <c r="G15"/>
  <c r="G14"/>
  <c r="G13"/>
  <c r="G12"/>
</calcChain>
</file>

<file path=xl/sharedStrings.xml><?xml version="1.0" encoding="utf-8"?>
<sst xmlns="http://schemas.openxmlformats.org/spreadsheetml/2006/main" count="185" uniqueCount="115">
  <si>
    <t>*Фиксированная цена</t>
  </si>
  <si>
    <t>– скидки не распространяются.</t>
  </si>
  <si>
    <t>18.10.18</t>
  </si>
  <si>
    <t>Номенклатура</t>
  </si>
  <si>
    <t>Характеристика</t>
  </si>
  <si>
    <t>Штрихкод</t>
  </si>
  <si>
    <t>Цена</t>
  </si>
  <si>
    <t>Заказ</t>
  </si>
  <si>
    <t>Сумма</t>
  </si>
  <si>
    <t>Колготки</t>
  </si>
  <si>
    <t>Mirey(Мирей), Россия</t>
  </si>
  <si>
    <t>COMFORT</t>
  </si>
  <si>
    <t>колготки жен. MY-LADY COMFORT 150</t>
  </si>
  <si>
    <t>34%полиамид,62%хлопок,4%эластан(в уп.-1шт.)</t>
  </si>
  <si>
    <t>2, серый</t>
  </si>
  <si>
    <t>3, серый</t>
  </si>
  <si>
    <t>4, серый</t>
  </si>
  <si>
    <t>5, серый</t>
  </si>
  <si>
    <t>2, черный</t>
  </si>
  <si>
    <t>3, черный</t>
  </si>
  <si>
    <t>4, черный</t>
  </si>
  <si>
    <t>5, черный</t>
  </si>
  <si>
    <t>CONTROL</t>
  </si>
  <si>
    <t>колготки жен. MY-CONTROL UP 40</t>
  </si>
  <si>
    <t>76% полиамид, 21%эластан, 3% хлопок(в уп.-1шт.)</t>
  </si>
  <si>
    <t>2, загар</t>
  </si>
  <si>
    <t>3, загар</t>
  </si>
  <si>
    <t>4, загар</t>
  </si>
  <si>
    <t>5, загар</t>
  </si>
  <si>
    <t>2, коричневый</t>
  </si>
  <si>
    <t>3, коричневый</t>
  </si>
  <si>
    <t>4, коричневый</t>
  </si>
  <si>
    <t>5, коричневый</t>
  </si>
  <si>
    <t>ELEGANCE</t>
  </si>
  <si>
    <t>колготки жен. MY-ELEGANCE 40</t>
  </si>
  <si>
    <t>80% полиамид 17% эластан  3% хлопок(в уп.-1шт.)</t>
  </si>
  <si>
    <t>NAKED</t>
  </si>
  <si>
    <t>колготки жен. MY-NAKED 40 VB</t>
  </si>
  <si>
    <t>OLIVIA</t>
  </si>
  <si>
    <t>колготки жен. MY-OLIVIA 20</t>
  </si>
  <si>
    <t>91% полиамид, 8% эластан, 8% хлопок(в уп.-1шт.)</t>
  </si>
  <si>
    <t>SEDUCTION</t>
  </si>
  <si>
    <t>чулки жен. MY-SEDUCTION 40</t>
  </si>
  <si>
    <t>75% полиамид, 25% эластан(в уп.-1шт.)</t>
  </si>
  <si>
    <t>1/2, загар</t>
  </si>
  <si>
    <t>3/4, загар</t>
  </si>
  <si>
    <t>1/2, черный</t>
  </si>
  <si>
    <t>3/4, черный</t>
  </si>
  <si>
    <t>STREET</t>
  </si>
  <si>
    <t>колготки жен. MY-STREET 60</t>
  </si>
  <si>
    <t>81% полиамид, 16% эластан, 3% хлопок(в уп.-1шт.)</t>
  </si>
  <si>
    <t>VELOUR</t>
  </si>
  <si>
    <t>колготки жен. MY-VELOUR 70</t>
  </si>
  <si>
    <t>83% полиамид, 14% эластан, 3% хлопок(в уп.-1шт.)</t>
  </si>
  <si>
    <t>Носки женские</t>
  </si>
  <si>
    <t>Classic</t>
  </si>
  <si>
    <t>носки жен. MY-MSC 007</t>
  </si>
  <si>
    <t>75% хлопок, 20% полиамид, 5% эластан(в уп.-1шт.)</t>
  </si>
  <si>
    <t>35-37, белый</t>
  </si>
  <si>
    <t>38-40, белый</t>
  </si>
  <si>
    <t>35-37, коралловый</t>
  </si>
  <si>
    <t>38-40, коралловый</t>
  </si>
  <si>
    <t>35-37, светло-серый</t>
  </si>
  <si>
    <t>38-40, светло-серый</t>
  </si>
  <si>
    <t>35-37, синий</t>
  </si>
  <si>
    <t>38-40, синий</t>
  </si>
  <si>
    <t>35-37, черный</t>
  </si>
  <si>
    <t>38-40, черный</t>
  </si>
  <si>
    <t>носки жен. MY-MSC 008</t>
  </si>
  <si>
    <t>носки жен. MY-MSC 009</t>
  </si>
  <si>
    <t>75% мерсеризованый хлопок,22% полиамид, 3% эластан(в уп.-1шт.)</t>
  </si>
  <si>
    <t>35-37, золотой</t>
  </si>
  <si>
    <t>38-40, золотой</t>
  </si>
  <si>
    <t>35-37, розовый</t>
  </si>
  <si>
    <t>38-40, розовый</t>
  </si>
  <si>
    <t>35-37, светло-зеленый</t>
  </si>
  <si>
    <t>38-40, светло-зеленый</t>
  </si>
  <si>
    <t>35-37, серый</t>
  </si>
  <si>
    <t>38-40, серый</t>
  </si>
  <si>
    <t>Fashion</t>
  </si>
  <si>
    <t>носки жен. MY-MSM 10L</t>
  </si>
  <si>
    <t>69% хлопок, 29% полиамид, 2%эластан(в уп.-1шт.)</t>
  </si>
  <si>
    <t>36-38, желтый</t>
  </si>
  <si>
    <t>39-40, желтый</t>
  </si>
  <si>
    <t>36-38, молочный</t>
  </si>
  <si>
    <t>39-40, молочный</t>
  </si>
  <si>
    <t>носки жен. MY-MSM 11L</t>
  </si>
  <si>
    <t>63%хлопок,35%полиамид,2%эластан(в уп.-1шт.)</t>
  </si>
  <si>
    <t>36-38, белый</t>
  </si>
  <si>
    <t>39-40, белый</t>
  </si>
  <si>
    <t>Носки мужские</t>
  </si>
  <si>
    <t>носки муж. MY-MSC 003</t>
  </si>
  <si>
    <t>77% хлопок, 20% полиамид, 3% эластан(в уп.-1шт.)</t>
  </si>
  <si>
    <t>38-40, бежевый</t>
  </si>
  <si>
    <t>41-43, бежевый</t>
  </si>
  <si>
    <t>44-46, бежевый</t>
  </si>
  <si>
    <t>41-43, светло-серый</t>
  </si>
  <si>
    <t>44-46, светло-серый</t>
  </si>
  <si>
    <t>41-43, синий</t>
  </si>
  <si>
    <t>44-46, синий</t>
  </si>
  <si>
    <t>38-40, темно-серый</t>
  </si>
  <si>
    <t>41-43, темно-серый</t>
  </si>
  <si>
    <t>44-46, темно-серый</t>
  </si>
  <si>
    <t>38-40, темно-синий</t>
  </si>
  <si>
    <t>41-43, темно-синий</t>
  </si>
  <si>
    <t>44-46, темно-синий</t>
  </si>
  <si>
    <t>носки муж. MY-MSC 005</t>
  </si>
  <si>
    <t>75% мерсеризованый хлопок,25% полиамид(в уп.-1шт.)</t>
  </si>
  <si>
    <t>41-43, черный</t>
  </si>
  <si>
    <t>44-46, черный</t>
  </si>
  <si>
    <t>носки муж. MY-MSC 006</t>
  </si>
  <si>
    <t>41-43, белый</t>
  </si>
  <si>
    <t>44-46, белый</t>
  </si>
  <si>
    <t>-</t>
  </si>
  <si>
    <t>ИТОГО:</t>
  </si>
</sst>
</file>

<file path=xl/styles.xml><?xml version="1.0" encoding="utf-8"?>
<styleSheet xmlns="http://schemas.openxmlformats.org/spreadsheetml/2006/main">
  <fonts count="9">
    <font>
      <sz val="8"/>
      <name val="Arial"/>
    </font>
    <font>
      <sz val="8"/>
      <color rgb="FFFF0000"/>
      <name val="Arial"/>
      <family val="2"/>
      <charset val="1"/>
    </font>
    <font>
      <sz val="8"/>
      <color rgb="FF000000"/>
      <name val="Arial"/>
      <family val="2"/>
      <charset val="1"/>
    </font>
    <font>
      <b/>
      <sz val="8"/>
      <name val="Arial"/>
      <family val="2"/>
      <charset val="1"/>
    </font>
    <font>
      <b/>
      <sz val="11"/>
      <color rgb="FF000000"/>
      <name val="MS Shell Dlg"/>
      <charset val="1"/>
    </font>
    <font>
      <i/>
      <sz val="8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u/>
      <sz val="8"/>
      <color theme="10"/>
      <name val="Arial"/>
    </font>
  </fonts>
  <fills count="9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EEE9DB"/>
      </patternFill>
    </fill>
    <fill>
      <patternFill patternType="solid">
        <fgColor rgb="FF7FFFD4"/>
      </patternFill>
    </fill>
    <fill>
      <patternFill patternType="solid">
        <fgColor rgb="FF00FFFF"/>
      </patternFill>
    </fill>
    <fill>
      <patternFill patternType="solid">
        <fgColor rgb="FFB0C4DE"/>
      </patternFill>
    </fill>
    <fill>
      <patternFill patternType="solid">
        <fgColor rgb="FFEAEEE0"/>
      </patternFill>
    </fill>
    <fill>
      <patternFill patternType="solid">
        <fgColor rgb="FFCCFFCC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3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center" wrapText="1"/>
    </xf>
    <xf numFmtId="0" fontId="3" fillId="4" borderId="0" xfId="0" applyFont="1" applyFill="1" applyAlignment="1">
      <alignment horizontal="left" wrapText="1" indent="3"/>
    </xf>
    <xf numFmtId="0" fontId="3" fillId="5" borderId="0" xfId="0" applyFont="1" applyFill="1" applyAlignment="1">
      <alignment horizontal="left" wrapText="1" indent="6"/>
    </xf>
    <xf numFmtId="0" fontId="3" fillId="6" borderId="0" xfId="0" applyFont="1" applyFill="1" applyAlignment="1">
      <alignment horizontal="left" wrapText="1" indent="9"/>
    </xf>
    <xf numFmtId="0" fontId="5" fillId="7" borderId="0" xfId="0" applyFont="1" applyFill="1" applyAlignment="1">
      <alignment horizontal="center"/>
    </xf>
    <xf numFmtId="0" fontId="6" fillId="0" borderId="1" xfId="0" applyFont="1" applyBorder="1" applyAlignment="1">
      <alignment horizontal="left" wrapText="1"/>
    </xf>
    <xf numFmtId="1" fontId="6" fillId="0" borderId="1" xfId="0" applyNumberFormat="1" applyFont="1" applyBorder="1" applyAlignment="1">
      <alignment horizontal="left" wrapText="1"/>
    </xf>
    <xf numFmtId="2" fontId="6" fillId="0" borderId="1" xfId="0" applyNumberFormat="1" applyFont="1" applyBorder="1" applyAlignment="1">
      <alignment horizontal="center" wrapText="1"/>
    </xf>
    <xf numFmtId="0" fontId="0" fillId="8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3" fillId="5" borderId="0" xfId="0" applyFont="1" applyFill="1" applyAlignment="1">
      <alignment horizontal="left" wrapText="1" indent="3"/>
    </xf>
    <xf numFmtId="0" fontId="3" fillId="6" borderId="0" xfId="0" applyFont="1" applyFill="1" applyAlignment="1">
      <alignment horizontal="left" wrapText="1" indent="6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4" fillId="3" borderId="2" xfId="0" applyFont="1" applyFill="1" applyBorder="1" applyAlignment="1">
      <alignment horizontal="left" wrapText="1"/>
    </xf>
    <xf numFmtId="0" fontId="3" fillId="4" borderId="0" xfId="0" applyFont="1" applyFill="1" applyAlignment="1">
      <alignment horizontal="left" wrapText="1" indent="3"/>
    </xf>
    <xf numFmtId="0" fontId="3" fillId="6" borderId="0" xfId="0" applyFont="1" applyFill="1" applyAlignment="1">
      <alignment horizontal="left" wrapText="1" indent="9"/>
    </xf>
    <xf numFmtId="0" fontId="5" fillId="6" borderId="0" xfId="0" applyFont="1" applyFill="1" applyAlignment="1">
      <alignment horizontal="left" wrapText="1" indent="9"/>
    </xf>
    <xf numFmtId="0" fontId="5" fillId="7" borderId="0" xfId="0" applyFont="1" applyFill="1" applyAlignment="1">
      <alignment horizontal="left" wrapText="1"/>
    </xf>
    <xf numFmtId="0" fontId="3" fillId="6" borderId="0" xfId="0" applyFont="1" applyFill="1" applyAlignment="1">
      <alignment horizontal="left" wrapText="1" indent="6"/>
    </xf>
    <xf numFmtId="0" fontId="5" fillId="6" borderId="0" xfId="0" applyFont="1" applyFill="1" applyAlignment="1">
      <alignment horizontal="left" wrapText="1" indent="6"/>
    </xf>
    <xf numFmtId="0" fontId="8" fillId="6" borderId="0" xfId="1" applyFill="1" applyAlignment="1" applyProtection="1">
      <alignment horizontal="left" wrapText="1" indent="9"/>
    </xf>
    <xf numFmtId="0" fontId="8" fillId="6" borderId="0" xfId="1" applyFill="1" applyAlignment="1" applyProtection="1">
      <alignment horizontal="left" wrapText="1" indent="6"/>
    </xf>
    <xf numFmtId="0" fontId="8" fillId="0" borderId="0" xfId="1" applyAlignment="1" applyProtection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19050</xdr:rowOff>
    </xdr:from>
    <xdr:to>
      <xdr:col>2</xdr:col>
      <xdr:colOff>85725</xdr:colOff>
      <xdr:row>3</xdr:row>
      <xdr:rowOff>95250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11</xdr:row>
      <xdr:rowOff>9525</xdr:rowOff>
    </xdr:from>
    <xdr:to>
      <xdr:col>2</xdr:col>
      <xdr:colOff>0</xdr:colOff>
      <xdr:row>22</xdr:row>
      <xdr:rowOff>9525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26</xdr:row>
      <xdr:rowOff>9525</xdr:rowOff>
    </xdr:from>
    <xdr:to>
      <xdr:col>2</xdr:col>
      <xdr:colOff>0</xdr:colOff>
      <xdr:row>37</xdr:row>
      <xdr:rowOff>9525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41</xdr:row>
      <xdr:rowOff>9525</xdr:rowOff>
    </xdr:from>
    <xdr:to>
      <xdr:col>2</xdr:col>
      <xdr:colOff>0</xdr:colOff>
      <xdr:row>52</xdr:row>
      <xdr:rowOff>9525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56</xdr:row>
      <xdr:rowOff>9525</xdr:rowOff>
    </xdr:from>
    <xdr:to>
      <xdr:col>2</xdr:col>
      <xdr:colOff>0</xdr:colOff>
      <xdr:row>67</xdr:row>
      <xdr:rowOff>9525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71</xdr:row>
      <xdr:rowOff>9525</xdr:rowOff>
    </xdr:from>
    <xdr:to>
      <xdr:col>2</xdr:col>
      <xdr:colOff>0</xdr:colOff>
      <xdr:row>82</xdr:row>
      <xdr:rowOff>9525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86</xdr:row>
      <xdr:rowOff>9525</xdr:rowOff>
    </xdr:from>
    <xdr:to>
      <xdr:col>2</xdr:col>
      <xdr:colOff>0</xdr:colOff>
      <xdr:row>97</xdr:row>
      <xdr:rowOff>9525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101</xdr:row>
      <xdr:rowOff>9525</xdr:rowOff>
    </xdr:from>
    <xdr:to>
      <xdr:col>2</xdr:col>
      <xdr:colOff>0</xdr:colOff>
      <xdr:row>112</xdr:row>
      <xdr:rowOff>9525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116</xdr:row>
      <xdr:rowOff>9525</xdr:rowOff>
    </xdr:from>
    <xdr:to>
      <xdr:col>2</xdr:col>
      <xdr:colOff>0</xdr:colOff>
      <xdr:row>127</xdr:row>
      <xdr:rowOff>9525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132</xdr:row>
      <xdr:rowOff>9525</xdr:rowOff>
    </xdr:from>
    <xdr:to>
      <xdr:col>2</xdr:col>
      <xdr:colOff>0</xdr:colOff>
      <xdr:row>143</xdr:row>
      <xdr:rowOff>9525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146</xdr:row>
      <xdr:rowOff>9525</xdr:rowOff>
    </xdr:from>
    <xdr:to>
      <xdr:col>2</xdr:col>
      <xdr:colOff>0</xdr:colOff>
      <xdr:row>157</xdr:row>
      <xdr:rowOff>9525</xdr:rowOff>
    </xdr:to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160</xdr:row>
      <xdr:rowOff>9525</xdr:rowOff>
    </xdr:from>
    <xdr:to>
      <xdr:col>2</xdr:col>
      <xdr:colOff>0</xdr:colOff>
      <xdr:row>171</xdr:row>
      <xdr:rowOff>9525</xdr:rowOff>
    </xdr:to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175</xdr:row>
      <xdr:rowOff>9525</xdr:rowOff>
    </xdr:from>
    <xdr:to>
      <xdr:col>2</xdr:col>
      <xdr:colOff>0</xdr:colOff>
      <xdr:row>186</xdr:row>
      <xdr:rowOff>9525</xdr:rowOff>
    </xdr:to>
    <xdr:pic>
      <xdr:nvPicPr>
        <xdr:cNvPr id="14" name="Имя " descr="Descr 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189</xdr:row>
      <xdr:rowOff>9525</xdr:rowOff>
    </xdr:from>
    <xdr:to>
      <xdr:col>2</xdr:col>
      <xdr:colOff>0</xdr:colOff>
      <xdr:row>200</xdr:row>
      <xdr:rowOff>9525</xdr:rowOff>
    </xdr:to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205</xdr:row>
      <xdr:rowOff>9525</xdr:rowOff>
    </xdr:from>
    <xdr:to>
      <xdr:col>2</xdr:col>
      <xdr:colOff>0</xdr:colOff>
      <xdr:row>216</xdr:row>
      <xdr:rowOff>9525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223</xdr:row>
      <xdr:rowOff>9525</xdr:rowOff>
    </xdr:from>
    <xdr:to>
      <xdr:col>2</xdr:col>
      <xdr:colOff>0</xdr:colOff>
      <xdr:row>234</xdr:row>
      <xdr:rowOff>9525</xdr:rowOff>
    </xdr:to>
    <xdr:pic>
      <xdr:nvPicPr>
        <xdr:cNvPr id="17" name="Имя " descr="Descr 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237</xdr:row>
      <xdr:rowOff>9525</xdr:rowOff>
    </xdr:from>
    <xdr:to>
      <xdr:col>2</xdr:col>
      <xdr:colOff>0</xdr:colOff>
      <xdr:row>248</xdr:row>
      <xdr:rowOff>9525</xdr:rowOff>
    </xdr:to>
    <xdr:pic>
      <xdr:nvPicPr>
        <xdr:cNvPr id="18" name="Имя " descr="Descr 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G254"/>
  <sheetViews>
    <sheetView tabSelected="1" workbookViewId="0"/>
  </sheetViews>
  <sheetFormatPr defaultColWidth="10.5" defaultRowHeight="11.45" customHeight="1" outlineLevelRow="3"/>
  <cols>
    <col min="1" max="1" width="2.33203125" style="1" customWidth="1"/>
    <col min="2" max="2" width="29.33203125" style="1" customWidth="1"/>
    <col min="3" max="3" width="37.33203125" style="1" customWidth="1"/>
    <col min="4" max="4" width="18.5" style="1" hidden="1" customWidth="1"/>
    <col min="5" max="5" width="18.6640625" style="2" customWidth="1"/>
    <col min="6" max="6" width="10.5" style="2" customWidth="1"/>
    <col min="7" max="7" width="15.33203125" style="2" customWidth="1"/>
  </cols>
  <sheetData>
    <row r="1" spans="2:7" ht="11.1" customHeight="1"/>
    <row r="2" spans="2:7" ht="11.1" customHeight="1"/>
    <row r="3" spans="2:7" ht="11.1" customHeight="1"/>
    <row r="4" spans="2:7" ht="11.1" customHeight="1">
      <c r="E4" s="3" t="s">
        <v>0</v>
      </c>
      <c r="F4" s="22" t="s">
        <v>1</v>
      </c>
      <c r="G4" s="22"/>
    </row>
    <row r="5" spans="2:7" ht="11.1" customHeight="1">
      <c r="B5" s="1" t="s">
        <v>2</v>
      </c>
    </row>
    <row r="6" spans="2:7" ht="11.1" customHeight="1">
      <c r="B6" s="4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</row>
    <row r="7" spans="2:7" ht="12.95" customHeight="1">
      <c r="B7" s="23" t="s">
        <v>9</v>
      </c>
      <c r="C7" s="23"/>
      <c r="D7" s="23"/>
      <c r="E7" s="23"/>
      <c r="F7" s="5"/>
      <c r="G7" s="5"/>
    </row>
    <row r="8" spans="2:7" ht="11.1" customHeight="1" outlineLevel="1">
      <c r="B8" s="24" t="s">
        <v>10</v>
      </c>
      <c r="C8" s="24"/>
      <c r="D8" s="6"/>
      <c r="E8" s="6"/>
      <c r="F8" s="6"/>
      <c r="G8" s="6"/>
    </row>
    <row r="9" spans="2:7" ht="11.1" customHeight="1" outlineLevel="2">
      <c r="B9" s="7" t="s">
        <v>11</v>
      </c>
      <c r="C9" s="7"/>
      <c r="D9" s="7"/>
      <c r="E9" s="7"/>
      <c r="F9" s="7"/>
      <c r="G9" s="7"/>
    </row>
    <row r="10" spans="2:7" ht="11.1" customHeight="1" outlineLevel="3">
      <c r="B10" s="25" t="s">
        <v>12</v>
      </c>
      <c r="C10" s="25"/>
      <c r="D10" s="8"/>
      <c r="E10" s="30" t="str">
        <f>HYPERLINK("https://www.galantholding.com/catalog/374/176752/","www.galantholding.ru")</f>
        <v>www.galantholding.ru</v>
      </c>
      <c r="F10" s="26"/>
      <c r="G10" s="26"/>
    </row>
    <row r="11" spans="2:7" ht="11.1" customHeight="1" outlineLevel="3">
      <c r="B11" s="27" t="s">
        <v>13</v>
      </c>
      <c r="C11" s="27"/>
      <c r="D11" s="27"/>
      <c r="E11" s="27"/>
      <c r="F11" s="9"/>
      <c r="G11" s="9"/>
    </row>
    <row r="12" spans="2:7" ht="12.95" customHeight="1" outlineLevel="3">
      <c r="C12" s="10" t="s">
        <v>14</v>
      </c>
      <c r="D12" s="11">
        <v>4640007065945</v>
      </c>
      <c r="E12" s="12">
        <v>279.60000000000002</v>
      </c>
      <c r="F12" s="13"/>
      <c r="G12" s="14">
        <f>F12*E12</f>
        <v>0</v>
      </c>
    </row>
    <row r="13" spans="2:7" ht="12.95" customHeight="1" outlineLevel="3">
      <c r="C13" s="10" t="s">
        <v>15</v>
      </c>
      <c r="D13" s="11">
        <v>4640007065952</v>
      </c>
      <c r="E13" s="12">
        <v>279.60000000000002</v>
      </c>
      <c r="F13" s="13"/>
      <c r="G13" s="14">
        <f>F13*E13</f>
        <v>0</v>
      </c>
    </row>
    <row r="14" spans="2:7" ht="12.95" customHeight="1" outlineLevel="3">
      <c r="C14" s="10" t="s">
        <v>16</v>
      </c>
      <c r="D14" s="11">
        <v>4640007065969</v>
      </c>
      <c r="E14" s="12">
        <v>279.60000000000002</v>
      </c>
      <c r="F14" s="13"/>
      <c r="G14" s="14">
        <f>F14*E14</f>
        <v>0</v>
      </c>
    </row>
    <row r="15" spans="2:7" ht="12.95" customHeight="1" outlineLevel="3">
      <c r="C15" s="10" t="s">
        <v>17</v>
      </c>
      <c r="D15" s="11">
        <v>4640007065976</v>
      </c>
      <c r="E15" s="12">
        <v>279.60000000000002</v>
      </c>
      <c r="F15" s="13"/>
      <c r="G15" s="14">
        <f>F15*E15</f>
        <v>0</v>
      </c>
    </row>
    <row r="16" spans="2:7" ht="12.95" customHeight="1" outlineLevel="3">
      <c r="C16" s="10" t="s">
        <v>18</v>
      </c>
      <c r="D16" s="11">
        <v>4640007065907</v>
      </c>
      <c r="E16" s="12">
        <v>279.60000000000002</v>
      </c>
      <c r="F16" s="13"/>
      <c r="G16" s="14">
        <f>F16*E16</f>
        <v>0</v>
      </c>
    </row>
    <row r="17" spans="2:7" ht="12.95" customHeight="1" outlineLevel="3">
      <c r="C17" s="10" t="s">
        <v>19</v>
      </c>
      <c r="D17" s="11">
        <v>4640007065914</v>
      </c>
      <c r="E17" s="12">
        <v>279.60000000000002</v>
      </c>
      <c r="F17" s="13"/>
      <c r="G17" s="14">
        <f>F17*E17</f>
        <v>0</v>
      </c>
    </row>
    <row r="18" spans="2:7" ht="12.95" customHeight="1" outlineLevel="3">
      <c r="C18" s="10" t="s">
        <v>20</v>
      </c>
      <c r="D18" s="11">
        <v>4640007065921</v>
      </c>
      <c r="E18" s="12">
        <v>279.60000000000002</v>
      </c>
      <c r="F18" s="13"/>
      <c r="G18" s="14">
        <f>F18*E18</f>
        <v>0</v>
      </c>
    </row>
    <row r="19" spans="2:7" ht="12.95" customHeight="1" outlineLevel="3">
      <c r="C19" s="10" t="s">
        <v>21</v>
      </c>
      <c r="D19" s="11">
        <v>4640007065938</v>
      </c>
      <c r="E19" s="12">
        <v>279.60000000000002</v>
      </c>
      <c r="F19" s="13"/>
      <c r="G19" s="14">
        <f>F19*E19</f>
        <v>0</v>
      </c>
    </row>
    <row r="20" spans="2:7" ht="12.95" customHeight="1" outlineLevel="3">
      <c r="C20" s="10"/>
      <c r="D20" s="10"/>
      <c r="E20" s="15"/>
      <c r="F20" s="13"/>
      <c r="G20" s="14"/>
    </row>
    <row r="21" spans="2:7" ht="12.95" customHeight="1" outlineLevel="3">
      <c r="C21" s="10"/>
      <c r="D21" s="10"/>
      <c r="E21" s="15"/>
      <c r="F21" s="13"/>
      <c r="G21" s="14"/>
    </row>
    <row r="22" spans="2:7" ht="12.95" customHeight="1" outlineLevel="3">
      <c r="C22" s="10"/>
      <c r="D22" s="10"/>
      <c r="E22" s="15"/>
      <c r="F22" s="13"/>
      <c r="G22" s="14"/>
    </row>
    <row r="23" spans="2:7" ht="12.95" customHeight="1" outlineLevel="3">
      <c r="B23" s="32" t="str">
        <f>HYPERLINK("http://galantphoto.ru/pictures_for_form/Mirey/MY-LADY_COMFORT_150.jpg","увеличить")</f>
        <v>увеличить</v>
      </c>
      <c r="C23" s="10"/>
      <c r="D23" s="10"/>
      <c r="E23" s="15"/>
      <c r="F23" s="13"/>
      <c r="G23" s="14"/>
    </row>
    <row r="24" spans="2:7" ht="11.1" customHeight="1" outlineLevel="2">
      <c r="B24" s="7" t="s">
        <v>22</v>
      </c>
      <c r="C24" s="7"/>
      <c r="D24" s="7"/>
      <c r="E24" s="7"/>
      <c r="F24" s="7"/>
      <c r="G24" s="7"/>
    </row>
    <row r="25" spans="2:7" ht="11.1" customHeight="1" outlineLevel="3">
      <c r="B25" s="25" t="s">
        <v>23</v>
      </c>
      <c r="C25" s="25"/>
      <c r="D25" s="8"/>
      <c r="E25" s="30" t="str">
        <f>HYPERLINK("https://www.galantholding.com/catalog/374/176750/","www.galantholding.ru")</f>
        <v>www.galantholding.ru</v>
      </c>
      <c r="F25" s="26"/>
      <c r="G25" s="26"/>
    </row>
    <row r="26" spans="2:7" ht="11.1" customHeight="1" outlineLevel="3">
      <c r="B26" s="27" t="s">
        <v>24</v>
      </c>
      <c r="C26" s="27"/>
      <c r="D26" s="27"/>
      <c r="E26" s="27"/>
      <c r="F26" s="9"/>
      <c r="G26" s="9"/>
    </row>
    <row r="27" spans="2:7" ht="12.95" customHeight="1" outlineLevel="3">
      <c r="C27" s="10" t="s">
        <v>25</v>
      </c>
      <c r="D27" s="11">
        <v>4640007063170</v>
      </c>
      <c r="E27" s="12">
        <v>229.6</v>
      </c>
      <c r="F27" s="13"/>
      <c r="G27" s="14">
        <f>F27*E27</f>
        <v>0</v>
      </c>
    </row>
    <row r="28" spans="2:7" ht="12.95" customHeight="1" outlineLevel="3">
      <c r="C28" s="10" t="s">
        <v>26</v>
      </c>
      <c r="D28" s="11">
        <v>4640007063187</v>
      </c>
      <c r="E28" s="12">
        <v>229.6</v>
      </c>
      <c r="F28" s="13"/>
      <c r="G28" s="14">
        <f>F28*E28</f>
        <v>0</v>
      </c>
    </row>
    <row r="29" spans="2:7" ht="12.95" customHeight="1" outlineLevel="3">
      <c r="C29" s="10" t="s">
        <v>27</v>
      </c>
      <c r="D29" s="11">
        <v>4640007063194</v>
      </c>
      <c r="E29" s="12">
        <v>229.6</v>
      </c>
      <c r="F29" s="13"/>
      <c r="G29" s="14">
        <f>F29*E29</f>
        <v>0</v>
      </c>
    </row>
    <row r="30" spans="2:7" ht="12.95" customHeight="1" outlineLevel="3">
      <c r="C30" s="10" t="s">
        <v>28</v>
      </c>
      <c r="D30" s="11">
        <v>4640007063200</v>
      </c>
      <c r="E30" s="12">
        <v>229.6</v>
      </c>
      <c r="F30" s="13"/>
      <c r="G30" s="14">
        <f>F30*E30</f>
        <v>0</v>
      </c>
    </row>
    <row r="31" spans="2:7" ht="12.95" customHeight="1" outlineLevel="3">
      <c r="C31" s="10" t="s">
        <v>29</v>
      </c>
      <c r="D31" s="11">
        <v>4640007062661</v>
      </c>
      <c r="E31" s="12">
        <v>229.6</v>
      </c>
      <c r="F31" s="13"/>
      <c r="G31" s="14">
        <f>F31*E31</f>
        <v>0</v>
      </c>
    </row>
    <row r="32" spans="2:7" ht="12.95" customHeight="1" outlineLevel="3">
      <c r="C32" s="10" t="s">
        <v>30</v>
      </c>
      <c r="D32" s="11">
        <v>4640007062678</v>
      </c>
      <c r="E32" s="12">
        <v>229.6</v>
      </c>
      <c r="F32" s="13"/>
      <c r="G32" s="14">
        <f>F32*E32</f>
        <v>0</v>
      </c>
    </row>
    <row r="33" spans="2:7" ht="12.95" customHeight="1" outlineLevel="3">
      <c r="C33" s="10" t="s">
        <v>31</v>
      </c>
      <c r="D33" s="11">
        <v>4640007062685</v>
      </c>
      <c r="E33" s="12">
        <v>229.6</v>
      </c>
      <c r="F33" s="13"/>
      <c r="G33" s="14">
        <f>F33*E33</f>
        <v>0</v>
      </c>
    </row>
    <row r="34" spans="2:7" ht="12.95" customHeight="1" outlineLevel="3">
      <c r="C34" s="10" t="s">
        <v>32</v>
      </c>
      <c r="D34" s="11">
        <v>4640007062692</v>
      </c>
      <c r="E34" s="12">
        <v>229.6</v>
      </c>
      <c r="F34" s="13"/>
      <c r="G34" s="14">
        <f>F34*E34</f>
        <v>0</v>
      </c>
    </row>
    <row r="35" spans="2:7" ht="12.95" customHeight="1" outlineLevel="3">
      <c r="C35" s="10" t="s">
        <v>18</v>
      </c>
      <c r="D35" s="11">
        <v>4640007062548</v>
      </c>
      <c r="E35" s="12">
        <v>229.6</v>
      </c>
      <c r="F35" s="13"/>
      <c r="G35" s="14">
        <f>F35*E35</f>
        <v>0</v>
      </c>
    </row>
    <row r="36" spans="2:7" ht="12.95" customHeight="1" outlineLevel="3">
      <c r="C36" s="10" t="s">
        <v>19</v>
      </c>
      <c r="D36" s="11">
        <v>4640007062555</v>
      </c>
      <c r="E36" s="12">
        <v>229.6</v>
      </c>
      <c r="F36" s="13"/>
      <c r="G36" s="14">
        <f>F36*E36</f>
        <v>0</v>
      </c>
    </row>
    <row r="37" spans="2:7" ht="12.95" customHeight="1" outlineLevel="3">
      <c r="C37" s="10" t="s">
        <v>20</v>
      </c>
      <c r="D37" s="11">
        <v>4640007062579</v>
      </c>
      <c r="E37" s="12">
        <v>229.6</v>
      </c>
      <c r="F37" s="13"/>
      <c r="G37" s="14">
        <f>F37*E37</f>
        <v>0</v>
      </c>
    </row>
    <row r="38" spans="2:7" ht="12.95" customHeight="1" outlineLevel="3">
      <c r="B38" s="32" t="str">
        <f>HYPERLINK("http://galantphoto.ru/pictures_for_form/Mirey/MY-CONTROL_UP_40.jpg","увеличить")</f>
        <v>увеличить</v>
      </c>
      <c r="C38" s="10" t="s">
        <v>21</v>
      </c>
      <c r="D38" s="11">
        <v>4640007062562</v>
      </c>
      <c r="E38" s="12">
        <v>229.6</v>
      </c>
      <c r="F38" s="13"/>
      <c r="G38" s="14">
        <f>F38*E38</f>
        <v>0</v>
      </c>
    </row>
    <row r="39" spans="2:7" ht="11.1" customHeight="1" outlineLevel="2">
      <c r="B39" s="7" t="s">
        <v>33</v>
      </c>
      <c r="C39" s="7"/>
      <c r="D39" s="7"/>
      <c r="E39" s="7"/>
      <c r="F39" s="7"/>
      <c r="G39" s="7"/>
    </row>
    <row r="40" spans="2:7" ht="11.1" customHeight="1" outlineLevel="3">
      <c r="B40" s="25" t="s">
        <v>34</v>
      </c>
      <c r="C40" s="25"/>
      <c r="D40" s="8"/>
      <c r="E40" s="30" t="str">
        <f>HYPERLINK("https://www.galantholding.com/catalog/374/176751/","www.galantholding.ru")</f>
        <v>www.galantholding.ru</v>
      </c>
      <c r="F40" s="26"/>
      <c r="G40" s="26"/>
    </row>
    <row r="41" spans="2:7" ht="11.1" customHeight="1" outlineLevel="3">
      <c r="B41" s="27" t="s">
        <v>35</v>
      </c>
      <c r="C41" s="27"/>
      <c r="D41" s="27"/>
      <c r="E41" s="27"/>
      <c r="F41" s="9"/>
      <c r="G41" s="9"/>
    </row>
    <row r="42" spans="2:7" ht="12.95" customHeight="1" outlineLevel="3">
      <c r="C42" s="10" t="s">
        <v>25</v>
      </c>
      <c r="D42" s="11">
        <v>4690584000273</v>
      </c>
      <c r="E42" s="12">
        <v>142.80000000000001</v>
      </c>
      <c r="F42" s="13"/>
      <c r="G42" s="14">
        <f>F42*E42</f>
        <v>0</v>
      </c>
    </row>
    <row r="43" spans="2:7" ht="12.95" customHeight="1" outlineLevel="3">
      <c r="C43" s="10" t="s">
        <v>26</v>
      </c>
      <c r="D43" s="11">
        <v>4690584000280</v>
      </c>
      <c r="E43" s="12">
        <v>142.80000000000001</v>
      </c>
      <c r="F43" s="13"/>
      <c r="G43" s="14">
        <f>F43*E43</f>
        <v>0</v>
      </c>
    </row>
    <row r="44" spans="2:7" ht="12.95" customHeight="1" outlineLevel="3">
      <c r="C44" s="10" t="s">
        <v>27</v>
      </c>
      <c r="D44" s="11">
        <v>4690584000297</v>
      </c>
      <c r="E44" s="12">
        <v>142.80000000000001</v>
      </c>
      <c r="F44" s="13"/>
      <c r="G44" s="14">
        <f>F44*E44</f>
        <v>0</v>
      </c>
    </row>
    <row r="45" spans="2:7" ht="12.95" customHeight="1" outlineLevel="3">
      <c r="C45" s="10" t="s">
        <v>28</v>
      </c>
      <c r="D45" s="11">
        <v>4690584000303</v>
      </c>
      <c r="E45" s="12">
        <v>142.80000000000001</v>
      </c>
      <c r="F45" s="13"/>
      <c r="G45" s="14">
        <f>F45*E45</f>
        <v>0</v>
      </c>
    </row>
    <row r="46" spans="2:7" ht="12.95" customHeight="1" outlineLevel="3">
      <c r="C46" s="10" t="s">
        <v>29</v>
      </c>
      <c r="D46" s="11">
        <v>4690584000150</v>
      </c>
      <c r="E46" s="12">
        <v>142.80000000000001</v>
      </c>
      <c r="F46" s="13"/>
      <c r="G46" s="14">
        <f>F46*E46</f>
        <v>0</v>
      </c>
    </row>
    <row r="47" spans="2:7" ht="12.95" customHeight="1" outlineLevel="3">
      <c r="C47" s="10" t="s">
        <v>30</v>
      </c>
      <c r="D47" s="11">
        <v>4690584000167</v>
      </c>
      <c r="E47" s="12">
        <v>142.80000000000001</v>
      </c>
      <c r="F47" s="13"/>
      <c r="G47" s="14">
        <f>F47*E47</f>
        <v>0</v>
      </c>
    </row>
    <row r="48" spans="2:7" ht="12.95" customHeight="1" outlineLevel="3">
      <c r="C48" s="10" t="s">
        <v>31</v>
      </c>
      <c r="D48" s="11">
        <v>4690584000174</v>
      </c>
      <c r="E48" s="12">
        <v>142.80000000000001</v>
      </c>
      <c r="F48" s="13"/>
      <c r="G48" s="14">
        <f>F48*E48</f>
        <v>0</v>
      </c>
    </row>
    <row r="49" spans="2:7" ht="12.95" customHeight="1" outlineLevel="3">
      <c r="C49" s="10" t="s">
        <v>32</v>
      </c>
      <c r="D49" s="11">
        <v>4690584000181</v>
      </c>
      <c r="E49" s="12">
        <v>142.80000000000001</v>
      </c>
      <c r="F49" s="13"/>
      <c r="G49" s="14">
        <f>F49*E49</f>
        <v>0</v>
      </c>
    </row>
    <row r="50" spans="2:7" ht="12.95" customHeight="1" outlineLevel="3">
      <c r="C50" s="10" t="s">
        <v>18</v>
      </c>
      <c r="D50" s="11">
        <v>4690584000358</v>
      </c>
      <c r="E50" s="12">
        <v>142.80000000000001</v>
      </c>
      <c r="F50" s="13"/>
      <c r="G50" s="14">
        <f>F50*E50</f>
        <v>0</v>
      </c>
    </row>
    <row r="51" spans="2:7" ht="12.95" customHeight="1" outlineLevel="3">
      <c r="C51" s="10" t="s">
        <v>19</v>
      </c>
      <c r="D51" s="11">
        <v>4690584000365</v>
      </c>
      <c r="E51" s="12">
        <v>142.80000000000001</v>
      </c>
      <c r="F51" s="13"/>
      <c r="G51" s="14">
        <f>F51*E51</f>
        <v>0</v>
      </c>
    </row>
    <row r="52" spans="2:7" ht="12.95" customHeight="1" outlineLevel="3">
      <c r="C52" s="10" t="s">
        <v>20</v>
      </c>
      <c r="D52" s="11">
        <v>4690584000372</v>
      </c>
      <c r="E52" s="12">
        <v>142.80000000000001</v>
      </c>
      <c r="F52" s="13"/>
      <c r="G52" s="14">
        <f>F52*E52</f>
        <v>0</v>
      </c>
    </row>
    <row r="53" spans="2:7" ht="12.95" customHeight="1" outlineLevel="3">
      <c r="B53" s="32" t="str">
        <f>HYPERLINK("http://galantphoto.ru/pictures_for_form/Mirey/MY-ELEGANCE_40.jpg","увеличить")</f>
        <v>увеличить</v>
      </c>
      <c r="C53" s="10" t="s">
        <v>21</v>
      </c>
      <c r="D53" s="11">
        <v>4690584000389</v>
      </c>
      <c r="E53" s="12">
        <v>142.80000000000001</v>
      </c>
      <c r="F53" s="13"/>
      <c r="G53" s="14">
        <f>F53*E53</f>
        <v>0</v>
      </c>
    </row>
    <row r="54" spans="2:7" ht="11.1" customHeight="1" outlineLevel="2">
      <c r="B54" s="7" t="s">
        <v>36</v>
      </c>
      <c r="C54" s="7"/>
      <c r="D54" s="7"/>
      <c r="E54" s="7"/>
      <c r="F54" s="7"/>
      <c r="G54" s="7"/>
    </row>
    <row r="55" spans="2:7" ht="11.1" customHeight="1" outlineLevel="3">
      <c r="B55" s="25" t="s">
        <v>37</v>
      </c>
      <c r="C55" s="25"/>
      <c r="D55" s="8"/>
      <c r="E55" s="30" t="str">
        <f>HYPERLINK("https://www.galantholding.com/catalog/374/176753/","www.galantholding.ru")</f>
        <v>www.galantholding.ru</v>
      </c>
      <c r="F55" s="26"/>
      <c r="G55" s="26"/>
    </row>
    <row r="56" spans="2:7" ht="11.1" customHeight="1" outlineLevel="3">
      <c r="B56" s="27" t="s">
        <v>35</v>
      </c>
      <c r="C56" s="27"/>
      <c r="D56" s="27"/>
      <c r="E56" s="27"/>
      <c r="F56" s="9"/>
      <c r="G56" s="9"/>
    </row>
    <row r="57" spans="2:7" ht="12.95" customHeight="1" outlineLevel="3">
      <c r="C57" s="10" t="s">
        <v>25</v>
      </c>
      <c r="D57" s="11">
        <v>4690584002109</v>
      </c>
      <c r="E57" s="12">
        <v>133</v>
      </c>
      <c r="F57" s="13"/>
      <c r="G57" s="14">
        <f>F57*E57</f>
        <v>0</v>
      </c>
    </row>
    <row r="58" spans="2:7" ht="12.95" customHeight="1" outlineLevel="3">
      <c r="C58" s="10" t="s">
        <v>27</v>
      </c>
      <c r="D58" s="11">
        <v>4690584002123</v>
      </c>
      <c r="E58" s="12">
        <v>133</v>
      </c>
      <c r="F58" s="13"/>
      <c r="G58" s="14">
        <f>F58*E58</f>
        <v>0</v>
      </c>
    </row>
    <row r="59" spans="2:7" ht="12.95" customHeight="1" outlineLevel="3">
      <c r="C59" s="10" t="s">
        <v>29</v>
      </c>
      <c r="D59" s="11">
        <v>4690584002048</v>
      </c>
      <c r="E59" s="12">
        <v>133</v>
      </c>
      <c r="F59" s="13"/>
      <c r="G59" s="14">
        <f>F59*E59</f>
        <v>0</v>
      </c>
    </row>
    <row r="60" spans="2:7" ht="12.95" customHeight="1" outlineLevel="3">
      <c r="C60" s="10" t="s">
        <v>31</v>
      </c>
      <c r="D60" s="11">
        <v>4690584002062</v>
      </c>
      <c r="E60" s="12">
        <v>133</v>
      </c>
      <c r="F60" s="13"/>
      <c r="G60" s="14">
        <f>F60*E60</f>
        <v>0</v>
      </c>
    </row>
    <row r="61" spans="2:7" ht="12.95" customHeight="1" outlineLevel="3">
      <c r="C61" s="10" t="s">
        <v>18</v>
      </c>
      <c r="D61" s="11">
        <v>4690584002130</v>
      </c>
      <c r="E61" s="12">
        <v>133</v>
      </c>
      <c r="F61" s="13"/>
      <c r="G61" s="14">
        <f>F61*E61</f>
        <v>0</v>
      </c>
    </row>
    <row r="62" spans="2:7" ht="12.95" customHeight="1" outlineLevel="3">
      <c r="C62" s="10" t="s">
        <v>20</v>
      </c>
      <c r="D62" s="11">
        <v>4690584002154</v>
      </c>
      <c r="E62" s="12">
        <v>133</v>
      </c>
      <c r="F62" s="13"/>
      <c r="G62" s="14">
        <f>F62*E62</f>
        <v>0</v>
      </c>
    </row>
    <row r="63" spans="2:7" ht="12.95" customHeight="1" outlineLevel="3">
      <c r="C63" s="10"/>
      <c r="D63" s="10"/>
      <c r="E63" s="15"/>
      <c r="F63" s="13"/>
      <c r="G63" s="14"/>
    </row>
    <row r="64" spans="2:7" ht="12.95" customHeight="1" outlineLevel="3">
      <c r="C64" s="10"/>
      <c r="D64" s="10"/>
      <c r="E64" s="15"/>
      <c r="F64" s="13"/>
      <c r="G64" s="14"/>
    </row>
    <row r="65" spans="2:7" ht="12.95" customHeight="1" outlineLevel="3">
      <c r="C65" s="10"/>
      <c r="D65" s="10"/>
      <c r="E65" s="15"/>
      <c r="F65" s="13"/>
      <c r="G65" s="14"/>
    </row>
    <row r="66" spans="2:7" ht="12.95" customHeight="1" outlineLevel="3">
      <c r="C66" s="10"/>
      <c r="D66" s="10"/>
      <c r="E66" s="15"/>
      <c r="F66" s="13"/>
      <c r="G66" s="14"/>
    </row>
    <row r="67" spans="2:7" ht="12.95" customHeight="1" outlineLevel="3">
      <c r="C67" s="10"/>
      <c r="D67" s="10"/>
      <c r="E67" s="15"/>
      <c r="F67" s="13"/>
      <c r="G67" s="14"/>
    </row>
    <row r="68" spans="2:7" ht="12.95" customHeight="1" outlineLevel="3">
      <c r="B68" s="32" t="str">
        <f>HYPERLINK("http://galantphoto.ru/pictures_for_form/Mirey/MY-NAKED_40_VB.jpg","увеличить")</f>
        <v>увеличить</v>
      </c>
      <c r="C68" s="10"/>
      <c r="D68" s="10"/>
      <c r="E68" s="15"/>
      <c r="F68" s="13"/>
      <c r="G68" s="14"/>
    </row>
    <row r="69" spans="2:7" ht="11.1" customHeight="1" outlineLevel="2">
      <c r="B69" s="7" t="s">
        <v>38</v>
      </c>
      <c r="C69" s="7"/>
      <c r="D69" s="7"/>
      <c r="E69" s="7"/>
      <c r="F69" s="7"/>
      <c r="G69" s="7"/>
    </row>
    <row r="70" spans="2:7" ht="11.1" customHeight="1" outlineLevel="3">
      <c r="B70" s="25" t="s">
        <v>39</v>
      </c>
      <c r="C70" s="25"/>
      <c r="D70" s="8"/>
      <c r="E70" s="30" t="str">
        <f>HYPERLINK("https://www.galantholding.com/catalog/374/176754/","www.galantholding.ru")</f>
        <v>www.galantholding.ru</v>
      </c>
      <c r="F70" s="26"/>
      <c r="G70" s="26"/>
    </row>
    <row r="71" spans="2:7" ht="11.1" customHeight="1" outlineLevel="3">
      <c r="B71" s="27" t="s">
        <v>40</v>
      </c>
      <c r="C71" s="27"/>
      <c r="D71" s="27"/>
      <c r="E71" s="27"/>
      <c r="F71" s="9"/>
      <c r="G71" s="9"/>
    </row>
    <row r="72" spans="2:7" ht="12.95" customHeight="1" outlineLevel="3">
      <c r="C72" s="10" t="s">
        <v>18</v>
      </c>
      <c r="D72" s="11">
        <v>4640007065792</v>
      </c>
      <c r="E72" s="12">
        <v>172.4</v>
      </c>
      <c r="F72" s="13"/>
      <c r="G72" s="14">
        <f>F72*E72</f>
        <v>0</v>
      </c>
    </row>
    <row r="73" spans="2:7" ht="12.95" customHeight="1" outlineLevel="3">
      <c r="C73" s="10" t="s">
        <v>19</v>
      </c>
      <c r="D73" s="11">
        <v>4640007065808</v>
      </c>
      <c r="E73" s="12">
        <v>172.4</v>
      </c>
      <c r="F73" s="13"/>
      <c r="G73" s="14">
        <f>F73*E73</f>
        <v>0</v>
      </c>
    </row>
    <row r="74" spans="2:7" ht="12.95" customHeight="1" outlineLevel="3">
      <c r="C74" s="10" t="s">
        <v>20</v>
      </c>
      <c r="D74" s="11">
        <v>4640007065815</v>
      </c>
      <c r="E74" s="12">
        <v>172.4</v>
      </c>
      <c r="F74" s="13"/>
      <c r="G74" s="14">
        <f>F74*E74</f>
        <v>0</v>
      </c>
    </row>
    <row r="75" spans="2:7" ht="12.95" customHeight="1" outlineLevel="3">
      <c r="C75" s="10"/>
      <c r="D75" s="10"/>
      <c r="E75" s="15"/>
      <c r="F75" s="13"/>
      <c r="G75" s="14"/>
    </row>
    <row r="76" spans="2:7" ht="12.95" customHeight="1" outlineLevel="3">
      <c r="C76" s="10"/>
      <c r="D76" s="10"/>
      <c r="E76" s="15"/>
      <c r="F76" s="13"/>
      <c r="G76" s="14"/>
    </row>
    <row r="77" spans="2:7" ht="12.95" customHeight="1" outlineLevel="3">
      <c r="C77" s="10"/>
      <c r="D77" s="10"/>
      <c r="E77" s="15"/>
      <c r="F77" s="13"/>
      <c r="G77" s="14"/>
    </row>
    <row r="78" spans="2:7" ht="12.95" customHeight="1" outlineLevel="3">
      <c r="C78" s="10"/>
      <c r="D78" s="10"/>
      <c r="E78" s="15"/>
      <c r="F78" s="13"/>
      <c r="G78" s="14"/>
    </row>
    <row r="79" spans="2:7" ht="12.95" customHeight="1" outlineLevel="3">
      <c r="C79" s="10"/>
      <c r="D79" s="10"/>
      <c r="E79" s="15"/>
      <c r="F79" s="13"/>
      <c r="G79" s="14"/>
    </row>
    <row r="80" spans="2:7" ht="12.95" customHeight="1" outlineLevel="3">
      <c r="C80" s="10"/>
      <c r="D80" s="10"/>
      <c r="E80" s="15"/>
      <c r="F80" s="13"/>
      <c r="G80" s="14"/>
    </row>
    <row r="81" spans="2:7" ht="12.95" customHeight="1" outlineLevel="3">
      <c r="C81" s="10"/>
      <c r="D81" s="10"/>
      <c r="E81" s="15"/>
      <c r="F81" s="13"/>
      <c r="G81" s="14"/>
    </row>
    <row r="82" spans="2:7" ht="12.95" customHeight="1" outlineLevel="3">
      <c r="C82" s="10"/>
      <c r="D82" s="10"/>
      <c r="E82" s="15"/>
      <c r="F82" s="13"/>
      <c r="G82" s="14"/>
    </row>
    <row r="83" spans="2:7" ht="12.95" customHeight="1" outlineLevel="3">
      <c r="B83" s="32" t="str">
        <f>HYPERLINK("http://galantphoto.ru/pictures_for_form/Mirey/MY-OLIVIA_20.jpg","увеличить")</f>
        <v>увеличить</v>
      </c>
      <c r="C83" s="10"/>
      <c r="D83" s="10"/>
      <c r="E83" s="15"/>
      <c r="F83" s="13"/>
      <c r="G83" s="14"/>
    </row>
    <row r="84" spans="2:7" ht="11.1" customHeight="1" outlineLevel="2">
      <c r="B84" s="7" t="s">
        <v>41</v>
      </c>
      <c r="C84" s="7"/>
      <c r="D84" s="7"/>
      <c r="E84" s="7"/>
      <c r="F84" s="7"/>
      <c r="G84" s="7"/>
    </row>
    <row r="85" spans="2:7" ht="11.1" customHeight="1" outlineLevel="3">
      <c r="B85" s="25" t="s">
        <v>42</v>
      </c>
      <c r="C85" s="25"/>
      <c r="D85" s="8"/>
      <c r="E85" s="30" t="str">
        <f>HYPERLINK("https://www.galantholding.com/catalog/376/176765/","www.galantholding.ru")</f>
        <v>www.galantholding.ru</v>
      </c>
      <c r="F85" s="26"/>
      <c r="G85" s="26"/>
    </row>
    <row r="86" spans="2:7" ht="11.1" customHeight="1" outlineLevel="3">
      <c r="B86" s="27" t="s">
        <v>43</v>
      </c>
      <c r="C86" s="27"/>
      <c r="D86" s="27"/>
      <c r="E86" s="27"/>
      <c r="F86" s="9"/>
      <c r="G86" s="9"/>
    </row>
    <row r="87" spans="2:7" ht="12.95" customHeight="1" outlineLevel="3">
      <c r="C87" s="10" t="s">
        <v>44</v>
      </c>
      <c r="D87" s="11">
        <v>4690584003229</v>
      </c>
      <c r="E87" s="12">
        <v>226.9</v>
      </c>
      <c r="F87" s="13"/>
      <c r="G87" s="14">
        <f>F87*E87</f>
        <v>0</v>
      </c>
    </row>
    <row r="88" spans="2:7" ht="12.95" customHeight="1" outlineLevel="3">
      <c r="C88" s="10" t="s">
        <v>45</v>
      </c>
      <c r="D88" s="11">
        <v>4690584003236</v>
      </c>
      <c r="E88" s="12">
        <v>226.9</v>
      </c>
      <c r="F88" s="13"/>
      <c r="G88" s="14">
        <f>F88*E88</f>
        <v>0</v>
      </c>
    </row>
    <row r="89" spans="2:7" ht="12.95" customHeight="1" outlineLevel="3">
      <c r="C89" s="10" t="s">
        <v>46</v>
      </c>
      <c r="D89" s="11">
        <v>4670001462273</v>
      </c>
      <c r="E89" s="12">
        <v>226.9</v>
      </c>
      <c r="F89" s="13"/>
      <c r="G89" s="14">
        <f>F89*E89</f>
        <v>0</v>
      </c>
    </row>
    <row r="90" spans="2:7" ht="12.95" customHeight="1" outlineLevel="3">
      <c r="C90" s="10" t="s">
        <v>47</v>
      </c>
      <c r="D90" s="11">
        <v>4670001462266</v>
      </c>
      <c r="E90" s="12">
        <v>226.9</v>
      </c>
      <c r="F90" s="13"/>
      <c r="G90" s="14">
        <f>F90*E90</f>
        <v>0</v>
      </c>
    </row>
    <row r="91" spans="2:7" ht="12.95" customHeight="1" outlineLevel="3">
      <c r="C91" s="10"/>
      <c r="D91" s="10"/>
      <c r="E91" s="15"/>
      <c r="F91" s="13"/>
      <c r="G91" s="14"/>
    </row>
    <row r="92" spans="2:7" ht="12.95" customHeight="1" outlineLevel="3">
      <c r="C92" s="10"/>
      <c r="D92" s="10"/>
      <c r="E92" s="15"/>
      <c r="F92" s="13"/>
      <c r="G92" s="14"/>
    </row>
    <row r="93" spans="2:7" ht="12.95" customHeight="1" outlineLevel="3">
      <c r="C93" s="10"/>
      <c r="D93" s="10"/>
      <c r="E93" s="15"/>
      <c r="F93" s="13"/>
      <c r="G93" s="14"/>
    </row>
    <row r="94" spans="2:7" ht="12.95" customHeight="1" outlineLevel="3">
      <c r="C94" s="10"/>
      <c r="D94" s="10"/>
      <c r="E94" s="15"/>
      <c r="F94" s="13"/>
      <c r="G94" s="14"/>
    </row>
    <row r="95" spans="2:7" ht="12.95" customHeight="1" outlineLevel="3">
      <c r="C95" s="10"/>
      <c r="D95" s="10"/>
      <c r="E95" s="15"/>
      <c r="F95" s="13"/>
      <c r="G95" s="14"/>
    </row>
    <row r="96" spans="2:7" ht="12.95" customHeight="1" outlineLevel="3">
      <c r="C96" s="10"/>
      <c r="D96" s="10"/>
      <c r="E96" s="15"/>
      <c r="F96" s="13"/>
      <c r="G96" s="14"/>
    </row>
    <row r="97" spans="2:7" ht="12.95" customHeight="1" outlineLevel="3">
      <c r="C97" s="10"/>
      <c r="D97" s="10"/>
      <c r="E97" s="15"/>
      <c r="F97" s="13"/>
      <c r="G97" s="14"/>
    </row>
    <row r="98" spans="2:7" ht="12.95" customHeight="1" outlineLevel="3">
      <c r="B98" s="32" t="str">
        <f>HYPERLINK("http://galantphoto.ru/pictures_for_form/Mirey/MY-SEDUCTION_40.jpg","увеличить")</f>
        <v>увеличить</v>
      </c>
      <c r="C98" s="10"/>
      <c r="D98" s="10"/>
      <c r="E98" s="15"/>
      <c r="F98" s="13"/>
      <c r="G98" s="14"/>
    </row>
    <row r="99" spans="2:7" ht="11.1" customHeight="1" outlineLevel="2">
      <c r="B99" s="7" t="s">
        <v>48</v>
      </c>
      <c r="C99" s="7"/>
      <c r="D99" s="7"/>
      <c r="E99" s="7"/>
      <c r="F99" s="7"/>
      <c r="G99" s="7"/>
    </row>
    <row r="100" spans="2:7" ht="11.1" customHeight="1" outlineLevel="3">
      <c r="B100" s="25" t="s">
        <v>49</v>
      </c>
      <c r="C100" s="25"/>
      <c r="D100" s="8"/>
      <c r="E100" s="30" t="str">
        <f>HYPERLINK("https://www.galantholding.com/catalog/374/176755/","www.galantholding.ru")</f>
        <v>www.galantholding.ru</v>
      </c>
      <c r="F100" s="26"/>
      <c r="G100" s="26"/>
    </row>
    <row r="101" spans="2:7" ht="11.1" customHeight="1" outlineLevel="3">
      <c r="B101" s="27" t="s">
        <v>50</v>
      </c>
      <c r="C101" s="27"/>
      <c r="D101" s="27"/>
      <c r="E101" s="27"/>
      <c r="F101" s="9"/>
      <c r="G101" s="9"/>
    </row>
    <row r="102" spans="2:7" ht="12.95" customHeight="1" outlineLevel="3">
      <c r="C102" s="10" t="s">
        <v>18</v>
      </c>
      <c r="D102" s="11">
        <v>4640007066034</v>
      </c>
      <c r="E102" s="12">
        <v>205.6</v>
      </c>
      <c r="F102" s="13"/>
      <c r="G102" s="14">
        <f>F102*E102</f>
        <v>0</v>
      </c>
    </row>
    <row r="103" spans="2:7" ht="12.95" customHeight="1" outlineLevel="3">
      <c r="C103" s="10" t="s">
        <v>19</v>
      </c>
      <c r="D103" s="11">
        <v>4640007066058</v>
      </c>
      <c r="E103" s="12">
        <v>205.6</v>
      </c>
      <c r="F103" s="13"/>
      <c r="G103" s="14">
        <f>F103*E103</f>
        <v>0</v>
      </c>
    </row>
    <row r="104" spans="2:7" ht="12.95" customHeight="1" outlineLevel="3">
      <c r="C104" s="10" t="s">
        <v>20</v>
      </c>
      <c r="D104" s="11">
        <v>4640007066041</v>
      </c>
      <c r="E104" s="12">
        <v>205.6</v>
      </c>
      <c r="F104" s="13"/>
      <c r="G104" s="14">
        <f>F104*E104</f>
        <v>0</v>
      </c>
    </row>
    <row r="105" spans="2:7" ht="12.95" customHeight="1" outlineLevel="3">
      <c r="C105" s="10"/>
      <c r="D105" s="10"/>
      <c r="E105" s="15"/>
      <c r="F105" s="13"/>
      <c r="G105" s="14"/>
    </row>
    <row r="106" spans="2:7" ht="12.95" customHeight="1" outlineLevel="3">
      <c r="C106" s="10"/>
      <c r="D106" s="10"/>
      <c r="E106" s="15"/>
      <c r="F106" s="13"/>
      <c r="G106" s="14"/>
    </row>
    <row r="107" spans="2:7" ht="12.95" customHeight="1" outlineLevel="3">
      <c r="C107" s="10"/>
      <c r="D107" s="10"/>
      <c r="E107" s="15"/>
      <c r="F107" s="13"/>
      <c r="G107" s="14"/>
    </row>
    <row r="108" spans="2:7" ht="12.95" customHeight="1" outlineLevel="3">
      <c r="C108" s="10"/>
      <c r="D108" s="10"/>
      <c r="E108" s="15"/>
      <c r="F108" s="13"/>
      <c r="G108" s="14"/>
    </row>
    <row r="109" spans="2:7" ht="12.95" customHeight="1" outlineLevel="3">
      <c r="C109" s="10"/>
      <c r="D109" s="10"/>
      <c r="E109" s="15"/>
      <c r="F109" s="13"/>
      <c r="G109" s="14"/>
    </row>
    <row r="110" spans="2:7" ht="12.95" customHeight="1" outlineLevel="3">
      <c r="C110" s="10"/>
      <c r="D110" s="10"/>
      <c r="E110" s="15"/>
      <c r="F110" s="13"/>
      <c r="G110" s="14"/>
    </row>
    <row r="111" spans="2:7" ht="12.95" customHeight="1" outlineLevel="3">
      <c r="C111" s="10"/>
      <c r="D111" s="10"/>
      <c r="E111" s="15"/>
      <c r="F111" s="13"/>
      <c r="G111" s="14"/>
    </row>
    <row r="112" spans="2:7" ht="12.95" customHeight="1" outlineLevel="3">
      <c r="C112" s="10"/>
      <c r="D112" s="10"/>
      <c r="E112" s="15"/>
      <c r="F112" s="13"/>
      <c r="G112" s="14"/>
    </row>
    <row r="113" spans="2:7" ht="12.95" customHeight="1" outlineLevel="3">
      <c r="B113" s="32" t="str">
        <f>HYPERLINK("http://galantphoto.ru/pictures_for_form/Mirey/MY-STREET_60.jpg","увеличить")</f>
        <v>увеличить</v>
      </c>
      <c r="C113" s="10"/>
      <c r="D113" s="10"/>
      <c r="E113" s="15"/>
      <c r="F113" s="13"/>
      <c r="G113" s="14"/>
    </row>
    <row r="114" spans="2:7" ht="11.1" customHeight="1" outlineLevel="2">
      <c r="B114" s="7" t="s">
        <v>51</v>
      </c>
      <c r="C114" s="7"/>
      <c r="D114" s="7"/>
      <c r="E114" s="7"/>
      <c r="F114" s="7"/>
      <c r="G114" s="7"/>
    </row>
    <row r="115" spans="2:7" ht="11.1" customHeight="1" outlineLevel="3">
      <c r="B115" s="25" t="s">
        <v>52</v>
      </c>
      <c r="C115" s="25"/>
      <c r="D115" s="8"/>
      <c r="E115" s="30" t="str">
        <f>HYPERLINK("https://www.galantholding.com/catalog/374/176756/","www.galantholding.ru")</f>
        <v>www.galantholding.ru</v>
      </c>
      <c r="F115" s="26"/>
      <c r="G115" s="26"/>
    </row>
    <row r="116" spans="2:7" ht="11.1" customHeight="1" outlineLevel="3">
      <c r="B116" s="27" t="s">
        <v>53</v>
      </c>
      <c r="C116" s="27"/>
      <c r="D116" s="27"/>
      <c r="E116" s="27"/>
      <c r="F116" s="9"/>
      <c r="G116" s="9"/>
    </row>
    <row r="117" spans="2:7" ht="12.95" customHeight="1" outlineLevel="3">
      <c r="C117" s="10" t="s">
        <v>18</v>
      </c>
      <c r="D117" s="11">
        <v>4690584002789</v>
      </c>
      <c r="E117" s="12">
        <v>181.6</v>
      </c>
      <c r="F117" s="13"/>
      <c r="G117" s="14">
        <f>F117*E117</f>
        <v>0</v>
      </c>
    </row>
    <row r="118" spans="2:7" ht="12.95" customHeight="1" outlineLevel="3">
      <c r="C118" s="10" t="s">
        <v>19</v>
      </c>
      <c r="D118" s="11">
        <v>4690584002796</v>
      </c>
      <c r="E118" s="12">
        <v>181.6</v>
      </c>
      <c r="F118" s="13"/>
      <c r="G118" s="14">
        <f>F118*E118</f>
        <v>0</v>
      </c>
    </row>
    <row r="119" spans="2:7" ht="12.95" customHeight="1" outlineLevel="3">
      <c r="C119" s="10" t="s">
        <v>20</v>
      </c>
      <c r="D119" s="11">
        <v>4690584002802</v>
      </c>
      <c r="E119" s="12">
        <v>181.6</v>
      </c>
      <c r="F119" s="13"/>
      <c r="G119" s="14">
        <f>F119*E119</f>
        <v>0</v>
      </c>
    </row>
    <row r="120" spans="2:7" ht="12.95" customHeight="1" outlineLevel="3">
      <c r="C120" s="10" t="s">
        <v>21</v>
      </c>
      <c r="D120" s="11">
        <v>4690584002819</v>
      </c>
      <c r="E120" s="12">
        <v>181.6</v>
      </c>
      <c r="F120" s="13"/>
      <c r="G120" s="14">
        <f>F120*E120</f>
        <v>0</v>
      </c>
    </row>
    <row r="121" spans="2:7" ht="12.95" customHeight="1" outlineLevel="3">
      <c r="C121" s="10"/>
      <c r="D121" s="10"/>
      <c r="E121" s="15"/>
      <c r="F121" s="13"/>
      <c r="G121" s="14"/>
    </row>
    <row r="122" spans="2:7" ht="12.95" customHeight="1" outlineLevel="3">
      <c r="C122" s="10"/>
      <c r="D122" s="10"/>
      <c r="E122" s="15"/>
      <c r="F122" s="13"/>
      <c r="G122" s="14"/>
    </row>
    <row r="123" spans="2:7" ht="12.95" customHeight="1" outlineLevel="3">
      <c r="C123" s="10"/>
      <c r="D123" s="10"/>
      <c r="E123" s="15"/>
      <c r="F123" s="13"/>
      <c r="G123" s="14"/>
    </row>
    <row r="124" spans="2:7" ht="12.95" customHeight="1" outlineLevel="3">
      <c r="C124" s="10"/>
      <c r="D124" s="10"/>
      <c r="E124" s="15"/>
      <c r="F124" s="13"/>
      <c r="G124" s="14"/>
    </row>
    <row r="125" spans="2:7" ht="12.95" customHeight="1" outlineLevel="3">
      <c r="C125" s="10"/>
      <c r="D125" s="10"/>
      <c r="E125" s="15"/>
      <c r="F125" s="13"/>
      <c r="G125" s="14"/>
    </row>
    <row r="126" spans="2:7" ht="12.95" customHeight="1" outlineLevel="3">
      <c r="C126" s="10"/>
      <c r="D126" s="10"/>
      <c r="E126" s="15"/>
      <c r="F126" s="13"/>
      <c r="G126" s="14"/>
    </row>
    <row r="127" spans="2:7" ht="12.95" customHeight="1" outlineLevel="3">
      <c r="C127" s="10"/>
      <c r="D127" s="10"/>
      <c r="E127" s="15"/>
      <c r="F127" s="13"/>
      <c r="G127" s="14"/>
    </row>
    <row r="128" spans="2:7" ht="12.95" customHeight="1" outlineLevel="3">
      <c r="B128" s="32" t="str">
        <f>HYPERLINK("http://galantphoto.ru/pictures_for_form/Mirey/MY-VELOUR_70.jpg","увеличить")</f>
        <v>увеличить</v>
      </c>
      <c r="C128" s="10"/>
      <c r="D128" s="10"/>
      <c r="E128" s="15"/>
      <c r="F128" s="13"/>
      <c r="G128" s="14"/>
    </row>
    <row r="129" spans="2:7" ht="12.95" customHeight="1">
      <c r="B129" s="23" t="s">
        <v>54</v>
      </c>
      <c r="C129" s="23"/>
      <c r="D129" s="23"/>
      <c r="E129" s="23"/>
      <c r="F129" s="5"/>
      <c r="G129" s="5"/>
    </row>
    <row r="130" spans="2:7" ht="11.1" customHeight="1" outlineLevel="1">
      <c r="B130" s="16" t="s">
        <v>55</v>
      </c>
      <c r="C130" s="16"/>
      <c r="D130" s="16"/>
      <c r="E130" s="16"/>
      <c r="F130" s="16"/>
      <c r="G130" s="16"/>
    </row>
    <row r="131" spans="2:7" ht="11.1" customHeight="1" outlineLevel="2">
      <c r="B131" s="28" t="s">
        <v>56</v>
      </c>
      <c r="C131" s="28"/>
      <c r="D131" s="17"/>
      <c r="E131" s="31" t="str">
        <f>HYPERLINK("https://www.galantholding.com/catalog/375/176757/","www.galantholding.ru")</f>
        <v>www.galantholding.ru</v>
      </c>
      <c r="F131" s="29"/>
      <c r="G131" s="29"/>
    </row>
    <row r="132" spans="2:7" ht="11.1" customHeight="1" outlineLevel="2">
      <c r="B132" s="27" t="s">
        <v>57</v>
      </c>
      <c r="C132" s="27"/>
      <c r="D132" s="27"/>
      <c r="E132" s="27"/>
      <c r="F132" s="9"/>
      <c r="G132" s="9"/>
    </row>
    <row r="133" spans="2:7" ht="12.95" customHeight="1" outlineLevel="2">
      <c r="C133" s="10" t="s">
        <v>58</v>
      </c>
      <c r="D133" s="11">
        <v>4690584015888</v>
      </c>
      <c r="E133" s="12">
        <v>87.9</v>
      </c>
      <c r="F133" s="13"/>
      <c r="G133" s="14">
        <f>F133*E133</f>
        <v>0</v>
      </c>
    </row>
    <row r="134" spans="2:7" ht="12.95" customHeight="1" outlineLevel="2">
      <c r="C134" s="10" t="s">
        <v>59</v>
      </c>
      <c r="D134" s="11">
        <v>4690584015895</v>
      </c>
      <c r="E134" s="12">
        <v>87.9</v>
      </c>
      <c r="F134" s="13"/>
      <c r="G134" s="14">
        <f>F134*E134</f>
        <v>0</v>
      </c>
    </row>
    <row r="135" spans="2:7" ht="12.95" customHeight="1" outlineLevel="2">
      <c r="C135" s="10" t="s">
        <v>60</v>
      </c>
      <c r="D135" s="11">
        <v>4690584015963</v>
      </c>
      <c r="E135" s="12">
        <v>87.9</v>
      </c>
      <c r="F135" s="13"/>
      <c r="G135" s="14">
        <f>F135*E135</f>
        <v>0</v>
      </c>
    </row>
    <row r="136" spans="2:7" ht="12.95" customHeight="1" outlineLevel="2">
      <c r="C136" s="10" t="s">
        <v>61</v>
      </c>
      <c r="D136" s="11">
        <v>4690584015970</v>
      </c>
      <c r="E136" s="12">
        <v>87.9</v>
      </c>
      <c r="F136" s="13"/>
      <c r="G136" s="14">
        <f>F136*E136</f>
        <v>0</v>
      </c>
    </row>
    <row r="137" spans="2:7" ht="12.95" customHeight="1" outlineLevel="2">
      <c r="C137" s="10" t="s">
        <v>62</v>
      </c>
      <c r="D137" s="11">
        <v>4690584015901</v>
      </c>
      <c r="E137" s="12">
        <v>87.9</v>
      </c>
      <c r="F137" s="13"/>
      <c r="G137" s="14">
        <f>F137*E137</f>
        <v>0</v>
      </c>
    </row>
    <row r="138" spans="2:7" ht="12.95" customHeight="1" outlineLevel="2">
      <c r="C138" s="10" t="s">
        <v>63</v>
      </c>
      <c r="D138" s="11">
        <v>4690584015918</v>
      </c>
      <c r="E138" s="12">
        <v>87.9</v>
      </c>
      <c r="F138" s="13"/>
      <c r="G138" s="14">
        <f>F138*E138</f>
        <v>0</v>
      </c>
    </row>
    <row r="139" spans="2:7" ht="12.95" customHeight="1" outlineLevel="2">
      <c r="C139" s="10" t="s">
        <v>64</v>
      </c>
      <c r="D139" s="11">
        <v>4690584015925</v>
      </c>
      <c r="E139" s="12">
        <v>87.9</v>
      </c>
      <c r="F139" s="13"/>
      <c r="G139" s="14">
        <f>F139*E139</f>
        <v>0</v>
      </c>
    </row>
    <row r="140" spans="2:7" ht="12.95" customHeight="1" outlineLevel="2">
      <c r="C140" s="10" t="s">
        <v>65</v>
      </c>
      <c r="D140" s="11">
        <v>4690584015932</v>
      </c>
      <c r="E140" s="12">
        <v>87.9</v>
      </c>
      <c r="F140" s="13"/>
      <c r="G140" s="14">
        <f>F140*E140</f>
        <v>0</v>
      </c>
    </row>
    <row r="141" spans="2:7" ht="12.95" customHeight="1" outlineLevel="2">
      <c r="C141" s="10" t="s">
        <v>66</v>
      </c>
      <c r="D141" s="11">
        <v>4690584015949</v>
      </c>
      <c r="E141" s="12">
        <v>87.9</v>
      </c>
      <c r="F141" s="13"/>
      <c r="G141" s="14">
        <f>F141*E141</f>
        <v>0</v>
      </c>
    </row>
    <row r="142" spans="2:7" ht="12.95" customHeight="1" outlineLevel="2">
      <c r="C142" s="10" t="s">
        <v>67</v>
      </c>
      <c r="D142" s="11">
        <v>4690584015956</v>
      </c>
      <c r="E142" s="12">
        <v>87.9</v>
      </c>
      <c r="F142" s="13"/>
      <c r="G142" s="14">
        <f>F142*E142</f>
        <v>0</v>
      </c>
    </row>
    <row r="143" spans="2:7" ht="12.95" customHeight="1" outlineLevel="2">
      <c r="C143" s="10"/>
      <c r="D143" s="10"/>
      <c r="E143" s="15"/>
      <c r="F143" s="13"/>
      <c r="G143" s="14"/>
    </row>
    <row r="144" spans="2:7" ht="12.95" customHeight="1" outlineLevel="2">
      <c r="B144" s="32" t="str">
        <f>HYPERLINK("http://galantphoto.ru/pictures_for_form/Mirey/MY-MSC007.jpg","увеличить")</f>
        <v>увеличить</v>
      </c>
      <c r="C144" s="10"/>
      <c r="D144" s="10"/>
      <c r="E144" s="15"/>
      <c r="F144" s="13"/>
      <c r="G144" s="14"/>
    </row>
    <row r="145" spans="2:7" ht="11.1" customHeight="1" outlineLevel="2">
      <c r="B145" s="28" t="s">
        <v>68</v>
      </c>
      <c r="C145" s="28"/>
      <c r="D145" s="17"/>
      <c r="E145" s="31" t="str">
        <f>HYPERLINK("https://www.galantholding.com/catalog/375/176758/","www.galantholding.ru")</f>
        <v>www.galantholding.ru</v>
      </c>
      <c r="F145" s="29"/>
      <c r="G145" s="29"/>
    </row>
    <row r="146" spans="2:7" ht="11.1" customHeight="1" outlineLevel="2">
      <c r="B146" s="27" t="s">
        <v>57</v>
      </c>
      <c r="C146" s="27"/>
      <c r="D146" s="27"/>
      <c r="E146" s="27"/>
      <c r="F146" s="9"/>
      <c r="G146" s="9"/>
    </row>
    <row r="147" spans="2:7" ht="12.95" customHeight="1" outlineLevel="2">
      <c r="C147" s="10" t="s">
        <v>58</v>
      </c>
      <c r="D147" s="11">
        <v>4690584015987</v>
      </c>
      <c r="E147" s="12">
        <v>71.599999999999994</v>
      </c>
      <c r="F147" s="13"/>
      <c r="G147" s="14">
        <f>F147*E147</f>
        <v>0</v>
      </c>
    </row>
    <row r="148" spans="2:7" ht="12.95" customHeight="1" outlineLevel="2">
      <c r="C148" s="10" t="s">
        <v>59</v>
      </c>
      <c r="D148" s="11">
        <v>4690584015994</v>
      </c>
      <c r="E148" s="12">
        <v>71.599999999999994</v>
      </c>
      <c r="F148" s="13"/>
      <c r="G148" s="14">
        <f>F148*E148</f>
        <v>0</v>
      </c>
    </row>
    <row r="149" spans="2:7" ht="12.95" customHeight="1" outlineLevel="2">
      <c r="C149" s="10" t="s">
        <v>62</v>
      </c>
      <c r="D149" s="11">
        <v>4690584016007</v>
      </c>
      <c r="E149" s="12">
        <v>71.599999999999994</v>
      </c>
      <c r="F149" s="13"/>
      <c r="G149" s="14">
        <f>F149*E149</f>
        <v>0</v>
      </c>
    </row>
    <row r="150" spans="2:7" ht="12.95" customHeight="1" outlineLevel="2">
      <c r="C150" s="10" t="s">
        <v>63</v>
      </c>
      <c r="D150" s="11">
        <v>4690584016014</v>
      </c>
      <c r="E150" s="12">
        <v>71.599999999999994</v>
      </c>
      <c r="F150" s="13"/>
      <c r="G150" s="14">
        <f>F150*E150</f>
        <v>0</v>
      </c>
    </row>
    <row r="151" spans="2:7" ht="12.95" customHeight="1" outlineLevel="2">
      <c r="C151" s="10" t="s">
        <v>64</v>
      </c>
      <c r="D151" s="11">
        <v>4690584016021</v>
      </c>
      <c r="E151" s="12">
        <v>71.599999999999994</v>
      </c>
      <c r="F151" s="13"/>
      <c r="G151" s="14">
        <f>F151*E151</f>
        <v>0</v>
      </c>
    </row>
    <row r="152" spans="2:7" ht="12.95" customHeight="1" outlineLevel="2">
      <c r="C152" s="10" t="s">
        <v>65</v>
      </c>
      <c r="D152" s="11">
        <v>4690584016038</v>
      </c>
      <c r="E152" s="12">
        <v>71.599999999999994</v>
      </c>
      <c r="F152" s="13"/>
      <c r="G152" s="14">
        <f>F152*E152</f>
        <v>0</v>
      </c>
    </row>
    <row r="153" spans="2:7" ht="12.95" customHeight="1" outlineLevel="2">
      <c r="C153" s="10" t="s">
        <v>66</v>
      </c>
      <c r="D153" s="11">
        <v>4690584016045</v>
      </c>
      <c r="E153" s="12">
        <v>71.599999999999994</v>
      </c>
      <c r="F153" s="13"/>
      <c r="G153" s="14">
        <f>F153*E153</f>
        <v>0</v>
      </c>
    </row>
    <row r="154" spans="2:7" ht="12.95" customHeight="1" outlineLevel="2">
      <c r="C154" s="10" t="s">
        <v>67</v>
      </c>
      <c r="D154" s="11">
        <v>4690584016052</v>
      </c>
      <c r="E154" s="12">
        <v>71.599999999999994</v>
      </c>
      <c r="F154" s="13"/>
      <c r="G154" s="14">
        <f>F154*E154</f>
        <v>0</v>
      </c>
    </row>
    <row r="155" spans="2:7" ht="12.95" customHeight="1" outlineLevel="2">
      <c r="C155" s="10"/>
      <c r="D155" s="10"/>
      <c r="E155" s="15"/>
      <c r="F155" s="13"/>
      <c r="G155" s="14"/>
    </row>
    <row r="156" spans="2:7" ht="12.95" customHeight="1" outlineLevel="2">
      <c r="C156" s="10"/>
      <c r="D156" s="10"/>
      <c r="E156" s="15"/>
      <c r="F156" s="13"/>
      <c r="G156" s="14"/>
    </row>
    <row r="157" spans="2:7" ht="12.95" customHeight="1" outlineLevel="2">
      <c r="C157" s="10"/>
      <c r="D157" s="10"/>
      <c r="E157" s="15"/>
      <c r="F157" s="13"/>
      <c r="G157" s="14"/>
    </row>
    <row r="158" spans="2:7" ht="12.95" customHeight="1" outlineLevel="2">
      <c r="B158" s="32" t="str">
        <f>HYPERLINK("http://galantphoto.ru/pictures_for_form/Mirey/MY-MSC008.jpg","увеличить")</f>
        <v>увеличить</v>
      </c>
      <c r="C158" s="10"/>
      <c r="D158" s="10"/>
      <c r="E158" s="15"/>
      <c r="F158" s="13"/>
      <c r="G158" s="14"/>
    </row>
    <row r="159" spans="2:7" ht="11.1" customHeight="1" outlineLevel="2">
      <c r="B159" s="28" t="s">
        <v>69</v>
      </c>
      <c r="C159" s="28"/>
      <c r="D159" s="17"/>
      <c r="E159" s="31" t="str">
        <f>HYPERLINK("https://www.galantholding.com/catalog/375/176759/","www.galantholding.ru")</f>
        <v>www.galantholding.ru</v>
      </c>
      <c r="F159" s="29"/>
      <c r="G159" s="29"/>
    </row>
    <row r="160" spans="2:7" ht="11.1" customHeight="1" outlineLevel="2">
      <c r="B160" s="27" t="s">
        <v>70</v>
      </c>
      <c r="C160" s="27"/>
      <c r="D160" s="27"/>
      <c r="E160" s="27"/>
      <c r="F160" s="9"/>
      <c r="G160" s="9"/>
    </row>
    <row r="161" spans="2:7" ht="12.95" customHeight="1" outlineLevel="2">
      <c r="C161" s="10" t="s">
        <v>71</v>
      </c>
      <c r="D161" s="11">
        <v>4690584016069</v>
      </c>
      <c r="E161" s="12">
        <v>83</v>
      </c>
      <c r="F161" s="13"/>
      <c r="G161" s="14">
        <f>F161*E161</f>
        <v>0</v>
      </c>
    </row>
    <row r="162" spans="2:7" ht="12.95" customHeight="1" outlineLevel="2">
      <c r="C162" s="10" t="s">
        <v>72</v>
      </c>
      <c r="D162" s="11">
        <v>4690584016076</v>
      </c>
      <c r="E162" s="12">
        <v>83</v>
      </c>
      <c r="F162" s="13"/>
      <c r="G162" s="14">
        <f>F162*E162</f>
        <v>0</v>
      </c>
    </row>
    <row r="163" spans="2:7" ht="12.95" customHeight="1" outlineLevel="2">
      <c r="C163" s="10" t="s">
        <v>73</v>
      </c>
      <c r="D163" s="11">
        <v>4690584016120</v>
      </c>
      <c r="E163" s="12">
        <v>83</v>
      </c>
      <c r="F163" s="13"/>
      <c r="G163" s="14">
        <f>F163*E163</f>
        <v>0</v>
      </c>
    </row>
    <row r="164" spans="2:7" ht="12.95" customHeight="1" outlineLevel="2">
      <c r="C164" s="10" t="s">
        <v>74</v>
      </c>
      <c r="D164" s="11">
        <v>4690584016137</v>
      </c>
      <c r="E164" s="12">
        <v>83</v>
      </c>
      <c r="F164" s="13"/>
      <c r="G164" s="14">
        <f>F164*E164</f>
        <v>0</v>
      </c>
    </row>
    <row r="165" spans="2:7" ht="12.95" customHeight="1" outlineLevel="2">
      <c r="C165" s="10" t="s">
        <v>75</v>
      </c>
      <c r="D165" s="11">
        <v>4690584016083</v>
      </c>
      <c r="E165" s="12">
        <v>83</v>
      </c>
      <c r="F165" s="13"/>
      <c r="G165" s="14">
        <f>F165*E165</f>
        <v>0</v>
      </c>
    </row>
    <row r="166" spans="2:7" ht="12.95" customHeight="1" outlineLevel="2">
      <c r="C166" s="10" t="s">
        <v>76</v>
      </c>
      <c r="D166" s="11">
        <v>4690584016090</v>
      </c>
      <c r="E166" s="12">
        <v>83</v>
      </c>
      <c r="F166" s="13"/>
      <c r="G166" s="14">
        <f>F166*E166</f>
        <v>0</v>
      </c>
    </row>
    <row r="167" spans="2:7" ht="12.95" customHeight="1" outlineLevel="2">
      <c r="C167" s="10" t="s">
        <v>77</v>
      </c>
      <c r="D167" s="11">
        <v>4690584016144</v>
      </c>
      <c r="E167" s="12">
        <v>83</v>
      </c>
      <c r="F167" s="13"/>
      <c r="G167" s="14">
        <f>F167*E167</f>
        <v>0</v>
      </c>
    </row>
    <row r="168" spans="2:7" ht="12.95" customHeight="1" outlineLevel="2">
      <c r="C168" s="10" t="s">
        <v>78</v>
      </c>
      <c r="D168" s="11">
        <v>4690584016151</v>
      </c>
      <c r="E168" s="12">
        <v>83</v>
      </c>
      <c r="F168" s="13"/>
      <c r="G168" s="14">
        <f>F168*E168</f>
        <v>0</v>
      </c>
    </row>
    <row r="169" spans="2:7" ht="12.95" customHeight="1" outlineLevel="2">
      <c r="C169" s="10" t="s">
        <v>64</v>
      </c>
      <c r="D169" s="11">
        <v>4690584016106</v>
      </c>
      <c r="E169" s="12">
        <v>83</v>
      </c>
      <c r="F169" s="13"/>
      <c r="G169" s="14">
        <f>F169*E169</f>
        <v>0</v>
      </c>
    </row>
    <row r="170" spans="2:7" ht="12.95" customHeight="1" outlineLevel="2">
      <c r="C170" s="10"/>
      <c r="D170" s="10"/>
      <c r="E170" s="15"/>
      <c r="F170" s="13"/>
      <c r="G170" s="14"/>
    </row>
    <row r="171" spans="2:7" ht="12.95" customHeight="1" outlineLevel="2">
      <c r="C171" s="10"/>
      <c r="D171" s="10"/>
      <c r="E171" s="15"/>
      <c r="F171" s="13"/>
      <c r="G171" s="14"/>
    </row>
    <row r="172" spans="2:7" ht="12.95" customHeight="1" outlineLevel="2">
      <c r="B172" s="32" t="str">
        <f>HYPERLINK("http://galantphoto.ru/pictures_for_form/Mirey/MY-MSC009.jpg","увеличить")</f>
        <v>увеличить</v>
      </c>
      <c r="C172" s="10"/>
      <c r="D172" s="10"/>
      <c r="E172" s="15"/>
      <c r="F172" s="13"/>
      <c r="G172" s="14"/>
    </row>
    <row r="173" spans="2:7" ht="11.1" customHeight="1" outlineLevel="1">
      <c r="B173" s="16" t="s">
        <v>79</v>
      </c>
      <c r="C173" s="16"/>
      <c r="D173" s="16"/>
      <c r="E173" s="16"/>
      <c r="F173" s="16"/>
      <c r="G173" s="16"/>
    </row>
    <row r="174" spans="2:7" ht="11.1" customHeight="1" outlineLevel="2">
      <c r="B174" s="28" t="s">
        <v>80</v>
      </c>
      <c r="C174" s="28"/>
      <c r="D174" s="17"/>
      <c r="E174" s="31" t="str">
        <f>HYPERLINK("https://www.galantholding.com/catalog/375/176760/","www.galantholding.ru")</f>
        <v>www.galantholding.ru</v>
      </c>
      <c r="F174" s="29"/>
      <c r="G174" s="29"/>
    </row>
    <row r="175" spans="2:7" ht="11.1" customHeight="1" outlineLevel="2">
      <c r="B175" s="27" t="s">
        <v>81</v>
      </c>
      <c r="C175" s="27"/>
      <c r="D175" s="27"/>
      <c r="E175" s="27"/>
      <c r="F175" s="9"/>
      <c r="G175" s="9"/>
    </row>
    <row r="176" spans="2:7" ht="12.95" customHeight="1" outlineLevel="2">
      <c r="C176" s="10" t="s">
        <v>82</v>
      </c>
      <c r="D176" s="11">
        <v>4690584016427</v>
      </c>
      <c r="E176" s="12">
        <v>96.6</v>
      </c>
      <c r="F176" s="13"/>
      <c r="G176" s="14">
        <f>F176*E176</f>
        <v>0</v>
      </c>
    </row>
    <row r="177" spans="2:7" ht="12.95" customHeight="1" outlineLevel="2">
      <c r="C177" s="10" t="s">
        <v>83</v>
      </c>
      <c r="D177" s="11">
        <v>4690584016441</v>
      </c>
      <c r="E177" s="12">
        <v>96.6</v>
      </c>
      <c r="F177" s="13"/>
      <c r="G177" s="14">
        <f>F177*E177</f>
        <v>0</v>
      </c>
    </row>
    <row r="178" spans="2:7" ht="12.95" customHeight="1" outlineLevel="2">
      <c r="C178" s="10" t="s">
        <v>84</v>
      </c>
      <c r="D178" s="11">
        <v>4690584016380</v>
      </c>
      <c r="E178" s="12">
        <v>96.6</v>
      </c>
      <c r="F178" s="13"/>
      <c r="G178" s="14">
        <f>F178*E178</f>
        <v>0</v>
      </c>
    </row>
    <row r="179" spans="2:7" ht="12.95" customHeight="1" outlineLevel="2">
      <c r="C179" s="10" t="s">
        <v>85</v>
      </c>
      <c r="D179" s="11">
        <v>4690584016397</v>
      </c>
      <c r="E179" s="12">
        <v>96.6</v>
      </c>
      <c r="F179" s="13"/>
      <c r="G179" s="14">
        <f>F179*E179</f>
        <v>0</v>
      </c>
    </row>
    <row r="180" spans="2:7" ht="12.95" customHeight="1" outlineLevel="2">
      <c r="C180" s="10"/>
      <c r="D180" s="10"/>
      <c r="E180" s="15"/>
      <c r="F180" s="13"/>
      <c r="G180" s="14"/>
    </row>
    <row r="181" spans="2:7" ht="12.95" customHeight="1" outlineLevel="2">
      <c r="C181" s="10"/>
      <c r="D181" s="10"/>
      <c r="E181" s="15"/>
      <c r="F181" s="13"/>
      <c r="G181" s="14"/>
    </row>
    <row r="182" spans="2:7" ht="12.95" customHeight="1" outlineLevel="2">
      <c r="C182" s="10"/>
      <c r="D182" s="10"/>
      <c r="E182" s="15"/>
      <c r="F182" s="13"/>
      <c r="G182" s="14"/>
    </row>
    <row r="183" spans="2:7" ht="12.95" customHeight="1" outlineLevel="2">
      <c r="C183" s="10"/>
      <c r="D183" s="10"/>
      <c r="E183" s="15"/>
      <c r="F183" s="13"/>
      <c r="G183" s="14"/>
    </row>
    <row r="184" spans="2:7" ht="12.95" customHeight="1" outlineLevel="2">
      <c r="C184" s="10"/>
      <c r="D184" s="10"/>
      <c r="E184" s="15"/>
      <c r="F184" s="13"/>
      <c r="G184" s="14"/>
    </row>
    <row r="185" spans="2:7" ht="12.95" customHeight="1" outlineLevel="2">
      <c r="C185" s="10"/>
      <c r="D185" s="10"/>
      <c r="E185" s="15"/>
      <c r="F185" s="13"/>
      <c r="G185" s="14"/>
    </row>
    <row r="186" spans="2:7" ht="12.95" customHeight="1" outlineLevel="2">
      <c r="C186" s="10"/>
      <c r="D186" s="10"/>
      <c r="E186" s="15"/>
      <c r="F186" s="13"/>
      <c r="G186" s="14"/>
    </row>
    <row r="187" spans="2:7" ht="12.95" customHeight="1" outlineLevel="2">
      <c r="B187" s="32" t="str">
        <f>HYPERLINK("http://galantphoto.ru/pictures_for_form/Mirey/MY-MSM10L.jpg","увеличить")</f>
        <v>увеличить</v>
      </c>
      <c r="C187" s="10"/>
      <c r="D187" s="10"/>
      <c r="E187" s="15"/>
      <c r="F187" s="13"/>
      <c r="G187" s="14"/>
    </row>
    <row r="188" spans="2:7" ht="11.1" customHeight="1" outlineLevel="2">
      <c r="B188" s="28" t="s">
        <v>86</v>
      </c>
      <c r="C188" s="28"/>
      <c r="D188" s="17"/>
      <c r="E188" s="31" t="str">
        <f>HYPERLINK("https://www.galantholding.com/catalog/375/176761/","www.galantholding.ru")</f>
        <v>www.galantholding.ru</v>
      </c>
      <c r="F188" s="29"/>
      <c r="G188" s="29"/>
    </row>
    <row r="189" spans="2:7" ht="11.1" customHeight="1" outlineLevel="2">
      <c r="B189" s="27" t="s">
        <v>87</v>
      </c>
      <c r="C189" s="27"/>
      <c r="D189" s="27"/>
      <c r="E189" s="27"/>
      <c r="F189" s="9"/>
      <c r="G189" s="9"/>
    </row>
    <row r="190" spans="2:7" ht="12.95" customHeight="1" outlineLevel="2">
      <c r="C190" s="10" t="s">
        <v>88</v>
      </c>
      <c r="D190" s="11">
        <v>4690584016533</v>
      </c>
      <c r="E190" s="12">
        <v>96.6</v>
      </c>
      <c r="F190" s="13"/>
      <c r="G190" s="14">
        <f>F190*E190</f>
        <v>0</v>
      </c>
    </row>
    <row r="191" spans="2:7" ht="12.95" customHeight="1" outlineLevel="2">
      <c r="C191" s="10" t="s">
        <v>89</v>
      </c>
      <c r="D191" s="11">
        <v>4690584016540</v>
      </c>
      <c r="E191" s="12">
        <v>96.6</v>
      </c>
      <c r="F191" s="13"/>
      <c r="G191" s="14">
        <f>F191*E191</f>
        <v>0</v>
      </c>
    </row>
    <row r="192" spans="2:7" ht="12.95" customHeight="1" outlineLevel="2">
      <c r="C192" s="10" t="s">
        <v>82</v>
      </c>
      <c r="D192" s="11">
        <v>4690584016502</v>
      </c>
      <c r="E192" s="12">
        <v>96.6</v>
      </c>
      <c r="F192" s="13"/>
      <c r="G192" s="14">
        <f>F192*E192</f>
        <v>0</v>
      </c>
    </row>
    <row r="193" spans="2:7" ht="12.95" customHeight="1" outlineLevel="2">
      <c r="C193" s="10" t="s">
        <v>83</v>
      </c>
      <c r="D193" s="11">
        <v>4690584016526</v>
      </c>
      <c r="E193" s="12">
        <v>96.6</v>
      </c>
      <c r="F193" s="13"/>
      <c r="G193" s="14">
        <f>F193*E193</f>
        <v>0</v>
      </c>
    </row>
    <row r="194" spans="2:7" ht="12.95" customHeight="1" outlineLevel="2">
      <c r="C194" s="10"/>
      <c r="D194" s="10"/>
      <c r="E194" s="15"/>
      <c r="F194" s="13"/>
      <c r="G194" s="14"/>
    </row>
    <row r="195" spans="2:7" ht="12.95" customHeight="1" outlineLevel="2">
      <c r="C195" s="10"/>
      <c r="D195" s="10"/>
      <c r="E195" s="15"/>
      <c r="F195" s="13"/>
      <c r="G195" s="14"/>
    </row>
    <row r="196" spans="2:7" ht="12.95" customHeight="1" outlineLevel="2">
      <c r="C196" s="10"/>
      <c r="D196" s="10"/>
      <c r="E196" s="15"/>
      <c r="F196" s="13"/>
      <c r="G196" s="14"/>
    </row>
    <row r="197" spans="2:7" ht="12.95" customHeight="1" outlineLevel="2">
      <c r="C197" s="10"/>
      <c r="D197" s="10"/>
      <c r="E197" s="15"/>
      <c r="F197" s="13"/>
      <c r="G197" s="14"/>
    </row>
    <row r="198" spans="2:7" ht="12.95" customHeight="1" outlineLevel="2">
      <c r="C198" s="10"/>
      <c r="D198" s="10"/>
      <c r="E198" s="15"/>
      <c r="F198" s="13"/>
      <c r="G198" s="14"/>
    </row>
    <row r="199" spans="2:7" ht="12.95" customHeight="1" outlineLevel="2">
      <c r="C199" s="10"/>
      <c r="D199" s="10"/>
      <c r="E199" s="15"/>
      <c r="F199" s="13"/>
      <c r="G199" s="14"/>
    </row>
    <row r="200" spans="2:7" ht="12.95" customHeight="1" outlineLevel="2">
      <c r="C200" s="10"/>
      <c r="D200" s="10"/>
      <c r="E200" s="15"/>
      <c r="F200" s="13"/>
      <c r="G200" s="14"/>
    </row>
    <row r="201" spans="2:7" ht="12.95" customHeight="1" outlineLevel="2">
      <c r="B201" s="32" t="str">
        <f>HYPERLINK("http://galantphoto.ru/pictures_for_form/Mirey/MY-MSM11L.jpg","увеличить")</f>
        <v>увеличить</v>
      </c>
      <c r="C201" s="10"/>
      <c r="D201" s="10"/>
      <c r="E201" s="15"/>
      <c r="F201" s="13"/>
      <c r="G201" s="14"/>
    </row>
    <row r="202" spans="2:7" ht="12.95" customHeight="1">
      <c r="B202" s="23" t="s">
        <v>90</v>
      </c>
      <c r="C202" s="23"/>
      <c r="D202" s="23"/>
      <c r="E202" s="23"/>
      <c r="F202" s="5"/>
      <c r="G202" s="5"/>
    </row>
    <row r="203" spans="2:7" ht="11.1" customHeight="1" outlineLevel="1">
      <c r="B203" s="16" t="s">
        <v>55</v>
      </c>
      <c r="C203" s="16"/>
      <c r="D203" s="16"/>
      <c r="E203" s="16"/>
      <c r="F203" s="16"/>
      <c r="G203" s="16"/>
    </row>
    <row r="204" spans="2:7" ht="11.1" customHeight="1" outlineLevel="2">
      <c r="B204" s="28" t="s">
        <v>91</v>
      </c>
      <c r="C204" s="28"/>
      <c r="D204" s="17"/>
      <c r="E204" s="31" t="str">
        <f>HYPERLINK("https://www.galantholding.com/catalog/375/176762/","www.galantholding.ru")</f>
        <v>www.galantholding.ru</v>
      </c>
      <c r="F204" s="29"/>
      <c r="G204" s="29"/>
    </row>
    <row r="205" spans="2:7" ht="11.1" customHeight="1" outlineLevel="2">
      <c r="B205" s="27" t="s">
        <v>92</v>
      </c>
      <c r="C205" s="27"/>
      <c r="D205" s="27"/>
      <c r="E205" s="27"/>
      <c r="F205" s="9"/>
      <c r="G205" s="9"/>
    </row>
    <row r="206" spans="2:7" ht="12.95" customHeight="1" outlineLevel="2">
      <c r="C206" s="10" t="s">
        <v>93</v>
      </c>
      <c r="D206" s="11">
        <v>4690584015529</v>
      </c>
      <c r="E206" s="12">
        <v>68.3</v>
      </c>
      <c r="F206" s="13"/>
      <c r="G206" s="14">
        <f>F206*E206</f>
        <v>0</v>
      </c>
    </row>
    <row r="207" spans="2:7" ht="12.95" customHeight="1" outlineLevel="2">
      <c r="C207" s="10" t="s">
        <v>94</v>
      </c>
      <c r="D207" s="11">
        <v>4690584015536</v>
      </c>
      <c r="E207" s="12">
        <v>68.3</v>
      </c>
      <c r="F207" s="13"/>
      <c r="G207" s="14">
        <f>F207*E207</f>
        <v>0</v>
      </c>
    </row>
    <row r="208" spans="2:7" ht="12.95" customHeight="1" outlineLevel="2">
      <c r="C208" s="10" t="s">
        <v>95</v>
      </c>
      <c r="D208" s="11">
        <v>4690584015543</v>
      </c>
      <c r="E208" s="12">
        <v>68.3</v>
      </c>
      <c r="F208" s="13"/>
      <c r="G208" s="14">
        <f>F208*E208</f>
        <v>0</v>
      </c>
    </row>
    <row r="209" spans="2:7" ht="12.95" customHeight="1" outlineLevel="2">
      <c r="C209" s="10" t="s">
        <v>63</v>
      </c>
      <c r="D209" s="11">
        <v>4690584015499</v>
      </c>
      <c r="E209" s="12">
        <v>68.3</v>
      </c>
      <c r="F209" s="13"/>
      <c r="G209" s="14">
        <f>F209*E209</f>
        <v>0</v>
      </c>
    </row>
    <row r="210" spans="2:7" ht="12.95" customHeight="1" outlineLevel="2">
      <c r="C210" s="10" t="s">
        <v>96</v>
      </c>
      <c r="D210" s="11">
        <v>4690584015505</v>
      </c>
      <c r="E210" s="12">
        <v>68.3</v>
      </c>
      <c r="F210" s="13"/>
      <c r="G210" s="14">
        <f>F210*E210</f>
        <v>0</v>
      </c>
    </row>
    <row r="211" spans="2:7" ht="12.95" customHeight="1" outlineLevel="2">
      <c r="C211" s="10" t="s">
        <v>97</v>
      </c>
      <c r="D211" s="11">
        <v>4690584015512</v>
      </c>
      <c r="E211" s="12">
        <v>68.3</v>
      </c>
      <c r="F211" s="13"/>
      <c r="G211" s="14">
        <f>F211*E211</f>
        <v>0</v>
      </c>
    </row>
    <row r="212" spans="2:7" ht="12.95" customHeight="1" outlineLevel="2">
      <c r="C212" s="10" t="s">
        <v>65</v>
      </c>
      <c r="D212" s="11">
        <v>4690584015468</v>
      </c>
      <c r="E212" s="12">
        <v>68.3</v>
      </c>
      <c r="F212" s="13"/>
      <c r="G212" s="14">
        <f>F212*E212</f>
        <v>0</v>
      </c>
    </row>
    <row r="213" spans="2:7" ht="12.95" customHeight="1" outlineLevel="2">
      <c r="C213" s="10" t="s">
        <v>98</v>
      </c>
      <c r="D213" s="11">
        <v>4690584015475</v>
      </c>
      <c r="E213" s="12">
        <v>68.3</v>
      </c>
      <c r="F213" s="13"/>
      <c r="G213" s="14">
        <f>F213*E213</f>
        <v>0</v>
      </c>
    </row>
    <row r="214" spans="2:7" ht="12.95" customHeight="1" outlineLevel="2">
      <c r="C214" s="10" t="s">
        <v>99</v>
      </c>
      <c r="D214" s="11">
        <v>4690584015482</v>
      </c>
      <c r="E214" s="12">
        <v>68.3</v>
      </c>
      <c r="F214" s="13"/>
      <c r="G214" s="14">
        <f>F214*E214</f>
        <v>0</v>
      </c>
    </row>
    <row r="215" spans="2:7" ht="12.95" customHeight="1" outlineLevel="2">
      <c r="C215" s="10" t="s">
        <v>100</v>
      </c>
      <c r="D215" s="11">
        <v>4690584015406</v>
      </c>
      <c r="E215" s="12">
        <v>68.3</v>
      </c>
      <c r="F215" s="13"/>
      <c r="G215" s="14">
        <f>F215*E215</f>
        <v>0</v>
      </c>
    </row>
    <row r="216" spans="2:7" ht="12.95" customHeight="1" outlineLevel="2">
      <c r="C216" s="10" t="s">
        <v>101</v>
      </c>
      <c r="D216" s="11">
        <v>4690584015413</v>
      </c>
      <c r="E216" s="12">
        <v>68.3</v>
      </c>
      <c r="F216" s="13"/>
      <c r="G216" s="14">
        <f>F216*E216</f>
        <v>0</v>
      </c>
    </row>
    <row r="217" spans="2:7" ht="12.95" customHeight="1" outlineLevel="2">
      <c r="B217" s="32" t="str">
        <f>HYPERLINK("http://galantphoto.ru/pictures_for_form/Mirey/MY-MSC003.jpg","увеличить")</f>
        <v>увеличить</v>
      </c>
      <c r="C217" s="10" t="s">
        <v>102</v>
      </c>
      <c r="D217" s="11">
        <v>4690584015420</v>
      </c>
      <c r="E217" s="12">
        <v>68.3</v>
      </c>
      <c r="F217" s="13"/>
      <c r="G217" s="14">
        <f>F217*E217</f>
        <v>0</v>
      </c>
    </row>
    <row r="218" spans="2:7" ht="12.95" customHeight="1" outlineLevel="2">
      <c r="C218" s="10" t="s">
        <v>103</v>
      </c>
      <c r="D218" s="11">
        <v>4690584015376</v>
      </c>
      <c r="E218" s="12">
        <v>68.3</v>
      </c>
      <c r="F218" s="13"/>
      <c r="G218" s="14">
        <f>F218*E218</f>
        <v>0</v>
      </c>
    </row>
    <row r="219" spans="2:7" ht="12.95" customHeight="1" outlineLevel="2">
      <c r="C219" s="10" t="s">
        <v>104</v>
      </c>
      <c r="D219" s="11">
        <v>4690584015383</v>
      </c>
      <c r="E219" s="12">
        <v>68.3</v>
      </c>
      <c r="F219" s="13"/>
      <c r="G219" s="14">
        <f>F219*E219</f>
        <v>0</v>
      </c>
    </row>
    <row r="220" spans="2:7" ht="12.95" customHeight="1" outlineLevel="2">
      <c r="C220" s="10" t="s">
        <v>105</v>
      </c>
      <c r="D220" s="11">
        <v>4690584015390</v>
      </c>
      <c r="E220" s="12">
        <v>68.3</v>
      </c>
      <c r="F220" s="13"/>
      <c r="G220" s="14">
        <f>F220*E220</f>
        <v>0</v>
      </c>
    </row>
    <row r="221" spans="2:7" ht="12.95" customHeight="1" outlineLevel="2">
      <c r="C221" s="10" t="s">
        <v>67</v>
      </c>
      <c r="D221" s="11">
        <v>4690584015345</v>
      </c>
      <c r="E221" s="12">
        <v>68.3</v>
      </c>
      <c r="F221" s="13"/>
      <c r="G221" s="14">
        <f>F221*E221</f>
        <v>0</v>
      </c>
    </row>
    <row r="222" spans="2:7" ht="11.1" customHeight="1" outlineLevel="2">
      <c r="B222" s="28" t="s">
        <v>106</v>
      </c>
      <c r="C222" s="28"/>
      <c r="D222" s="17"/>
      <c r="E222" s="31" t="str">
        <f>HYPERLINK("https://www.galantholding.com/catalog/375/176763/","www.galantholding.ru")</f>
        <v>www.galantholding.ru</v>
      </c>
      <c r="F222" s="29"/>
      <c r="G222" s="29"/>
    </row>
    <row r="223" spans="2:7" ht="11.1" customHeight="1" outlineLevel="2">
      <c r="B223" s="27" t="s">
        <v>107</v>
      </c>
      <c r="C223" s="27"/>
      <c r="D223" s="27"/>
      <c r="E223" s="27"/>
      <c r="F223" s="9"/>
      <c r="G223" s="9"/>
    </row>
    <row r="224" spans="2:7" ht="12.95" customHeight="1" outlineLevel="2">
      <c r="C224" s="10" t="s">
        <v>93</v>
      </c>
      <c r="D224" s="11">
        <v>4690584015703</v>
      </c>
      <c r="E224" s="12">
        <v>99.2</v>
      </c>
      <c r="F224" s="13"/>
      <c r="G224" s="14">
        <f>F224*E224</f>
        <v>0</v>
      </c>
    </row>
    <row r="225" spans="2:7" ht="12.95" customHeight="1" outlineLevel="2">
      <c r="C225" s="10" t="s">
        <v>94</v>
      </c>
      <c r="D225" s="11">
        <v>4690584015710</v>
      </c>
      <c r="E225" s="12">
        <v>99.2</v>
      </c>
      <c r="F225" s="13"/>
      <c r="G225" s="14">
        <f>F225*E225</f>
        <v>0</v>
      </c>
    </row>
    <row r="226" spans="2:7" ht="12.95" customHeight="1" outlineLevel="2">
      <c r="C226" s="10" t="s">
        <v>95</v>
      </c>
      <c r="D226" s="11">
        <v>4690584015727</v>
      </c>
      <c r="E226" s="12">
        <v>99.2</v>
      </c>
      <c r="F226" s="13"/>
      <c r="G226" s="14">
        <f>F226*E226</f>
        <v>0</v>
      </c>
    </row>
    <row r="227" spans="2:7" ht="12.95" customHeight="1" outlineLevel="2">
      <c r="C227" s="10" t="s">
        <v>100</v>
      </c>
      <c r="D227" s="11">
        <v>4690584016168</v>
      </c>
      <c r="E227" s="12">
        <v>99.2</v>
      </c>
      <c r="F227" s="13"/>
      <c r="G227" s="14">
        <f>F227*E227</f>
        <v>0</v>
      </c>
    </row>
    <row r="228" spans="2:7" ht="12.95" customHeight="1" outlineLevel="2">
      <c r="C228" s="10" t="s">
        <v>101</v>
      </c>
      <c r="D228" s="11">
        <v>4690584016175</v>
      </c>
      <c r="E228" s="12">
        <v>99.2</v>
      </c>
      <c r="F228" s="13"/>
      <c r="G228" s="14">
        <f>F228*E228</f>
        <v>0</v>
      </c>
    </row>
    <row r="229" spans="2:7" ht="12.95" customHeight="1" outlineLevel="2">
      <c r="C229" s="10" t="s">
        <v>102</v>
      </c>
      <c r="D229" s="11">
        <v>4690584016182</v>
      </c>
      <c r="E229" s="12">
        <v>99.2</v>
      </c>
      <c r="F229" s="13"/>
      <c r="G229" s="14">
        <f>F229*E229</f>
        <v>0</v>
      </c>
    </row>
    <row r="230" spans="2:7" ht="12.95" customHeight="1" outlineLevel="2">
      <c r="C230" s="10" t="s">
        <v>67</v>
      </c>
      <c r="D230" s="11">
        <v>4690584015642</v>
      </c>
      <c r="E230" s="12">
        <v>99.2</v>
      </c>
      <c r="F230" s="13"/>
      <c r="G230" s="14">
        <f>F230*E230</f>
        <v>0</v>
      </c>
    </row>
    <row r="231" spans="2:7" ht="12.95" customHeight="1" outlineLevel="2">
      <c r="C231" s="10" t="s">
        <v>108</v>
      </c>
      <c r="D231" s="11">
        <v>4690584015659</v>
      </c>
      <c r="E231" s="12">
        <v>99.2</v>
      </c>
      <c r="F231" s="13"/>
      <c r="G231" s="14">
        <f>F231*E231</f>
        <v>0</v>
      </c>
    </row>
    <row r="232" spans="2:7" ht="12.95" customHeight="1" outlineLevel="2">
      <c r="C232" s="10" t="s">
        <v>109</v>
      </c>
      <c r="D232" s="11">
        <v>4690584015666</v>
      </c>
      <c r="E232" s="12">
        <v>99.2</v>
      </c>
      <c r="F232" s="13"/>
      <c r="G232" s="14">
        <f>F232*E232</f>
        <v>0</v>
      </c>
    </row>
    <row r="233" spans="2:7" ht="12.95" customHeight="1" outlineLevel="2">
      <c r="C233" s="10"/>
      <c r="D233" s="10"/>
      <c r="E233" s="15"/>
      <c r="F233" s="13"/>
      <c r="G233" s="14"/>
    </row>
    <row r="234" spans="2:7" ht="12.95" customHeight="1" outlineLevel="2">
      <c r="C234" s="10"/>
      <c r="D234" s="10"/>
      <c r="E234" s="15"/>
      <c r="F234" s="13"/>
      <c r="G234" s="14"/>
    </row>
    <row r="235" spans="2:7" ht="12.95" customHeight="1" outlineLevel="2">
      <c r="B235" s="32" t="str">
        <f>HYPERLINK("http://galantphoto.ru/pictures_for_form/Mirey/MY-MSC005.jpg","увеличить")</f>
        <v>увеличить</v>
      </c>
      <c r="C235" s="10"/>
      <c r="D235" s="10"/>
      <c r="E235" s="15"/>
      <c r="F235" s="13"/>
      <c r="G235" s="14"/>
    </row>
    <row r="236" spans="2:7" ht="11.1" customHeight="1" outlineLevel="2">
      <c r="B236" s="28" t="s">
        <v>110</v>
      </c>
      <c r="C236" s="28"/>
      <c r="D236" s="17"/>
      <c r="E236" s="31" t="str">
        <f>HYPERLINK("https://www.galantholding.com/catalog/375/176764/","www.galantholding.ru")</f>
        <v>www.galantholding.ru</v>
      </c>
      <c r="F236" s="29"/>
      <c r="G236" s="29"/>
    </row>
    <row r="237" spans="2:7" ht="11.1" customHeight="1" outlineLevel="2">
      <c r="B237" s="27" t="s">
        <v>57</v>
      </c>
      <c r="C237" s="27"/>
      <c r="D237" s="27"/>
      <c r="E237" s="27"/>
      <c r="F237" s="9"/>
      <c r="G237" s="9"/>
    </row>
    <row r="238" spans="2:7" ht="12.95" customHeight="1" outlineLevel="2">
      <c r="C238" s="10" t="s">
        <v>93</v>
      </c>
      <c r="D238" s="11">
        <v>4690584015796</v>
      </c>
      <c r="E238" s="12">
        <v>71.599999999999994</v>
      </c>
      <c r="F238" s="13"/>
      <c r="G238" s="14">
        <f>F238*E238</f>
        <v>0</v>
      </c>
    </row>
    <row r="239" spans="2:7" ht="12.95" customHeight="1" outlineLevel="2">
      <c r="C239" s="10" t="s">
        <v>94</v>
      </c>
      <c r="D239" s="11">
        <v>4690584015802</v>
      </c>
      <c r="E239" s="12">
        <v>71.599999999999994</v>
      </c>
      <c r="F239" s="13"/>
      <c r="G239" s="14">
        <f>F239*E239</f>
        <v>0</v>
      </c>
    </row>
    <row r="240" spans="2:7" ht="12.95" customHeight="1" outlineLevel="2">
      <c r="C240" s="10" t="s">
        <v>95</v>
      </c>
      <c r="D240" s="11">
        <v>4690584015819</v>
      </c>
      <c r="E240" s="12">
        <v>71.599999999999994</v>
      </c>
      <c r="F240" s="13"/>
      <c r="G240" s="14">
        <f>F240*E240</f>
        <v>0</v>
      </c>
    </row>
    <row r="241" spans="1:7" ht="12.95" customHeight="1" outlineLevel="2">
      <c r="C241" s="10" t="s">
        <v>59</v>
      </c>
      <c r="D241" s="11">
        <v>4690584015734</v>
      </c>
      <c r="E241" s="12">
        <v>71.599999999999994</v>
      </c>
      <c r="F241" s="13"/>
      <c r="G241" s="14">
        <f>F241*E241</f>
        <v>0</v>
      </c>
    </row>
    <row r="242" spans="1:7" ht="12.95" customHeight="1" outlineLevel="2">
      <c r="C242" s="10" t="s">
        <v>111</v>
      </c>
      <c r="D242" s="11">
        <v>4690584015741</v>
      </c>
      <c r="E242" s="12">
        <v>71.599999999999994</v>
      </c>
      <c r="F242" s="13"/>
      <c r="G242" s="14">
        <f>F242*E242</f>
        <v>0</v>
      </c>
    </row>
    <row r="243" spans="1:7" ht="12.95" customHeight="1" outlineLevel="2">
      <c r="C243" s="10" t="s">
        <v>112</v>
      </c>
      <c r="D243" s="11">
        <v>4690584015758</v>
      </c>
      <c r="E243" s="12">
        <v>71.599999999999994</v>
      </c>
      <c r="F243" s="13"/>
      <c r="G243" s="14">
        <f>F243*E243</f>
        <v>0</v>
      </c>
    </row>
    <row r="244" spans="1:7" ht="12.95" customHeight="1" outlineLevel="2">
      <c r="C244" s="10" t="s">
        <v>63</v>
      </c>
      <c r="D244" s="11">
        <v>4690584015765</v>
      </c>
      <c r="E244" s="12">
        <v>71.599999999999994</v>
      </c>
      <c r="F244" s="13"/>
      <c r="G244" s="14">
        <f>F244*E244</f>
        <v>0</v>
      </c>
    </row>
    <row r="245" spans="1:7" ht="12.95" customHeight="1" outlineLevel="2">
      <c r="C245" s="10" t="s">
        <v>96</v>
      </c>
      <c r="D245" s="11">
        <v>4690584015772</v>
      </c>
      <c r="E245" s="12">
        <v>71.599999999999994</v>
      </c>
      <c r="F245" s="13"/>
      <c r="G245" s="14">
        <f>F245*E245</f>
        <v>0</v>
      </c>
    </row>
    <row r="246" spans="1:7" ht="12.95" customHeight="1" outlineLevel="2">
      <c r="C246" s="10" t="s">
        <v>97</v>
      </c>
      <c r="D246" s="11">
        <v>4690584015789</v>
      </c>
      <c r="E246" s="12">
        <v>71.599999999999994</v>
      </c>
      <c r="F246" s="13"/>
      <c r="G246" s="14">
        <f>F246*E246</f>
        <v>0</v>
      </c>
    </row>
    <row r="247" spans="1:7" ht="12.95" customHeight="1" outlineLevel="2">
      <c r="C247" s="10" t="s">
        <v>65</v>
      </c>
      <c r="D247" s="11">
        <v>4690584015826</v>
      </c>
      <c r="E247" s="12">
        <v>71.599999999999994</v>
      </c>
      <c r="F247" s="13"/>
      <c r="G247" s="14">
        <f>F247*E247</f>
        <v>0</v>
      </c>
    </row>
    <row r="248" spans="1:7" ht="12.95" customHeight="1" outlineLevel="2">
      <c r="C248" s="10" t="s">
        <v>98</v>
      </c>
      <c r="D248" s="11">
        <v>4690584015833</v>
      </c>
      <c r="E248" s="12">
        <v>71.599999999999994</v>
      </c>
      <c r="F248" s="13"/>
      <c r="G248" s="14">
        <f>F248*E248</f>
        <v>0</v>
      </c>
    </row>
    <row r="249" spans="1:7" ht="12.95" customHeight="1" outlineLevel="2">
      <c r="B249" s="32" t="str">
        <f>HYPERLINK("http://galantphoto.ru/pictures_for_form/Mirey/MY-MSC006.jpg","увеличить")</f>
        <v>увеличить</v>
      </c>
      <c r="C249" s="10" t="s">
        <v>99</v>
      </c>
      <c r="D249" s="11">
        <v>4690584015840</v>
      </c>
      <c r="E249" s="12">
        <v>71.599999999999994</v>
      </c>
      <c r="F249" s="13"/>
      <c r="G249" s="14">
        <f>F249*E249</f>
        <v>0</v>
      </c>
    </row>
    <row r="250" spans="1:7" ht="12.95" customHeight="1" outlineLevel="2">
      <c r="C250" s="10" t="s">
        <v>67</v>
      </c>
      <c r="D250" s="11">
        <v>4690584015857</v>
      </c>
      <c r="E250" s="12">
        <v>71.599999999999994</v>
      </c>
      <c r="F250" s="13"/>
      <c r="G250" s="14">
        <f>F250*E250</f>
        <v>0</v>
      </c>
    </row>
    <row r="251" spans="1:7" ht="12.95" customHeight="1" outlineLevel="2">
      <c r="C251" s="10" t="s">
        <v>108</v>
      </c>
      <c r="D251" s="11">
        <v>4690584015864</v>
      </c>
      <c r="E251" s="12">
        <v>71.599999999999994</v>
      </c>
      <c r="F251" s="13"/>
      <c r="G251" s="14">
        <f>F251*E251</f>
        <v>0</v>
      </c>
    </row>
    <row r="252" spans="1:7" ht="12.95" customHeight="1" outlineLevel="2">
      <c r="C252" s="10" t="s">
        <v>109</v>
      </c>
      <c r="D252" s="11">
        <v>4690584015871</v>
      </c>
      <c r="E252" s="12">
        <v>71.599999999999994</v>
      </c>
      <c r="F252" s="13"/>
      <c r="G252" s="14">
        <f>F252*E252</f>
        <v>0</v>
      </c>
    </row>
    <row r="253" spans="1:7" ht="11.1" customHeight="1">
      <c r="B253" s="18"/>
      <c r="C253" s="18"/>
      <c r="D253" s="18"/>
      <c r="E253" s="19"/>
    </row>
    <row r="254" spans="1:7" ht="12.95" customHeight="1">
      <c r="A254" s="1" t="s">
        <v>113</v>
      </c>
      <c r="E254" s="20" t="s">
        <v>114</v>
      </c>
      <c r="F254" s="21">
        <f>SUM(F1:F252)</f>
        <v>0</v>
      </c>
      <c r="G254" s="21">
        <f>SUM(G1:G252)</f>
        <v>0</v>
      </c>
    </row>
  </sheetData>
  <mergeCells count="53">
    <mergeCell ref="B223:E223"/>
    <mergeCell ref="B236:C236"/>
    <mergeCell ref="E236:G236"/>
    <mergeCell ref="B237:E237"/>
    <mergeCell ref="B204:C204"/>
    <mergeCell ref="E204:G204"/>
    <mergeCell ref="B205:E205"/>
    <mergeCell ref="B222:C222"/>
    <mergeCell ref="E222:G222"/>
    <mergeCell ref="B175:E175"/>
    <mergeCell ref="B188:C188"/>
    <mergeCell ref="E188:G188"/>
    <mergeCell ref="B189:E189"/>
    <mergeCell ref="B202:E202"/>
    <mergeCell ref="B146:E146"/>
    <mergeCell ref="B159:C159"/>
    <mergeCell ref="E159:G159"/>
    <mergeCell ref="B160:E160"/>
    <mergeCell ref="B174:C174"/>
    <mergeCell ref="E174:G174"/>
    <mergeCell ref="B131:C131"/>
    <mergeCell ref="E131:G131"/>
    <mergeCell ref="B132:E132"/>
    <mergeCell ref="B145:C145"/>
    <mergeCell ref="E145:G145"/>
    <mergeCell ref="B101:E101"/>
    <mergeCell ref="B115:C115"/>
    <mergeCell ref="E115:G115"/>
    <mergeCell ref="B116:E116"/>
    <mergeCell ref="B129:E129"/>
    <mergeCell ref="B71:E71"/>
    <mergeCell ref="B85:C85"/>
    <mergeCell ref="E85:G85"/>
    <mergeCell ref="B86:E86"/>
    <mergeCell ref="B100:C100"/>
    <mergeCell ref="E100:G100"/>
    <mergeCell ref="B41:E41"/>
    <mergeCell ref="B55:C55"/>
    <mergeCell ref="E55:G55"/>
    <mergeCell ref="B56:E56"/>
    <mergeCell ref="B70:C70"/>
    <mergeCell ref="E70:G70"/>
    <mergeCell ref="B11:E11"/>
    <mergeCell ref="B25:C25"/>
    <mergeCell ref="E25:G25"/>
    <mergeCell ref="B26:E26"/>
    <mergeCell ref="B40:C40"/>
    <mergeCell ref="E40:G40"/>
    <mergeCell ref="F4:G4"/>
    <mergeCell ref="B7:E7"/>
    <mergeCell ref="B8:C8"/>
    <mergeCell ref="B10:C10"/>
    <mergeCell ref="E10:G10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mustaeva</cp:lastModifiedBy>
  <dcterms:modified xsi:type="dcterms:W3CDTF">2018-10-18T08:35:58Z</dcterms:modified>
</cp:coreProperties>
</file>