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242" i="1"/>
  <c r="B228"/>
  <c r="B213"/>
  <c r="B198"/>
  <c r="B183"/>
  <c r="B168"/>
  <c r="B154"/>
  <c r="B140"/>
  <c r="B126"/>
  <c r="B112"/>
  <c r="B97"/>
  <c r="B82"/>
  <c r="B67"/>
  <c r="B52"/>
  <c r="B37"/>
  <c r="B23"/>
  <c r="E229"/>
  <c r="E215"/>
  <c r="E200"/>
  <c r="E185"/>
  <c r="E170"/>
  <c r="E155"/>
  <c r="E141"/>
  <c r="E127"/>
  <c r="E113"/>
  <c r="E99"/>
  <c r="E84"/>
  <c r="E69"/>
  <c r="E54"/>
  <c r="E39"/>
  <c r="E24"/>
  <c r="E10"/>
  <c r="F244"/>
  <c r="G244"/>
  <c r="G233"/>
  <c r="G232"/>
  <c r="G231"/>
  <c r="G225"/>
  <c r="G224"/>
  <c r="G223"/>
  <c r="G222"/>
  <c r="G221"/>
  <c r="G220"/>
  <c r="G219"/>
  <c r="G218"/>
  <c r="G217"/>
  <c r="G204"/>
  <c r="G203"/>
  <c r="G202"/>
  <c r="G192"/>
  <c r="G191"/>
  <c r="G190"/>
  <c r="G189"/>
  <c r="G188"/>
  <c r="G187"/>
  <c r="G183"/>
  <c r="G182"/>
  <c r="G181"/>
  <c r="G180"/>
  <c r="G179"/>
  <c r="G178"/>
  <c r="G177"/>
  <c r="G176"/>
  <c r="G175"/>
  <c r="G174"/>
  <c r="G173"/>
  <c r="G172"/>
  <c r="G95"/>
  <c r="G94"/>
  <c r="G93"/>
  <c r="G92"/>
  <c r="G91"/>
  <c r="G90"/>
  <c r="G89"/>
  <c r="G88"/>
  <c r="G87"/>
  <c r="G86"/>
  <c r="G73"/>
  <c r="G72"/>
  <c r="G71"/>
  <c r="G62"/>
  <c r="G61"/>
  <c r="G60"/>
  <c r="G59"/>
  <c r="G58"/>
  <c r="G57"/>
  <c r="G56"/>
  <c r="G49"/>
  <c r="G48"/>
  <c r="G47"/>
  <c r="G46"/>
  <c r="G45"/>
  <c r="G44"/>
  <c r="G43"/>
  <c r="G42"/>
  <c r="G41"/>
  <c r="G28"/>
  <c r="G27"/>
  <c r="G26"/>
  <c r="G17"/>
  <c r="G16"/>
  <c r="G15"/>
  <c r="G14"/>
  <c r="G13"/>
  <c r="G12"/>
</calcChain>
</file>

<file path=xl/sharedStrings.xml><?xml version="1.0" encoding="utf-8"?>
<sst xmlns="http://schemas.openxmlformats.org/spreadsheetml/2006/main" count="141" uniqueCount="82">
  <si>
    <t>*Фиксированная цена</t>
  </si>
  <si>
    <t>– скидки не распространяются.</t>
  </si>
  <si>
    <t>01.11.18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</si>
  <si>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</si>
  <si>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</si>
  <si>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</si>
  <si>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</si>
  <si>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</si>
  <si>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</si>
  <si>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Колготки</t>
  </si>
  <si>
    <t>Levante(Леванте), Италия</t>
  </si>
  <si>
    <t>AMBRA</t>
  </si>
  <si>
    <t>колготки жен. LE-AMBRA 40</t>
  </si>
  <si>
    <t>81% полиамид, 16% эластан, 3% хлопок(в уп.-1шт.)</t>
  </si>
  <si>
    <t>2, темно-бежевый</t>
  </si>
  <si>
    <t>3, темно-бежевый</t>
  </si>
  <si>
    <t>4, темно-бежевый</t>
  </si>
  <si>
    <t>2, черный</t>
  </si>
  <si>
    <t>3, черный</t>
  </si>
  <si>
    <t>4, черный</t>
  </si>
  <si>
    <t>колготки жен. LE-AMBRA 40 XXL</t>
  </si>
  <si>
    <t>6, серый</t>
  </si>
  <si>
    <t>6, темно-бежевый</t>
  </si>
  <si>
    <t>6, черный</t>
  </si>
  <si>
    <t>BODY SLIM</t>
  </si>
  <si>
    <t>колготки жен. LE-BODY SLIM 40</t>
  </si>
  <si>
    <t>70% полиамид, 27% эластан, 3% хлопок(в уп.-1шт.)</t>
  </si>
  <si>
    <t>2, коричневый</t>
  </si>
  <si>
    <t>3, коричневый</t>
  </si>
  <si>
    <t>4, коричневый</t>
  </si>
  <si>
    <t>BRASIL</t>
  </si>
  <si>
    <t>колготки жен. LE-BRASIL 40</t>
  </si>
  <si>
    <t>85% полиамид, 13% эластан, 2% хлопок(в уп.-1шт.)</t>
  </si>
  <si>
    <t>2, загар</t>
  </si>
  <si>
    <t>3, загар</t>
  </si>
  <si>
    <t>4, загар</t>
  </si>
  <si>
    <t>5, загар</t>
  </si>
  <si>
    <t>5, черный</t>
  </si>
  <si>
    <t>COTTON</t>
  </si>
  <si>
    <t>колготки жен. LE-SOFT COTTON</t>
  </si>
  <si>
    <t>51% полиамид 43%хлопок 6%эластан(в уп.-1шт.)</t>
  </si>
  <si>
    <t>EVOLUTION</t>
  </si>
  <si>
    <t>колготки жен. LE-EVOLUTION 100</t>
  </si>
  <si>
    <t>87% полиамид, 11% эластан, 2% хлопок(в уп.-1шт.)</t>
  </si>
  <si>
    <t>4, бордовый</t>
  </si>
  <si>
    <t>2, красный</t>
  </si>
  <si>
    <t>3, красный</t>
  </si>
  <si>
    <t>4, красный</t>
  </si>
  <si>
    <t>3, синий</t>
  </si>
  <si>
    <t>4, синий</t>
  </si>
  <si>
    <t>4, темно-зеленый</t>
  </si>
  <si>
    <t>Fashion</t>
  </si>
  <si>
    <t>колготки жен. LE-E730 30</t>
  </si>
  <si>
    <t>81% полиамид, 19% эластан(в уп.-1шт.)</t>
  </si>
  <si>
    <t>колготки жен. LE-E733 40</t>
  </si>
  <si>
    <t>80% полиамид 18% эластан 2% полиэстер(в уп.-1шт.)</t>
  </si>
  <si>
    <t>колготки жен. LE-E734 40</t>
  </si>
  <si>
    <t>48%полиамид,40%эластан,18%полиэстер,(в уп.-1шт.)</t>
  </si>
  <si>
    <t>колготки жен. LE-E735 60_3D</t>
  </si>
  <si>
    <t>46% полиамид, 16% эластан, 38% полиэстер(в уп.-1шт.)</t>
  </si>
  <si>
    <t>2, темно-серый</t>
  </si>
  <si>
    <t>3, темно-серый</t>
  </si>
  <si>
    <t>4, темно-серый</t>
  </si>
  <si>
    <t>колготки жен. LE-E737 60_3D</t>
  </si>
  <si>
    <t>88% полиамид, 12% эластан(в уп.-1шт.)</t>
  </si>
  <si>
    <t>RELAX</t>
  </si>
  <si>
    <t>колготки жен. LE-RELAX 40</t>
  </si>
  <si>
    <t>84% полиамид, 16% эластан(в уп.-1шт.)</t>
  </si>
  <si>
    <t>2, серый</t>
  </si>
  <si>
    <t>3, серый</t>
  </si>
  <si>
    <t>4, серый</t>
  </si>
  <si>
    <t>ROMANTIC</t>
  </si>
  <si>
    <t>чулки жен. LE-ROMANTIC 30</t>
  </si>
  <si>
    <t>THERMIC</t>
  </si>
  <si>
    <t>колготки жен. LE-THERMIC</t>
  </si>
  <si>
    <t>UNICA</t>
  </si>
  <si>
    <t>колготки жен. LE-UNICA 40 COLLANT</t>
  </si>
  <si>
    <t>86% полиамид, 14% эластан(в уп.-1шт.)</t>
  </si>
  <si>
    <t>колготки жен. LE-UNICA 80 COLLANT</t>
  </si>
  <si>
    <t>89% полиамид, 11% эластан(в уп.-1шт.)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</si>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</sst>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8" fillId="0" borderId="0" xfId="1" applyAlignment="1" applyProtection="1">
      <alignment horizontal="center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9"/>
    </xf>
    <xf numFmtId="0" fontId="8" fillId="6" borderId="0" xfId="1" applyFill="1" applyAlignment="1" applyProtection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2</xdr:col>
      <xdr:colOff>0</xdr:colOff>
      <xdr:row>51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2</xdr:col>
      <xdr:colOff>0</xdr:colOff>
      <xdr:row>66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2</xdr:col>
      <xdr:colOff>0</xdr:colOff>
      <xdr:row>81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2</xdr:col>
      <xdr:colOff>0</xdr:colOff>
      <xdr:row>96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2</xdr:col>
      <xdr:colOff>0</xdr:colOff>
      <xdr:row>111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2</xdr:col>
      <xdr:colOff>0</xdr:colOff>
      <xdr:row>125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128</xdr:row>
      <xdr:rowOff>9525</xdr:rowOff>
    </xdr:from>
    <xdr:to>
      <xdr:col>2</xdr:col>
      <xdr:colOff>0</xdr:colOff>
      <xdr:row>139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2</xdr:col>
      <xdr:colOff>0</xdr:colOff>
      <xdr:row>153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2</xdr:col>
      <xdr:colOff>0</xdr:colOff>
      <xdr:row>167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171</xdr:row>
      <xdr:rowOff>9525</xdr:rowOff>
    </xdr:from>
    <xdr:to>
      <xdr:col>2</xdr:col>
      <xdr:colOff>0</xdr:colOff>
      <xdr:row>182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2</xdr:col>
      <xdr:colOff>0</xdr:colOff>
      <xdr:row>197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201</xdr:row>
      <xdr:rowOff>9525</xdr:rowOff>
    </xdr:from>
    <xdr:to>
      <xdr:col>2</xdr:col>
      <xdr:colOff>0</xdr:colOff>
      <xdr:row>212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2</xdr:col>
      <xdr:colOff>0</xdr:colOff>
      <xdr:row>227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230</xdr:row>
      <xdr:rowOff>9525</xdr:rowOff>
    </xdr:from>
    <xdr:to>
      <xdr:col>2</xdr:col>
      <xdr:colOff>0</xdr:colOff>
      <xdr:row>241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244"/>
  <sheetViews>
    <sheetView tabSelected="1" topLeftCell="A148" workbookViewId="0">
      <selection activeCell="E160" sqref="E160"/>
    </sheetView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2" t="s">
        <v>12</v>
      </c>
      <c r="C10" s="22"/>
      <c r="D10" s="8"/>
      <c r="E10" s="23" t="str">
        <f>HYPERLINK("https://www.galantholding.com/catalog/374/176662/","www.galantholding.ru")</f>
        <v>www.galantholding.ru</v>
      </c>
      <c r="F10" s="24"/>
      <c r="G10" s="24"/>
    </row>
    <row r="11" spans="2:7" ht="11.1" customHeight="1" outlineLevel="3">
      <c r="B11" s="21" t="s">
        <v>13</v>
      </c>
      <c r="C11" s="21"/>
      <c r="D11" s="21"/>
      <c r="E11" s="21"/>
      <c r="F11" s="9"/>
      <c r="G11" s="9"/>
    </row>
    <row r="12" spans="2:7" ht="12.95" customHeight="1" outlineLevel="3">
      <c r="C12" s="10" t="s">
        <v>14</v>
      </c>
      <c r="D12" s="11">
        <v>8000577225877</v>
      </c>
      <c r="E12" s="12">
        <v>194.4</v>
      </c>
      <c r="F12" s="13"/>
      <c r="G12" s="14">
        <f t="shared" ref="G12:G17" si="0">F12*E12</f>
        <v>0</v>
      </c>
    </row>
    <row r="13" spans="2:7" ht="12.95" customHeight="1" outlineLevel="3">
      <c r="C13" s="10" t="s">
        <v>15</v>
      </c>
      <c r="D13" s="11">
        <v>8000577225884</v>
      </c>
      <c r="E13" s="12">
        <v>194.4</v>
      </c>
      <c r="F13" s="13"/>
      <c r="G13" s="14">
        <f t="shared" si="0"/>
        <v>0</v>
      </c>
    </row>
    <row r="14" spans="2:7" ht="12.95" customHeight="1" outlineLevel="3">
      <c r="C14" s="10" t="s">
        <v>16</v>
      </c>
      <c r="D14" s="11">
        <v>8000577225891</v>
      </c>
      <c r="E14" s="12">
        <v>194.4</v>
      </c>
      <c r="F14" s="13"/>
      <c r="G14" s="14">
        <f t="shared" si="0"/>
        <v>0</v>
      </c>
    </row>
    <row r="15" spans="2:7" ht="12.95" customHeight="1" outlineLevel="3">
      <c r="C15" s="10" t="s">
        <v>17</v>
      </c>
      <c r="D15" s="11">
        <v>8000577102406</v>
      </c>
      <c r="E15" s="12">
        <v>194.4</v>
      </c>
      <c r="F15" s="13"/>
      <c r="G15" s="14">
        <f t="shared" si="0"/>
        <v>0</v>
      </c>
    </row>
    <row r="16" spans="2:7" ht="12.95" customHeight="1" outlineLevel="3">
      <c r="C16" s="10" t="s">
        <v>18</v>
      </c>
      <c r="D16" s="11">
        <v>8000577102413</v>
      </c>
      <c r="E16" s="12">
        <v>194.4</v>
      </c>
      <c r="F16" s="13"/>
      <c r="G16" s="14">
        <f t="shared" si="0"/>
        <v>0</v>
      </c>
    </row>
    <row r="17" spans="2:7" ht="12.95" customHeight="1" outlineLevel="3">
      <c r="C17" s="10" t="s">
        <v>19</v>
      </c>
      <c r="D17" s="11">
        <v>8000577102420</v>
      </c>
      <c r="E17" s="12">
        <v>194.4</v>
      </c>
      <c r="F17" s="13"/>
      <c r="G17" s="14">
        <f t="shared" si="0"/>
        <v>0</v>
      </c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20" t="str">
        <f>HYPERLINK("http://galantphoto.ru/pictures_for_form/Levante/LE-AMBRA_40.jpg","увеличить")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3">
      <c r="B24" s="22" t="s">
        <v>20</v>
      </c>
      <c r="C24" s="22"/>
      <c r="D24" s="8"/>
      <c r="E24" s="23" t="str">
        <f>HYPERLINK("https://www.galantholding.com/catalog/374/176663/","www.galantholding.ru")</f>
        <v>www.galantholding.ru</v>
      </c>
      <c r="F24" s="24"/>
      <c r="G24" s="24"/>
    </row>
    <row r="25" spans="2:7" ht="11.1" customHeight="1" outlineLevel="3">
      <c r="B25" s="21" t="s">
        <v>13</v>
      </c>
      <c r="C25" s="21"/>
      <c r="D25" s="21"/>
      <c r="E25" s="21"/>
      <c r="F25" s="9"/>
      <c r="G25" s="9"/>
    </row>
    <row r="26" spans="2:7" ht="12.95" customHeight="1" outlineLevel="3">
      <c r="C26" s="10" t="s">
        <v>21</v>
      </c>
      <c r="D26" s="11">
        <v>8000577102765</v>
      </c>
      <c r="E26" s="12">
        <v>205</v>
      </c>
      <c r="F26" s="13"/>
      <c r="G26" s="14">
        <f>F26*E26</f>
        <v>0</v>
      </c>
    </row>
    <row r="27" spans="2:7" ht="12.95" customHeight="1" outlineLevel="3">
      <c r="C27" s="10" t="s">
        <v>22</v>
      </c>
      <c r="D27" s="11">
        <v>8000577225907</v>
      </c>
      <c r="E27" s="12">
        <v>205</v>
      </c>
      <c r="F27" s="13"/>
      <c r="G27" s="14">
        <f>F27*E27</f>
        <v>0</v>
      </c>
    </row>
    <row r="28" spans="2:7" ht="12.95" customHeight="1" outlineLevel="3">
      <c r="C28" s="10" t="s">
        <v>23</v>
      </c>
      <c r="D28" s="11">
        <v>8000577102840</v>
      </c>
      <c r="E28" s="12">
        <v>205</v>
      </c>
      <c r="F28" s="13"/>
      <c r="G28" s="14">
        <f>F28*E28</f>
        <v>0</v>
      </c>
    </row>
    <row r="29" spans="2:7" ht="12.95" customHeight="1" outlineLevel="3">
      <c r="C29" s="10"/>
      <c r="D29" s="10"/>
      <c r="E29" s="15"/>
      <c r="F29" s="13"/>
      <c r="G29" s="14"/>
    </row>
    <row r="30" spans="2:7" ht="12.95" customHeight="1" outlineLevel="3">
      <c r="C30" s="10"/>
      <c r="D30" s="10"/>
      <c r="E30" s="15"/>
      <c r="F30" s="13"/>
      <c r="G30" s="14"/>
    </row>
    <row r="31" spans="2:7" ht="12.95" customHeight="1" outlineLevel="3">
      <c r="C31" s="10"/>
      <c r="D31" s="10"/>
      <c r="E31" s="15"/>
      <c r="F31" s="13"/>
      <c r="G31" s="14"/>
    </row>
    <row r="32" spans="2:7" ht="12.95" customHeight="1" outlineLevel="3">
      <c r="C32" s="10"/>
      <c r="D32" s="10"/>
      <c r="E32" s="15"/>
      <c r="F32" s="13"/>
      <c r="G32" s="14"/>
    </row>
    <row r="33" spans="2:7" ht="12.95" customHeight="1" outlineLevel="3">
      <c r="C33" s="10"/>
      <c r="D33" s="10"/>
      <c r="E33" s="15"/>
      <c r="F33" s="13"/>
      <c r="G33" s="14"/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20" t="str">
        <f>HYPERLINK("http://galantphoto.ru/pictures_for_form/Levante/LE-AMBRA_40.jpg","увеличить")</f>
        <v>увеличить</v>
      </c>
      <c r="C37" s="10"/>
      <c r="D37" s="10"/>
      <c r="E37" s="15"/>
      <c r="F37" s="13"/>
      <c r="G37" s="14"/>
    </row>
    <row r="38" spans="2:7" ht="11.1" customHeight="1" outlineLevel="2">
      <c r="B38" s="7" t="s">
        <v>24</v>
      </c>
      <c r="C38" s="7"/>
      <c r="D38" s="7"/>
      <c r="E38" s="7"/>
      <c r="F38" s="7"/>
      <c r="G38" s="7"/>
    </row>
    <row r="39" spans="2:7" ht="11.1" customHeight="1" outlineLevel="3">
      <c r="B39" s="22" t="s">
        <v>25</v>
      </c>
      <c r="C39" s="22"/>
      <c r="D39" s="8"/>
      <c r="E39" s="23" t="str">
        <f>HYPERLINK("https://www.galantholding.com/catalog/374/176664/","www.galantholding.ru")</f>
        <v>www.galantholding.ru</v>
      </c>
      <c r="F39" s="24"/>
      <c r="G39" s="24"/>
    </row>
    <row r="40" spans="2:7" ht="11.1" customHeight="1" outlineLevel="3">
      <c r="B40" s="21" t="s">
        <v>26</v>
      </c>
      <c r="C40" s="21"/>
      <c r="D40" s="21"/>
      <c r="E40" s="21"/>
      <c r="F40" s="9"/>
      <c r="G40" s="9"/>
    </row>
    <row r="41" spans="2:7" ht="12.95" customHeight="1" outlineLevel="3">
      <c r="C41" s="10" t="s">
        <v>27</v>
      </c>
      <c r="D41" s="11">
        <v>8000577375718</v>
      </c>
      <c r="E41" s="12">
        <v>401.6</v>
      </c>
      <c r="F41" s="13"/>
      <c r="G41" s="14">
        <f t="shared" ref="G41:G49" si="1">F41*E41</f>
        <v>0</v>
      </c>
    </row>
    <row r="42" spans="2:7" ht="12.95" customHeight="1" outlineLevel="3">
      <c r="C42" s="10" t="s">
        <v>28</v>
      </c>
      <c r="D42" s="11">
        <v>8000577375725</v>
      </c>
      <c r="E42" s="12">
        <v>401.6</v>
      </c>
      <c r="F42" s="13"/>
      <c r="G42" s="14">
        <f t="shared" si="1"/>
        <v>0</v>
      </c>
    </row>
    <row r="43" spans="2:7" ht="12.95" customHeight="1" outlineLevel="3">
      <c r="C43" s="10" t="s">
        <v>29</v>
      </c>
      <c r="D43" s="11">
        <v>8000577375732</v>
      </c>
      <c r="E43" s="12">
        <v>401.6</v>
      </c>
      <c r="F43" s="13"/>
      <c r="G43" s="14">
        <f t="shared" si="1"/>
        <v>0</v>
      </c>
    </row>
    <row r="44" spans="2:7" ht="12.95" customHeight="1" outlineLevel="3">
      <c r="C44" s="10" t="s">
        <v>14</v>
      </c>
      <c r="D44" s="11">
        <v>8000577243406</v>
      </c>
      <c r="E44" s="12">
        <v>401.6</v>
      </c>
      <c r="F44" s="13"/>
      <c r="G44" s="14">
        <f t="shared" si="1"/>
        <v>0</v>
      </c>
    </row>
    <row r="45" spans="2:7" ht="12.95" customHeight="1" outlineLevel="3">
      <c r="C45" s="10" t="s">
        <v>15</v>
      </c>
      <c r="D45" s="11">
        <v>8000577243413</v>
      </c>
      <c r="E45" s="12">
        <v>401.6</v>
      </c>
      <c r="F45" s="13"/>
      <c r="G45" s="14">
        <f t="shared" si="1"/>
        <v>0</v>
      </c>
    </row>
    <row r="46" spans="2:7" ht="12.95" customHeight="1" outlineLevel="3">
      <c r="C46" s="10" t="s">
        <v>16</v>
      </c>
      <c r="D46" s="11">
        <v>8000577243420</v>
      </c>
      <c r="E46" s="12">
        <v>401.6</v>
      </c>
      <c r="F46" s="13"/>
      <c r="G46" s="14">
        <f t="shared" si="1"/>
        <v>0</v>
      </c>
    </row>
    <row r="47" spans="2:7" ht="12.95" customHeight="1" outlineLevel="3">
      <c r="C47" s="10" t="s">
        <v>17</v>
      </c>
      <c r="D47" s="11">
        <v>8000577209273</v>
      </c>
      <c r="E47" s="12">
        <v>401.6</v>
      </c>
      <c r="F47" s="13"/>
      <c r="G47" s="14">
        <f t="shared" si="1"/>
        <v>0</v>
      </c>
    </row>
    <row r="48" spans="2:7" ht="12.95" customHeight="1" outlineLevel="3">
      <c r="C48" s="10" t="s">
        <v>18</v>
      </c>
      <c r="D48" s="11">
        <v>8000577209280</v>
      </c>
      <c r="E48" s="12">
        <v>401.6</v>
      </c>
      <c r="F48" s="13"/>
      <c r="G48" s="14">
        <f t="shared" si="1"/>
        <v>0</v>
      </c>
    </row>
    <row r="49" spans="2:7" ht="12.95" customHeight="1" outlineLevel="3">
      <c r="C49" s="10" t="s">
        <v>19</v>
      </c>
      <c r="D49" s="11">
        <v>8000577209297</v>
      </c>
      <c r="E49" s="12">
        <v>401.6</v>
      </c>
      <c r="F49" s="13"/>
      <c r="G49" s="14">
        <f t="shared" si="1"/>
        <v>0</v>
      </c>
    </row>
    <row r="50" spans="2:7" ht="12.95" customHeight="1" outlineLevel="3">
      <c r="C50" s="10"/>
      <c r="D50" s="10"/>
      <c r="E50" s="15"/>
      <c r="F50" s="13"/>
      <c r="G50" s="14"/>
    </row>
    <row r="51" spans="2:7" ht="12.95" customHeight="1" outlineLevel="3">
      <c r="C51" s="10"/>
      <c r="D51" s="10"/>
      <c r="E51" s="15"/>
      <c r="F51" s="13"/>
      <c r="G51" s="14"/>
    </row>
    <row r="52" spans="2:7" ht="12.95" customHeight="1" outlineLevel="3">
      <c r="B52" s="20" t="str">
        <f>HYPERLINK("http://galantphoto.ru/pictures_for_form/Levante/LE-BODY_SLIM_40.jpg","увеличить")</f>
        <v>увеличить</v>
      </c>
      <c r="C52" s="10"/>
      <c r="D52" s="10"/>
      <c r="E52" s="15"/>
      <c r="F52" s="13"/>
      <c r="G52" s="14"/>
    </row>
    <row r="53" spans="2:7" ht="11.1" customHeight="1" outlineLevel="2">
      <c r="B53" s="7" t="s">
        <v>30</v>
      </c>
      <c r="C53" s="7"/>
      <c r="D53" s="7"/>
      <c r="E53" s="7"/>
      <c r="F53" s="7"/>
      <c r="G53" s="7"/>
    </row>
    <row r="54" spans="2:7" ht="11.1" customHeight="1" outlineLevel="3">
      <c r="B54" s="22" t="s">
        <v>31</v>
      </c>
      <c r="C54" s="22"/>
      <c r="D54" s="8"/>
      <c r="E54" s="23" t="str">
        <f>HYPERLINK("https://www.galantholding.com/catalog/374/176665/","www.galantholding.ru")</f>
        <v>www.galantholding.ru</v>
      </c>
      <c r="F54" s="24"/>
      <c r="G54" s="24"/>
    </row>
    <row r="55" spans="2:7" ht="11.1" customHeight="1" outlineLevel="3">
      <c r="B55" s="21" t="s">
        <v>32</v>
      </c>
      <c r="C55" s="21"/>
      <c r="D55" s="21"/>
      <c r="E55" s="21"/>
      <c r="F55" s="9"/>
      <c r="G55" s="9"/>
    </row>
    <row r="56" spans="2:7" ht="12.95" customHeight="1" outlineLevel="3">
      <c r="C56" s="10" t="s">
        <v>33</v>
      </c>
      <c r="D56" s="11">
        <v>8000577979886</v>
      </c>
      <c r="E56" s="12">
        <v>208.7</v>
      </c>
      <c r="F56" s="13"/>
      <c r="G56" s="14">
        <f t="shared" ref="G56:G62" si="2">F56*E56</f>
        <v>0</v>
      </c>
    </row>
    <row r="57" spans="2:7" ht="12.95" customHeight="1" outlineLevel="3">
      <c r="C57" s="10" t="s">
        <v>34</v>
      </c>
      <c r="D57" s="11">
        <v>8000577979893</v>
      </c>
      <c r="E57" s="12">
        <v>208.7</v>
      </c>
      <c r="F57" s="13"/>
      <c r="G57" s="14">
        <f t="shared" si="2"/>
        <v>0</v>
      </c>
    </row>
    <row r="58" spans="2:7" ht="12.95" customHeight="1" outlineLevel="3">
      <c r="C58" s="10" t="s">
        <v>35</v>
      </c>
      <c r="D58" s="11">
        <v>8000577979909</v>
      </c>
      <c r="E58" s="12">
        <v>208.7</v>
      </c>
      <c r="F58" s="13"/>
      <c r="G58" s="14">
        <f t="shared" si="2"/>
        <v>0</v>
      </c>
    </row>
    <row r="59" spans="2:7" ht="12.95" customHeight="1" outlineLevel="3">
      <c r="C59" s="10" t="s">
        <v>36</v>
      </c>
      <c r="D59" s="11">
        <v>8000577979916</v>
      </c>
      <c r="E59" s="12">
        <v>208.7</v>
      </c>
      <c r="F59" s="13"/>
      <c r="G59" s="14">
        <f t="shared" si="2"/>
        <v>0</v>
      </c>
    </row>
    <row r="60" spans="2:7" ht="12.95" customHeight="1" outlineLevel="3">
      <c r="C60" s="10" t="s">
        <v>18</v>
      </c>
      <c r="D60" s="11">
        <v>8000577979992</v>
      </c>
      <c r="E60" s="12">
        <v>208.7</v>
      </c>
      <c r="F60" s="13"/>
      <c r="G60" s="14">
        <f t="shared" si="2"/>
        <v>0</v>
      </c>
    </row>
    <row r="61" spans="2:7" ht="12.95" customHeight="1" outlineLevel="3">
      <c r="C61" s="10" t="s">
        <v>19</v>
      </c>
      <c r="D61" s="11">
        <v>8000577980004</v>
      </c>
      <c r="E61" s="12">
        <v>208.7</v>
      </c>
      <c r="F61" s="13"/>
      <c r="G61" s="14">
        <f t="shared" si="2"/>
        <v>0</v>
      </c>
    </row>
    <row r="62" spans="2:7" ht="12.95" customHeight="1" outlineLevel="3">
      <c r="C62" s="10" t="s">
        <v>37</v>
      </c>
      <c r="D62" s="11">
        <v>8000577980011</v>
      </c>
      <c r="E62" s="12">
        <v>208.7</v>
      </c>
      <c r="F62" s="13"/>
      <c r="G62" s="14">
        <f t="shared" si="2"/>
        <v>0</v>
      </c>
    </row>
    <row r="63" spans="2:7" ht="12.95" customHeight="1" outlineLevel="3">
      <c r="C63" s="10"/>
      <c r="D63" s="10"/>
      <c r="E63" s="15"/>
      <c r="F63" s="13"/>
      <c r="G63" s="14"/>
    </row>
    <row r="64" spans="2:7" ht="12.95" customHeight="1" outlineLevel="3">
      <c r="C64" s="10"/>
      <c r="D64" s="10"/>
      <c r="E64" s="15"/>
      <c r="F64" s="13"/>
      <c r="G64" s="14"/>
    </row>
    <row r="65" spans="2:7" ht="12.95" customHeight="1" outlineLevel="3">
      <c r="C65" s="10"/>
      <c r="D65" s="10"/>
      <c r="E65" s="15"/>
      <c r="F65" s="13"/>
      <c r="G65" s="14"/>
    </row>
    <row r="66" spans="2:7" ht="12.95" customHeight="1" outlineLevel="3">
      <c r="C66" s="10"/>
      <c r="D66" s="10"/>
      <c r="E66" s="15"/>
      <c r="F66" s="13"/>
      <c r="G66" s="14"/>
    </row>
    <row r="67" spans="2:7" ht="12.95" customHeight="1" outlineLevel="3">
      <c r="B67" s="20" t="str">
        <f>HYPERLINK("http://galantphoto.ru/pictures_for_form/Levante/LE-BRASIL_40.jpg","увеличить")</f>
        <v>увеличить</v>
      </c>
      <c r="C67" s="10"/>
      <c r="D67" s="10"/>
      <c r="E67" s="15"/>
      <c r="F67" s="13"/>
      <c r="G67" s="14"/>
    </row>
    <row r="68" spans="2:7" ht="11.1" customHeight="1" outlineLevel="2">
      <c r="B68" s="7" t="s">
        <v>38</v>
      </c>
      <c r="C68" s="7"/>
      <c r="D68" s="7"/>
      <c r="E68" s="7"/>
      <c r="F68" s="7"/>
      <c r="G68" s="7"/>
    </row>
    <row r="69" spans="2:7" ht="11.1" customHeight="1" outlineLevel="3">
      <c r="B69" s="22" t="s">
        <v>39</v>
      </c>
      <c r="C69" s="22"/>
      <c r="D69" s="8"/>
      <c r="E69" s="23" t="str">
        <f>HYPERLINK("https://www.galantholding.com/catalog/374/176668/","www.galantholding.ru")</f>
        <v>www.galantholding.ru</v>
      </c>
      <c r="F69" s="24"/>
      <c r="G69" s="24"/>
    </row>
    <row r="70" spans="2:7" ht="11.1" customHeight="1" outlineLevel="3">
      <c r="B70" s="21" t="s">
        <v>40</v>
      </c>
      <c r="C70" s="21"/>
      <c r="D70" s="21"/>
      <c r="E70" s="21"/>
      <c r="F70" s="9"/>
      <c r="G70" s="9"/>
    </row>
    <row r="71" spans="2:7" ht="12.95" customHeight="1" outlineLevel="3">
      <c r="C71" s="10" t="s">
        <v>17</v>
      </c>
      <c r="D71" s="11">
        <v>8051045277829</v>
      </c>
      <c r="E71" s="12">
        <v>317.89999999999998</v>
      </c>
      <c r="F71" s="13"/>
      <c r="G71" s="14">
        <f>F71*E71</f>
        <v>0</v>
      </c>
    </row>
    <row r="72" spans="2:7" ht="12.95" customHeight="1" outlineLevel="3">
      <c r="C72" s="10" t="s">
        <v>18</v>
      </c>
      <c r="D72" s="11">
        <v>8051045277836</v>
      </c>
      <c r="E72" s="12">
        <v>317.89999999999998</v>
      </c>
      <c r="F72" s="13"/>
      <c r="G72" s="14">
        <f>F72*E72</f>
        <v>0</v>
      </c>
    </row>
    <row r="73" spans="2:7" ht="12.95" customHeight="1" outlineLevel="3">
      <c r="C73" s="10" t="s">
        <v>19</v>
      </c>
      <c r="D73" s="11">
        <v>8051045277843</v>
      </c>
      <c r="E73" s="12">
        <v>317.89999999999998</v>
      </c>
      <c r="F73" s="13"/>
      <c r="G73" s="14">
        <f>F73*E73</f>
        <v>0</v>
      </c>
    </row>
    <row r="74" spans="2:7" ht="12.95" customHeight="1" outlineLevel="3">
      <c r="C74" s="10"/>
      <c r="D74" s="10"/>
      <c r="E74" s="15"/>
      <c r="F74" s="13"/>
      <c r="G74" s="14"/>
    </row>
    <row r="75" spans="2:7" ht="12.95" customHeight="1" outlineLevel="3">
      <c r="C75" s="10"/>
      <c r="D75" s="10"/>
      <c r="E75" s="15"/>
      <c r="F75" s="13"/>
      <c r="G75" s="14"/>
    </row>
    <row r="76" spans="2:7" ht="12.95" customHeight="1" outlineLevel="3">
      <c r="C76" s="10"/>
      <c r="D76" s="10"/>
      <c r="E76" s="15"/>
      <c r="F76" s="13"/>
      <c r="G76" s="14"/>
    </row>
    <row r="77" spans="2:7" ht="12.95" customHeight="1" outlineLevel="3">
      <c r="C77" s="10"/>
      <c r="D77" s="10"/>
      <c r="E77" s="15"/>
      <c r="F77" s="13"/>
      <c r="G77" s="14"/>
    </row>
    <row r="78" spans="2:7" ht="12.95" customHeight="1" outlineLevel="3">
      <c r="C78" s="10"/>
      <c r="D78" s="10"/>
      <c r="E78" s="15"/>
      <c r="F78" s="13"/>
      <c r="G78" s="14"/>
    </row>
    <row r="79" spans="2:7" ht="12.95" customHeight="1" outlineLevel="3">
      <c r="C79" s="10"/>
      <c r="D79" s="10"/>
      <c r="E79" s="15"/>
      <c r="F79" s="13"/>
      <c r="G79" s="14"/>
    </row>
    <row r="80" spans="2:7" ht="12.95" customHeight="1" outlineLevel="3">
      <c r="C80" s="10"/>
      <c r="D80" s="10"/>
      <c r="E80" s="15"/>
      <c r="F80" s="13"/>
      <c r="G80" s="14"/>
    </row>
    <row r="81" spans="2:7" ht="12.95" customHeight="1" outlineLevel="3">
      <c r="C81" s="10"/>
      <c r="D81" s="10"/>
      <c r="E81" s="15"/>
      <c r="F81" s="13"/>
      <c r="G81" s="14"/>
    </row>
    <row r="82" spans="2:7" ht="12.95" customHeight="1" outlineLevel="3">
      <c r="B82" s="20" t="str">
        <f>HYPERLINK("http://galantphoto.ru/pictures_for_form/Levante/LE-SOFT_COTTON.jpg","увеличить")</f>
        <v>увеличить</v>
      </c>
      <c r="C82" s="10"/>
      <c r="D82" s="10"/>
      <c r="E82" s="15"/>
      <c r="F82" s="13"/>
      <c r="G82" s="14"/>
    </row>
    <row r="83" spans="2:7" ht="11.1" customHeight="1" outlineLevel="2">
      <c r="B83" s="7" t="s">
        <v>41</v>
      </c>
      <c r="C83" s="7"/>
      <c r="D83" s="7"/>
      <c r="E83" s="7"/>
      <c r="F83" s="7"/>
      <c r="G83" s="7"/>
    </row>
    <row r="84" spans="2:7" ht="11.1" customHeight="1" outlineLevel="3">
      <c r="B84" s="22" t="s">
        <v>42</v>
      </c>
      <c r="C84" s="22"/>
      <c r="D84" s="8"/>
      <c r="E84" s="23" t="str">
        <f>HYPERLINK("https://www.galantholding.com/catalog/374/176666/","www.galantholding.ru")</f>
        <v>www.galantholding.ru</v>
      </c>
      <c r="F84" s="24"/>
      <c r="G84" s="24"/>
    </row>
    <row r="85" spans="2:7" ht="11.1" customHeight="1" outlineLevel="3">
      <c r="B85" s="21" t="s">
        <v>43</v>
      </c>
      <c r="C85" s="21"/>
      <c r="D85" s="21"/>
      <c r="E85" s="21"/>
      <c r="F85" s="9"/>
      <c r="G85" s="9"/>
    </row>
    <row r="86" spans="2:7" ht="12.95" customHeight="1" outlineLevel="3">
      <c r="C86" s="10" t="s">
        <v>44</v>
      </c>
      <c r="D86" s="11">
        <v>8051045367360</v>
      </c>
      <c r="E86" s="12">
        <v>309.39999999999998</v>
      </c>
      <c r="F86" s="13"/>
      <c r="G86" s="14">
        <f t="shared" ref="G86:G95" si="3">F86*E86</f>
        <v>0</v>
      </c>
    </row>
    <row r="87" spans="2:7" ht="12.95" customHeight="1" outlineLevel="3">
      <c r="C87" s="10" t="s">
        <v>45</v>
      </c>
      <c r="D87" s="11">
        <v>8051045367377</v>
      </c>
      <c r="E87" s="12">
        <v>309.39999999999998</v>
      </c>
      <c r="F87" s="13"/>
      <c r="G87" s="14">
        <f t="shared" si="3"/>
        <v>0</v>
      </c>
    </row>
    <row r="88" spans="2:7" ht="12.95" customHeight="1" outlineLevel="3">
      <c r="C88" s="10" t="s">
        <v>46</v>
      </c>
      <c r="D88" s="11">
        <v>8051045367384</v>
      </c>
      <c r="E88" s="12">
        <v>309.39999999999998</v>
      </c>
      <c r="F88" s="13"/>
      <c r="G88" s="14">
        <f t="shared" si="3"/>
        <v>0</v>
      </c>
    </row>
    <row r="89" spans="2:7" ht="12.95" customHeight="1" outlineLevel="3">
      <c r="C89" s="10" t="s">
        <v>47</v>
      </c>
      <c r="D89" s="11">
        <v>8051045367391</v>
      </c>
      <c r="E89" s="12">
        <v>309.39999999999998</v>
      </c>
      <c r="F89" s="13"/>
      <c r="G89" s="14">
        <f t="shared" si="3"/>
        <v>0</v>
      </c>
    </row>
    <row r="90" spans="2:7" ht="12.95" customHeight="1" outlineLevel="3">
      <c r="C90" s="10" t="s">
        <v>48</v>
      </c>
      <c r="D90" s="11">
        <v>8051045367414</v>
      </c>
      <c r="E90" s="12">
        <v>309.39999999999998</v>
      </c>
      <c r="F90" s="13"/>
      <c r="G90" s="14">
        <f t="shared" si="3"/>
        <v>0</v>
      </c>
    </row>
    <row r="91" spans="2:7" ht="12.95" customHeight="1" outlineLevel="3">
      <c r="C91" s="10" t="s">
        <v>49</v>
      </c>
      <c r="D91" s="11">
        <v>8051045367421</v>
      </c>
      <c r="E91" s="12">
        <v>309.39999999999998</v>
      </c>
      <c r="F91" s="13"/>
      <c r="G91" s="14">
        <f t="shared" si="3"/>
        <v>0</v>
      </c>
    </row>
    <row r="92" spans="2:7" ht="12.95" customHeight="1" outlineLevel="3">
      <c r="C92" s="10" t="s">
        <v>50</v>
      </c>
      <c r="D92" s="11">
        <v>8051045367339</v>
      </c>
      <c r="E92" s="12">
        <v>309.39999999999998</v>
      </c>
      <c r="F92" s="13"/>
      <c r="G92" s="14">
        <f t="shared" si="3"/>
        <v>0</v>
      </c>
    </row>
    <row r="93" spans="2:7" ht="12.95" customHeight="1" outlineLevel="3">
      <c r="C93" s="10" t="s">
        <v>17</v>
      </c>
      <c r="D93" s="11">
        <v>8051045340516</v>
      </c>
      <c r="E93" s="12">
        <v>309.39999999999998</v>
      </c>
      <c r="F93" s="13"/>
      <c r="G93" s="14">
        <f t="shared" si="3"/>
        <v>0</v>
      </c>
    </row>
    <row r="94" spans="2:7" ht="12.95" customHeight="1" outlineLevel="3">
      <c r="C94" s="10" t="s">
        <v>18</v>
      </c>
      <c r="D94" s="11">
        <v>8051045340523</v>
      </c>
      <c r="E94" s="12">
        <v>309.39999999999998</v>
      </c>
      <c r="F94" s="13"/>
      <c r="G94" s="14">
        <f t="shared" si="3"/>
        <v>0</v>
      </c>
    </row>
    <row r="95" spans="2:7" ht="12.95" customHeight="1" outlineLevel="3">
      <c r="C95" s="10" t="s">
        <v>19</v>
      </c>
      <c r="D95" s="11">
        <v>8051045340530</v>
      </c>
      <c r="E95" s="12">
        <v>309.39999999999998</v>
      </c>
      <c r="F95" s="13"/>
      <c r="G95" s="14">
        <f t="shared" si="3"/>
        <v>0</v>
      </c>
    </row>
    <row r="96" spans="2:7" ht="12.95" customHeight="1" outlineLevel="3">
      <c r="C96" s="10"/>
      <c r="D96" s="10"/>
      <c r="E96" s="15"/>
      <c r="F96" s="13"/>
      <c r="G96" s="14"/>
    </row>
    <row r="97" spans="2:7" ht="12.95" customHeight="1" outlineLevel="3">
      <c r="B97" s="20" t="str">
        <f>HYPERLINK("http://galantphoto.ru/pictures_for_form/Levante/LE-EVOLUTION_100.jpg","увеличить")</f>
        <v>увеличить</v>
      </c>
      <c r="C97" s="10"/>
      <c r="D97" s="10"/>
      <c r="E97" s="15"/>
      <c r="F97" s="13"/>
      <c r="G97" s="14"/>
    </row>
    <row r="98" spans="2:7" ht="11.1" customHeight="1" outlineLevel="2">
      <c r="B98" s="7" t="s">
        <v>51</v>
      </c>
      <c r="C98" s="7"/>
      <c r="D98" s="7"/>
      <c r="E98" s="7"/>
      <c r="F98" s="7"/>
      <c r="G98" s="7"/>
    </row>
    <row r="99" spans="2:7" ht="11.1" customHeight="1" outlineLevel="3">
      <c r="B99" s="22" t="s">
        <v>52</v>
      </c>
      <c r="C99" s="22"/>
      <c r="D99" s="8"/>
      <c r="E99" s="23" t="str">
        <f>HYPERLINK("https://www.galantholding.com/catalog/374/177891/","www.galantholding.ru")</f>
        <v>www.galantholding.ru</v>
      </c>
      <c r="F99" s="24"/>
      <c r="G99" s="24"/>
    </row>
    <row r="100" spans="2:7" ht="11.1" customHeight="1" outlineLevel="3">
      <c r="B100" s="21" t="s">
        <v>53</v>
      </c>
      <c r="C100" s="21"/>
      <c r="D100" s="21"/>
      <c r="E100" s="21"/>
      <c r="F100" s="9"/>
      <c r="G100" s="9"/>
    </row>
    <row r="101" spans="2:7" ht="12.95" customHeight="1" outlineLevel="3">
      <c r="C101" s="10" t="s">
        <v>17</v>
      </c>
      <c r="D101" s="11">
        <v>8051045376966</v>
      </c>
      <c r="E101" s="15">
        <v>356.5</v>
      </c>
      <c r="F101" s="13"/>
      <c r="G101" s="14"/>
    </row>
    <row r="102" spans="2:7" ht="12.95" customHeight="1" outlineLevel="3">
      <c r="C102" s="10" t="s">
        <v>18</v>
      </c>
      <c r="D102" s="11">
        <v>8051045376973</v>
      </c>
      <c r="E102" s="15">
        <v>356.5</v>
      </c>
      <c r="F102" s="13"/>
      <c r="G102" s="14"/>
    </row>
    <row r="103" spans="2:7" ht="12.95" customHeight="1" outlineLevel="3">
      <c r="C103" s="10" t="s">
        <v>19</v>
      </c>
      <c r="D103" s="11">
        <v>8051045376980</v>
      </c>
      <c r="E103" s="15">
        <v>356.5</v>
      </c>
      <c r="F103" s="13"/>
      <c r="G103" s="14"/>
    </row>
    <row r="104" spans="2:7" ht="12.95" customHeight="1" outlineLevel="3">
      <c r="C104" s="10"/>
      <c r="D104" s="10"/>
      <c r="E104" s="15"/>
      <c r="F104" s="13"/>
      <c r="G104" s="14"/>
    </row>
    <row r="105" spans="2:7" ht="12.95" customHeight="1" outlineLevel="3">
      <c r="C105" s="10"/>
      <c r="D105" s="10"/>
      <c r="E105" s="15"/>
      <c r="F105" s="13"/>
      <c r="G105" s="14"/>
    </row>
    <row r="106" spans="2:7" ht="12.95" customHeight="1" outlineLevel="3">
      <c r="C106" s="10"/>
      <c r="D106" s="10"/>
      <c r="E106" s="15"/>
      <c r="F106" s="13"/>
      <c r="G106" s="14"/>
    </row>
    <row r="107" spans="2:7" ht="12.95" customHeight="1" outlineLevel="3">
      <c r="C107" s="10"/>
      <c r="D107" s="10"/>
      <c r="E107" s="15"/>
      <c r="F107" s="13"/>
      <c r="G107" s="14"/>
    </row>
    <row r="108" spans="2:7" ht="12.95" customHeight="1" outlineLevel="3">
      <c r="C108" s="10"/>
      <c r="D108" s="10"/>
      <c r="E108" s="15"/>
      <c r="F108" s="13"/>
      <c r="G108" s="14"/>
    </row>
    <row r="109" spans="2:7" ht="12.95" customHeight="1" outlineLevel="3">
      <c r="C109" s="10"/>
      <c r="D109" s="10"/>
      <c r="E109" s="15"/>
      <c r="F109" s="13"/>
      <c r="G109" s="14"/>
    </row>
    <row r="110" spans="2:7" ht="12.95" customHeight="1" outlineLevel="3">
      <c r="C110" s="10"/>
      <c r="D110" s="10"/>
      <c r="E110" s="15"/>
      <c r="F110" s="13"/>
      <c r="G110" s="14"/>
    </row>
    <row r="111" spans="2:7" ht="12.95" customHeight="1" outlineLevel="3">
      <c r="C111" s="10"/>
      <c r="D111" s="10"/>
      <c r="E111" s="15"/>
      <c r="F111" s="13"/>
      <c r="G111" s="14"/>
    </row>
    <row r="112" spans="2:7" ht="12.95" customHeight="1" outlineLevel="3">
      <c r="B112" s="20" t="str">
        <f>HYPERLINK("http://galantphoto.ru/pictures_for_form/Levante/LE-E730_30.jpg","увеличить")</f>
        <v>увеличить</v>
      </c>
      <c r="C112" s="10"/>
      <c r="D112" s="10"/>
      <c r="E112" s="15"/>
      <c r="F112" s="13"/>
      <c r="G112" s="14"/>
    </row>
    <row r="113" spans="2:7" ht="11.1" customHeight="1" outlineLevel="3">
      <c r="B113" s="22" t="s">
        <v>54</v>
      </c>
      <c r="C113" s="22"/>
      <c r="D113" s="8"/>
      <c r="E113" s="23" t="str">
        <f>HYPERLINK("https://www.galantholding.com/catalog/374/177892/","www.galantholding.ru")</f>
        <v>www.galantholding.ru</v>
      </c>
      <c r="F113" s="24"/>
      <c r="G113" s="24"/>
    </row>
    <row r="114" spans="2:7" ht="11.1" customHeight="1" outlineLevel="3">
      <c r="B114" s="21" t="s">
        <v>55</v>
      </c>
      <c r="C114" s="21"/>
      <c r="D114" s="21"/>
      <c r="E114" s="21"/>
      <c r="F114" s="9"/>
      <c r="G114" s="9"/>
    </row>
    <row r="115" spans="2:7" ht="12.95" customHeight="1" outlineLevel="3">
      <c r="C115" s="10" t="s">
        <v>17</v>
      </c>
      <c r="D115" s="11">
        <v>8051045377055</v>
      </c>
      <c r="E115" s="15">
        <v>394.4</v>
      </c>
      <c r="F115" s="13"/>
      <c r="G115" s="14"/>
    </row>
    <row r="116" spans="2:7" ht="12.95" customHeight="1" outlineLevel="3">
      <c r="C116" s="10" t="s">
        <v>18</v>
      </c>
      <c r="D116" s="11">
        <v>8051045377062</v>
      </c>
      <c r="E116" s="15">
        <v>394.4</v>
      </c>
      <c r="F116" s="13"/>
      <c r="G116" s="14"/>
    </row>
    <row r="117" spans="2:7" ht="12.95" customHeight="1" outlineLevel="3">
      <c r="C117" s="10" t="s">
        <v>19</v>
      </c>
      <c r="D117" s="11">
        <v>8051045377079</v>
      </c>
      <c r="E117" s="15">
        <v>394.4</v>
      </c>
      <c r="F117" s="13"/>
      <c r="G117" s="14"/>
    </row>
    <row r="118" spans="2:7" ht="12.95" customHeight="1" outlineLevel="3">
      <c r="C118" s="10"/>
      <c r="D118" s="10"/>
      <c r="E118" s="15"/>
      <c r="F118" s="13"/>
      <c r="G118" s="14"/>
    </row>
    <row r="119" spans="2:7" ht="12.95" customHeight="1" outlineLevel="3">
      <c r="C119" s="10"/>
      <c r="D119" s="10"/>
      <c r="E119" s="15"/>
      <c r="F119" s="13"/>
      <c r="G119" s="14"/>
    </row>
    <row r="120" spans="2:7" ht="12.95" customHeight="1" outlineLevel="3">
      <c r="C120" s="10"/>
      <c r="D120" s="10"/>
      <c r="E120" s="15"/>
      <c r="F120" s="13"/>
      <c r="G120" s="14"/>
    </row>
    <row r="121" spans="2:7" ht="12.95" customHeight="1" outlineLevel="3">
      <c r="C121" s="10"/>
      <c r="D121" s="10"/>
      <c r="E121" s="15"/>
      <c r="F121" s="13"/>
      <c r="G121" s="14"/>
    </row>
    <row r="122" spans="2:7" ht="12.95" customHeight="1" outlineLevel="3">
      <c r="C122" s="10"/>
      <c r="D122" s="10"/>
      <c r="E122" s="15"/>
      <c r="F122" s="13"/>
      <c r="G122" s="14"/>
    </row>
    <row r="123" spans="2:7" ht="12.95" customHeight="1" outlineLevel="3">
      <c r="C123" s="10"/>
      <c r="D123" s="10"/>
      <c r="E123" s="15"/>
      <c r="F123" s="13"/>
      <c r="G123" s="14"/>
    </row>
    <row r="124" spans="2:7" ht="12.95" customHeight="1" outlineLevel="3">
      <c r="C124" s="10"/>
      <c r="D124" s="10"/>
      <c r="E124" s="15"/>
      <c r="F124" s="13"/>
      <c r="G124" s="14"/>
    </row>
    <row r="125" spans="2:7" ht="12.95" customHeight="1" outlineLevel="3">
      <c r="C125" s="10"/>
      <c r="D125" s="10"/>
      <c r="E125" s="15"/>
      <c r="F125" s="13"/>
      <c r="G125" s="14"/>
    </row>
    <row r="126" spans="2:7" ht="12.95" customHeight="1" outlineLevel="3">
      <c r="B126" s="20" t="str">
        <f>HYPERLINK("http://galantphoto.ru/pictures_for_form/Levante/LE-E733_40.jpg","увеличить")</f>
        <v>увеличить</v>
      </c>
      <c r="C126" s="10"/>
      <c r="D126" s="10"/>
      <c r="E126" s="15"/>
      <c r="F126" s="13"/>
      <c r="G126" s="14"/>
    </row>
    <row r="127" spans="2:7" ht="11.1" customHeight="1" outlineLevel="3">
      <c r="B127" s="22" t="s">
        <v>56</v>
      </c>
      <c r="C127" s="22"/>
      <c r="D127" s="8"/>
      <c r="E127" s="23" t="str">
        <f>HYPERLINK("https://www.galantholding.com/catalog/374/177893/","www.galantholding.ru")</f>
        <v>www.galantholding.ru</v>
      </c>
      <c r="F127" s="24"/>
      <c r="G127" s="24"/>
    </row>
    <row r="128" spans="2:7" ht="11.1" customHeight="1" outlineLevel="3">
      <c r="B128" s="21" t="s">
        <v>57</v>
      </c>
      <c r="C128" s="21"/>
      <c r="D128" s="21"/>
      <c r="E128" s="21"/>
      <c r="F128" s="9"/>
      <c r="G128" s="9"/>
    </row>
    <row r="129" spans="2:7" ht="12.95" customHeight="1" outlineLevel="3">
      <c r="C129" s="10" t="s">
        <v>17</v>
      </c>
      <c r="D129" s="11">
        <v>8051045377086</v>
      </c>
      <c r="E129" s="15">
        <v>367.3</v>
      </c>
      <c r="F129" s="13"/>
      <c r="G129" s="14"/>
    </row>
    <row r="130" spans="2:7" ht="12.95" customHeight="1" outlineLevel="3">
      <c r="C130" s="10" t="s">
        <v>18</v>
      </c>
      <c r="D130" s="11">
        <v>8051045377093</v>
      </c>
      <c r="E130" s="15">
        <v>367.3</v>
      </c>
      <c r="F130" s="13"/>
      <c r="G130" s="14"/>
    </row>
    <row r="131" spans="2:7" ht="12.95" customHeight="1" outlineLevel="3">
      <c r="C131" s="10" t="s">
        <v>19</v>
      </c>
      <c r="D131" s="11">
        <v>8051045377109</v>
      </c>
      <c r="E131" s="15">
        <v>367.3</v>
      </c>
      <c r="F131" s="13"/>
      <c r="G131" s="14"/>
    </row>
    <row r="132" spans="2:7" ht="12.95" customHeight="1" outlineLevel="3">
      <c r="C132" s="10"/>
      <c r="D132" s="10"/>
      <c r="E132" s="15"/>
      <c r="F132" s="13"/>
      <c r="G132" s="14"/>
    </row>
    <row r="133" spans="2:7" ht="12.95" customHeight="1" outlineLevel="3">
      <c r="C133" s="10"/>
      <c r="D133" s="10"/>
      <c r="E133" s="15"/>
      <c r="F133" s="13"/>
      <c r="G133" s="14"/>
    </row>
    <row r="134" spans="2:7" ht="12.95" customHeight="1" outlineLevel="3">
      <c r="C134" s="10"/>
      <c r="D134" s="10"/>
      <c r="E134" s="15"/>
      <c r="F134" s="13"/>
      <c r="G134" s="14"/>
    </row>
    <row r="135" spans="2:7" ht="12.95" customHeight="1" outlineLevel="3">
      <c r="C135" s="10"/>
      <c r="D135" s="10"/>
      <c r="E135" s="15"/>
      <c r="F135" s="13"/>
      <c r="G135" s="14"/>
    </row>
    <row r="136" spans="2:7" ht="12.95" customHeight="1" outlineLevel="3">
      <c r="C136" s="10"/>
      <c r="D136" s="10"/>
      <c r="E136" s="15"/>
      <c r="F136" s="13"/>
      <c r="G136" s="14"/>
    </row>
    <row r="137" spans="2:7" ht="12.95" customHeight="1" outlineLevel="3">
      <c r="C137" s="10"/>
      <c r="D137" s="10"/>
      <c r="E137" s="15"/>
      <c r="F137" s="13"/>
      <c r="G137" s="14"/>
    </row>
    <row r="138" spans="2:7" ht="12.95" customHeight="1" outlineLevel="3">
      <c r="C138" s="10"/>
      <c r="D138" s="10"/>
      <c r="E138" s="15"/>
      <c r="F138" s="13"/>
      <c r="G138" s="14"/>
    </row>
    <row r="139" spans="2:7" ht="12.95" customHeight="1" outlineLevel="3">
      <c r="C139" s="10"/>
      <c r="D139" s="10"/>
      <c r="E139" s="15"/>
      <c r="F139" s="13"/>
      <c r="G139" s="14"/>
    </row>
    <row r="140" spans="2:7" ht="12.95" customHeight="1" outlineLevel="3">
      <c r="B140" s="20" t="str">
        <f>HYPERLINK("http://galantphoto.ru/pictures_for_form/Levante/LE-E734_40.jpg","увеличить")</f>
        <v>увеличить</v>
      </c>
      <c r="C140" s="10"/>
      <c r="D140" s="10"/>
      <c r="E140" s="15"/>
      <c r="F140" s="13"/>
      <c r="G140" s="14"/>
    </row>
    <row r="141" spans="2:7" ht="11.1" customHeight="1" outlineLevel="3">
      <c r="B141" s="22" t="s">
        <v>58</v>
      </c>
      <c r="C141" s="22"/>
      <c r="D141" s="8"/>
      <c r="E141" s="23" t="str">
        <f>HYPERLINK("https://www.galantholding.com/catalog/374/177894/","www.galantholding.ru")</f>
        <v>www.galantholding.ru</v>
      </c>
      <c r="F141" s="24"/>
      <c r="G141" s="24"/>
    </row>
    <row r="142" spans="2:7" ht="11.1" customHeight="1" outlineLevel="3">
      <c r="B142" s="21" t="s">
        <v>59</v>
      </c>
      <c r="C142" s="21"/>
      <c r="D142" s="21"/>
      <c r="E142" s="21"/>
      <c r="F142" s="9"/>
      <c r="G142" s="9"/>
    </row>
    <row r="143" spans="2:7" ht="12.95" customHeight="1" outlineLevel="3">
      <c r="C143" s="10" t="s">
        <v>60</v>
      </c>
      <c r="D143" s="11">
        <v>8051045377116</v>
      </c>
      <c r="E143" s="15">
        <v>425.7</v>
      </c>
      <c r="F143" s="13"/>
      <c r="G143" s="14"/>
    </row>
    <row r="144" spans="2:7" ht="12.95" customHeight="1" outlineLevel="3">
      <c r="C144" s="10" t="s">
        <v>61</v>
      </c>
      <c r="D144" s="11">
        <v>8051045377123</v>
      </c>
      <c r="E144" s="15">
        <v>425.7</v>
      </c>
      <c r="F144" s="13"/>
      <c r="G144" s="14"/>
    </row>
    <row r="145" spans="2:7" ht="12.95" customHeight="1" outlineLevel="3">
      <c r="C145" s="10" t="s">
        <v>62</v>
      </c>
      <c r="D145" s="11">
        <v>8051045377130</v>
      </c>
      <c r="E145" s="15">
        <v>425.7</v>
      </c>
      <c r="F145" s="13"/>
      <c r="G145" s="14"/>
    </row>
    <row r="146" spans="2:7" ht="12.95" customHeight="1" outlineLevel="3">
      <c r="C146" s="10"/>
      <c r="D146" s="10"/>
      <c r="E146" s="15"/>
      <c r="F146" s="13"/>
      <c r="G146" s="14"/>
    </row>
    <row r="147" spans="2:7" ht="12.95" customHeight="1" outlineLevel="3">
      <c r="C147" s="10"/>
      <c r="D147" s="10"/>
      <c r="E147" s="15"/>
      <c r="F147" s="13"/>
      <c r="G147" s="14"/>
    </row>
    <row r="148" spans="2:7" ht="12.95" customHeight="1" outlineLevel="3">
      <c r="C148" s="10"/>
      <c r="D148" s="10"/>
      <c r="E148" s="15"/>
      <c r="F148" s="13"/>
      <c r="G148" s="14"/>
    </row>
    <row r="149" spans="2:7" ht="12.95" customHeight="1" outlineLevel="3">
      <c r="C149" s="10"/>
      <c r="D149" s="10"/>
      <c r="E149" s="15"/>
      <c r="F149" s="13"/>
      <c r="G149" s="14"/>
    </row>
    <row r="150" spans="2:7" ht="12.95" customHeight="1" outlineLevel="3">
      <c r="C150" s="10"/>
      <c r="D150" s="10"/>
      <c r="E150" s="15"/>
      <c r="F150" s="13"/>
      <c r="G150" s="14"/>
    </row>
    <row r="151" spans="2:7" ht="12.95" customHeight="1" outlineLevel="3">
      <c r="C151" s="10"/>
      <c r="D151" s="10"/>
      <c r="E151" s="15"/>
      <c r="F151" s="13"/>
      <c r="G151" s="14"/>
    </row>
    <row r="152" spans="2:7" ht="12.95" customHeight="1" outlineLevel="3">
      <c r="C152" s="10"/>
      <c r="D152" s="10"/>
      <c r="E152" s="15"/>
      <c r="F152" s="13"/>
      <c r="G152" s="14"/>
    </row>
    <row r="153" spans="2:7" ht="12.95" customHeight="1" outlineLevel="3">
      <c r="C153" s="10"/>
      <c r="D153" s="10"/>
      <c r="E153" s="15"/>
      <c r="F153" s="13"/>
      <c r="G153" s="14"/>
    </row>
    <row r="154" spans="2:7" ht="12.95" customHeight="1" outlineLevel="3">
      <c r="B154" s="20" t="str">
        <f>HYPERLINK("http://galantphoto.ru/pictures_for_form/Levante/LE-E735_60_3D.jpg","увеличить")</f>
        <v>увеличить</v>
      </c>
      <c r="C154" s="10"/>
      <c r="D154" s="10"/>
      <c r="E154" s="15"/>
      <c r="F154" s="13"/>
      <c r="G154" s="14"/>
    </row>
    <row r="155" spans="2:7" ht="11.1" customHeight="1" outlineLevel="3">
      <c r="B155" s="22" t="s">
        <v>63</v>
      </c>
      <c r="C155" s="22"/>
      <c r="D155" s="8"/>
      <c r="E155" s="23" t="str">
        <f>HYPERLINK("https://www.galantholding.com/catalog/374/177895/","www.galantholding.ru")</f>
        <v>www.galantholding.ru</v>
      </c>
      <c r="F155" s="24"/>
      <c r="G155" s="24"/>
    </row>
    <row r="156" spans="2:7" ht="11.1" customHeight="1" outlineLevel="3">
      <c r="B156" s="21" t="s">
        <v>64</v>
      </c>
      <c r="C156" s="21"/>
      <c r="D156" s="21"/>
      <c r="E156" s="21"/>
      <c r="F156" s="9"/>
      <c r="G156" s="9"/>
    </row>
    <row r="157" spans="2:7" ht="12.95" customHeight="1" outlineLevel="3">
      <c r="C157" s="10" t="s">
        <v>17</v>
      </c>
      <c r="D157" s="11">
        <v>8051045377208</v>
      </c>
      <c r="E157" s="15">
        <v>394.4</v>
      </c>
      <c r="F157" s="13"/>
      <c r="G157" s="14"/>
    </row>
    <row r="158" spans="2:7" ht="12.95" customHeight="1" outlineLevel="3">
      <c r="C158" s="10" t="s">
        <v>18</v>
      </c>
      <c r="D158" s="11">
        <v>8051045377215</v>
      </c>
      <c r="E158" s="15">
        <v>394.4</v>
      </c>
      <c r="F158" s="13"/>
      <c r="G158" s="14"/>
    </row>
    <row r="159" spans="2:7" ht="12.95" customHeight="1" outlineLevel="3">
      <c r="C159" s="10" t="s">
        <v>19</v>
      </c>
      <c r="D159" s="11">
        <v>8051045377222</v>
      </c>
      <c r="E159" s="15">
        <v>394.4</v>
      </c>
      <c r="F159" s="13"/>
      <c r="G159" s="14"/>
    </row>
    <row r="160" spans="2:7" ht="12.95" customHeight="1" outlineLevel="3">
      <c r="C160" s="10"/>
      <c r="D160" s="10"/>
      <c r="E160" s="15"/>
      <c r="F160" s="13"/>
      <c r="G160" s="14"/>
    </row>
    <row r="161" spans="2:7" ht="12.95" customHeight="1" outlineLevel="3">
      <c r="C161" s="10"/>
      <c r="D161" s="10"/>
      <c r="E161" s="15"/>
      <c r="F161" s="13"/>
      <c r="G161" s="14"/>
    </row>
    <row r="162" spans="2:7" ht="12.95" customHeight="1" outlineLevel="3">
      <c r="C162" s="10"/>
      <c r="D162" s="10"/>
      <c r="E162" s="15"/>
      <c r="F162" s="13"/>
      <c r="G162" s="14"/>
    </row>
    <row r="163" spans="2:7" ht="12.95" customHeight="1" outlineLevel="3">
      <c r="C163" s="10"/>
      <c r="D163" s="10"/>
      <c r="E163" s="15"/>
      <c r="F163" s="13"/>
      <c r="G163" s="14"/>
    </row>
    <row r="164" spans="2:7" ht="12.95" customHeight="1" outlineLevel="3">
      <c r="C164" s="10"/>
      <c r="D164" s="10"/>
      <c r="E164" s="15"/>
      <c r="F164" s="13"/>
      <c r="G164" s="14"/>
    </row>
    <row r="165" spans="2:7" ht="12.95" customHeight="1" outlineLevel="3">
      <c r="C165" s="10"/>
      <c r="D165" s="10"/>
      <c r="E165" s="15"/>
      <c r="F165" s="13"/>
      <c r="G165" s="14"/>
    </row>
    <row r="166" spans="2:7" ht="12.95" customHeight="1" outlineLevel="3">
      <c r="C166" s="10"/>
      <c r="D166" s="10"/>
      <c r="E166" s="15"/>
      <c r="F166" s="13"/>
      <c r="G166" s="14"/>
    </row>
    <row r="167" spans="2:7" ht="12.95" customHeight="1" outlineLevel="3">
      <c r="C167" s="10"/>
      <c r="D167" s="10"/>
      <c r="E167" s="15"/>
      <c r="F167" s="13"/>
      <c r="G167" s="14"/>
    </row>
    <row r="168" spans="2:7" ht="12.95" customHeight="1" outlineLevel="3">
      <c r="B168" s="20" t="str">
        <f>HYPERLINK("http://galantphoto.ru/pictures_for_form/Levante/LE-E737_60_3D.jpg","увеличить")</f>
        <v>увеличить</v>
      </c>
      <c r="C168" s="10"/>
      <c r="D168" s="10"/>
      <c r="E168" s="15"/>
      <c r="F168" s="13"/>
      <c r="G168" s="14"/>
    </row>
    <row r="169" spans="2:7" ht="11.1" customHeight="1" outlineLevel="2">
      <c r="B169" s="7" t="s">
        <v>65</v>
      </c>
      <c r="C169" s="7"/>
      <c r="D169" s="7"/>
      <c r="E169" s="7"/>
      <c r="F169" s="7"/>
      <c r="G169" s="7"/>
    </row>
    <row r="170" spans="2:7" ht="11.1" customHeight="1" outlineLevel="3">
      <c r="B170" s="22" t="s">
        <v>66</v>
      </c>
      <c r="C170" s="22"/>
      <c r="D170" s="8"/>
      <c r="E170" s="23" t="str">
        <f>HYPERLINK("https://www.galantholding.com/catalog/374/176667/","www.galantholding.ru")</f>
        <v>www.galantholding.ru</v>
      </c>
      <c r="F170" s="24"/>
      <c r="G170" s="24"/>
    </row>
    <row r="171" spans="2:7" ht="11.1" customHeight="1" outlineLevel="3">
      <c r="B171" s="21" t="s">
        <v>67</v>
      </c>
      <c r="C171" s="21"/>
      <c r="D171" s="21"/>
      <c r="E171" s="21"/>
      <c r="F171" s="9"/>
      <c r="G171" s="9"/>
    </row>
    <row r="172" spans="2:7" ht="12.95" customHeight="1" outlineLevel="3">
      <c r="C172" s="10" t="s">
        <v>33</v>
      </c>
      <c r="D172" s="11">
        <v>8000577226379</v>
      </c>
      <c r="E172" s="12">
        <v>176.1</v>
      </c>
      <c r="F172" s="13"/>
      <c r="G172" s="14">
        <f t="shared" ref="G172:G183" si="4">F172*E172</f>
        <v>0</v>
      </c>
    </row>
    <row r="173" spans="2:7" ht="12.95" customHeight="1" outlineLevel="3">
      <c r="C173" s="10" t="s">
        <v>34</v>
      </c>
      <c r="D173" s="11">
        <v>8000577226386</v>
      </c>
      <c r="E173" s="12">
        <v>176.1</v>
      </c>
      <c r="F173" s="13"/>
      <c r="G173" s="14">
        <f t="shared" si="4"/>
        <v>0</v>
      </c>
    </row>
    <row r="174" spans="2:7" ht="12.95" customHeight="1" outlineLevel="3">
      <c r="C174" s="10" t="s">
        <v>35</v>
      </c>
      <c r="D174" s="11">
        <v>8000577226393</v>
      </c>
      <c r="E174" s="12">
        <v>176.1</v>
      </c>
      <c r="F174" s="13"/>
      <c r="G174" s="14">
        <f t="shared" si="4"/>
        <v>0</v>
      </c>
    </row>
    <row r="175" spans="2:7" ht="12.95" customHeight="1" outlineLevel="3">
      <c r="C175" s="10" t="s">
        <v>68</v>
      </c>
      <c r="D175" s="11">
        <v>8000577138085</v>
      </c>
      <c r="E175" s="12">
        <v>176.1</v>
      </c>
      <c r="F175" s="13"/>
      <c r="G175" s="14">
        <f t="shared" si="4"/>
        <v>0</v>
      </c>
    </row>
    <row r="176" spans="2:7" ht="12.95" customHeight="1" outlineLevel="3">
      <c r="C176" s="10" t="s">
        <v>69</v>
      </c>
      <c r="D176" s="11">
        <v>8000577138092</v>
      </c>
      <c r="E176" s="12">
        <v>176.1</v>
      </c>
      <c r="F176" s="13"/>
      <c r="G176" s="14">
        <f t="shared" si="4"/>
        <v>0</v>
      </c>
    </row>
    <row r="177" spans="2:7" ht="12.95" customHeight="1" outlineLevel="3">
      <c r="C177" s="10" t="s">
        <v>70</v>
      </c>
      <c r="D177" s="11">
        <v>8000577138108</v>
      </c>
      <c r="E177" s="12">
        <v>176.1</v>
      </c>
      <c r="F177" s="13"/>
      <c r="G177" s="14">
        <f t="shared" si="4"/>
        <v>0</v>
      </c>
    </row>
    <row r="178" spans="2:7" ht="12.95" customHeight="1" outlineLevel="3">
      <c r="C178" s="10" t="s">
        <v>14</v>
      </c>
      <c r="D178" s="11">
        <v>8000577226423</v>
      </c>
      <c r="E178" s="12">
        <v>176.1</v>
      </c>
      <c r="F178" s="13"/>
      <c r="G178" s="14">
        <f t="shared" si="4"/>
        <v>0</v>
      </c>
    </row>
    <row r="179" spans="2:7" ht="12.95" customHeight="1" outlineLevel="3">
      <c r="C179" s="10" t="s">
        <v>15</v>
      </c>
      <c r="D179" s="11">
        <v>8000577226430</v>
      </c>
      <c r="E179" s="12">
        <v>176.1</v>
      </c>
      <c r="F179" s="13"/>
      <c r="G179" s="14">
        <f t="shared" si="4"/>
        <v>0</v>
      </c>
    </row>
    <row r="180" spans="2:7" ht="12.95" customHeight="1" outlineLevel="3">
      <c r="C180" s="10" t="s">
        <v>16</v>
      </c>
      <c r="D180" s="11">
        <v>8000577226447</v>
      </c>
      <c r="E180" s="12">
        <v>176.1</v>
      </c>
      <c r="F180" s="13"/>
      <c r="G180" s="14">
        <f t="shared" si="4"/>
        <v>0</v>
      </c>
    </row>
    <row r="181" spans="2:7" ht="12.95" customHeight="1" outlineLevel="3">
      <c r="C181" s="10" t="s">
        <v>17</v>
      </c>
      <c r="D181" s="11">
        <v>8000577138368</v>
      </c>
      <c r="E181" s="12">
        <v>176.1</v>
      </c>
      <c r="F181" s="13"/>
      <c r="G181" s="14">
        <f t="shared" si="4"/>
        <v>0</v>
      </c>
    </row>
    <row r="182" spans="2:7" ht="12.95" customHeight="1" outlineLevel="3">
      <c r="C182" s="10" t="s">
        <v>18</v>
      </c>
      <c r="D182" s="11">
        <v>8000577138375</v>
      </c>
      <c r="E182" s="12">
        <v>176.1</v>
      </c>
      <c r="F182" s="13"/>
      <c r="G182" s="14">
        <f t="shared" si="4"/>
        <v>0</v>
      </c>
    </row>
    <row r="183" spans="2:7" ht="12.95" customHeight="1" outlineLevel="3">
      <c r="B183" s="20" t="str">
        <f>HYPERLINK("http://galantphoto.ru/pictures_for_form/Levante/LE-RELAX_40.jpg","увеличить")</f>
        <v>увеличить</v>
      </c>
      <c r="C183" s="10" t="s">
        <v>19</v>
      </c>
      <c r="D183" s="11">
        <v>8000577138382</v>
      </c>
      <c r="E183" s="12">
        <v>176.1</v>
      </c>
      <c r="F183" s="13"/>
      <c r="G183" s="14">
        <f t="shared" si="4"/>
        <v>0</v>
      </c>
    </row>
    <row r="184" spans="2:7" ht="11.1" customHeight="1" outlineLevel="2">
      <c r="B184" s="7" t="s">
        <v>71</v>
      </c>
      <c r="C184" s="7"/>
      <c r="D184" s="7"/>
      <c r="E184" s="7"/>
      <c r="F184" s="7"/>
      <c r="G184" s="7"/>
    </row>
    <row r="185" spans="2:7" ht="11.1" customHeight="1" outlineLevel="3">
      <c r="B185" s="22" t="s">
        <v>72</v>
      </c>
      <c r="C185" s="22"/>
      <c r="D185" s="8"/>
      <c r="E185" s="23" t="str">
        <f>HYPERLINK("https://www.galantholding.com/catalog/376/176672/","www.galantholding.ru")</f>
        <v>www.galantholding.ru</v>
      </c>
      <c r="F185" s="24"/>
      <c r="G185" s="24"/>
    </row>
    <row r="186" spans="2:7" ht="11.1" customHeight="1" outlineLevel="3">
      <c r="B186" s="21" t="s">
        <v>67</v>
      </c>
      <c r="C186" s="21"/>
      <c r="D186" s="21"/>
      <c r="E186" s="21"/>
      <c r="F186" s="9"/>
      <c r="G186" s="9"/>
    </row>
    <row r="187" spans="2:7" ht="12.95" customHeight="1" outlineLevel="3">
      <c r="C187" s="10" t="s">
        <v>33</v>
      </c>
      <c r="D187" s="11">
        <v>8000577224863</v>
      </c>
      <c r="E187" s="12">
        <v>327.8</v>
      </c>
      <c r="F187" s="13"/>
      <c r="G187" s="14">
        <f t="shared" ref="G187:G192" si="5">F187*E187</f>
        <v>0</v>
      </c>
    </row>
    <row r="188" spans="2:7" ht="12.95" customHeight="1" outlineLevel="3">
      <c r="C188" s="10" t="s">
        <v>34</v>
      </c>
      <c r="D188" s="11">
        <v>8000577224870</v>
      </c>
      <c r="E188" s="12">
        <v>327.8</v>
      </c>
      <c r="F188" s="13"/>
      <c r="G188" s="14">
        <f t="shared" si="5"/>
        <v>0</v>
      </c>
    </row>
    <row r="189" spans="2:7" ht="12.95" customHeight="1" outlineLevel="3">
      <c r="C189" s="10" t="s">
        <v>35</v>
      </c>
      <c r="D189" s="11">
        <v>8000577224887</v>
      </c>
      <c r="E189" s="12">
        <v>327.8</v>
      </c>
      <c r="F189" s="13"/>
      <c r="G189" s="14">
        <f t="shared" si="5"/>
        <v>0</v>
      </c>
    </row>
    <row r="190" spans="2:7" ht="12.95" customHeight="1" outlineLevel="3">
      <c r="C190" s="10" t="s">
        <v>17</v>
      </c>
      <c r="D190" s="11">
        <v>8000577165821</v>
      </c>
      <c r="E190" s="12">
        <v>327.8</v>
      </c>
      <c r="F190" s="13"/>
      <c r="G190" s="14">
        <f t="shared" si="5"/>
        <v>0</v>
      </c>
    </row>
    <row r="191" spans="2:7" ht="12.95" customHeight="1" outlineLevel="3">
      <c r="C191" s="10" t="s">
        <v>18</v>
      </c>
      <c r="D191" s="11">
        <v>8000577165838</v>
      </c>
      <c r="E191" s="12">
        <v>327.8</v>
      </c>
      <c r="F191" s="13"/>
      <c r="G191" s="14">
        <f t="shared" si="5"/>
        <v>0</v>
      </c>
    </row>
    <row r="192" spans="2:7" ht="12.95" customHeight="1" outlineLevel="3">
      <c r="C192" s="10" t="s">
        <v>19</v>
      </c>
      <c r="D192" s="11">
        <v>8000577165845</v>
      </c>
      <c r="E192" s="12">
        <v>327.8</v>
      </c>
      <c r="F192" s="13"/>
      <c r="G192" s="14">
        <f t="shared" si="5"/>
        <v>0</v>
      </c>
    </row>
    <row r="193" spans="2:7" ht="12.95" customHeight="1" outlineLevel="3">
      <c r="C193" s="10"/>
      <c r="D193" s="10"/>
      <c r="E193" s="15"/>
      <c r="F193" s="13"/>
      <c r="G193" s="14"/>
    </row>
    <row r="194" spans="2:7" ht="12.95" customHeight="1" outlineLevel="3">
      <c r="C194" s="10"/>
      <c r="D194" s="10"/>
      <c r="E194" s="15"/>
      <c r="F194" s="13"/>
      <c r="G194" s="14"/>
    </row>
    <row r="195" spans="2:7" ht="12.95" customHeight="1" outlineLevel="3">
      <c r="C195" s="10"/>
      <c r="D195" s="10"/>
      <c r="E195" s="15"/>
      <c r="F195" s="13"/>
      <c r="G195" s="14"/>
    </row>
    <row r="196" spans="2:7" ht="12.95" customHeight="1" outlineLevel="3">
      <c r="C196" s="10"/>
      <c r="D196" s="10"/>
      <c r="E196" s="15"/>
      <c r="F196" s="13"/>
      <c r="G196" s="14"/>
    </row>
    <row r="197" spans="2:7" ht="12.95" customHeight="1" outlineLevel="3">
      <c r="C197" s="10"/>
      <c r="D197" s="10"/>
      <c r="E197" s="15"/>
      <c r="F197" s="13"/>
      <c r="G197" s="14"/>
    </row>
    <row r="198" spans="2:7" ht="12.95" customHeight="1" outlineLevel="3">
      <c r="B198" s="20" t="str">
        <f>HYPERLINK("http://galantphoto.ru/pictures_for_form/Levante/LE-ROMANTIC_30.jpg","увеличить")</f>
        <v>увеличить</v>
      </c>
      <c r="C198" s="10"/>
      <c r="D198" s="10"/>
      <c r="E198" s="15"/>
      <c r="F198" s="13"/>
      <c r="G198" s="14"/>
    </row>
    <row r="199" spans="2:7" ht="11.1" customHeight="1" outlineLevel="2">
      <c r="B199" s="7" t="s">
        <v>73</v>
      </c>
      <c r="C199" s="7"/>
      <c r="D199" s="7"/>
      <c r="E199" s="7"/>
      <c r="F199" s="7"/>
      <c r="G199" s="7"/>
    </row>
    <row r="200" spans="2:7" ht="11.1" customHeight="1" outlineLevel="3">
      <c r="B200" s="22" t="s">
        <v>74</v>
      </c>
      <c r="C200" s="22"/>
      <c r="D200" s="8"/>
      <c r="E200" s="23" t="str">
        <f>HYPERLINK("https://www.galantholding.com/catalog/374/176669/","www.galantholding.ru")</f>
        <v>www.galantholding.ru</v>
      </c>
      <c r="F200" s="24"/>
      <c r="G200" s="24"/>
    </row>
    <row r="201" spans="2:7" ht="11.1" customHeight="1" outlineLevel="3">
      <c r="B201" s="21" t="s">
        <v>64</v>
      </c>
      <c r="C201" s="21"/>
      <c r="D201" s="21"/>
      <c r="E201" s="21"/>
      <c r="F201" s="9"/>
      <c r="G201" s="9"/>
    </row>
    <row r="202" spans="2:7" ht="12.95" customHeight="1" outlineLevel="3">
      <c r="C202" s="10" t="s">
        <v>17</v>
      </c>
      <c r="D202" s="11">
        <v>8051045317730</v>
      </c>
      <c r="E202" s="12">
        <v>317.89999999999998</v>
      </c>
      <c r="F202" s="13"/>
      <c r="G202" s="14">
        <f>F202*E202</f>
        <v>0</v>
      </c>
    </row>
    <row r="203" spans="2:7" ht="12.95" customHeight="1" outlineLevel="3">
      <c r="C203" s="10" t="s">
        <v>18</v>
      </c>
      <c r="D203" s="11">
        <v>8051045317747</v>
      </c>
      <c r="E203" s="12">
        <v>317.89999999999998</v>
      </c>
      <c r="F203" s="13"/>
      <c r="G203" s="14">
        <f>F203*E203</f>
        <v>0</v>
      </c>
    </row>
    <row r="204" spans="2:7" ht="12.95" customHeight="1" outlineLevel="3">
      <c r="C204" s="10" t="s">
        <v>19</v>
      </c>
      <c r="D204" s="11">
        <v>8051045317754</v>
      </c>
      <c r="E204" s="12">
        <v>317.89999999999998</v>
      </c>
      <c r="F204" s="13"/>
      <c r="G204" s="14">
        <f>F204*E204</f>
        <v>0</v>
      </c>
    </row>
    <row r="205" spans="2:7" ht="12.95" customHeight="1" outlineLevel="3">
      <c r="C205" s="10"/>
      <c r="D205" s="10"/>
      <c r="E205" s="15"/>
      <c r="F205" s="13"/>
      <c r="G205" s="14"/>
    </row>
    <row r="206" spans="2:7" ht="12.95" customHeight="1" outlineLevel="3">
      <c r="C206" s="10"/>
      <c r="D206" s="10"/>
      <c r="E206" s="15"/>
      <c r="F206" s="13"/>
      <c r="G206" s="14"/>
    </row>
    <row r="207" spans="2:7" ht="12.95" customHeight="1" outlineLevel="3">
      <c r="C207" s="10"/>
      <c r="D207" s="10"/>
      <c r="E207" s="15"/>
      <c r="F207" s="13"/>
      <c r="G207" s="14"/>
    </row>
    <row r="208" spans="2:7" ht="12.95" customHeight="1" outlineLevel="3">
      <c r="C208" s="10"/>
      <c r="D208" s="10"/>
      <c r="E208" s="15"/>
      <c r="F208" s="13"/>
      <c r="G208" s="14"/>
    </row>
    <row r="209" spans="2:7" ht="12.95" customHeight="1" outlineLevel="3">
      <c r="C209" s="10"/>
      <c r="D209" s="10"/>
      <c r="E209" s="15"/>
      <c r="F209" s="13"/>
      <c r="G209" s="14"/>
    </row>
    <row r="210" spans="2:7" ht="12.95" customHeight="1" outlineLevel="3">
      <c r="C210" s="10"/>
      <c r="D210" s="10"/>
      <c r="E210" s="15"/>
      <c r="F210" s="13"/>
      <c r="G210" s="14"/>
    </row>
    <row r="211" spans="2:7" ht="12.95" customHeight="1" outlineLevel="3">
      <c r="C211" s="10"/>
      <c r="D211" s="10"/>
      <c r="E211" s="15"/>
      <c r="F211" s="13"/>
      <c r="G211" s="14"/>
    </row>
    <row r="212" spans="2:7" ht="12.95" customHeight="1" outlineLevel="3">
      <c r="C212" s="10"/>
      <c r="D212" s="10"/>
      <c r="E212" s="15"/>
      <c r="F212" s="13"/>
      <c r="G212" s="14"/>
    </row>
    <row r="213" spans="2:7" ht="12.95" customHeight="1" outlineLevel="3">
      <c r="B213" s="20" t="str">
        <f>HYPERLINK("http://galantphoto.ru/pictures_for_form/Levante/LE-THERMIC.jpg","увеличить")</f>
        <v>увеличить</v>
      </c>
      <c r="C213" s="10"/>
      <c r="D213" s="10"/>
      <c r="E213" s="15"/>
      <c r="F213" s="13"/>
      <c r="G213" s="14"/>
    </row>
    <row r="214" spans="2:7" ht="11.1" customHeight="1" outlineLevel="2">
      <c r="B214" s="7" t="s">
        <v>75</v>
      </c>
      <c r="C214" s="7"/>
      <c r="D214" s="7"/>
      <c r="E214" s="7"/>
      <c r="F214" s="7"/>
      <c r="G214" s="7"/>
    </row>
    <row r="215" spans="2:7" ht="11.1" customHeight="1" outlineLevel="3">
      <c r="B215" s="22" t="s">
        <v>76</v>
      </c>
      <c r="C215" s="22"/>
      <c r="D215" s="8"/>
      <c r="E215" s="23" t="str">
        <f>HYPERLINK("https://www.galantholding.com/catalog/374/176670/","www.galantholding.ru")</f>
        <v>www.galantholding.ru</v>
      </c>
      <c r="F215" s="24"/>
      <c r="G215" s="24"/>
    </row>
    <row r="216" spans="2:7" ht="11.1" customHeight="1" outlineLevel="3">
      <c r="B216" s="21" t="s">
        <v>77</v>
      </c>
      <c r="C216" s="21"/>
      <c r="D216" s="21"/>
      <c r="E216" s="21"/>
      <c r="F216" s="9"/>
      <c r="G216" s="9"/>
    </row>
    <row r="217" spans="2:7" ht="12.95" customHeight="1" outlineLevel="3">
      <c r="C217" s="10" t="s">
        <v>33</v>
      </c>
      <c r="D217" s="11">
        <v>8051045257319</v>
      </c>
      <c r="E217" s="12">
        <v>121.9</v>
      </c>
      <c r="F217" s="13"/>
      <c r="G217" s="14">
        <f t="shared" ref="G217:G225" si="6">F217*E217</f>
        <v>0</v>
      </c>
    </row>
    <row r="218" spans="2:7" ht="12.95" customHeight="1" outlineLevel="3">
      <c r="C218" s="10" t="s">
        <v>34</v>
      </c>
      <c r="D218" s="11">
        <v>8051045257326</v>
      </c>
      <c r="E218" s="12">
        <v>121.9</v>
      </c>
      <c r="F218" s="13"/>
      <c r="G218" s="14">
        <f t="shared" si="6"/>
        <v>0</v>
      </c>
    </row>
    <row r="219" spans="2:7" ht="12.95" customHeight="1" outlineLevel="3">
      <c r="C219" s="10" t="s">
        <v>35</v>
      </c>
      <c r="D219" s="11">
        <v>8051045257333</v>
      </c>
      <c r="E219" s="12">
        <v>121.9</v>
      </c>
      <c r="F219" s="13"/>
      <c r="G219" s="14">
        <f t="shared" si="6"/>
        <v>0</v>
      </c>
    </row>
    <row r="220" spans="2:7" ht="12.95" customHeight="1" outlineLevel="3">
      <c r="C220" s="10" t="s">
        <v>68</v>
      </c>
      <c r="D220" s="11">
        <v>8051045257395</v>
      </c>
      <c r="E220" s="12">
        <v>121.9</v>
      </c>
      <c r="F220" s="13"/>
      <c r="G220" s="14">
        <f t="shared" si="6"/>
        <v>0</v>
      </c>
    </row>
    <row r="221" spans="2:7" ht="12.95" customHeight="1" outlineLevel="3">
      <c r="C221" s="10" t="s">
        <v>69</v>
      </c>
      <c r="D221" s="11">
        <v>8051045257401</v>
      </c>
      <c r="E221" s="12">
        <v>121.9</v>
      </c>
      <c r="F221" s="13"/>
      <c r="G221" s="14">
        <f t="shared" si="6"/>
        <v>0</v>
      </c>
    </row>
    <row r="222" spans="2:7" ht="12.95" customHeight="1" outlineLevel="3">
      <c r="C222" s="10" t="s">
        <v>70</v>
      </c>
      <c r="D222" s="11">
        <v>8051045257418</v>
      </c>
      <c r="E222" s="12">
        <v>121.9</v>
      </c>
      <c r="F222" s="13"/>
      <c r="G222" s="14">
        <f t="shared" si="6"/>
        <v>0</v>
      </c>
    </row>
    <row r="223" spans="2:7" ht="12.95" customHeight="1" outlineLevel="3">
      <c r="C223" s="10" t="s">
        <v>17</v>
      </c>
      <c r="D223" s="11">
        <v>8051045257234</v>
      </c>
      <c r="E223" s="12">
        <v>121.9</v>
      </c>
      <c r="F223" s="13"/>
      <c r="G223" s="14">
        <f t="shared" si="6"/>
        <v>0</v>
      </c>
    </row>
    <row r="224" spans="2:7" ht="12.95" customHeight="1" outlineLevel="3">
      <c r="C224" s="10" t="s">
        <v>18</v>
      </c>
      <c r="D224" s="11">
        <v>8051045257241</v>
      </c>
      <c r="E224" s="12">
        <v>121.9</v>
      </c>
      <c r="F224" s="13"/>
      <c r="G224" s="14">
        <f t="shared" si="6"/>
        <v>0</v>
      </c>
    </row>
    <row r="225" spans="2:7" ht="12.95" customHeight="1" outlineLevel="3">
      <c r="C225" s="10" t="s">
        <v>19</v>
      </c>
      <c r="D225" s="11">
        <v>8051045257258</v>
      </c>
      <c r="E225" s="12">
        <v>121.9</v>
      </c>
      <c r="F225" s="13"/>
      <c r="G225" s="14">
        <f t="shared" si="6"/>
        <v>0</v>
      </c>
    </row>
    <row r="226" spans="2:7" ht="12.95" customHeight="1" outlineLevel="3">
      <c r="C226" s="10"/>
      <c r="D226" s="10"/>
      <c r="E226" s="15"/>
      <c r="F226" s="13"/>
      <c r="G226" s="14"/>
    </row>
    <row r="227" spans="2:7" ht="12.95" customHeight="1" outlineLevel="3">
      <c r="C227" s="10"/>
      <c r="D227" s="10"/>
      <c r="E227" s="15"/>
      <c r="F227" s="13"/>
      <c r="G227" s="14"/>
    </row>
    <row r="228" spans="2:7" ht="12.95" customHeight="1" outlineLevel="3">
      <c r="B228" s="20" t="str">
        <f>HYPERLINK("http://galantphoto.ru/pictures_for_form/Levante/LE-UNICA_40_COLLANT.jpg","увеличить")</f>
        <v>увеличить</v>
      </c>
      <c r="C228" s="10"/>
      <c r="D228" s="10"/>
      <c r="E228" s="15"/>
      <c r="F228" s="13"/>
      <c r="G228" s="14"/>
    </row>
    <row r="229" spans="2:7" ht="11.1" customHeight="1" outlineLevel="3">
      <c r="B229" s="22" t="s">
        <v>78</v>
      </c>
      <c r="C229" s="22"/>
      <c r="D229" s="8"/>
      <c r="E229" s="23" t="str">
        <f>HYPERLINK("https://www.galantholding.com/catalog/374/176671/","www.galantholding.ru")</f>
        <v>www.galantholding.ru</v>
      </c>
      <c r="F229" s="24"/>
      <c r="G229" s="24"/>
    </row>
    <row r="230" spans="2:7" ht="11.1" customHeight="1" outlineLevel="3">
      <c r="B230" s="21" t="s">
        <v>79</v>
      </c>
      <c r="C230" s="21"/>
      <c r="D230" s="21"/>
      <c r="E230" s="21"/>
      <c r="F230" s="9"/>
      <c r="G230" s="9"/>
    </row>
    <row r="231" spans="2:7" ht="12.95" customHeight="1" outlineLevel="3">
      <c r="C231" s="10" t="s">
        <v>17</v>
      </c>
      <c r="D231" s="11">
        <v>8051045364055</v>
      </c>
      <c r="E231" s="12">
        <v>163.4</v>
      </c>
      <c r="F231" s="13"/>
      <c r="G231" s="14">
        <f>F231*E231</f>
        <v>0</v>
      </c>
    </row>
    <row r="232" spans="2:7" ht="12.95" customHeight="1" outlineLevel="3">
      <c r="C232" s="10" t="s">
        <v>18</v>
      </c>
      <c r="D232" s="11">
        <v>8051045364062</v>
      </c>
      <c r="E232" s="12">
        <v>163.4</v>
      </c>
      <c r="F232" s="13"/>
      <c r="G232" s="14">
        <f>F232*E232</f>
        <v>0</v>
      </c>
    </row>
    <row r="233" spans="2:7" ht="12.95" customHeight="1" outlineLevel="3">
      <c r="C233" s="10" t="s">
        <v>19</v>
      </c>
      <c r="D233" s="11">
        <v>8051045364079</v>
      </c>
      <c r="E233" s="12">
        <v>163.4</v>
      </c>
      <c r="F233" s="13"/>
      <c r="G233" s="14">
        <f>F233*E233</f>
        <v>0</v>
      </c>
    </row>
    <row r="234" spans="2:7" ht="12.95" customHeight="1" outlineLevel="3">
      <c r="C234" s="10"/>
      <c r="D234" s="10"/>
      <c r="E234" s="15"/>
      <c r="F234" s="13"/>
      <c r="G234" s="14"/>
    </row>
    <row r="235" spans="2:7" ht="12.95" customHeight="1" outlineLevel="3">
      <c r="C235" s="10"/>
      <c r="D235" s="10"/>
      <c r="E235" s="15"/>
      <c r="F235" s="13"/>
      <c r="G235" s="14"/>
    </row>
    <row r="236" spans="2:7" ht="12.95" customHeight="1" outlineLevel="3">
      <c r="C236" s="10"/>
      <c r="D236" s="10"/>
      <c r="E236" s="15"/>
      <c r="F236" s="13"/>
      <c r="G236" s="14"/>
    </row>
    <row r="237" spans="2:7" ht="12.95" customHeight="1" outlineLevel="3">
      <c r="C237" s="10"/>
      <c r="D237" s="10"/>
      <c r="E237" s="15"/>
      <c r="F237" s="13"/>
      <c r="G237" s="14"/>
    </row>
    <row r="238" spans="2:7" ht="12.95" customHeight="1" outlineLevel="3">
      <c r="C238" s="10"/>
      <c r="D238" s="10"/>
      <c r="E238" s="15"/>
      <c r="F238" s="13"/>
      <c r="G238" s="14"/>
    </row>
    <row r="239" spans="2:7" ht="12.95" customHeight="1" outlineLevel="3">
      <c r="C239" s="10"/>
      <c r="D239" s="10"/>
      <c r="E239" s="15"/>
      <c r="F239" s="13"/>
      <c r="G239" s="14"/>
    </row>
    <row r="240" spans="2:7" ht="12.95" customHeight="1" outlineLevel="3">
      <c r="C240" s="10"/>
      <c r="D240" s="10"/>
      <c r="E240" s="15"/>
      <c r="F240" s="13"/>
      <c r="G240" s="14"/>
    </row>
    <row r="241" spans="1:7" ht="12.95" customHeight="1" outlineLevel="3">
      <c r="C241" s="10"/>
      <c r="D241" s="10"/>
      <c r="E241" s="15"/>
      <c r="F241" s="13"/>
      <c r="G241" s="14"/>
    </row>
    <row r="242" spans="1:7" ht="12.95" customHeight="1" outlineLevel="3">
      <c r="B242" s="20" t="str">
        <f>HYPERLINK("http://galantphoto.ru/pictures_for_form/Levante/LE-UNICA_80_COLLANT.jpg","увеличить")</f>
        <v>увеличить</v>
      </c>
      <c r="C242" s="10"/>
      <c r="D242" s="10"/>
      <c r="E242" s="15"/>
      <c r="F242" s="13"/>
      <c r="G242" s="14"/>
    </row>
    <row r="243" spans="1:7" ht="11.1" customHeight="1">
      <c r="B243" s="16"/>
      <c r="C243" s="16"/>
      <c r="D243" s="16"/>
      <c r="E243" s="17"/>
    </row>
    <row r="244" spans="1:7" ht="12.95" customHeight="1">
      <c r="A244" s="1" t="s">
        <v>80</v>
      </c>
      <c r="E244" s="18" t="s">
        <v>81</v>
      </c>
      <c r="F244" s="19">
        <f>SUM(F1:F242)</f>
        <v>0</v>
      </c>
      <c r="G244" s="19">
        <f>SUM(G1:G242)</f>
        <v>0</v>
      </c>
    </row>
  </sheetData>
  <mergeCells count="51">
    <mergeCell ref="F4:G4"/>
    <mergeCell ref="B7:E7"/>
    <mergeCell ref="B8:C8"/>
    <mergeCell ref="B10:C10"/>
    <mergeCell ref="E10:G10"/>
    <mergeCell ref="B11:E11"/>
    <mergeCell ref="B24:C24"/>
    <mergeCell ref="E24:G24"/>
    <mergeCell ref="B25:E25"/>
    <mergeCell ref="B39:C39"/>
    <mergeCell ref="E39:G39"/>
    <mergeCell ref="B40:E40"/>
    <mergeCell ref="B54:C54"/>
    <mergeCell ref="E54:G54"/>
    <mergeCell ref="B55:E55"/>
    <mergeCell ref="B69:C69"/>
    <mergeCell ref="E69:G69"/>
    <mergeCell ref="B70:E70"/>
    <mergeCell ref="B84:C84"/>
    <mergeCell ref="E84:G84"/>
    <mergeCell ref="B85:E85"/>
    <mergeCell ref="B99:C99"/>
    <mergeCell ref="E99:G99"/>
    <mergeCell ref="B100:E100"/>
    <mergeCell ref="B113:C113"/>
    <mergeCell ref="E113:G113"/>
    <mergeCell ref="B114:E114"/>
    <mergeCell ref="B127:C127"/>
    <mergeCell ref="E127:G127"/>
    <mergeCell ref="B128:E128"/>
    <mergeCell ref="B141:C141"/>
    <mergeCell ref="E141:G141"/>
    <mergeCell ref="B142:E142"/>
    <mergeCell ref="B155:C155"/>
    <mergeCell ref="E155:G155"/>
    <mergeCell ref="B156:E156"/>
    <mergeCell ref="B170:C170"/>
    <mergeCell ref="E170:G170"/>
    <mergeCell ref="B171:E171"/>
    <mergeCell ref="B185:C185"/>
    <mergeCell ref="E185:G185"/>
    <mergeCell ref="B216:E216"/>
    <mergeCell ref="B229:C229"/>
    <mergeCell ref="E229:G229"/>
    <mergeCell ref="B230:E230"/>
    <mergeCell ref="B186:E186"/>
    <mergeCell ref="B200:C200"/>
    <mergeCell ref="E200:G200"/>
    <mergeCell ref="B201:E201"/>
    <mergeCell ref="B215:C215"/>
    <mergeCell ref="E215:G21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ismirnova</cp:lastModifiedBy>
  <dcterms:modified xsi:type="dcterms:W3CDTF">2018-11-01T08:21:08Z</dcterms:modified>
</cp:coreProperties>
</file>