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852" i="1"/>
  <c r="B836"/>
  <c r="B821"/>
  <c r="B792"/>
  <c r="B777"/>
  <c r="B763"/>
  <c r="B747"/>
  <c r="B733"/>
  <c r="B719"/>
  <c r="B705"/>
  <c r="B675"/>
  <c r="B658"/>
  <c r="B643"/>
  <c r="B628"/>
  <c r="B614"/>
  <c r="B600"/>
  <c r="B585"/>
  <c r="B570"/>
  <c r="B556"/>
  <c r="B542"/>
  <c r="B526"/>
  <c r="B512"/>
  <c r="B498"/>
  <c r="B484"/>
  <c r="B469"/>
  <c r="B455"/>
  <c r="B441"/>
  <c r="B427"/>
  <c r="B413"/>
  <c r="B399"/>
  <c r="B385"/>
  <c r="B371"/>
  <c r="B357"/>
  <c r="B342"/>
  <c r="B328"/>
  <c r="B314"/>
  <c r="B300"/>
  <c r="B285"/>
  <c r="B270"/>
  <c r="B256"/>
  <c r="B242"/>
  <c r="B228"/>
  <c r="B214"/>
  <c r="B188"/>
  <c r="B170"/>
  <c r="B156"/>
  <c r="B142"/>
  <c r="B125"/>
  <c r="B111"/>
  <c r="B97"/>
  <c r="B83"/>
  <c r="B68"/>
  <c r="B54"/>
  <c r="B39"/>
  <c r="B23"/>
  <c r="E839"/>
  <c r="E823"/>
  <c r="E808"/>
  <c r="E779"/>
  <c r="E764"/>
  <c r="E750"/>
  <c r="E734"/>
  <c r="E720"/>
  <c r="E706"/>
  <c r="E692"/>
  <c r="E662"/>
  <c r="E645"/>
  <c r="E630"/>
  <c r="E615"/>
  <c r="E601"/>
  <c r="E587"/>
  <c r="E572"/>
  <c r="E557"/>
  <c r="E543"/>
  <c r="E529"/>
  <c r="E513"/>
  <c r="E499"/>
  <c r="E485"/>
  <c r="E471"/>
  <c r="E456"/>
  <c r="E442"/>
  <c r="E428"/>
  <c r="E414"/>
  <c r="E400"/>
  <c r="E386"/>
  <c r="E372"/>
  <c r="E358"/>
  <c r="E344"/>
  <c r="E329"/>
  <c r="E315"/>
  <c r="E301"/>
  <c r="E287"/>
  <c r="E272"/>
  <c r="E257"/>
  <c r="E243"/>
  <c r="E229"/>
  <c r="E215"/>
  <c r="E201"/>
  <c r="E175"/>
  <c r="E157"/>
  <c r="E143"/>
  <c r="E129"/>
  <c r="E112"/>
  <c r="E98"/>
  <c r="E84"/>
  <c r="E70"/>
  <c r="E55"/>
  <c r="E41"/>
  <c r="E26"/>
  <c r="E10"/>
  <c r="F854"/>
  <c r="G854"/>
  <c r="G841"/>
  <c r="G833"/>
  <c r="G832"/>
  <c r="G831"/>
  <c r="G830"/>
  <c r="G829"/>
  <c r="G828"/>
  <c r="G827"/>
  <c r="G826"/>
  <c r="G825"/>
  <c r="G815"/>
  <c r="G814"/>
  <c r="G813"/>
  <c r="G812"/>
  <c r="G811"/>
  <c r="G810"/>
  <c r="G803"/>
  <c r="G802"/>
  <c r="G801"/>
  <c r="G800"/>
  <c r="G799"/>
  <c r="G798"/>
  <c r="G797"/>
  <c r="G796"/>
  <c r="G795"/>
  <c r="G782"/>
  <c r="G781"/>
  <c r="G766"/>
  <c r="G760"/>
  <c r="G759"/>
  <c r="G758"/>
  <c r="G757"/>
  <c r="G756"/>
  <c r="G755"/>
  <c r="G754"/>
  <c r="G753"/>
  <c r="G752"/>
  <c r="G749"/>
  <c r="G748"/>
  <c r="G747"/>
  <c r="G746"/>
  <c r="G745"/>
  <c r="G744"/>
  <c r="G743"/>
  <c r="G742"/>
  <c r="G741"/>
  <c r="G740"/>
  <c r="G739"/>
  <c r="G738"/>
  <c r="G737"/>
  <c r="G736"/>
  <c r="G722"/>
  <c r="G717"/>
  <c r="G716"/>
  <c r="G715"/>
  <c r="G714"/>
  <c r="G713"/>
  <c r="G712"/>
  <c r="G711"/>
  <c r="G710"/>
  <c r="G709"/>
  <c r="G708"/>
  <c r="G702"/>
  <c r="G701"/>
  <c r="G700"/>
  <c r="G699"/>
  <c r="G698"/>
  <c r="G697"/>
  <c r="G696"/>
  <c r="G695"/>
  <c r="G694"/>
  <c r="G691"/>
  <c r="G690"/>
  <c r="G689"/>
  <c r="G688"/>
  <c r="G687"/>
  <c r="G686"/>
  <c r="G685"/>
  <c r="G684"/>
  <c r="G683"/>
  <c r="G682"/>
  <c r="G681"/>
  <c r="G680"/>
  <c r="G679"/>
  <c r="G678"/>
  <c r="G664"/>
  <c r="G661"/>
  <c r="G660"/>
  <c r="G659"/>
  <c r="G658"/>
  <c r="G657"/>
  <c r="G656"/>
  <c r="G655"/>
  <c r="G654"/>
  <c r="G653"/>
  <c r="G652"/>
  <c r="G651"/>
  <c r="G650"/>
  <c r="G649"/>
  <c r="G648"/>
  <c r="G647"/>
  <c r="G641"/>
  <c r="G640"/>
  <c r="G639"/>
  <c r="G638"/>
  <c r="G637"/>
  <c r="G636"/>
  <c r="G635"/>
  <c r="G634"/>
  <c r="G633"/>
  <c r="G632"/>
  <c r="G621"/>
  <c r="G620"/>
  <c r="G619"/>
  <c r="G618"/>
  <c r="G617"/>
  <c r="G610"/>
  <c r="G609"/>
  <c r="G608"/>
  <c r="G607"/>
  <c r="G606"/>
  <c r="G605"/>
  <c r="G604"/>
  <c r="G603"/>
  <c r="G590"/>
  <c r="G589"/>
  <c r="G576"/>
  <c r="G575"/>
  <c r="G574"/>
  <c r="G560"/>
  <c r="G559"/>
  <c r="G545"/>
  <c r="G533"/>
  <c r="G532"/>
  <c r="G531"/>
  <c r="G528"/>
  <c r="G527"/>
  <c r="G526"/>
  <c r="G525"/>
  <c r="G524"/>
  <c r="G523"/>
  <c r="G522"/>
  <c r="G521"/>
  <c r="G520"/>
  <c r="G519"/>
  <c r="G518"/>
  <c r="G517"/>
  <c r="G516"/>
  <c r="G515"/>
  <c r="G512"/>
  <c r="G511"/>
  <c r="G510"/>
  <c r="G509"/>
  <c r="G508"/>
  <c r="G507"/>
  <c r="G506"/>
  <c r="G505"/>
  <c r="G504"/>
  <c r="G503"/>
  <c r="G502"/>
  <c r="G501"/>
  <c r="G488"/>
  <c r="G487"/>
  <c r="G481"/>
  <c r="G480"/>
  <c r="G479"/>
  <c r="G478"/>
  <c r="G477"/>
  <c r="G476"/>
  <c r="G475"/>
  <c r="G474"/>
  <c r="G473"/>
  <c r="G460"/>
  <c r="G459"/>
  <c r="G458"/>
  <c r="G445"/>
  <c r="G444"/>
  <c r="G438"/>
  <c r="G437"/>
  <c r="G436"/>
  <c r="G435"/>
  <c r="G434"/>
  <c r="G433"/>
  <c r="G432"/>
  <c r="G431"/>
  <c r="G430"/>
  <c r="G419"/>
  <c r="G418"/>
  <c r="G417"/>
  <c r="G416"/>
  <c r="G403"/>
  <c r="G402"/>
  <c r="G391"/>
  <c r="G390"/>
  <c r="G389"/>
  <c r="G388"/>
  <c r="G380"/>
  <c r="G379"/>
  <c r="G378"/>
  <c r="G377"/>
  <c r="G376"/>
  <c r="G375"/>
  <c r="G374"/>
  <c r="G368"/>
  <c r="G367"/>
  <c r="G366"/>
  <c r="G365"/>
  <c r="G364"/>
  <c r="G363"/>
  <c r="G362"/>
  <c r="G361"/>
  <c r="G360"/>
  <c r="G351"/>
  <c r="G350"/>
  <c r="G349"/>
  <c r="G348"/>
  <c r="G347"/>
  <c r="G346"/>
  <c r="G331"/>
  <c r="G323"/>
  <c r="G322"/>
  <c r="G321"/>
  <c r="G320"/>
  <c r="G319"/>
  <c r="G318"/>
  <c r="G317"/>
  <c r="G303"/>
  <c r="G294"/>
  <c r="G293"/>
  <c r="G292"/>
  <c r="G291"/>
  <c r="G290"/>
  <c r="G289"/>
  <c r="G279"/>
  <c r="G278"/>
  <c r="G277"/>
  <c r="G276"/>
  <c r="G275"/>
  <c r="G274"/>
  <c r="G271"/>
  <c r="G270"/>
  <c r="G269"/>
  <c r="G268"/>
  <c r="G267"/>
  <c r="G266"/>
  <c r="G265"/>
  <c r="G264"/>
  <c r="G263"/>
  <c r="G262"/>
  <c r="G261"/>
  <c r="G260"/>
  <c r="G259"/>
  <c r="G250"/>
  <c r="G249"/>
  <c r="G248"/>
  <c r="G247"/>
  <c r="G246"/>
  <c r="G245"/>
  <c r="G241"/>
  <c r="G240"/>
  <c r="G239"/>
  <c r="G238"/>
  <c r="G237"/>
  <c r="G236"/>
  <c r="G235"/>
  <c r="G234"/>
  <c r="G233"/>
  <c r="G232"/>
  <c r="G231"/>
  <c r="G228"/>
  <c r="G227"/>
  <c r="G226"/>
  <c r="G225"/>
  <c r="G224"/>
  <c r="G223"/>
  <c r="G222"/>
  <c r="G221"/>
  <c r="G220"/>
  <c r="G219"/>
  <c r="G218"/>
  <c r="G217"/>
  <c r="G210"/>
  <c r="G209"/>
  <c r="G208"/>
  <c r="G207"/>
  <c r="G206"/>
  <c r="G205"/>
  <c r="G204"/>
  <c r="G203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4"/>
  <c r="G173"/>
  <c r="G172"/>
  <c r="G171"/>
  <c r="G170"/>
  <c r="G169"/>
  <c r="G168"/>
  <c r="G167"/>
  <c r="G166"/>
  <c r="G165"/>
  <c r="G164"/>
  <c r="G163"/>
  <c r="G162"/>
  <c r="G161"/>
  <c r="G160"/>
  <c r="G159"/>
  <c r="G152"/>
  <c r="G151"/>
  <c r="G150"/>
  <c r="G149"/>
  <c r="G148"/>
  <c r="G147"/>
  <c r="G146"/>
  <c r="G145"/>
  <c r="G138"/>
  <c r="G137"/>
  <c r="G136"/>
  <c r="G135"/>
  <c r="G134"/>
  <c r="G133"/>
  <c r="G132"/>
  <c r="G131"/>
  <c r="G128"/>
  <c r="G127"/>
  <c r="G126"/>
  <c r="G125"/>
  <c r="G124"/>
  <c r="G123"/>
  <c r="G122"/>
  <c r="G121"/>
  <c r="G120"/>
  <c r="G119"/>
  <c r="G118"/>
  <c r="G117"/>
  <c r="G116"/>
  <c r="G115"/>
  <c r="G114"/>
  <c r="G108"/>
  <c r="G107"/>
  <c r="G106"/>
  <c r="G105"/>
  <c r="G104"/>
  <c r="G103"/>
  <c r="G102"/>
  <c r="G101"/>
  <c r="G100"/>
  <c r="G86"/>
  <c r="G82"/>
  <c r="G81"/>
  <c r="G80"/>
  <c r="G79"/>
  <c r="G78"/>
  <c r="G77"/>
  <c r="G76"/>
  <c r="G75"/>
  <c r="G74"/>
  <c r="G73"/>
  <c r="G72"/>
  <c r="G67"/>
  <c r="G66"/>
  <c r="G65"/>
  <c r="G64"/>
  <c r="G63"/>
  <c r="G62"/>
  <c r="G61"/>
  <c r="G60"/>
  <c r="G59"/>
  <c r="G58"/>
  <c r="G57"/>
  <c r="G51"/>
  <c r="G50"/>
  <c r="G49"/>
  <c r="G48"/>
  <c r="G47"/>
  <c r="G46"/>
  <c r="G45"/>
  <c r="G44"/>
  <c r="G43"/>
  <c r="G40"/>
  <c r="G39"/>
  <c r="G38"/>
  <c r="G37"/>
  <c r="G36"/>
  <c r="G35"/>
  <c r="G34"/>
  <c r="G33"/>
  <c r="G32"/>
  <c r="G31"/>
  <c r="G30"/>
  <c r="G29"/>
  <c r="G28"/>
  <c r="G25"/>
  <c r="G24"/>
  <c r="G23"/>
  <c r="G22"/>
  <c r="G21"/>
  <c r="G20"/>
  <c r="G19"/>
  <c r="G18"/>
  <c r="G17"/>
  <c r="G16"/>
  <c r="G15"/>
  <c r="G14"/>
  <c r="G13"/>
  <c r="G12"/>
</calcChain>
</file>

<file path=xl/sharedStrings.xml><?xml version="1.0" encoding="utf-8"?>
<sst xmlns="http://schemas.openxmlformats.org/spreadsheetml/2006/main" count="569" uniqueCount="174">
  <si>
    <t>*Фиксированная цена</t>
  </si>
  <si>
    <t>– скидки не распространяются.</t>
  </si>
  <si>
    <t>18.10.18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</si>
  <si>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</si>
  <si>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</si>
  <si>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</si>
  <si>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</si>
  <si>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</si>
  <si>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</si>
  <si>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Классика</t>
  </si>
  <si>
    <t>INTRI(Интри), Россия</t>
  </si>
  <si>
    <t>Invisible</t>
  </si>
  <si>
    <t>трусы слип жен. INT-K186</t>
  </si>
  <si>
    <t>86% полиамид, 14% эластан(в уп.-1шт.)</t>
  </si>
  <si>
    <t>42, бежевый</t>
  </si>
  <si>
    <t>44, бежевый</t>
  </si>
  <si>
    <t>46, бежевый</t>
  </si>
  <si>
    <t>48, бежевый</t>
  </si>
  <si>
    <t>42, белый</t>
  </si>
  <si>
    <t>44, белый</t>
  </si>
  <si>
    <t>46, белый</t>
  </si>
  <si>
    <t>48, белый</t>
  </si>
  <si>
    <t>44, нуд</t>
  </si>
  <si>
    <t>48, нуд</t>
  </si>
  <si>
    <t>42, черный</t>
  </si>
  <si>
    <t>44, черный</t>
  </si>
  <si>
    <t>46, черный</t>
  </si>
  <si>
    <t>48, черный</t>
  </si>
  <si>
    <t>трусы слип жен. INT-SL184</t>
  </si>
  <si>
    <t>42, нуд</t>
  </si>
  <si>
    <t>трусы стринг жен. INT-STL169</t>
  </si>
  <si>
    <t>46, телесный</t>
  </si>
  <si>
    <t>48, телесный</t>
  </si>
  <si>
    <t>трусы шорты жен. INT-HM185</t>
  </si>
  <si>
    <t>46, нуд</t>
  </si>
  <si>
    <t>трусы слип жен. INT-K016</t>
  </si>
  <si>
    <t>92% хлопок, 8% эластан(в уп.-1шт.)</t>
  </si>
  <si>
    <t>54, бежевый</t>
  </si>
  <si>
    <t>50, белый</t>
  </si>
  <si>
    <t>52, белый</t>
  </si>
  <si>
    <t>54, белый</t>
  </si>
  <si>
    <t>50, черный</t>
  </si>
  <si>
    <t>52, черный</t>
  </si>
  <si>
    <t>54, черный</t>
  </si>
  <si>
    <t>трусы слип жен. INT-K116</t>
  </si>
  <si>
    <t>трусы слип жен. INT-K1160</t>
  </si>
  <si>
    <t>92% вискоза, 8% эластан(в уп.-1шт.)</t>
  </si>
  <si>
    <t>50, бежевый</t>
  </si>
  <si>
    <t>52, бежевый</t>
  </si>
  <si>
    <t>48, молочный</t>
  </si>
  <si>
    <t>трусы слип жен. INT-K136</t>
  </si>
  <si>
    <t>82% хлопок,10%  полиамид, 8% эластан(в уп.-1шт.)</t>
  </si>
  <si>
    <t>44, шампань</t>
  </si>
  <si>
    <t>46, шампань</t>
  </si>
  <si>
    <t>48, шампань</t>
  </si>
  <si>
    <t>50, шампань</t>
  </si>
  <si>
    <t>52, шампань</t>
  </si>
  <si>
    <t>трусы слип жен. INT-K153</t>
  </si>
  <si>
    <t>44, черный-биколор</t>
  </si>
  <si>
    <t>46, черный-биколор</t>
  </si>
  <si>
    <t>48, черный-биколор</t>
  </si>
  <si>
    <t>50, черный-биколор</t>
  </si>
  <si>
    <t>трусы слип жен. INT-K173</t>
  </si>
  <si>
    <t>трусы слип жен. INT-K188</t>
  </si>
  <si>
    <t>46, молочный</t>
  </si>
  <si>
    <t>50, молочный</t>
  </si>
  <si>
    <t>46, молочный биколор</t>
  </si>
  <si>
    <t>48, молочный биколор</t>
  </si>
  <si>
    <t>50, молочный биколор</t>
  </si>
  <si>
    <t>52, молочный биколор</t>
  </si>
  <si>
    <t>трусы слип жен. INT-K232</t>
  </si>
  <si>
    <t>72% хлопок, 20% полиамид, 8% эластан(в уп.-1шт.)</t>
  </si>
  <si>
    <t>54, шампань</t>
  </si>
  <si>
    <t>трусы слип жен. INT-K233</t>
  </si>
  <si>
    <t>трусы слип жен. INT-K247</t>
  </si>
  <si>
    <t>92% хлопок,8% лайкра(в уп.-1шт.)</t>
  </si>
  <si>
    <t>трусы слип жен. INT-K289</t>
  </si>
  <si>
    <t>трусы слип жен. INT-K292</t>
  </si>
  <si>
    <t>52, молочный</t>
  </si>
  <si>
    <t>трусы слип жен. INT-K293</t>
  </si>
  <si>
    <t>56, бежевый</t>
  </si>
  <si>
    <t>58, бежевый</t>
  </si>
  <si>
    <t>60, бежевый</t>
  </si>
  <si>
    <t>62, бежевый</t>
  </si>
  <si>
    <t>56, белый</t>
  </si>
  <si>
    <t>58, белый</t>
  </si>
  <si>
    <t>трусы слип жен. INT-K521</t>
  </si>
  <si>
    <t>Классика комфорт</t>
  </si>
  <si>
    <t>трусы брифы-мини жен. INT-KK260</t>
  </si>
  <si>
    <t>трусы брифы-мини жен. INT-KK319</t>
  </si>
  <si>
    <t>трусы брифы-мини жен. INT-KK322</t>
  </si>
  <si>
    <t>трусы брифы-мини жен. INT-KK590</t>
  </si>
  <si>
    <t>79% полиамид, 21% эластан(в уп.-1шт.)</t>
  </si>
  <si>
    <t>Корректирующее белье</t>
  </si>
  <si>
    <t>трусы жен. макси коррекция INT-UM608</t>
  </si>
  <si>
    <t>70% полиамид 10% хлопок 20% эластан(в уп.-1шт.)</t>
  </si>
  <si>
    <t>56, черный</t>
  </si>
  <si>
    <t>58, черный</t>
  </si>
  <si>
    <t>трусы жен. макси коррекция INT-UM609</t>
  </si>
  <si>
    <t>60% хлопок, 20% полиамид, 20% эластан(в уп.-1шт.)</t>
  </si>
  <si>
    <t>трусы жен. макси коррекция INT-UM610</t>
  </si>
  <si>
    <t>20%полиамид,60%хлопок,20%эластан(в уп.-1шт.)</t>
  </si>
  <si>
    <t>трусы жен. макси коррекция INT-UM611</t>
  </si>
  <si>
    <t>трусы жен. макси коррекция INT-UM613</t>
  </si>
  <si>
    <t>50% полиамид, 25% п/эстер, 25%  хлопок(в уп.-1шт.)</t>
  </si>
  <si>
    <t>трусы жен. макси коррекция INT-UM614</t>
  </si>
  <si>
    <t>50% полиамид, 25% хлопок, 25% эластан(в уп.-1шт.)</t>
  </si>
  <si>
    <t>трусы жен. макси коррекция INT-UM616</t>
  </si>
  <si>
    <t>трусы жен. макси коррекция INT-UM617</t>
  </si>
  <si>
    <t>трусы жен. макси коррекция INT-UM628</t>
  </si>
  <si>
    <t>79% полиамид 21% эластан(в уп.-1шт.)</t>
  </si>
  <si>
    <t>Макси</t>
  </si>
  <si>
    <t>трусы брифы-макси жен. INT-M036</t>
  </si>
  <si>
    <t>60, белый</t>
  </si>
  <si>
    <t>трусы брифы-макси жен. INT-M066</t>
  </si>
  <si>
    <t>трусы брифы-макси жен. INT-M090</t>
  </si>
  <si>
    <t>62, белый</t>
  </si>
  <si>
    <t>трусы брифы-макси жен. INT-M115</t>
  </si>
  <si>
    <t>трусы брифы-макси жен. INT-M478</t>
  </si>
  <si>
    <t>95% хлопок, 5% полиамид(в уп.-1шт.)</t>
  </si>
  <si>
    <t>трусы брифы-макси жен. INT-M490</t>
  </si>
  <si>
    <t>60, черный</t>
  </si>
  <si>
    <t>трусы брифы-макси жен. INT-M523</t>
  </si>
  <si>
    <t>макси-комфорт</t>
  </si>
  <si>
    <t>трусы брифы-макси жен. INT-MK070</t>
  </si>
  <si>
    <t>панталоны</t>
  </si>
  <si>
    <t>панталоны жен. INT-P391</t>
  </si>
  <si>
    <t>панталоны жен. INT-UP618</t>
  </si>
  <si>
    <t>85% хлопок 5% ПА, 10%эластан(в уп.-1шт.)</t>
  </si>
  <si>
    <t>панталоны жен. INT-UP619</t>
  </si>
  <si>
    <t>75% полиамид, 10% хлопок, 15% эластан(в уп.-1шт.)</t>
  </si>
  <si>
    <t>Слип-мини</t>
  </si>
  <si>
    <t>трусы слип жен. INT-SLM163</t>
  </si>
  <si>
    <t>Слипы</t>
  </si>
  <si>
    <t>трусы слип жен. INT-SL075</t>
  </si>
  <si>
    <t>трусы слип жен. INT-SL1107</t>
  </si>
  <si>
    <t>трусы слип жен. INT-SL1184</t>
  </si>
  <si>
    <t>44, роза</t>
  </si>
  <si>
    <t>46, роза</t>
  </si>
  <si>
    <t>48, роза</t>
  </si>
  <si>
    <t>50, роза</t>
  </si>
  <si>
    <t>трусы слип жен. INT-SL220</t>
  </si>
  <si>
    <t>44, нежно-розовый</t>
  </si>
  <si>
    <t>46, нежно-розовый</t>
  </si>
  <si>
    <t>48, нежно-розовый</t>
  </si>
  <si>
    <t>50, нежно-розовый</t>
  </si>
  <si>
    <t>трусы слип жен. INT-SL464</t>
  </si>
  <si>
    <t>трусы слип жен. INT-SL518</t>
  </si>
  <si>
    <t>трусы слип жен. INT-SL520</t>
  </si>
  <si>
    <t>42, персиковый</t>
  </si>
  <si>
    <t>44, персиковый</t>
  </si>
  <si>
    <t>46, персиковый</t>
  </si>
  <si>
    <t>48, персиковый</t>
  </si>
  <si>
    <t>50, персиковый</t>
  </si>
  <si>
    <t>трусы слип жен. INT-SL583</t>
  </si>
  <si>
    <t>трусы слип жен. INT-SL595</t>
  </si>
  <si>
    <t>Стринг-бикини</t>
  </si>
  <si>
    <t>трусы стринг жен. INT-SТB1108</t>
  </si>
  <si>
    <t>42, стальной</t>
  </si>
  <si>
    <t>48, стальной</t>
  </si>
  <si>
    <t>трусы стринг-латино жен. INT-STL588</t>
  </si>
  <si>
    <t>шорты</t>
  </si>
  <si>
    <t>трусы шорты жен. INT-H491</t>
  </si>
  <si>
    <t>шорты-мини</t>
  </si>
  <si>
    <t>трусы шорты жен. INT-HM515</t>
  </si>
  <si>
    <t>44, голубой</t>
  </si>
  <si>
    <t>46, голубой</t>
  </si>
  <si>
    <t>48, голубой</t>
  </si>
  <si>
    <t>Мужское</t>
  </si>
  <si>
    <t>Intri16cla</t>
  </si>
  <si>
    <t>трусы шорты муж. INT-MB211</t>
  </si>
  <si>
    <t>47% вискоза, 47% хлопок, 6% эластан(в уп.-1шт.)</t>
  </si>
  <si>
    <t>-</t>
  </si>
  <si>
    <t>ИТОГО:</t>
  </si>
</sst>
</file>

<file path=xl/styles.xml><?xml version="1.0" encoding="utf-8"?>
<styleSheet xmlns="http://schemas.openxmlformats.org/spreadsheetml/2006/main">
  <fonts count="10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i/>
      <sz val="8"/>
      <color rgb="FF0000FF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5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6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6"/>
    </xf>
    <xf numFmtId="0" fontId="5" fillId="6" borderId="0" xfId="0" applyFont="1" applyFill="1" applyAlignment="1">
      <alignment horizontal="left" wrapText="1" indent="6"/>
    </xf>
    <xf numFmtId="0" fontId="9" fillId="6" borderId="0" xfId="1" applyFill="1" applyAlignment="1" applyProtection="1">
      <alignment horizontal="left" wrapText="1" indent="9"/>
    </xf>
    <xf numFmtId="0" fontId="9" fillId="6" borderId="0" xfId="1" applyFill="1" applyAlignment="1" applyProtection="1">
      <alignment horizontal="left" wrapText="1" indent="6"/>
    </xf>
    <xf numFmtId="0" fontId="9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27</xdr:row>
      <xdr:rowOff>9525</xdr:rowOff>
    </xdr:from>
    <xdr:to>
      <xdr:col>2</xdr:col>
      <xdr:colOff>0</xdr:colOff>
      <xdr:row>38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42</xdr:row>
      <xdr:rowOff>9525</xdr:rowOff>
    </xdr:from>
    <xdr:to>
      <xdr:col>2</xdr:col>
      <xdr:colOff>0</xdr:colOff>
      <xdr:row>53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56</xdr:row>
      <xdr:rowOff>9525</xdr:rowOff>
    </xdr:from>
    <xdr:to>
      <xdr:col>2</xdr:col>
      <xdr:colOff>0</xdr:colOff>
      <xdr:row>67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71</xdr:row>
      <xdr:rowOff>9525</xdr:rowOff>
    </xdr:from>
    <xdr:to>
      <xdr:col>2</xdr:col>
      <xdr:colOff>0</xdr:colOff>
      <xdr:row>82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85</xdr:row>
      <xdr:rowOff>9525</xdr:rowOff>
    </xdr:from>
    <xdr:to>
      <xdr:col>2</xdr:col>
      <xdr:colOff>0</xdr:colOff>
      <xdr:row>96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99</xdr:row>
      <xdr:rowOff>9525</xdr:rowOff>
    </xdr:from>
    <xdr:to>
      <xdr:col>2</xdr:col>
      <xdr:colOff>0</xdr:colOff>
      <xdr:row>110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113</xdr:row>
      <xdr:rowOff>9525</xdr:rowOff>
    </xdr:from>
    <xdr:to>
      <xdr:col>2</xdr:col>
      <xdr:colOff>0</xdr:colOff>
      <xdr:row>124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130</xdr:row>
      <xdr:rowOff>9525</xdr:rowOff>
    </xdr:from>
    <xdr:to>
      <xdr:col>2</xdr:col>
      <xdr:colOff>0</xdr:colOff>
      <xdr:row>141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144</xdr:row>
      <xdr:rowOff>9525</xdr:rowOff>
    </xdr:from>
    <xdr:to>
      <xdr:col>2</xdr:col>
      <xdr:colOff>0</xdr:colOff>
      <xdr:row>155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158</xdr:row>
      <xdr:rowOff>9525</xdr:rowOff>
    </xdr:from>
    <xdr:to>
      <xdr:col>2</xdr:col>
      <xdr:colOff>0</xdr:colOff>
      <xdr:row>169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176</xdr:row>
      <xdr:rowOff>9525</xdr:rowOff>
    </xdr:from>
    <xdr:to>
      <xdr:col>2</xdr:col>
      <xdr:colOff>0</xdr:colOff>
      <xdr:row>187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202</xdr:row>
      <xdr:rowOff>9525</xdr:rowOff>
    </xdr:from>
    <xdr:to>
      <xdr:col>2</xdr:col>
      <xdr:colOff>0</xdr:colOff>
      <xdr:row>213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216</xdr:row>
      <xdr:rowOff>9525</xdr:rowOff>
    </xdr:from>
    <xdr:to>
      <xdr:col>2</xdr:col>
      <xdr:colOff>0</xdr:colOff>
      <xdr:row>227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230</xdr:row>
      <xdr:rowOff>9525</xdr:rowOff>
    </xdr:from>
    <xdr:to>
      <xdr:col>2</xdr:col>
      <xdr:colOff>0</xdr:colOff>
      <xdr:row>241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244</xdr:row>
      <xdr:rowOff>9525</xdr:rowOff>
    </xdr:from>
    <xdr:to>
      <xdr:col>2</xdr:col>
      <xdr:colOff>0</xdr:colOff>
      <xdr:row>255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258</xdr:row>
      <xdr:rowOff>9525</xdr:rowOff>
    </xdr:from>
    <xdr:to>
      <xdr:col>2</xdr:col>
      <xdr:colOff>0</xdr:colOff>
      <xdr:row>269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273</xdr:row>
      <xdr:rowOff>9525</xdr:rowOff>
    </xdr:from>
    <xdr:to>
      <xdr:col>2</xdr:col>
      <xdr:colOff>0</xdr:colOff>
      <xdr:row>284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288</xdr:row>
      <xdr:rowOff>9525</xdr:rowOff>
    </xdr:from>
    <xdr:to>
      <xdr:col>2</xdr:col>
      <xdr:colOff>0</xdr:colOff>
      <xdr:row>299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302</xdr:row>
      <xdr:rowOff>9525</xdr:rowOff>
    </xdr:from>
    <xdr:to>
      <xdr:col>2</xdr:col>
      <xdr:colOff>0</xdr:colOff>
      <xdr:row>313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316</xdr:row>
      <xdr:rowOff>9525</xdr:rowOff>
    </xdr:from>
    <xdr:to>
      <xdr:col>2</xdr:col>
      <xdr:colOff>0</xdr:colOff>
      <xdr:row>327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330</xdr:row>
      <xdr:rowOff>9525</xdr:rowOff>
    </xdr:from>
    <xdr:to>
      <xdr:col>2</xdr:col>
      <xdr:colOff>0</xdr:colOff>
      <xdr:row>341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345</xdr:row>
      <xdr:rowOff>9525</xdr:rowOff>
    </xdr:from>
    <xdr:to>
      <xdr:col>2</xdr:col>
      <xdr:colOff>0</xdr:colOff>
      <xdr:row>356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359</xdr:row>
      <xdr:rowOff>9525</xdr:rowOff>
    </xdr:from>
    <xdr:to>
      <xdr:col>2</xdr:col>
      <xdr:colOff>0</xdr:colOff>
      <xdr:row>370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373</xdr:row>
      <xdr:rowOff>9525</xdr:rowOff>
    </xdr:from>
    <xdr:to>
      <xdr:col>2</xdr:col>
      <xdr:colOff>0</xdr:colOff>
      <xdr:row>384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387</xdr:row>
      <xdr:rowOff>9525</xdr:rowOff>
    </xdr:from>
    <xdr:to>
      <xdr:col>2</xdr:col>
      <xdr:colOff>0</xdr:colOff>
      <xdr:row>398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401</xdr:row>
      <xdr:rowOff>9525</xdr:rowOff>
    </xdr:from>
    <xdr:to>
      <xdr:col>2</xdr:col>
      <xdr:colOff>0</xdr:colOff>
      <xdr:row>412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415</xdr:row>
      <xdr:rowOff>9525</xdr:rowOff>
    </xdr:from>
    <xdr:to>
      <xdr:col>2</xdr:col>
      <xdr:colOff>0</xdr:colOff>
      <xdr:row>426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429</xdr:row>
      <xdr:rowOff>9525</xdr:rowOff>
    </xdr:from>
    <xdr:to>
      <xdr:col>2</xdr:col>
      <xdr:colOff>0</xdr:colOff>
      <xdr:row>440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443</xdr:row>
      <xdr:rowOff>9525</xdr:rowOff>
    </xdr:from>
    <xdr:to>
      <xdr:col>2</xdr:col>
      <xdr:colOff>0</xdr:colOff>
      <xdr:row>454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457</xdr:row>
      <xdr:rowOff>9525</xdr:rowOff>
    </xdr:from>
    <xdr:to>
      <xdr:col>2</xdr:col>
      <xdr:colOff>0</xdr:colOff>
      <xdr:row>468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472</xdr:row>
      <xdr:rowOff>9525</xdr:rowOff>
    </xdr:from>
    <xdr:to>
      <xdr:col>2</xdr:col>
      <xdr:colOff>0</xdr:colOff>
      <xdr:row>483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486</xdr:row>
      <xdr:rowOff>9525</xdr:rowOff>
    </xdr:from>
    <xdr:to>
      <xdr:col>2</xdr:col>
      <xdr:colOff>0</xdr:colOff>
      <xdr:row>497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500</xdr:row>
      <xdr:rowOff>9525</xdr:rowOff>
    </xdr:from>
    <xdr:to>
      <xdr:col>2</xdr:col>
      <xdr:colOff>0</xdr:colOff>
      <xdr:row>511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514</xdr:row>
      <xdr:rowOff>9525</xdr:rowOff>
    </xdr:from>
    <xdr:to>
      <xdr:col>2</xdr:col>
      <xdr:colOff>0</xdr:colOff>
      <xdr:row>525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530</xdr:row>
      <xdr:rowOff>9525</xdr:rowOff>
    </xdr:from>
    <xdr:to>
      <xdr:col>2</xdr:col>
      <xdr:colOff>0</xdr:colOff>
      <xdr:row>541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544</xdr:row>
      <xdr:rowOff>9525</xdr:rowOff>
    </xdr:from>
    <xdr:to>
      <xdr:col>2</xdr:col>
      <xdr:colOff>0</xdr:colOff>
      <xdr:row>555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558</xdr:row>
      <xdr:rowOff>9525</xdr:rowOff>
    </xdr:from>
    <xdr:to>
      <xdr:col>2</xdr:col>
      <xdr:colOff>0</xdr:colOff>
      <xdr:row>569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573</xdr:row>
      <xdr:rowOff>9525</xdr:rowOff>
    </xdr:from>
    <xdr:to>
      <xdr:col>2</xdr:col>
      <xdr:colOff>0</xdr:colOff>
      <xdr:row>584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588</xdr:row>
      <xdr:rowOff>9525</xdr:rowOff>
    </xdr:from>
    <xdr:to>
      <xdr:col>2</xdr:col>
      <xdr:colOff>0</xdr:colOff>
      <xdr:row>599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602</xdr:row>
      <xdr:rowOff>9525</xdr:rowOff>
    </xdr:from>
    <xdr:to>
      <xdr:col>2</xdr:col>
      <xdr:colOff>0</xdr:colOff>
      <xdr:row>613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616</xdr:row>
      <xdr:rowOff>9525</xdr:rowOff>
    </xdr:from>
    <xdr:to>
      <xdr:col>2</xdr:col>
      <xdr:colOff>0</xdr:colOff>
      <xdr:row>627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631</xdr:row>
      <xdr:rowOff>9525</xdr:rowOff>
    </xdr:from>
    <xdr:to>
      <xdr:col>2</xdr:col>
      <xdr:colOff>0</xdr:colOff>
      <xdr:row>642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646</xdr:row>
      <xdr:rowOff>9525</xdr:rowOff>
    </xdr:from>
    <xdr:to>
      <xdr:col>2</xdr:col>
      <xdr:colOff>0</xdr:colOff>
      <xdr:row>657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663</xdr:row>
      <xdr:rowOff>9525</xdr:rowOff>
    </xdr:from>
    <xdr:to>
      <xdr:col>2</xdr:col>
      <xdr:colOff>0</xdr:colOff>
      <xdr:row>674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677</xdr:row>
      <xdr:rowOff>9525</xdr:rowOff>
    </xdr:from>
    <xdr:to>
      <xdr:col>2</xdr:col>
      <xdr:colOff>0</xdr:colOff>
      <xdr:row>688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693</xdr:row>
      <xdr:rowOff>9525</xdr:rowOff>
    </xdr:from>
    <xdr:to>
      <xdr:col>2</xdr:col>
      <xdr:colOff>0</xdr:colOff>
      <xdr:row>704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707</xdr:row>
      <xdr:rowOff>9525</xdr:rowOff>
    </xdr:from>
    <xdr:to>
      <xdr:col>2</xdr:col>
      <xdr:colOff>0</xdr:colOff>
      <xdr:row>718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721</xdr:row>
      <xdr:rowOff>9525</xdr:rowOff>
    </xdr:from>
    <xdr:to>
      <xdr:col>2</xdr:col>
      <xdr:colOff>0</xdr:colOff>
      <xdr:row>732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735</xdr:row>
      <xdr:rowOff>9525</xdr:rowOff>
    </xdr:from>
    <xdr:to>
      <xdr:col>2</xdr:col>
      <xdr:colOff>0</xdr:colOff>
      <xdr:row>746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751</xdr:row>
      <xdr:rowOff>9525</xdr:rowOff>
    </xdr:from>
    <xdr:to>
      <xdr:col>2</xdr:col>
      <xdr:colOff>0</xdr:colOff>
      <xdr:row>762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765</xdr:row>
      <xdr:rowOff>9525</xdr:rowOff>
    </xdr:from>
    <xdr:to>
      <xdr:col>2</xdr:col>
      <xdr:colOff>0</xdr:colOff>
      <xdr:row>776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780</xdr:row>
      <xdr:rowOff>9525</xdr:rowOff>
    </xdr:from>
    <xdr:to>
      <xdr:col>2</xdr:col>
      <xdr:colOff>0</xdr:colOff>
      <xdr:row>791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794</xdr:row>
      <xdr:rowOff>9525</xdr:rowOff>
    </xdr:from>
    <xdr:to>
      <xdr:col>2</xdr:col>
      <xdr:colOff>0</xdr:colOff>
      <xdr:row>805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809</xdr:row>
      <xdr:rowOff>9525</xdr:rowOff>
    </xdr:from>
    <xdr:to>
      <xdr:col>2</xdr:col>
      <xdr:colOff>0</xdr:colOff>
      <xdr:row>820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824</xdr:row>
      <xdr:rowOff>9525</xdr:rowOff>
    </xdr:from>
    <xdr:to>
      <xdr:col>2</xdr:col>
      <xdr:colOff>0</xdr:colOff>
      <xdr:row>835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840</xdr:row>
      <xdr:rowOff>9525</xdr:rowOff>
    </xdr:from>
    <xdr:to>
      <xdr:col>2</xdr:col>
      <xdr:colOff>0</xdr:colOff>
      <xdr:row>851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854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3" t="s">
        <v>1</v>
      </c>
      <c r="G4" s="23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4" t="s">
        <v>9</v>
      </c>
      <c r="C7" s="24"/>
      <c r="D7" s="24"/>
      <c r="E7" s="24"/>
      <c r="F7" s="5"/>
      <c r="G7" s="5"/>
    </row>
    <row r="8" spans="2:7" ht="11.1" customHeight="1" outlineLevel="1">
      <c r="B8" s="25" t="s">
        <v>10</v>
      </c>
      <c r="C8" s="25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6" t="s">
        <v>12</v>
      </c>
      <c r="C10" s="26"/>
      <c r="D10" s="8"/>
      <c r="E10" s="31" t="str">
        <f>HYPERLINK("http://www.galantholding.ru/catalog/307/115693/","www.galantholding.ru")</f>
        <v>www.galantholding.ru</v>
      </c>
      <c r="F10" s="27"/>
      <c r="G10" s="27"/>
    </row>
    <row r="11" spans="2:7" ht="11.1" customHeight="1" outlineLevel="3">
      <c r="B11" s="28" t="s">
        <v>13</v>
      </c>
      <c r="C11" s="28"/>
      <c r="D11" s="28"/>
      <c r="E11" s="28"/>
      <c r="F11" s="9"/>
      <c r="G11" s="9"/>
    </row>
    <row r="12" spans="2:7" ht="12.95" customHeight="1" outlineLevel="3">
      <c r="C12" s="10" t="s">
        <v>14</v>
      </c>
      <c r="D12" s="11">
        <v>4606023078901</v>
      </c>
      <c r="E12" s="12">
        <v>265.39999999999998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4606023078925</v>
      </c>
      <c r="E13" s="12">
        <v>265.39999999999998</v>
      </c>
      <c r="F13" s="13"/>
      <c r="G13" s="14">
        <f>F13*E13</f>
        <v>0</v>
      </c>
    </row>
    <row r="14" spans="2:7" ht="12.95" customHeight="1" outlineLevel="3">
      <c r="C14" s="10" t="s">
        <v>16</v>
      </c>
      <c r="D14" s="11">
        <v>4606023078949</v>
      </c>
      <c r="E14" s="12">
        <v>265.39999999999998</v>
      </c>
      <c r="F14" s="13"/>
      <c r="G14" s="14">
        <f>F14*E14</f>
        <v>0</v>
      </c>
    </row>
    <row r="15" spans="2:7" ht="12.95" customHeight="1" outlineLevel="3">
      <c r="C15" s="10" t="s">
        <v>17</v>
      </c>
      <c r="D15" s="11">
        <v>4606023078963</v>
      </c>
      <c r="E15" s="12">
        <v>265.39999999999998</v>
      </c>
      <c r="F15" s="13"/>
      <c r="G15" s="14">
        <f>F15*E15</f>
        <v>0</v>
      </c>
    </row>
    <row r="16" spans="2:7" ht="12.95" customHeight="1" outlineLevel="3">
      <c r="C16" s="10" t="s">
        <v>18</v>
      </c>
      <c r="D16" s="11">
        <v>4606023047198</v>
      </c>
      <c r="E16" s="12">
        <v>265.39999999999998</v>
      </c>
      <c r="F16" s="13"/>
      <c r="G16" s="14">
        <f>F16*E16</f>
        <v>0</v>
      </c>
    </row>
    <row r="17" spans="2:7" ht="12.95" customHeight="1" outlineLevel="3">
      <c r="C17" s="10" t="s">
        <v>19</v>
      </c>
      <c r="D17" s="11">
        <v>4606023047211</v>
      </c>
      <c r="E17" s="12">
        <v>265.39999999999998</v>
      </c>
      <c r="F17" s="13"/>
      <c r="G17" s="14">
        <f>F17*E17</f>
        <v>0</v>
      </c>
    </row>
    <row r="18" spans="2:7" ht="12.95" customHeight="1" outlineLevel="3">
      <c r="C18" s="10" t="s">
        <v>20</v>
      </c>
      <c r="D18" s="11">
        <v>4606023047235</v>
      </c>
      <c r="E18" s="12">
        <v>265.39999999999998</v>
      </c>
      <c r="F18" s="13"/>
      <c r="G18" s="14">
        <f>F18*E18</f>
        <v>0</v>
      </c>
    </row>
    <row r="19" spans="2:7" ht="12.95" customHeight="1" outlineLevel="3">
      <c r="C19" s="10" t="s">
        <v>21</v>
      </c>
      <c r="D19" s="11">
        <v>4606023047259</v>
      </c>
      <c r="E19" s="12">
        <v>265.39999999999998</v>
      </c>
      <c r="F19" s="13"/>
      <c r="G19" s="14">
        <f>F19*E19</f>
        <v>0</v>
      </c>
    </row>
    <row r="20" spans="2:7" ht="12.95" customHeight="1" outlineLevel="3">
      <c r="C20" s="10" t="s">
        <v>22</v>
      </c>
      <c r="D20" s="11">
        <v>4606023172067</v>
      </c>
      <c r="E20" s="12">
        <v>265.39999999999998</v>
      </c>
      <c r="F20" s="13"/>
      <c r="G20" s="14">
        <f>F20*E20</f>
        <v>0</v>
      </c>
    </row>
    <row r="21" spans="2:7" ht="12.95" customHeight="1" outlineLevel="3">
      <c r="C21" s="10" t="s">
        <v>23</v>
      </c>
      <c r="D21" s="11">
        <v>4606023172081</v>
      </c>
      <c r="E21" s="12">
        <v>265.39999999999998</v>
      </c>
      <c r="F21" s="13"/>
      <c r="G21" s="14">
        <f>F21*E21</f>
        <v>0</v>
      </c>
    </row>
    <row r="22" spans="2:7" ht="12.95" customHeight="1" outlineLevel="3">
      <c r="C22" s="10" t="s">
        <v>24</v>
      </c>
      <c r="D22" s="11">
        <v>4606023046795</v>
      </c>
      <c r="E22" s="12">
        <v>265.39999999999998</v>
      </c>
      <c r="F22" s="13"/>
      <c r="G22" s="14">
        <f>F22*E22</f>
        <v>0</v>
      </c>
    </row>
    <row r="23" spans="2:7" ht="12.95" customHeight="1" outlineLevel="3">
      <c r="B23" s="33" t="str">
        <f>HYPERLINK("http://galantphoto.ru/pictures_for_form/Intri/INT-K186.jpg","увеличить")</f>
        <v>увеличить</v>
      </c>
      <c r="C23" s="10" t="s">
        <v>25</v>
      </c>
      <c r="D23" s="11">
        <v>4606023046818</v>
      </c>
      <c r="E23" s="12">
        <v>265.39999999999998</v>
      </c>
      <c r="F23" s="13"/>
      <c r="G23" s="14">
        <f>F23*E23</f>
        <v>0</v>
      </c>
    </row>
    <row r="24" spans="2:7" ht="12.95" customHeight="1" outlineLevel="3">
      <c r="C24" s="10" t="s">
        <v>26</v>
      </c>
      <c r="D24" s="11">
        <v>4606023046832</v>
      </c>
      <c r="E24" s="12">
        <v>265.39999999999998</v>
      </c>
      <c r="F24" s="13"/>
      <c r="G24" s="14">
        <f>F24*E24</f>
        <v>0</v>
      </c>
    </row>
    <row r="25" spans="2:7" ht="12.95" customHeight="1" outlineLevel="3">
      <c r="C25" s="10" t="s">
        <v>27</v>
      </c>
      <c r="D25" s="11">
        <v>4606023046856</v>
      </c>
      <c r="E25" s="12">
        <v>265.39999999999998</v>
      </c>
      <c r="F25" s="13"/>
      <c r="G25" s="14">
        <f>F25*E25</f>
        <v>0</v>
      </c>
    </row>
    <row r="26" spans="2:7" ht="11.1" customHeight="1" outlineLevel="3">
      <c r="B26" s="26" t="s">
        <v>28</v>
      </c>
      <c r="C26" s="26"/>
      <c r="D26" s="8"/>
      <c r="E26" s="31" t="str">
        <f>HYPERLINK("http://www.galantholding.ru/catalog/307/116906/","www.galantholding.ru")</f>
        <v>www.galantholding.ru</v>
      </c>
      <c r="F26" s="27"/>
      <c r="G26" s="27"/>
    </row>
    <row r="27" spans="2:7" ht="11.1" customHeight="1" outlineLevel="3">
      <c r="B27" s="28" t="s">
        <v>13</v>
      </c>
      <c r="C27" s="28"/>
      <c r="D27" s="28"/>
      <c r="E27" s="28"/>
      <c r="F27" s="9"/>
      <c r="G27" s="9"/>
    </row>
    <row r="28" spans="2:7" ht="12.95" customHeight="1" outlineLevel="3">
      <c r="C28" s="10" t="s">
        <v>14</v>
      </c>
      <c r="D28" s="11">
        <v>4606023079144</v>
      </c>
      <c r="E28" s="12">
        <v>265.39999999999998</v>
      </c>
      <c r="F28" s="13"/>
      <c r="G28" s="14">
        <f>F28*E28</f>
        <v>0</v>
      </c>
    </row>
    <row r="29" spans="2:7" ht="12.95" customHeight="1" outlineLevel="3">
      <c r="C29" s="10" t="s">
        <v>15</v>
      </c>
      <c r="D29" s="11">
        <v>4606023079168</v>
      </c>
      <c r="E29" s="12">
        <v>265.39999999999998</v>
      </c>
      <c r="F29" s="13"/>
      <c r="G29" s="14">
        <f>F29*E29</f>
        <v>0</v>
      </c>
    </row>
    <row r="30" spans="2:7" ht="12.95" customHeight="1" outlineLevel="3">
      <c r="C30" s="10" t="s">
        <v>16</v>
      </c>
      <c r="D30" s="11">
        <v>4606023079182</v>
      </c>
      <c r="E30" s="12">
        <v>265.39999999999998</v>
      </c>
      <c r="F30" s="13"/>
      <c r="G30" s="14">
        <f>F30*E30</f>
        <v>0</v>
      </c>
    </row>
    <row r="31" spans="2:7" ht="12.95" customHeight="1" outlineLevel="3">
      <c r="C31" s="10" t="s">
        <v>17</v>
      </c>
      <c r="D31" s="11">
        <v>4606023079205</v>
      </c>
      <c r="E31" s="12">
        <v>265.39999999999998</v>
      </c>
      <c r="F31" s="13"/>
      <c r="G31" s="14">
        <f>F31*E31</f>
        <v>0</v>
      </c>
    </row>
    <row r="32" spans="2:7" ht="12.95" customHeight="1" outlineLevel="3">
      <c r="C32" s="10" t="s">
        <v>18</v>
      </c>
      <c r="D32" s="11">
        <v>4606023046719</v>
      </c>
      <c r="E32" s="12">
        <v>265.39999999999998</v>
      </c>
      <c r="F32" s="13"/>
      <c r="G32" s="14">
        <f>F32*E32</f>
        <v>0</v>
      </c>
    </row>
    <row r="33" spans="2:7" ht="12.95" customHeight="1" outlineLevel="3">
      <c r="C33" s="10" t="s">
        <v>19</v>
      </c>
      <c r="D33" s="11">
        <v>4606023046733</v>
      </c>
      <c r="E33" s="12">
        <v>265.39999999999998</v>
      </c>
      <c r="F33" s="13"/>
      <c r="G33" s="14">
        <f>F33*E33</f>
        <v>0</v>
      </c>
    </row>
    <row r="34" spans="2:7" ht="12.95" customHeight="1" outlineLevel="3">
      <c r="C34" s="10" t="s">
        <v>20</v>
      </c>
      <c r="D34" s="11">
        <v>4606023046757</v>
      </c>
      <c r="E34" s="12">
        <v>265.39999999999998</v>
      </c>
      <c r="F34" s="13"/>
      <c r="G34" s="14">
        <f>F34*E34</f>
        <v>0</v>
      </c>
    </row>
    <row r="35" spans="2:7" ht="12.95" customHeight="1" outlineLevel="3">
      <c r="C35" s="10" t="s">
        <v>21</v>
      </c>
      <c r="D35" s="11">
        <v>4606023046771</v>
      </c>
      <c r="E35" s="12">
        <v>265.39999999999998</v>
      </c>
      <c r="F35" s="13"/>
      <c r="G35" s="14">
        <f>F35*E35</f>
        <v>0</v>
      </c>
    </row>
    <row r="36" spans="2:7" ht="12.95" customHeight="1" outlineLevel="3">
      <c r="C36" s="10" t="s">
        <v>29</v>
      </c>
      <c r="D36" s="11">
        <v>4606023172272</v>
      </c>
      <c r="E36" s="12">
        <v>265.39999999999998</v>
      </c>
      <c r="F36" s="13"/>
      <c r="G36" s="14">
        <f>F36*E36</f>
        <v>0</v>
      </c>
    </row>
    <row r="37" spans="2:7" ht="12.95" customHeight="1" outlineLevel="3">
      <c r="C37" s="10" t="s">
        <v>22</v>
      </c>
      <c r="D37" s="11">
        <v>4606023172289</v>
      </c>
      <c r="E37" s="12">
        <v>265.39999999999998</v>
      </c>
      <c r="F37" s="13"/>
      <c r="G37" s="14">
        <f>F37*E37</f>
        <v>0</v>
      </c>
    </row>
    <row r="38" spans="2:7" ht="12.95" customHeight="1" outlineLevel="3">
      <c r="C38" s="10" t="s">
        <v>24</v>
      </c>
      <c r="D38" s="11">
        <v>4606023046634</v>
      </c>
      <c r="E38" s="12">
        <v>265.39999999999998</v>
      </c>
      <c r="F38" s="13"/>
      <c r="G38" s="14">
        <f>F38*E38</f>
        <v>0</v>
      </c>
    </row>
    <row r="39" spans="2:7" ht="12.95" customHeight="1" outlineLevel="3">
      <c r="B39" s="33" t="str">
        <f>HYPERLINK("http://galantphoto.ru/pictures_for_form/Intri/INT-SL184.jpg","увеличить")</f>
        <v>увеличить</v>
      </c>
      <c r="C39" s="10" t="s">
        <v>26</v>
      </c>
      <c r="D39" s="11">
        <v>4606023046672</v>
      </c>
      <c r="E39" s="12">
        <v>265.39999999999998</v>
      </c>
      <c r="F39" s="13"/>
      <c r="G39" s="14">
        <f>F39*E39</f>
        <v>0</v>
      </c>
    </row>
    <row r="40" spans="2:7" ht="12.95" customHeight="1" outlineLevel="3">
      <c r="C40" s="10" t="s">
        <v>27</v>
      </c>
      <c r="D40" s="11">
        <v>4606023046696</v>
      </c>
      <c r="E40" s="12">
        <v>265.39999999999998</v>
      </c>
      <c r="F40" s="13"/>
      <c r="G40" s="14">
        <f>F40*E40</f>
        <v>0</v>
      </c>
    </row>
    <row r="41" spans="2:7" ht="11.1" customHeight="1" outlineLevel="3">
      <c r="B41" s="26" t="s">
        <v>30</v>
      </c>
      <c r="C41" s="26"/>
      <c r="D41" s="8"/>
      <c r="E41" s="31" t="str">
        <f>HYPERLINK("http://www.galantholding.ru/catalog/308/116946/","www.galantholding.ru")</f>
        <v>www.galantholding.ru</v>
      </c>
      <c r="F41" s="27"/>
      <c r="G41" s="27"/>
    </row>
    <row r="42" spans="2:7" ht="11.1" customHeight="1" outlineLevel="3">
      <c r="B42" s="28" t="s">
        <v>13</v>
      </c>
      <c r="C42" s="28"/>
      <c r="D42" s="28"/>
      <c r="E42" s="28"/>
      <c r="F42" s="9"/>
      <c r="G42" s="9"/>
    </row>
    <row r="43" spans="2:7" ht="12.95" customHeight="1" outlineLevel="3">
      <c r="C43" s="10" t="s">
        <v>14</v>
      </c>
      <c r="D43" s="11">
        <v>4606023079380</v>
      </c>
      <c r="E43" s="12">
        <v>242</v>
      </c>
      <c r="F43" s="13"/>
      <c r="G43" s="14">
        <f>F43*E43</f>
        <v>0</v>
      </c>
    </row>
    <row r="44" spans="2:7" ht="12.95" customHeight="1" outlineLevel="3">
      <c r="C44" s="10" t="s">
        <v>15</v>
      </c>
      <c r="D44" s="11">
        <v>4606023079403</v>
      </c>
      <c r="E44" s="12">
        <v>242</v>
      </c>
      <c r="F44" s="13"/>
      <c r="G44" s="14">
        <f>F44*E44</f>
        <v>0</v>
      </c>
    </row>
    <row r="45" spans="2:7" ht="12.95" customHeight="1" outlineLevel="3">
      <c r="C45" s="10" t="s">
        <v>16</v>
      </c>
      <c r="D45" s="11">
        <v>4606023079427</v>
      </c>
      <c r="E45" s="12">
        <v>242</v>
      </c>
      <c r="F45" s="13"/>
      <c r="G45" s="14">
        <f>F45*E45</f>
        <v>0</v>
      </c>
    </row>
    <row r="46" spans="2:7" ht="12.95" customHeight="1" outlineLevel="3">
      <c r="C46" s="10" t="s">
        <v>17</v>
      </c>
      <c r="D46" s="11">
        <v>4606023079441</v>
      </c>
      <c r="E46" s="12">
        <v>242</v>
      </c>
      <c r="F46" s="13"/>
      <c r="G46" s="14">
        <f>F46*E46</f>
        <v>0</v>
      </c>
    </row>
    <row r="47" spans="2:7" ht="12.95" customHeight="1" outlineLevel="3">
      <c r="C47" s="10" t="s">
        <v>18</v>
      </c>
      <c r="D47" s="11">
        <v>4606023066847</v>
      </c>
      <c r="E47" s="12">
        <v>242</v>
      </c>
      <c r="F47" s="13"/>
      <c r="G47" s="14">
        <f>F47*E47</f>
        <v>0</v>
      </c>
    </row>
    <row r="48" spans="2:7" ht="12.95" customHeight="1" outlineLevel="3">
      <c r="C48" s="10" t="s">
        <v>20</v>
      </c>
      <c r="D48" s="11">
        <v>4606023066885</v>
      </c>
      <c r="E48" s="12">
        <v>242</v>
      </c>
      <c r="F48" s="13"/>
      <c r="G48" s="14">
        <f>F48*E48</f>
        <v>0</v>
      </c>
    </row>
    <row r="49" spans="2:7" ht="12.95" customHeight="1" outlineLevel="3">
      <c r="C49" s="10" t="s">
        <v>21</v>
      </c>
      <c r="D49" s="11">
        <v>4606023066908</v>
      </c>
      <c r="E49" s="12">
        <v>242</v>
      </c>
      <c r="F49" s="13"/>
      <c r="G49" s="14">
        <f>F49*E49</f>
        <v>0</v>
      </c>
    </row>
    <row r="50" spans="2:7" ht="12.95" customHeight="1" outlineLevel="3">
      <c r="C50" s="10" t="s">
        <v>31</v>
      </c>
      <c r="D50" s="11">
        <v>4606023172258</v>
      </c>
      <c r="E50" s="12">
        <v>242</v>
      </c>
      <c r="F50" s="13"/>
      <c r="G50" s="14">
        <f>F50*E50</f>
        <v>0</v>
      </c>
    </row>
    <row r="51" spans="2:7" ht="12.95" customHeight="1" outlineLevel="3">
      <c r="C51" s="10" t="s">
        <v>32</v>
      </c>
      <c r="D51" s="11">
        <v>4606023172265</v>
      </c>
      <c r="E51" s="12">
        <v>242</v>
      </c>
      <c r="F51" s="13"/>
      <c r="G51" s="14">
        <f>F51*E51</f>
        <v>0</v>
      </c>
    </row>
    <row r="52" spans="2:7" ht="12.95" customHeight="1" outlineLevel="3">
      <c r="C52" s="10"/>
      <c r="D52" s="10"/>
      <c r="E52" s="16"/>
      <c r="F52" s="13"/>
      <c r="G52" s="14"/>
    </row>
    <row r="53" spans="2:7" ht="12.95" customHeight="1" outlineLevel="3">
      <c r="C53" s="10"/>
      <c r="D53" s="10"/>
      <c r="E53" s="16"/>
      <c r="F53" s="13"/>
      <c r="G53" s="14"/>
    </row>
    <row r="54" spans="2:7" ht="12.95" customHeight="1" outlineLevel="3">
      <c r="B54" s="33" t="str">
        <f>HYPERLINK("http://galantphoto.ru/pictures_for_form/Intri/INT-STL169.jpg","увеличить")</f>
        <v>увеличить</v>
      </c>
      <c r="C54" s="10"/>
      <c r="D54" s="10"/>
      <c r="E54" s="16"/>
      <c r="F54" s="13"/>
      <c r="G54" s="14"/>
    </row>
    <row r="55" spans="2:7" ht="11.1" customHeight="1" outlineLevel="3">
      <c r="B55" s="26" t="s">
        <v>33</v>
      </c>
      <c r="C55" s="26"/>
      <c r="D55" s="8"/>
      <c r="E55" s="31" t="str">
        <f>HYPERLINK("http://www.galantholding.ru/catalog/307/116069/","www.galantholding.ru")</f>
        <v>www.galantholding.ru</v>
      </c>
      <c r="F55" s="27"/>
      <c r="G55" s="27"/>
    </row>
    <row r="56" spans="2:7" ht="11.1" customHeight="1" outlineLevel="3">
      <c r="B56" s="28" t="s">
        <v>13</v>
      </c>
      <c r="C56" s="28"/>
      <c r="D56" s="28"/>
      <c r="E56" s="28"/>
      <c r="F56" s="9"/>
      <c r="G56" s="9"/>
    </row>
    <row r="57" spans="2:7" ht="12.95" customHeight="1" outlineLevel="3">
      <c r="C57" s="10" t="s">
        <v>14</v>
      </c>
      <c r="D57" s="11">
        <v>4606023078666</v>
      </c>
      <c r="E57" s="12">
        <v>263.89999999999998</v>
      </c>
      <c r="F57" s="13"/>
      <c r="G57" s="14">
        <f>F57*E57</f>
        <v>0</v>
      </c>
    </row>
    <row r="58" spans="2:7" ht="12.95" customHeight="1" outlineLevel="3">
      <c r="C58" s="10" t="s">
        <v>15</v>
      </c>
      <c r="D58" s="11">
        <v>4606023078680</v>
      </c>
      <c r="E58" s="12">
        <v>263.89999999999998</v>
      </c>
      <c r="F58" s="13"/>
      <c r="G58" s="14">
        <f>F58*E58</f>
        <v>0</v>
      </c>
    </row>
    <row r="59" spans="2:7" ht="12.95" customHeight="1" outlineLevel="3">
      <c r="C59" s="10" t="s">
        <v>16</v>
      </c>
      <c r="D59" s="11">
        <v>4606023078703</v>
      </c>
      <c r="E59" s="12">
        <v>263.89999999999998</v>
      </c>
      <c r="F59" s="13"/>
      <c r="G59" s="14">
        <f>F59*E59</f>
        <v>0</v>
      </c>
    </row>
    <row r="60" spans="2:7" ht="12.95" customHeight="1" outlineLevel="3">
      <c r="C60" s="10" t="s">
        <v>17</v>
      </c>
      <c r="D60" s="11">
        <v>4606023078727</v>
      </c>
      <c r="E60" s="12">
        <v>263.89999999999998</v>
      </c>
      <c r="F60" s="13"/>
      <c r="G60" s="14">
        <f>F60*E60</f>
        <v>0</v>
      </c>
    </row>
    <row r="61" spans="2:7" ht="12.95" customHeight="1" outlineLevel="3">
      <c r="C61" s="10" t="s">
        <v>18</v>
      </c>
      <c r="D61" s="11">
        <v>4606023047594</v>
      </c>
      <c r="E61" s="12">
        <v>263.89999999999998</v>
      </c>
      <c r="F61" s="13"/>
      <c r="G61" s="14">
        <f>F61*E61</f>
        <v>0</v>
      </c>
    </row>
    <row r="62" spans="2:7" ht="12.95" customHeight="1" outlineLevel="3">
      <c r="C62" s="10" t="s">
        <v>21</v>
      </c>
      <c r="D62" s="11">
        <v>4606023047655</v>
      </c>
      <c r="E62" s="12">
        <v>263.89999999999998</v>
      </c>
      <c r="F62" s="13"/>
      <c r="G62" s="14">
        <f>F62*E62</f>
        <v>0</v>
      </c>
    </row>
    <row r="63" spans="2:7" ht="12.95" customHeight="1" outlineLevel="3">
      <c r="C63" s="10" t="s">
        <v>29</v>
      </c>
      <c r="D63" s="11">
        <v>4606023172197</v>
      </c>
      <c r="E63" s="12">
        <v>263.89999999999998</v>
      </c>
      <c r="F63" s="13"/>
      <c r="G63" s="14">
        <f>F63*E63</f>
        <v>0</v>
      </c>
    </row>
    <row r="64" spans="2:7" ht="12.95" customHeight="1" outlineLevel="3">
      <c r="C64" s="10" t="s">
        <v>22</v>
      </c>
      <c r="D64" s="11">
        <v>4606023172203</v>
      </c>
      <c r="E64" s="12">
        <v>263.89999999999998</v>
      </c>
      <c r="F64" s="13"/>
      <c r="G64" s="14">
        <f>F64*E64</f>
        <v>0</v>
      </c>
    </row>
    <row r="65" spans="2:7" ht="12.95" customHeight="1" outlineLevel="3">
      <c r="C65" s="10" t="s">
        <v>34</v>
      </c>
      <c r="D65" s="11">
        <v>4606023172210</v>
      </c>
      <c r="E65" s="12">
        <v>263.89999999999998</v>
      </c>
      <c r="F65" s="13"/>
      <c r="G65" s="14">
        <f>F65*E65</f>
        <v>0</v>
      </c>
    </row>
    <row r="66" spans="2:7" ht="12.95" customHeight="1" outlineLevel="3">
      <c r="C66" s="10" t="s">
        <v>23</v>
      </c>
      <c r="D66" s="11">
        <v>4606023172227</v>
      </c>
      <c r="E66" s="12">
        <v>263.89999999999998</v>
      </c>
      <c r="F66" s="13"/>
      <c r="G66" s="14">
        <f>F66*E66</f>
        <v>0</v>
      </c>
    </row>
    <row r="67" spans="2:7" ht="12.95" customHeight="1" outlineLevel="3">
      <c r="C67" s="10" t="s">
        <v>24</v>
      </c>
      <c r="D67" s="11">
        <v>4606023046955</v>
      </c>
      <c r="E67" s="12">
        <v>263.89999999999998</v>
      </c>
      <c r="F67" s="13"/>
      <c r="G67" s="14">
        <f>F67*E67</f>
        <v>0</v>
      </c>
    </row>
    <row r="68" spans="2:7" ht="12.95" customHeight="1" outlineLevel="3">
      <c r="B68" s="33" t="str">
        <f>HYPERLINK("http://galantphoto.ru/pictures_for_form/Intri/INT-HM185.jpg","увеличить")</f>
        <v>увеличить</v>
      </c>
      <c r="C68" s="10"/>
      <c r="D68" s="10"/>
      <c r="E68" s="16"/>
      <c r="F68" s="13"/>
      <c r="G68" s="14"/>
    </row>
    <row r="69" spans="2:7" ht="11.1" customHeight="1" outlineLevel="2">
      <c r="B69" s="7" t="s">
        <v>9</v>
      </c>
      <c r="C69" s="7"/>
      <c r="D69" s="7"/>
      <c r="E69" s="7"/>
      <c r="F69" s="7"/>
      <c r="G69" s="7"/>
    </row>
    <row r="70" spans="2:7" ht="11.1" customHeight="1" outlineLevel="3">
      <c r="B70" s="26" t="s">
        <v>35</v>
      </c>
      <c r="C70" s="26"/>
      <c r="D70" s="8"/>
      <c r="E70" s="31" t="str">
        <f>HYPERLINK("http://www.galantholding.ru/catalog/307/115692/","www.galantholding.ru")</f>
        <v>www.galantholding.ru</v>
      </c>
      <c r="F70" s="27"/>
      <c r="G70" s="27"/>
    </row>
    <row r="71" spans="2:7" ht="11.1" customHeight="1" outlineLevel="3">
      <c r="B71" s="28" t="s">
        <v>36</v>
      </c>
      <c r="C71" s="28"/>
      <c r="D71" s="28"/>
      <c r="E71" s="28"/>
      <c r="F71" s="9"/>
      <c r="G71" s="9"/>
    </row>
    <row r="72" spans="2:7" ht="12.95" customHeight="1" outlineLevel="3">
      <c r="C72" s="10" t="s">
        <v>37</v>
      </c>
      <c r="D72" s="11">
        <v>4606023141681</v>
      </c>
      <c r="E72" s="12">
        <v>197.2</v>
      </c>
      <c r="F72" s="13"/>
      <c r="G72" s="14">
        <f>F72*E72</f>
        <v>0</v>
      </c>
    </row>
    <row r="73" spans="2:7" ht="12.95" customHeight="1" outlineLevel="3">
      <c r="C73" s="10" t="s">
        <v>19</v>
      </c>
      <c r="D73" s="11">
        <v>4607097288517</v>
      </c>
      <c r="E73" s="12">
        <v>197.2</v>
      </c>
      <c r="F73" s="13"/>
      <c r="G73" s="14">
        <f>F73*E73</f>
        <v>0</v>
      </c>
    </row>
    <row r="74" spans="2:7" ht="12.95" customHeight="1" outlineLevel="3">
      <c r="C74" s="10" t="s">
        <v>20</v>
      </c>
      <c r="D74" s="11">
        <v>4607097288531</v>
      </c>
      <c r="E74" s="12">
        <v>197.2</v>
      </c>
      <c r="F74" s="13"/>
      <c r="G74" s="14">
        <f>F74*E74</f>
        <v>0</v>
      </c>
    </row>
    <row r="75" spans="2:7" ht="12.95" customHeight="1" outlineLevel="3">
      <c r="C75" s="10" t="s">
        <v>38</v>
      </c>
      <c r="D75" s="11">
        <v>4607097288579</v>
      </c>
      <c r="E75" s="12">
        <v>197.2</v>
      </c>
      <c r="F75" s="13"/>
      <c r="G75" s="14">
        <f>F75*E75</f>
        <v>0</v>
      </c>
    </row>
    <row r="76" spans="2:7" ht="12.95" customHeight="1" outlineLevel="3">
      <c r="C76" s="10" t="s">
        <v>39</v>
      </c>
      <c r="D76" s="11">
        <v>4607097288593</v>
      </c>
      <c r="E76" s="12">
        <v>197.2</v>
      </c>
      <c r="F76" s="13"/>
      <c r="G76" s="14">
        <f>F76*E76</f>
        <v>0</v>
      </c>
    </row>
    <row r="77" spans="2:7" ht="12.95" customHeight="1" outlineLevel="3">
      <c r="C77" s="10" t="s">
        <v>40</v>
      </c>
      <c r="D77" s="11">
        <v>4607097288616</v>
      </c>
      <c r="E77" s="12">
        <v>197.2</v>
      </c>
      <c r="F77" s="13"/>
      <c r="G77" s="14">
        <f>F77*E77</f>
        <v>0</v>
      </c>
    </row>
    <row r="78" spans="2:7" ht="12.95" customHeight="1" outlineLevel="3">
      <c r="C78" s="10" t="s">
        <v>26</v>
      </c>
      <c r="D78" s="11">
        <v>4606023020726</v>
      </c>
      <c r="E78" s="12">
        <v>197.2</v>
      </c>
      <c r="F78" s="13"/>
      <c r="G78" s="14">
        <f>F78*E78</f>
        <v>0</v>
      </c>
    </row>
    <row r="79" spans="2:7" ht="12.95" customHeight="1" outlineLevel="3">
      <c r="C79" s="10" t="s">
        <v>27</v>
      </c>
      <c r="D79" s="11">
        <v>4606023020740</v>
      </c>
      <c r="E79" s="12">
        <v>197.2</v>
      </c>
      <c r="F79" s="13"/>
      <c r="G79" s="14">
        <f>F79*E79</f>
        <v>0</v>
      </c>
    </row>
    <row r="80" spans="2:7" ht="12.95" customHeight="1" outlineLevel="3">
      <c r="C80" s="10" t="s">
        <v>41</v>
      </c>
      <c r="D80" s="11">
        <v>4606023020764</v>
      </c>
      <c r="E80" s="12">
        <v>197.2</v>
      </c>
      <c r="F80" s="13"/>
      <c r="G80" s="14">
        <f>F80*E80</f>
        <v>0</v>
      </c>
    </row>
    <row r="81" spans="2:7" ht="12.95" customHeight="1" outlineLevel="3">
      <c r="C81" s="10" t="s">
        <v>42</v>
      </c>
      <c r="D81" s="11">
        <v>4606023020788</v>
      </c>
      <c r="E81" s="12">
        <v>197.2</v>
      </c>
      <c r="F81" s="13"/>
      <c r="G81" s="14">
        <f>F81*E81</f>
        <v>0</v>
      </c>
    </row>
    <row r="82" spans="2:7" ht="12.95" customHeight="1" outlineLevel="3">
      <c r="C82" s="10" t="s">
        <v>43</v>
      </c>
      <c r="D82" s="11">
        <v>4606023020801</v>
      </c>
      <c r="E82" s="12">
        <v>197.2</v>
      </c>
      <c r="F82" s="13"/>
      <c r="G82" s="14">
        <f>F82*E82</f>
        <v>0</v>
      </c>
    </row>
    <row r="83" spans="2:7" ht="12.95" customHeight="1" outlineLevel="3">
      <c r="B83" s="33" t="str">
        <f>HYPERLINK("http://galantphoto.ru/pictures_for_form/Intri/INT-K116.jpg","увеличить")</f>
        <v>увеличить</v>
      </c>
      <c r="C83" s="10"/>
      <c r="D83" s="10"/>
      <c r="E83" s="16"/>
      <c r="F83" s="13"/>
      <c r="G83" s="14"/>
    </row>
    <row r="84" spans="2:7" ht="11.1" customHeight="1" outlineLevel="3">
      <c r="B84" s="26" t="s">
        <v>44</v>
      </c>
      <c r="C84" s="26"/>
      <c r="D84" s="8"/>
      <c r="E84" s="31" t="str">
        <f>HYPERLINK("http://www.galantholding.ru/catalog/305/129122/","www.galantholding.ru")</f>
        <v>www.galantholding.ru</v>
      </c>
      <c r="F84" s="27"/>
      <c r="G84" s="27"/>
    </row>
    <row r="85" spans="2:7" ht="11.1" customHeight="1" outlineLevel="3">
      <c r="B85" s="28" t="s">
        <v>36</v>
      </c>
      <c r="C85" s="28"/>
      <c r="D85" s="28"/>
      <c r="E85" s="28"/>
      <c r="F85" s="9"/>
      <c r="G85" s="9"/>
    </row>
    <row r="86" spans="2:7" ht="12.95" customHeight="1" outlineLevel="3">
      <c r="C86" s="10" t="s">
        <v>15</v>
      </c>
      <c r="D86" s="11">
        <v>4606023173903</v>
      </c>
      <c r="E86" s="12">
        <v>226.6</v>
      </c>
      <c r="F86" s="13"/>
      <c r="G86" s="14">
        <f>F86*E86</f>
        <v>0</v>
      </c>
    </row>
    <row r="87" spans="2:7" ht="12.95" customHeight="1" outlineLevel="3">
      <c r="C87" s="10"/>
      <c r="D87" s="10"/>
      <c r="E87" s="16"/>
      <c r="F87" s="13"/>
      <c r="G87" s="14"/>
    </row>
    <row r="88" spans="2:7" ht="12.95" customHeight="1" outlineLevel="3">
      <c r="C88" s="10"/>
      <c r="D88" s="10"/>
      <c r="E88" s="16"/>
      <c r="F88" s="13"/>
      <c r="G88" s="14"/>
    </row>
    <row r="89" spans="2:7" ht="12.95" customHeight="1" outlineLevel="3">
      <c r="C89" s="10"/>
      <c r="D89" s="10"/>
      <c r="E89" s="16"/>
      <c r="F89" s="13"/>
      <c r="G89" s="14"/>
    </row>
    <row r="90" spans="2:7" ht="12.95" customHeight="1" outlineLevel="3">
      <c r="C90" s="10"/>
      <c r="D90" s="10"/>
      <c r="E90" s="16"/>
      <c r="F90" s="13"/>
      <c r="G90" s="14"/>
    </row>
    <row r="91" spans="2:7" ht="12.95" customHeight="1" outlineLevel="3">
      <c r="C91" s="10"/>
      <c r="D91" s="10"/>
      <c r="E91" s="16"/>
      <c r="F91" s="13"/>
      <c r="G91" s="14"/>
    </row>
    <row r="92" spans="2:7" ht="12.95" customHeight="1" outlineLevel="3">
      <c r="C92" s="10"/>
      <c r="D92" s="10"/>
      <c r="E92" s="16"/>
      <c r="F92" s="13"/>
      <c r="G92" s="14"/>
    </row>
    <row r="93" spans="2:7" ht="12.95" customHeight="1" outlineLevel="3">
      <c r="C93" s="10"/>
      <c r="D93" s="10"/>
      <c r="E93" s="16"/>
      <c r="F93" s="13"/>
      <c r="G93" s="14"/>
    </row>
    <row r="94" spans="2:7" ht="12.95" customHeight="1" outlineLevel="3">
      <c r="C94" s="10"/>
      <c r="D94" s="10"/>
      <c r="E94" s="16"/>
      <c r="F94" s="13"/>
      <c r="G94" s="14"/>
    </row>
    <row r="95" spans="2:7" ht="12.95" customHeight="1" outlineLevel="3">
      <c r="C95" s="10"/>
      <c r="D95" s="10"/>
      <c r="E95" s="16"/>
      <c r="F95" s="13"/>
      <c r="G95" s="14"/>
    </row>
    <row r="96" spans="2:7" ht="12.95" customHeight="1" outlineLevel="3">
      <c r="C96" s="10"/>
      <c r="D96" s="10"/>
      <c r="E96" s="16"/>
      <c r="F96" s="13"/>
      <c r="G96" s="14"/>
    </row>
    <row r="97" spans="2:7" ht="12.95" customHeight="1" outlineLevel="3">
      <c r="B97" s="33" t="str">
        <f>HYPERLINK("http://galantphoto.ru/pictures_for_form/Intri/INT-K116.jpg","увеличить")</f>
        <v>увеличить</v>
      </c>
      <c r="C97" s="10"/>
      <c r="D97" s="10"/>
      <c r="E97" s="16"/>
      <c r="F97" s="13"/>
      <c r="G97" s="14"/>
    </row>
    <row r="98" spans="2:7" ht="11.1" customHeight="1" outlineLevel="3">
      <c r="B98" s="26" t="s">
        <v>45</v>
      </c>
      <c r="C98" s="26"/>
      <c r="D98" s="8"/>
      <c r="E98" s="31" t="str">
        <f>HYPERLINK("http://www.galantholding.ru/catalog/304/138083/","www.galantholding.ru")</f>
        <v>www.galantholding.ru</v>
      </c>
      <c r="F98" s="27"/>
      <c r="G98" s="27"/>
    </row>
    <row r="99" spans="2:7" ht="11.1" customHeight="1" outlineLevel="3">
      <c r="B99" s="28" t="s">
        <v>46</v>
      </c>
      <c r="C99" s="28"/>
      <c r="D99" s="28"/>
      <c r="E99" s="28"/>
      <c r="F99" s="9"/>
      <c r="G99" s="9"/>
    </row>
    <row r="100" spans="2:7" ht="12.95" customHeight="1" outlineLevel="3">
      <c r="C100" s="10" t="s">
        <v>16</v>
      </c>
      <c r="D100" s="11">
        <v>4606023163270</v>
      </c>
      <c r="E100" s="12">
        <v>205.4</v>
      </c>
      <c r="F100" s="13"/>
      <c r="G100" s="14">
        <f>F100*E100</f>
        <v>0</v>
      </c>
    </row>
    <row r="101" spans="2:7" ht="12.95" customHeight="1" outlineLevel="3">
      <c r="C101" s="10" t="s">
        <v>17</v>
      </c>
      <c r="D101" s="11">
        <v>4606023163287</v>
      </c>
      <c r="E101" s="12">
        <v>205.4</v>
      </c>
      <c r="F101" s="13"/>
      <c r="G101" s="14">
        <f>F101*E101</f>
        <v>0</v>
      </c>
    </row>
    <row r="102" spans="2:7" ht="12.95" customHeight="1" outlineLevel="3">
      <c r="C102" s="10" t="s">
        <v>47</v>
      </c>
      <c r="D102" s="11">
        <v>4606023163294</v>
      </c>
      <c r="E102" s="12">
        <v>205.4</v>
      </c>
      <c r="F102" s="13"/>
      <c r="G102" s="14">
        <f>F102*E102</f>
        <v>0</v>
      </c>
    </row>
    <row r="103" spans="2:7" ht="12.95" customHeight="1" outlineLevel="3">
      <c r="C103" s="10" t="s">
        <v>48</v>
      </c>
      <c r="D103" s="11">
        <v>4606023163300</v>
      </c>
      <c r="E103" s="12">
        <v>205.4</v>
      </c>
      <c r="F103" s="13"/>
      <c r="G103" s="14">
        <f>F103*E103</f>
        <v>0</v>
      </c>
    </row>
    <row r="104" spans="2:7" ht="12.95" customHeight="1" outlineLevel="3">
      <c r="C104" s="10" t="s">
        <v>37</v>
      </c>
      <c r="D104" s="11">
        <v>4606023163317</v>
      </c>
      <c r="E104" s="12">
        <v>205.4</v>
      </c>
      <c r="F104" s="13"/>
      <c r="G104" s="14">
        <f>F104*E104</f>
        <v>0</v>
      </c>
    </row>
    <row r="105" spans="2:7" ht="12.95" customHeight="1" outlineLevel="3">
      <c r="C105" s="10" t="s">
        <v>21</v>
      </c>
      <c r="D105" s="11">
        <v>4606023151321</v>
      </c>
      <c r="E105" s="12">
        <v>205.4</v>
      </c>
      <c r="F105" s="13"/>
      <c r="G105" s="14">
        <f>F105*E105</f>
        <v>0</v>
      </c>
    </row>
    <row r="106" spans="2:7" ht="12.95" customHeight="1" outlineLevel="3">
      <c r="C106" s="10" t="s">
        <v>39</v>
      </c>
      <c r="D106" s="11">
        <v>4606023151345</v>
      </c>
      <c r="E106" s="12">
        <v>205.4</v>
      </c>
      <c r="F106" s="13"/>
      <c r="G106" s="14">
        <f>F106*E106</f>
        <v>0</v>
      </c>
    </row>
    <row r="107" spans="2:7" ht="12.95" customHeight="1" outlineLevel="3">
      <c r="C107" s="10" t="s">
        <v>49</v>
      </c>
      <c r="D107" s="11">
        <v>4606023151383</v>
      </c>
      <c r="E107" s="12">
        <v>205.4</v>
      </c>
      <c r="F107" s="13"/>
      <c r="G107" s="14">
        <f>F107*E107</f>
        <v>0</v>
      </c>
    </row>
    <row r="108" spans="2:7" ht="12.95" customHeight="1" outlineLevel="3">
      <c r="C108" s="10" t="s">
        <v>41</v>
      </c>
      <c r="D108" s="11">
        <v>4606023151451</v>
      </c>
      <c r="E108" s="12">
        <v>205.4</v>
      </c>
      <c r="F108" s="13"/>
      <c r="G108" s="14">
        <f>F108*E108</f>
        <v>0</v>
      </c>
    </row>
    <row r="109" spans="2:7" ht="12.95" customHeight="1" outlineLevel="3">
      <c r="C109" s="10"/>
      <c r="D109" s="10"/>
      <c r="E109" s="16"/>
      <c r="F109" s="13"/>
      <c r="G109" s="14"/>
    </row>
    <row r="110" spans="2:7" ht="12.95" customHeight="1" outlineLevel="3">
      <c r="C110" s="10"/>
      <c r="D110" s="10"/>
      <c r="E110" s="16"/>
      <c r="F110" s="13"/>
      <c r="G110" s="14"/>
    </row>
    <row r="111" spans="2:7" ht="12.95" customHeight="1" outlineLevel="3">
      <c r="B111" s="33" t="str">
        <f>HYPERLINK("http://galantphoto.ru/pictures_for_form/Intri/INT-K1160.jpg","увеличить")</f>
        <v>увеличить</v>
      </c>
      <c r="C111" s="10"/>
      <c r="D111" s="10"/>
      <c r="E111" s="16"/>
      <c r="F111" s="13"/>
      <c r="G111" s="14"/>
    </row>
    <row r="112" spans="2:7" ht="11.1" customHeight="1" outlineLevel="3">
      <c r="B112" s="26" t="s">
        <v>50</v>
      </c>
      <c r="C112" s="26"/>
      <c r="D112" s="8"/>
      <c r="E112" s="31" t="str">
        <f>HYPERLINK("http://www.galantholding.ru/catalog/307/78310/","www.galantholding.ru")</f>
        <v>www.galantholding.ru</v>
      </c>
      <c r="F112" s="27"/>
      <c r="G112" s="27"/>
    </row>
    <row r="113" spans="2:7" ht="11.1" customHeight="1" outlineLevel="3">
      <c r="B113" s="28" t="s">
        <v>51</v>
      </c>
      <c r="C113" s="28"/>
      <c r="D113" s="28"/>
      <c r="E113" s="28"/>
      <c r="F113" s="9"/>
      <c r="G113" s="9"/>
    </row>
    <row r="114" spans="2:7" ht="12.95" customHeight="1" outlineLevel="3">
      <c r="C114" s="10" t="s">
        <v>15</v>
      </c>
      <c r="D114" s="11">
        <v>4606023088771</v>
      </c>
      <c r="E114" s="12">
        <v>188.7</v>
      </c>
      <c r="F114" s="13"/>
      <c r="G114" s="14">
        <f>F114*E114</f>
        <v>0</v>
      </c>
    </row>
    <row r="115" spans="2:7" ht="12.95" customHeight="1" outlineLevel="3">
      <c r="C115" s="10" t="s">
        <v>16</v>
      </c>
      <c r="D115" s="11">
        <v>4606023088795</v>
      </c>
      <c r="E115" s="12">
        <v>188.7</v>
      </c>
      <c r="F115" s="13"/>
      <c r="G115" s="14">
        <f>F115*E115</f>
        <v>0</v>
      </c>
    </row>
    <row r="116" spans="2:7" ht="12.95" customHeight="1" outlineLevel="3">
      <c r="C116" s="10" t="s">
        <v>17</v>
      </c>
      <c r="D116" s="11">
        <v>4606023088818</v>
      </c>
      <c r="E116" s="12">
        <v>188.7</v>
      </c>
      <c r="F116" s="13"/>
      <c r="G116" s="14">
        <f>F116*E116</f>
        <v>0</v>
      </c>
    </row>
    <row r="117" spans="2:7" ht="12.95" customHeight="1" outlineLevel="3">
      <c r="C117" s="10" t="s">
        <v>47</v>
      </c>
      <c r="D117" s="11">
        <v>4606023088832</v>
      </c>
      <c r="E117" s="12">
        <v>188.7</v>
      </c>
      <c r="F117" s="13"/>
      <c r="G117" s="14">
        <f>F117*E117</f>
        <v>0</v>
      </c>
    </row>
    <row r="118" spans="2:7" ht="12.95" customHeight="1" outlineLevel="3">
      <c r="C118" s="10" t="s">
        <v>48</v>
      </c>
      <c r="D118" s="11">
        <v>4606023088856</v>
      </c>
      <c r="E118" s="12">
        <v>188.7</v>
      </c>
      <c r="F118" s="13"/>
      <c r="G118" s="14">
        <f>F118*E118</f>
        <v>0</v>
      </c>
    </row>
    <row r="119" spans="2:7" ht="12.95" customHeight="1" outlineLevel="3">
      <c r="C119" s="10" t="s">
        <v>19</v>
      </c>
      <c r="D119" s="11">
        <v>4606023037809</v>
      </c>
      <c r="E119" s="12">
        <v>188.7</v>
      </c>
      <c r="F119" s="13"/>
      <c r="G119" s="14">
        <f>F119*E119</f>
        <v>0</v>
      </c>
    </row>
    <row r="120" spans="2:7" ht="12.95" customHeight="1" outlineLevel="3">
      <c r="C120" s="10" t="s">
        <v>20</v>
      </c>
      <c r="D120" s="11">
        <v>4606023037823</v>
      </c>
      <c r="E120" s="12">
        <v>188.7</v>
      </c>
      <c r="F120" s="13"/>
      <c r="G120" s="14">
        <f>F120*E120</f>
        <v>0</v>
      </c>
    </row>
    <row r="121" spans="2:7" ht="12.95" customHeight="1" outlineLevel="3">
      <c r="C121" s="10" t="s">
        <v>21</v>
      </c>
      <c r="D121" s="11">
        <v>4606023037847</v>
      </c>
      <c r="E121" s="12">
        <v>188.7</v>
      </c>
      <c r="F121" s="13"/>
      <c r="G121" s="14">
        <f>F121*E121</f>
        <v>0</v>
      </c>
    </row>
    <row r="122" spans="2:7" ht="12.95" customHeight="1" outlineLevel="3">
      <c r="C122" s="10" t="s">
        <v>38</v>
      </c>
      <c r="D122" s="11">
        <v>4606023037861</v>
      </c>
      <c r="E122" s="12">
        <v>188.7</v>
      </c>
      <c r="F122" s="13"/>
      <c r="G122" s="14">
        <f>F122*E122</f>
        <v>0</v>
      </c>
    </row>
    <row r="123" spans="2:7" ht="12.95" customHeight="1" outlineLevel="3">
      <c r="C123" s="10" t="s">
        <v>39</v>
      </c>
      <c r="D123" s="11">
        <v>4606023037885</v>
      </c>
      <c r="E123" s="12">
        <v>188.7</v>
      </c>
      <c r="F123" s="13"/>
      <c r="G123" s="14">
        <f>F123*E123</f>
        <v>0</v>
      </c>
    </row>
    <row r="124" spans="2:7" ht="12.95" customHeight="1" outlineLevel="3">
      <c r="C124" s="10" t="s">
        <v>52</v>
      </c>
      <c r="D124" s="11">
        <v>4606023167537</v>
      </c>
      <c r="E124" s="12">
        <v>188.7</v>
      </c>
      <c r="F124" s="13"/>
      <c r="G124" s="14">
        <f>F124*E124</f>
        <v>0</v>
      </c>
    </row>
    <row r="125" spans="2:7" ht="12.95" customHeight="1" outlineLevel="3">
      <c r="B125" s="33" t="str">
        <f>HYPERLINK("http://galantphoto.ru/pictures_for_form/Intri/INT-K136.jpg","увеличить")</f>
        <v>увеличить</v>
      </c>
      <c r="C125" s="10" t="s">
        <v>53</v>
      </c>
      <c r="D125" s="11">
        <v>4606023167544</v>
      </c>
      <c r="E125" s="12">
        <v>188.7</v>
      </c>
      <c r="F125" s="13"/>
      <c r="G125" s="14">
        <f>F125*E125</f>
        <v>0</v>
      </c>
    </row>
    <row r="126" spans="2:7" ht="12.95" customHeight="1" outlineLevel="3">
      <c r="C126" s="10" t="s">
        <v>54</v>
      </c>
      <c r="D126" s="11">
        <v>4606023167551</v>
      </c>
      <c r="E126" s="12">
        <v>188.7</v>
      </c>
      <c r="F126" s="13"/>
      <c r="G126" s="14">
        <f>F126*E126</f>
        <v>0</v>
      </c>
    </row>
    <row r="127" spans="2:7" ht="12.95" customHeight="1" outlineLevel="3">
      <c r="C127" s="10" t="s">
        <v>55</v>
      </c>
      <c r="D127" s="11">
        <v>4606023167568</v>
      </c>
      <c r="E127" s="12">
        <v>188.7</v>
      </c>
      <c r="F127" s="13"/>
      <c r="G127" s="14">
        <f>F127*E127</f>
        <v>0</v>
      </c>
    </row>
    <row r="128" spans="2:7" ht="12.95" customHeight="1" outlineLevel="3">
      <c r="C128" s="10" t="s">
        <v>56</v>
      </c>
      <c r="D128" s="11">
        <v>4606023167575</v>
      </c>
      <c r="E128" s="12">
        <v>188.7</v>
      </c>
      <c r="F128" s="13"/>
      <c r="G128" s="14">
        <f>F128*E128</f>
        <v>0</v>
      </c>
    </row>
    <row r="129" spans="2:7" ht="11.1" customHeight="1" outlineLevel="3">
      <c r="B129" s="26" t="s">
        <v>57</v>
      </c>
      <c r="C129" s="26"/>
      <c r="D129" s="8"/>
      <c r="E129" s="31" t="str">
        <f>HYPERLINK("http://www.galantholding.ru/catalog/307/77682/","www.galantholding.ru")</f>
        <v>www.galantholding.ru</v>
      </c>
      <c r="F129" s="27"/>
      <c r="G129" s="27"/>
    </row>
    <row r="130" spans="2:7" ht="11.1" customHeight="1" outlineLevel="3">
      <c r="B130" s="28" t="s">
        <v>36</v>
      </c>
      <c r="C130" s="28"/>
      <c r="D130" s="28"/>
      <c r="E130" s="28"/>
      <c r="F130" s="9"/>
      <c r="G130" s="9"/>
    </row>
    <row r="131" spans="2:7" ht="12.95" customHeight="1" outlineLevel="3">
      <c r="C131" s="10" t="s">
        <v>19</v>
      </c>
      <c r="D131" s="11">
        <v>4606023061309</v>
      </c>
      <c r="E131" s="12">
        <v>197.7</v>
      </c>
      <c r="F131" s="13"/>
      <c r="G131" s="14">
        <f>F131*E131</f>
        <v>0</v>
      </c>
    </row>
    <row r="132" spans="2:7" ht="12.95" customHeight="1" outlineLevel="3">
      <c r="C132" s="10" t="s">
        <v>20</v>
      </c>
      <c r="D132" s="11">
        <v>4606023061323</v>
      </c>
      <c r="E132" s="12">
        <v>197.7</v>
      </c>
      <c r="F132" s="13"/>
      <c r="G132" s="14">
        <f>F132*E132</f>
        <v>0</v>
      </c>
    </row>
    <row r="133" spans="2:7" ht="12.95" customHeight="1" outlineLevel="3">
      <c r="C133" s="10" t="s">
        <v>21</v>
      </c>
      <c r="D133" s="11">
        <v>4606023061347</v>
      </c>
      <c r="E133" s="12">
        <v>197.7</v>
      </c>
      <c r="F133" s="13"/>
      <c r="G133" s="14">
        <f>F133*E133</f>
        <v>0</v>
      </c>
    </row>
    <row r="134" spans="2:7" ht="12.95" customHeight="1" outlineLevel="3">
      <c r="C134" s="10" t="s">
        <v>38</v>
      </c>
      <c r="D134" s="11">
        <v>4606023061422</v>
      </c>
      <c r="E134" s="12">
        <v>197.7</v>
      </c>
      <c r="F134" s="13"/>
      <c r="G134" s="14">
        <f>F134*E134</f>
        <v>0</v>
      </c>
    </row>
    <row r="135" spans="2:7" ht="12.95" customHeight="1" outlineLevel="3">
      <c r="C135" s="10" t="s">
        <v>58</v>
      </c>
      <c r="D135" s="11">
        <v>4606023174092</v>
      </c>
      <c r="E135" s="12">
        <v>197.7</v>
      </c>
      <c r="F135" s="13"/>
      <c r="G135" s="14">
        <f>F135*E135</f>
        <v>0</v>
      </c>
    </row>
    <row r="136" spans="2:7" ht="12.95" customHeight="1" outlineLevel="3">
      <c r="C136" s="10" t="s">
        <v>59</v>
      </c>
      <c r="D136" s="11">
        <v>4606023174108</v>
      </c>
      <c r="E136" s="12">
        <v>197.7</v>
      </c>
      <c r="F136" s="13"/>
      <c r="G136" s="14">
        <f>F136*E136</f>
        <v>0</v>
      </c>
    </row>
    <row r="137" spans="2:7" ht="12.95" customHeight="1" outlineLevel="3">
      <c r="C137" s="10" t="s">
        <v>60</v>
      </c>
      <c r="D137" s="11">
        <v>4606023174115</v>
      </c>
      <c r="E137" s="12">
        <v>197.7</v>
      </c>
      <c r="F137" s="13"/>
      <c r="G137" s="14">
        <f>F137*E137</f>
        <v>0</v>
      </c>
    </row>
    <row r="138" spans="2:7" ht="12.95" customHeight="1" outlineLevel="3">
      <c r="C138" s="10" t="s">
        <v>61</v>
      </c>
      <c r="D138" s="11">
        <v>4606023174122</v>
      </c>
      <c r="E138" s="12">
        <v>197.7</v>
      </c>
      <c r="F138" s="13"/>
      <c r="G138" s="14">
        <f>F138*E138</f>
        <v>0</v>
      </c>
    </row>
    <row r="139" spans="2:7" ht="12.95" customHeight="1" outlineLevel="3">
      <c r="C139" s="10"/>
      <c r="D139" s="10"/>
      <c r="E139" s="16"/>
      <c r="F139" s="13"/>
      <c r="G139" s="14"/>
    </row>
    <row r="140" spans="2:7" ht="12.95" customHeight="1" outlineLevel="3">
      <c r="C140" s="10"/>
      <c r="D140" s="10"/>
      <c r="E140" s="16"/>
      <c r="F140" s="13"/>
      <c r="G140" s="14"/>
    </row>
    <row r="141" spans="2:7" ht="12.95" customHeight="1" outlineLevel="3">
      <c r="C141" s="10"/>
      <c r="D141" s="10"/>
      <c r="E141" s="16"/>
      <c r="F141" s="13"/>
      <c r="G141" s="14"/>
    </row>
    <row r="142" spans="2:7" ht="12.95" customHeight="1" outlineLevel="3">
      <c r="B142" s="33" t="str">
        <f>HYPERLINK("http://galantphoto.ru/pictures_for_form/Intri/INT-K153.jpg","увеличить")</f>
        <v>увеличить</v>
      </c>
      <c r="C142" s="10"/>
      <c r="D142" s="10"/>
      <c r="E142" s="16"/>
      <c r="F142" s="13"/>
      <c r="G142" s="14"/>
    </row>
    <row r="143" spans="2:7" ht="11.1" customHeight="1" outlineLevel="3">
      <c r="B143" s="26" t="s">
        <v>62</v>
      </c>
      <c r="C143" s="26"/>
      <c r="D143" s="8"/>
      <c r="E143" s="31" t="str">
        <f>HYPERLINK("http://www.galantholding.ru/catalog/304/138084/","www.galantholding.ru")</f>
        <v>www.galantholding.ru</v>
      </c>
      <c r="F143" s="27"/>
      <c r="G143" s="27"/>
    </row>
    <row r="144" spans="2:7" ht="11.1" customHeight="1" outlineLevel="3">
      <c r="B144" s="28" t="s">
        <v>36</v>
      </c>
      <c r="C144" s="28"/>
      <c r="D144" s="28"/>
      <c r="E144" s="28"/>
      <c r="F144" s="9"/>
      <c r="G144" s="9"/>
    </row>
    <row r="145" spans="2:7" ht="12.95" customHeight="1" outlineLevel="3">
      <c r="C145" s="10" t="s">
        <v>16</v>
      </c>
      <c r="D145" s="11">
        <v>4606023069268</v>
      </c>
      <c r="E145" s="12">
        <v>198.2</v>
      </c>
      <c r="F145" s="13"/>
      <c r="G145" s="14">
        <f>F145*E145</f>
        <v>0</v>
      </c>
    </row>
    <row r="146" spans="2:7" ht="12.95" customHeight="1" outlineLevel="3">
      <c r="C146" s="10" t="s">
        <v>17</v>
      </c>
      <c r="D146" s="11">
        <v>4606023069282</v>
      </c>
      <c r="E146" s="12">
        <v>198.2</v>
      </c>
      <c r="F146" s="13"/>
      <c r="G146" s="14">
        <f>F146*E146</f>
        <v>0</v>
      </c>
    </row>
    <row r="147" spans="2:7" ht="12.95" customHeight="1" outlineLevel="3">
      <c r="C147" s="10" t="s">
        <v>47</v>
      </c>
      <c r="D147" s="11">
        <v>4606023069305</v>
      </c>
      <c r="E147" s="12">
        <v>198.2</v>
      </c>
      <c r="F147" s="13"/>
      <c r="G147" s="14">
        <f>F147*E147</f>
        <v>0</v>
      </c>
    </row>
    <row r="148" spans="2:7" ht="12.95" customHeight="1" outlineLevel="3">
      <c r="C148" s="10" t="s">
        <v>48</v>
      </c>
      <c r="D148" s="11">
        <v>4606023069329</v>
      </c>
      <c r="E148" s="12">
        <v>198.2</v>
      </c>
      <c r="F148" s="13"/>
      <c r="G148" s="14">
        <f>F148*E148</f>
        <v>0</v>
      </c>
    </row>
    <row r="149" spans="2:7" ht="12.95" customHeight="1" outlineLevel="3">
      <c r="C149" s="10" t="s">
        <v>37</v>
      </c>
      <c r="D149" s="11">
        <v>4606023069343</v>
      </c>
      <c r="E149" s="12">
        <v>198.2</v>
      </c>
      <c r="F149" s="13"/>
      <c r="G149" s="14">
        <f>F149*E149</f>
        <v>0</v>
      </c>
    </row>
    <row r="150" spans="2:7" ht="12.95" customHeight="1" outlineLevel="3">
      <c r="C150" s="10" t="s">
        <v>41</v>
      </c>
      <c r="D150" s="11">
        <v>4606023018013</v>
      </c>
      <c r="E150" s="12">
        <v>198.2</v>
      </c>
      <c r="F150" s="13"/>
      <c r="G150" s="14">
        <f>F150*E150</f>
        <v>0</v>
      </c>
    </row>
    <row r="151" spans="2:7" ht="12.95" customHeight="1" outlineLevel="3">
      <c r="C151" s="10" t="s">
        <v>42</v>
      </c>
      <c r="D151" s="11">
        <v>4606023018037</v>
      </c>
      <c r="E151" s="12">
        <v>198.2</v>
      </c>
      <c r="F151" s="13"/>
      <c r="G151" s="14">
        <f>F151*E151</f>
        <v>0</v>
      </c>
    </row>
    <row r="152" spans="2:7" ht="12.95" customHeight="1" outlineLevel="3">
      <c r="C152" s="10" t="s">
        <v>43</v>
      </c>
      <c r="D152" s="11">
        <v>4606023018051</v>
      </c>
      <c r="E152" s="12">
        <v>198.2</v>
      </c>
      <c r="F152" s="13"/>
      <c r="G152" s="14">
        <f>F152*E152</f>
        <v>0</v>
      </c>
    </row>
    <row r="153" spans="2:7" ht="12.95" customHeight="1" outlineLevel="3">
      <c r="C153" s="10"/>
      <c r="D153" s="10"/>
      <c r="E153" s="16"/>
      <c r="F153" s="13"/>
      <c r="G153" s="14"/>
    </row>
    <row r="154" spans="2:7" ht="12.95" customHeight="1" outlineLevel="3">
      <c r="C154" s="10"/>
      <c r="D154" s="10"/>
      <c r="E154" s="16"/>
      <c r="F154" s="13"/>
      <c r="G154" s="14"/>
    </row>
    <row r="155" spans="2:7" ht="12.95" customHeight="1" outlineLevel="3">
      <c r="C155" s="10"/>
      <c r="D155" s="10"/>
      <c r="E155" s="16"/>
      <c r="F155" s="13"/>
      <c r="G155" s="14"/>
    </row>
    <row r="156" spans="2:7" ht="12.95" customHeight="1" outlineLevel="3">
      <c r="B156" s="33" t="str">
        <f>HYPERLINK("http://galantphoto.ru/pictures_for_form/Intri/INT-K173.jpg","увеличить")</f>
        <v>увеличить</v>
      </c>
      <c r="C156" s="10"/>
      <c r="D156" s="10"/>
      <c r="E156" s="16"/>
      <c r="F156" s="13"/>
      <c r="G156" s="14"/>
    </row>
    <row r="157" spans="2:7" ht="11.1" customHeight="1" outlineLevel="3">
      <c r="B157" s="26" t="s">
        <v>63</v>
      </c>
      <c r="C157" s="26"/>
      <c r="D157" s="8"/>
      <c r="E157" s="31" t="str">
        <f>HYPERLINK("http://www.galantholding.ru/catalog/307/138101/","www.galantholding.ru")</f>
        <v>www.galantholding.ru</v>
      </c>
      <c r="F157" s="27"/>
      <c r="G157" s="27"/>
    </row>
    <row r="158" spans="2:7" ht="11.1" customHeight="1" outlineLevel="3">
      <c r="B158" s="28" t="s">
        <v>36</v>
      </c>
      <c r="C158" s="28"/>
      <c r="D158" s="28"/>
      <c r="E158" s="28"/>
      <c r="F158" s="9"/>
      <c r="G158" s="9"/>
    </row>
    <row r="159" spans="2:7" ht="12.95" customHeight="1" outlineLevel="3">
      <c r="C159" s="10" t="s">
        <v>20</v>
      </c>
      <c r="D159" s="11">
        <v>4606023091375</v>
      </c>
      <c r="E159" s="12">
        <v>202</v>
      </c>
      <c r="F159" s="13"/>
      <c r="G159" s="14">
        <f>F159*E159</f>
        <v>0</v>
      </c>
    </row>
    <row r="160" spans="2:7" ht="12.95" customHeight="1" outlineLevel="3">
      <c r="C160" s="10" t="s">
        <v>21</v>
      </c>
      <c r="D160" s="11">
        <v>4606023091399</v>
      </c>
      <c r="E160" s="12">
        <v>202</v>
      </c>
      <c r="F160" s="13"/>
      <c r="G160" s="14">
        <f>F160*E160</f>
        <v>0</v>
      </c>
    </row>
    <row r="161" spans="2:7" ht="12.95" customHeight="1" outlineLevel="3">
      <c r="C161" s="10" t="s">
        <v>38</v>
      </c>
      <c r="D161" s="11">
        <v>4606023091412</v>
      </c>
      <c r="E161" s="12">
        <v>202</v>
      </c>
      <c r="F161" s="13"/>
      <c r="G161" s="14">
        <f>F161*E161</f>
        <v>0</v>
      </c>
    </row>
    <row r="162" spans="2:7" ht="12.95" customHeight="1" outlineLevel="3">
      <c r="C162" s="10" t="s">
        <v>39</v>
      </c>
      <c r="D162" s="11">
        <v>4606023091436</v>
      </c>
      <c r="E162" s="12">
        <v>202</v>
      </c>
      <c r="F162" s="13"/>
      <c r="G162" s="14">
        <f>F162*E162</f>
        <v>0</v>
      </c>
    </row>
    <row r="163" spans="2:7" ht="12.95" customHeight="1" outlineLevel="3">
      <c r="C163" s="10" t="s">
        <v>40</v>
      </c>
      <c r="D163" s="11">
        <v>4606023091450</v>
      </c>
      <c r="E163" s="12">
        <v>202</v>
      </c>
      <c r="F163" s="13"/>
      <c r="G163" s="14">
        <f>F163*E163</f>
        <v>0</v>
      </c>
    </row>
    <row r="164" spans="2:7" ht="12.95" customHeight="1" outlineLevel="3">
      <c r="C164" s="10" t="s">
        <v>64</v>
      </c>
      <c r="D164" s="11">
        <v>4606023169210</v>
      </c>
      <c r="E164" s="12">
        <v>202</v>
      </c>
      <c r="F164" s="13"/>
      <c r="G164" s="14">
        <f>F164*E164</f>
        <v>0</v>
      </c>
    </row>
    <row r="165" spans="2:7" ht="12.95" customHeight="1" outlineLevel="3">
      <c r="C165" s="10" t="s">
        <v>65</v>
      </c>
      <c r="D165" s="11">
        <v>4606023169234</v>
      </c>
      <c r="E165" s="12">
        <v>202</v>
      </c>
      <c r="F165" s="13"/>
      <c r="G165" s="14">
        <f>F165*E165</f>
        <v>0</v>
      </c>
    </row>
    <row r="166" spans="2:7" ht="12.95" customHeight="1" outlineLevel="3">
      <c r="C166" s="10" t="s">
        <v>66</v>
      </c>
      <c r="D166" s="11">
        <v>4606023170063</v>
      </c>
      <c r="E166" s="12">
        <v>202</v>
      </c>
      <c r="F166" s="13"/>
      <c r="G166" s="14">
        <f>F166*E166</f>
        <v>0</v>
      </c>
    </row>
    <row r="167" spans="2:7" ht="12.95" customHeight="1" outlineLevel="3">
      <c r="C167" s="10" t="s">
        <v>67</v>
      </c>
      <c r="D167" s="11">
        <v>4606023170070</v>
      </c>
      <c r="E167" s="12">
        <v>202</v>
      </c>
      <c r="F167" s="13"/>
      <c r="G167" s="14">
        <f>F167*E167</f>
        <v>0</v>
      </c>
    </row>
    <row r="168" spans="2:7" ht="12.95" customHeight="1" outlineLevel="3">
      <c r="C168" s="10" t="s">
        <v>68</v>
      </c>
      <c r="D168" s="11">
        <v>4606023170087</v>
      </c>
      <c r="E168" s="12">
        <v>202</v>
      </c>
      <c r="F168" s="13"/>
      <c r="G168" s="14">
        <f>F168*E168</f>
        <v>0</v>
      </c>
    </row>
    <row r="169" spans="2:7" ht="12.95" customHeight="1" outlineLevel="3">
      <c r="C169" s="10" t="s">
        <v>69</v>
      </c>
      <c r="D169" s="11">
        <v>4606023170094</v>
      </c>
      <c r="E169" s="12">
        <v>202</v>
      </c>
      <c r="F169" s="13"/>
      <c r="G169" s="14">
        <f>F169*E169</f>
        <v>0</v>
      </c>
    </row>
    <row r="170" spans="2:7" ht="12.95" customHeight="1" outlineLevel="3">
      <c r="B170" s="33" t="str">
        <f>HYPERLINK("http://galantphoto.ru/pictures_for_form/Intri/INT-K188.jpg","увеличить")</f>
        <v>увеличить</v>
      </c>
      <c r="C170" s="10" t="s">
        <v>26</v>
      </c>
      <c r="D170" s="11">
        <v>4606023091474</v>
      </c>
      <c r="E170" s="12">
        <v>202</v>
      </c>
      <c r="F170" s="13"/>
      <c r="G170" s="14">
        <f>F170*E170</f>
        <v>0</v>
      </c>
    </row>
    <row r="171" spans="2:7" ht="12.95" customHeight="1" outlineLevel="3">
      <c r="C171" s="10" t="s">
        <v>27</v>
      </c>
      <c r="D171" s="11">
        <v>4606023091498</v>
      </c>
      <c r="E171" s="12">
        <v>202</v>
      </c>
      <c r="F171" s="13"/>
      <c r="G171" s="14">
        <f>F171*E171</f>
        <v>0</v>
      </c>
    </row>
    <row r="172" spans="2:7" ht="12.95" customHeight="1" outlineLevel="3">
      <c r="C172" s="10" t="s">
        <v>41</v>
      </c>
      <c r="D172" s="11">
        <v>4606023091511</v>
      </c>
      <c r="E172" s="12">
        <v>202</v>
      </c>
      <c r="F172" s="13"/>
      <c r="G172" s="14">
        <f>F172*E172</f>
        <v>0</v>
      </c>
    </row>
    <row r="173" spans="2:7" ht="12.95" customHeight="1" outlineLevel="3">
      <c r="C173" s="10" t="s">
        <v>42</v>
      </c>
      <c r="D173" s="11">
        <v>4606023091535</v>
      </c>
      <c r="E173" s="12">
        <v>202</v>
      </c>
      <c r="F173" s="13"/>
      <c r="G173" s="14">
        <f>F173*E173</f>
        <v>0</v>
      </c>
    </row>
    <row r="174" spans="2:7" ht="12.95" customHeight="1" outlineLevel="3">
      <c r="C174" s="10" t="s">
        <v>43</v>
      </c>
      <c r="D174" s="11">
        <v>4606023091559</v>
      </c>
      <c r="E174" s="12">
        <v>202</v>
      </c>
      <c r="F174" s="13"/>
      <c r="G174" s="14">
        <f>F174*E174</f>
        <v>0</v>
      </c>
    </row>
    <row r="175" spans="2:7" ht="11.1" customHeight="1" outlineLevel="3">
      <c r="B175" s="26" t="s">
        <v>70</v>
      </c>
      <c r="C175" s="26"/>
      <c r="D175" s="8"/>
      <c r="E175" s="31" t="str">
        <f>HYPERLINK("http://www.galantholding.ru/catalog/305/77686/","www.galantholding.ru")</f>
        <v>www.galantholding.ru</v>
      </c>
      <c r="F175" s="27"/>
      <c r="G175" s="27"/>
    </row>
    <row r="176" spans="2:7" ht="11.1" customHeight="1" outlineLevel="3">
      <c r="B176" s="28" t="s">
        <v>71</v>
      </c>
      <c r="C176" s="28"/>
      <c r="D176" s="28"/>
      <c r="E176" s="28"/>
      <c r="F176" s="9"/>
      <c r="G176" s="9"/>
    </row>
    <row r="177" spans="2:7" ht="12.95" customHeight="1" outlineLevel="3">
      <c r="C177" s="10" t="s">
        <v>15</v>
      </c>
      <c r="D177" s="11">
        <v>4606023088894</v>
      </c>
      <c r="E177" s="12">
        <v>216.3</v>
      </c>
      <c r="F177" s="13"/>
      <c r="G177" s="14">
        <f>F177*E177</f>
        <v>0</v>
      </c>
    </row>
    <row r="178" spans="2:7" ht="12.95" customHeight="1" outlineLevel="3">
      <c r="C178" s="10" t="s">
        <v>16</v>
      </c>
      <c r="D178" s="11">
        <v>4606023088917</v>
      </c>
      <c r="E178" s="12">
        <v>216.3</v>
      </c>
      <c r="F178" s="13"/>
      <c r="G178" s="14">
        <f>F178*E178</f>
        <v>0</v>
      </c>
    </row>
    <row r="179" spans="2:7" ht="12.95" customHeight="1" outlineLevel="3">
      <c r="C179" s="10" t="s">
        <v>17</v>
      </c>
      <c r="D179" s="11">
        <v>4606023088931</v>
      </c>
      <c r="E179" s="12">
        <v>216.3</v>
      </c>
      <c r="F179" s="13"/>
      <c r="G179" s="14">
        <f>F179*E179</f>
        <v>0</v>
      </c>
    </row>
    <row r="180" spans="2:7" ht="12.95" customHeight="1" outlineLevel="3">
      <c r="C180" s="10" t="s">
        <v>47</v>
      </c>
      <c r="D180" s="11">
        <v>4606023088955</v>
      </c>
      <c r="E180" s="12">
        <v>216.3</v>
      </c>
      <c r="F180" s="13"/>
      <c r="G180" s="14">
        <f>F180*E180</f>
        <v>0</v>
      </c>
    </row>
    <row r="181" spans="2:7" ht="12.95" customHeight="1" outlineLevel="3">
      <c r="C181" s="10" t="s">
        <v>48</v>
      </c>
      <c r="D181" s="11">
        <v>4606023088979</v>
      </c>
      <c r="E181" s="12">
        <v>216.3</v>
      </c>
      <c r="F181" s="13"/>
      <c r="G181" s="14">
        <f>F181*E181</f>
        <v>0</v>
      </c>
    </row>
    <row r="182" spans="2:7" ht="12.95" customHeight="1" outlineLevel="3">
      <c r="C182" s="10" t="s">
        <v>37</v>
      </c>
      <c r="D182" s="11">
        <v>4606023088993</v>
      </c>
      <c r="E182" s="12">
        <v>216.3</v>
      </c>
      <c r="F182" s="13"/>
      <c r="G182" s="14">
        <f>F182*E182</f>
        <v>0</v>
      </c>
    </row>
    <row r="183" spans="2:7" ht="12.95" customHeight="1" outlineLevel="3">
      <c r="C183" s="10" t="s">
        <v>19</v>
      </c>
      <c r="D183" s="11">
        <v>4606023014176</v>
      </c>
      <c r="E183" s="12">
        <v>216.3</v>
      </c>
      <c r="F183" s="13"/>
      <c r="G183" s="14">
        <f>F183*E183</f>
        <v>0</v>
      </c>
    </row>
    <row r="184" spans="2:7" ht="12.95" customHeight="1" outlineLevel="3">
      <c r="C184" s="10" t="s">
        <v>20</v>
      </c>
      <c r="D184" s="11">
        <v>4606023014190</v>
      </c>
      <c r="E184" s="12">
        <v>216.3</v>
      </c>
      <c r="F184" s="13"/>
      <c r="G184" s="14">
        <f>F184*E184</f>
        <v>0</v>
      </c>
    </row>
    <row r="185" spans="2:7" ht="12.95" customHeight="1" outlineLevel="3">
      <c r="C185" s="10" t="s">
        <v>21</v>
      </c>
      <c r="D185" s="11">
        <v>4606023014213</v>
      </c>
      <c r="E185" s="12">
        <v>216.3</v>
      </c>
      <c r="F185" s="13"/>
      <c r="G185" s="14">
        <f>F185*E185</f>
        <v>0</v>
      </c>
    </row>
    <row r="186" spans="2:7" ht="12.95" customHeight="1" outlineLevel="3">
      <c r="C186" s="10" t="s">
        <v>38</v>
      </c>
      <c r="D186" s="11">
        <v>4606023014237</v>
      </c>
      <c r="E186" s="12">
        <v>216.3</v>
      </c>
      <c r="F186" s="13"/>
      <c r="G186" s="14">
        <f>F186*E186</f>
        <v>0</v>
      </c>
    </row>
    <row r="187" spans="2:7" ht="12.95" customHeight="1" outlineLevel="3">
      <c r="C187" s="10" t="s">
        <v>39</v>
      </c>
      <c r="D187" s="11">
        <v>4606023014251</v>
      </c>
      <c r="E187" s="12">
        <v>216.3</v>
      </c>
      <c r="F187" s="13"/>
      <c r="G187" s="14">
        <f>F187*E187</f>
        <v>0</v>
      </c>
    </row>
    <row r="188" spans="2:7" ht="12.95" customHeight="1" outlineLevel="3">
      <c r="B188" s="33" t="str">
        <f>HYPERLINK("http://galantphoto.ru/pictures_for_form/Intri/INT-K232.jpg","увеличить")</f>
        <v>увеличить</v>
      </c>
      <c r="C188" s="10" t="s">
        <v>40</v>
      </c>
      <c r="D188" s="11">
        <v>4606023014275</v>
      </c>
      <c r="E188" s="12">
        <v>216.3</v>
      </c>
      <c r="F188" s="13"/>
      <c r="G188" s="14">
        <f>F188*E188</f>
        <v>0</v>
      </c>
    </row>
    <row r="189" spans="2:7" ht="12.95" customHeight="1" outlineLevel="3">
      <c r="C189" s="10" t="s">
        <v>65</v>
      </c>
      <c r="D189" s="11">
        <v>4606023152915</v>
      </c>
      <c r="E189" s="12">
        <v>216.3</v>
      </c>
      <c r="F189" s="13"/>
      <c r="G189" s="14">
        <f>F189*E189</f>
        <v>0</v>
      </c>
    </row>
    <row r="190" spans="2:7" ht="12.95" customHeight="1" outlineLevel="3">
      <c r="C190" s="10" t="s">
        <v>25</v>
      </c>
      <c r="D190" s="11">
        <v>4606023014039</v>
      </c>
      <c r="E190" s="12">
        <v>216.3</v>
      </c>
      <c r="F190" s="13"/>
      <c r="G190" s="14">
        <f>F190*E190</f>
        <v>0</v>
      </c>
    </row>
    <row r="191" spans="2:7" ht="12.95" customHeight="1" outlineLevel="3">
      <c r="C191" s="10" t="s">
        <v>26</v>
      </c>
      <c r="D191" s="11">
        <v>4606023014053</v>
      </c>
      <c r="E191" s="12">
        <v>216.3</v>
      </c>
      <c r="F191" s="13"/>
      <c r="G191" s="14">
        <f>F191*E191</f>
        <v>0</v>
      </c>
    </row>
    <row r="192" spans="2:7" ht="12.95" customHeight="1" outlineLevel="3">
      <c r="C192" s="10" t="s">
        <v>27</v>
      </c>
      <c r="D192" s="11">
        <v>4606023014077</v>
      </c>
      <c r="E192" s="12">
        <v>216.3</v>
      </c>
      <c r="F192" s="13"/>
      <c r="G192" s="14">
        <f>F192*E192</f>
        <v>0</v>
      </c>
    </row>
    <row r="193" spans="2:7" ht="12.95" customHeight="1" outlineLevel="3">
      <c r="C193" s="10" t="s">
        <v>41</v>
      </c>
      <c r="D193" s="11">
        <v>4606023014091</v>
      </c>
      <c r="E193" s="12">
        <v>216.3</v>
      </c>
      <c r="F193" s="13"/>
      <c r="G193" s="14">
        <f>F193*E193</f>
        <v>0</v>
      </c>
    </row>
    <row r="194" spans="2:7" ht="12.95" customHeight="1" outlineLevel="3">
      <c r="C194" s="10" t="s">
        <v>42</v>
      </c>
      <c r="D194" s="11">
        <v>4606023014114</v>
      </c>
      <c r="E194" s="12">
        <v>216.3</v>
      </c>
      <c r="F194" s="13"/>
      <c r="G194" s="14">
        <f>F194*E194</f>
        <v>0</v>
      </c>
    </row>
    <row r="195" spans="2:7" ht="12.95" customHeight="1" outlineLevel="3">
      <c r="C195" s="10" t="s">
        <v>43</v>
      </c>
      <c r="D195" s="11">
        <v>4606023014138</v>
      </c>
      <c r="E195" s="12">
        <v>216.3</v>
      </c>
      <c r="F195" s="13"/>
      <c r="G195" s="14">
        <f>F195*E195</f>
        <v>0</v>
      </c>
    </row>
    <row r="196" spans="2:7" ht="12.95" customHeight="1" outlineLevel="3">
      <c r="C196" s="10" t="s">
        <v>53</v>
      </c>
      <c r="D196" s="11">
        <v>4606023165540</v>
      </c>
      <c r="E196" s="12">
        <v>216.3</v>
      </c>
      <c r="F196" s="13"/>
      <c r="G196" s="14">
        <f>F196*E196</f>
        <v>0</v>
      </c>
    </row>
    <row r="197" spans="2:7" ht="12.95" customHeight="1" outlineLevel="3">
      <c r="C197" s="10" t="s">
        <v>54</v>
      </c>
      <c r="D197" s="11">
        <v>4606023165557</v>
      </c>
      <c r="E197" s="12">
        <v>216.3</v>
      </c>
      <c r="F197" s="13"/>
      <c r="G197" s="14">
        <f>F197*E197</f>
        <v>0</v>
      </c>
    </row>
    <row r="198" spans="2:7" ht="12.95" customHeight="1" outlineLevel="3">
      <c r="C198" s="10" t="s">
        <v>55</v>
      </c>
      <c r="D198" s="11">
        <v>4606023165564</v>
      </c>
      <c r="E198" s="12">
        <v>216.3</v>
      </c>
      <c r="F198" s="13"/>
      <c r="G198" s="14">
        <f>F198*E198</f>
        <v>0</v>
      </c>
    </row>
    <row r="199" spans="2:7" ht="12.95" customHeight="1" outlineLevel="3">
      <c r="C199" s="10" t="s">
        <v>56</v>
      </c>
      <c r="D199" s="11">
        <v>4606023165571</v>
      </c>
      <c r="E199" s="12">
        <v>216.3</v>
      </c>
      <c r="F199" s="13"/>
      <c r="G199" s="14">
        <f>F199*E199</f>
        <v>0</v>
      </c>
    </row>
    <row r="200" spans="2:7" ht="12.95" customHeight="1" outlineLevel="3">
      <c r="C200" s="10" t="s">
        <v>72</v>
      </c>
      <c r="D200" s="11">
        <v>4606023165588</v>
      </c>
      <c r="E200" s="12">
        <v>216.3</v>
      </c>
      <c r="F200" s="13"/>
      <c r="G200" s="14">
        <f>F200*E200</f>
        <v>0</v>
      </c>
    </row>
    <row r="201" spans="2:7" ht="11.1" customHeight="1" outlineLevel="3">
      <c r="B201" s="26" t="s">
        <v>73</v>
      </c>
      <c r="C201" s="26"/>
      <c r="D201" s="8"/>
      <c r="E201" s="31" t="str">
        <f>HYPERLINK("http://www.galantholding.ru/catalog/307/77688/","www.galantholding.ru")</f>
        <v>www.galantholding.ru</v>
      </c>
      <c r="F201" s="27"/>
      <c r="G201" s="27"/>
    </row>
    <row r="202" spans="2:7" ht="11.1" customHeight="1" outlineLevel="3">
      <c r="B202" s="28" t="s">
        <v>71</v>
      </c>
      <c r="C202" s="28"/>
      <c r="D202" s="28"/>
      <c r="E202" s="28"/>
      <c r="F202" s="9"/>
      <c r="G202" s="9"/>
    </row>
    <row r="203" spans="2:7" ht="12.95" customHeight="1" outlineLevel="3">
      <c r="C203" s="10" t="s">
        <v>16</v>
      </c>
      <c r="D203" s="11">
        <v>4606023136557</v>
      </c>
      <c r="E203" s="12">
        <v>212.2</v>
      </c>
      <c r="F203" s="13"/>
      <c r="G203" s="14">
        <f>F203*E203</f>
        <v>0</v>
      </c>
    </row>
    <row r="204" spans="2:7" ht="12.95" customHeight="1" outlineLevel="3">
      <c r="C204" s="10" t="s">
        <v>17</v>
      </c>
      <c r="D204" s="11">
        <v>4606023136564</v>
      </c>
      <c r="E204" s="12">
        <v>212.2</v>
      </c>
      <c r="F204" s="13"/>
      <c r="G204" s="14">
        <f>F204*E204</f>
        <v>0</v>
      </c>
    </row>
    <row r="205" spans="2:7" ht="12.95" customHeight="1" outlineLevel="3">
      <c r="C205" s="10" t="s">
        <v>47</v>
      </c>
      <c r="D205" s="11">
        <v>4606023136571</v>
      </c>
      <c r="E205" s="12">
        <v>212.2</v>
      </c>
      <c r="F205" s="13"/>
      <c r="G205" s="14">
        <f>F205*E205</f>
        <v>0</v>
      </c>
    </row>
    <row r="206" spans="2:7" ht="12.95" customHeight="1" outlineLevel="3">
      <c r="C206" s="10" t="s">
        <v>48</v>
      </c>
      <c r="D206" s="11">
        <v>4606023136588</v>
      </c>
      <c r="E206" s="12">
        <v>212.2</v>
      </c>
      <c r="F206" s="13"/>
      <c r="G206" s="14">
        <f>F206*E206</f>
        <v>0</v>
      </c>
    </row>
    <row r="207" spans="2:7" ht="12.95" customHeight="1" outlineLevel="3">
      <c r="C207" s="10" t="s">
        <v>37</v>
      </c>
      <c r="D207" s="11">
        <v>4606023136595</v>
      </c>
      <c r="E207" s="12">
        <v>212.2</v>
      </c>
      <c r="F207" s="13"/>
      <c r="G207" s="14">
        <f>F207*E207</f>
        <v>0</v>
      </c>
    </row>
    <row r="208" spans="2:7" ht="12.95" customHeight="1" outlineLevel="3">
      <c r="C208" s="10" t="s">
        <v>39</v>
      </c>
      <c r="D208" s="11">
        <v>4606023012462</v>
      </c>
      <c r="E208" s="12">
        <v>212.2</v>
      </c>
      <c r="F208" s="13"/>
      <c r="G208" s="14">
        <f>F208*E208</f>
        <v>0</v>
      </c>
    </row>
    <row r="209" spans="2:7" ht="12.95" customHeight="1" outlineLevel="3">
      <c r="C209" s="10" t="s">
        <v>40</v>
      </c>
      <c r="D209" s="11">
        <v>4606023012486</v>
      </c>
      <c r="E209" s="12">
        <v>212.2</v>
      </c>
      <c r="F209" s="13"/>
      <c r="G209" s="14">
        <f>F209*E209</f>
        <v>0</v>
      </c>
    </row>
    <row r="210" spans="2:7" ht="12.95" customHeight="1" outlineLevel="3">
      <c r="C210" s="10" t="s">
        <v>27</v>
      </c>
      <c r="D210" s="11">
        <v>4606023051034</v>
      </c>
      <c r="E210" s="12">
        <v>212.2</v>
      </c>
      <c r="F210" s="13"/>
      <c r="G210" s="14">
        <f>F210*E210</f>
        <v>0</v>
      </c>
    </row>
    <row r="211" spans="2:7" ht="12.95" customHeight="1" outlineLevel="3">
      <c r="C211" s="10"/>
      <c r="D211" s="10"/>
      <c r="E211" s="16"/>
      <c r="F211" s="13"/>
      <c r="G211" s="14"/>
    </row>
    <row r="212" spans="2:7" ht="12.95" customHeight="1" outlineLevel="3">
      <c r="C212" s="10"/>
      <c r="D212" s="10"/>
      <c r="E212" s="16"/>
      <c r="F212" s="13"/>
      <c r="G212" s="14"/>
    </row>
    <row r="213" spans="2:7" ht="12.95" customHeight="1" outlineLevel="3">
      <c r="C213" s="10"/>
      <c r="D213" s="10"/>
      <c r="E213" s="16"/>
      <c r="F213" s="13"/>
      <c r="G213" s="14"/>
    </row>
    <row r="214" spans="2:7" ht="12.95" customHeight="1" outlineLevel="3">
      <c r="B214" s="33" t="str">
        <f>HYPERLINK("http://galantphoto.ru/pictures_for_form/Intri/INT-K233.jpg","увеличить")</f>
        <v>увеличить</v>
      </c>
      <c r="C214" s="10"/>
      <c r="D214" s="10"/>
      <c r="E214" s="16"/>
      <c r="F214" s="13"/>
      <c r="G214" s="14"/>
    </row>
    <row r="215" spans="2:7" ht="11.1" customHeight="1" outlineLevel="3">
      <c r="B215" s="26" t="s">
        <v>74</v>
      </c>
      <c r="C215" s="26"/>
      <c r="D215" s="8"/>
      <c r="E215" s="31" t="str">
        <f>HYPERLINK("http://www.galantholding.ru/catalog/305/139196/","www.galantholding.ru")</f>
        <v>www.galantholding.ru</v>
      </c>
      <c r="F215" s="27"/>
      <c r="G215" s="27"/>
    </row>
    <row r="216" spans="2:7" ht="11.1" customHeight="1" outlineLevel="3">
      <c r="B216" s="28" t="s">
        <v>75</v>
      </c>
      <c r="C216" s="28"/>
      <c r="D216" s="28"/>
      <c r="E216" s="28"/>
      <c r="F216" s="9"/>
      <c r="G216" s="9"/>
    </row>
    <row r="217" spans="2:7" ht="12.95" customHeight="1" outlineLevel="3">
      <c r="C217" s="10" t="s">
        <v>16</v>
      </c>
      <c r="D217" s="11">
        <v>4606023068483</v>
      </c>
      <c r="E217" s="12">
        <v>233.2</v>
      </c>
      <c r="F217" s="13"/>
      <c r="G217" s="14">
        <f>F217*E217</f>
        <v>0</v>
      </c>
    </row>
    <row r="218" spans="2:7" ht="12.95" customHeight="1" outlineLevel="3">
      <c r="C218" s="10" t="s">
        <v>17</v>
      </c>
      <c r="D218" s="11">
        <v>4606023068506</v>
      </c>
      <c r="E218" s="12">
        <v>233.2</v>
      </c>
      <c r="F218" s="13"/>
      <c r="G218" s="14">
        <f>F218*E218</f>
        <v>0</v>
      </c>
    </row>
    <row r="219" spans="2:7" ht="12.95" customHeight="1" outlineLevel="3">
      <c r="C219" s="10" t="s">
        <v>48</v>
      </c>
      <c r="D219" s="11">
        <v>4606023068544</v>
      </c>
      <c r="E219" s="12">
        <v>233.2</v>
      </c>
      <c r="F219" s="13"/>
      <c r="G219" s="14">
        <f>F219*E219</f>
        <v>0</v>
      </c>
    </row>
    <row r="220" spans="2:7" ht="12.95" customHeight="1" outlineLevel="3">
      <c r="C220" s="10" t="s">
        <v>37</v>
      </c>
      <c r="D220" s="11">
        <v>4606023068568</v>
      </c>
      <c r="E220" s="12">
        <v>233.2</v>
      </c>
      <c r="F220" s="13"/>
      <c r="G220" s="14">
        <f>F220*E220</f>
        <v>0</v>
      </c>
    </row>
    <row r="221" spans="2:7" ht="12.95" customHeight="1" outlineLevel="3">
      <c r="C221" s="10" t="s">
        <v>20</v>
      </c>
      <c r="D221" s="11">
        <v>4606023008410</v>
      </c>
      <c r="E221" s="12">
        <v>233.2</v>
      </c>
      <c r="F221" s="13"/>
      <c r="G221" s="14">
        <f>F221*E221</f>
        <v>0</v>
      </c>
    </row>
    <row r="222" spans="2:7" ht="12.95" customHeight="1" outlineLevel="3">
      <c r="C222" s="10" t="s">
        <v>21</v>
      </c>
      <c r="D222" s="11">
        <v>4606023008434</v>
      </c>
      <c r="E222" s="12">
        <v>233.2</v>
      </c>
      <c r="F222" s="13"/>
      <c r="G222" s="14">
        <f>F222*E222</f>
        <v>0</v>
      </c>
    </row>
    <row r="223" spans="2:7" ht="12.95" customHeight="1" outlineLevel="3">
      <c r="C223" s="10" t="s">
        <v>38</v>
      </c>
      <c r="D223" s="11">
        <v>4606023008458</v>
      </c>
      <c r="E223" s="12">
        <v>233.2</v>
      </c>
      <c r="F223" s="13"/>
      <c r="G223" s="14">
        <f>F223*E223</f>
        <v>0</v>
      </c>
    </row>
    <row r="224" spans="2:7" ht="12.95" customHeight="1" outlineLevel="3">
      <c r="C224" s="10" t="s">
        <v>39</v>
      </c>
      <c r="D224" s="11">
        <v>4606023008472</v>
      </c>
      <c r="E224" s="12">
        <v>233.2</v>
      </c>
      <c r="F224" s="13"/>
      <c r="G224" s="14">
        <f>F224*E224</f>
        <v>0</v>
      </c>
    </row>
    <row r="225" spans="2:7" ht="12.95" customHeight="1" outlineLevel="3">
      <c r="C225" s="10" t="s">
        <v>40</v>
      </c>
      <c r="D225" s="11">
        <v>4606023008496</v>
      </c>
      <c r="E225" s="12">
        <v>233.2</v>
      </c>
      <c r="F225" s="13"/>
      <c r="G225" s="14">
        <f>F225*E225</f>
        <v>0</v>
      </c>
    </row>
    <row r="226" spans="2:7" ht="12.95" customHeight="1" outlineLevel="3">
      <c r="C226" s="10" t="s">
        <v>26</v>
      </c>
      <c r="D226" s="11">
        <v>4606023012806</v>
      </c>
      <c r="E226" s="12">
        <v>233.2</v>
      </c>
      <c r="F226" s="13"/>
      <c r="G226" s="14">
        <f>F226*E226</f>
        <v>0</v>
      </c>
    </row>
    <row r="227" spans="2:7" ht="12.95" customHeight="1" outlineLevel="3">
      <c r="C227" s="10" t="s">
        <v>27</v>
      </c>
      <c r="D227" s="11">
        <v>4606023012820</v>
      </c>
      <c r="E227" s="12">
        <v>233.2</v>
      </c>
      <c r="F227" s="13"/>
      <c r="G227" s="14">
        <f>F227*E227</f>
        <v>0</v>
      </c>
    </row>
    <row r="228" spans="2:7" ht="12.95" customHeight="1" outlineLevel="3">
      <c r="B228" s="33" t="str">
        <f>HYPERLINK("http://galantphoto.ru/pictures_for_form/Intri/INT-K247.jpg","увеличить")</f>
        <v>увеличить</v>
      </c>
      <c r="C228" s="10" t="s">
        <v>41</v>
      </c>
      <c r="D228" s="11">
        <v>4606023012844</v>
      </c>
      <c r="E228" s="12">
        <v>233.2</v>
      </c>
      <c r="F228" s="13"/>
      <c r="G228" s="14">
        <f>F228*E228</f>
        <v>0</v>
      </c>
    </row>
    <row r="229" spans="2:7" ht="11.1" customHeight="1" outlineLevel="3">
      <c r="B229" s="26" t="s">
        <v>76</v>
      </c>
      <c r="C229" s="26"/>
      <c r="D229" s="8"/>
      <c r="E229" s="31" t="str">
        <f>HYPERLINK("http://www.galantholding.ru/catalog/307/77689/","www.galantholding.ru")</f>
        <v>www.galantholding.ru</v>
      </c>
      <c r="F229" s="27"/>
      <c r="G229" s="27"/>
    </row>
    <row r="230" spans="2:7" ht="11.1" customHeight="1" outlineLevel="3">
      <c r="B230" s="28" t="s">
        <v>36</v>
      </c>
      <c r="C230" s="28"/>
      <c r="D230" s="28"/>
      <c r="E230" s="28"/>
      <c r="F230" s="9"/>
      <c r="G230" s="9"/>
    </row>
    <row r="231" spans="2:7" ht="12.95" customHeight="1" outlineLevel="3">
      <c r="C231" s="10" t="s">
        <v>15</v>
      </c>
      <c r="D231" s="11">
        <v>4606023089631</v>
      </c>
      <c r="E231" s="12">
        <v>198.1</v>
      </c>
      <c r="F231" s="13"/>
      <c r="G231" s="14">
        <f>F231*E231</f>
        <v>0</v>
      </c>
    </row>
    <row r="232" spans="2:7" ht="12.95" customHeight="1" outlineLevel="3">
      <c r="C232" s="10" t="s">
        <v>16</v>
      </c>
      <c r="D232" s="11">
        <v>4606023089655</v>
      </c>
      <c r="E232" s="12">
        <v>198.1</v>
      </c>
      <c r="F232" s="13"/>
      <c r="G232" s="14">
        <f>F232*E232</f>
        <v>0</v>
      </c>
    </row>
    <row r="233" spans="2:7" ht="12.95" customHeight="1" outlineLevel="3">
      <c r="C233" s="10" t="s">
        <v>48</v>
      </c>
      <c r="D233" s="11">
        <v>4606023089716</v>
      </c>
      <c r="E233" s="12">
        <v>198.1</v>
      </c>
      <c r="F233" s="13"/>
      <c r="G233" s="14">
        <f>F233*E233</f>
        <v>0</v>
      </c>
    </row>
    <row r="234" spans="2:7" ht="12.95" customHeight="1" outlineLevel="3">
      <c r="C234" s="10" t="s">
        <v>20</v>
      </c>
      <c r="D234" s="11">
        <v>4606023028852</v>
      </c>
      <c r="E234" s="12">
        <v>198.1</v>
      </c>
      <c r="F234" s="13"/>
      <c r="G234" s="14">
        <f>F234*E234</f>
        <v>0</v>
      </c>
    </row>
    <row r="235" spans="2:7" ht="12.95" customHeight="1" outlineLevel="3">
      <c r="C235" s="10" t="s">
        <v>21</v>
      </c>
      <c r="D235" s="11">
        <v>4606023028876</v>
      </c>
      <c r="E235" s="12">
        <v>198.1</v>
      </c>
      <c r="F235" s="13"/>
      <c r="G235" s="14">
        <f>F235*E235</f>
        <v>0</v>
      </c>
    </row>
    <row r="236" spans="2:7" ht="12.95" customHeight="1" outlineLevel="3">
      <c r="C236" s="10" t="s">
        <v>38</v>
      </c>
      <c r="D236" s="11">
        <v>4606023028890</v>
      </c>
      <c r="E236" s="12">
        <v>198.1</v>
      </c>
      <c r="F236" s="13"/>
      <c r="G236" s="14">
        <f>F236*E236</f>
        <v>0</v>
      </c>
    </row>
    <row r="237" spans="2:7" ht="12.95" customHeight="1" outlineLevel="3">
      <c r="C237" s="10" t="s">
        <v>39</v>
      </c>
      <c r="D237" s="11">
        <v>4606023028913</v>
      </c>
      <c r="E237" s="12">
        <v>198.1</v>
      </c>
      <c r="F237" s="13"/>
      <c r="G237" s="14">
        <f>F237*E237</f>
        <v>0</v>
      </c>
    </row>
    <row r="238" spans="2:7" ht="12.95" customHeight="1" outlineLevel="3">
      <c r="C238" s="10" t="s">
        <v>40</v>
      </c>
      <c r="D238" s="11">
        <v>4606023028937</v>
      </c>
      <c r="E238" s="12">
        <v>198.1</v>
      </c>
      <c r="F238" s="13"/>
      <c r="G238" s="14">
        <f>F238*E238</f>
        <v>0</v>
      </c>
    </row>
    <row r="239" spans="2:7" ht="12.95" customHeight="1" outlineLevel="3">
      <c r="C239" s="10" t="s">
        <v>25</v>
      </c>
      <c r="D239" s="11">
        <v>4606023017436</v>
      </c>
      <c r="E239" s="12">
        <v>198.1</v>
      </c>
      <c r="F239" s="13"/>
      <c r="G239" s="14">
        <f>F239*E239</f>
        <v>0</v>
      </c>
    </row>
    <row r="240" spans="2:7" ht="12.95" customHeight="1" outlineLevel="3">
      <c r="C240" s="10" t="s">
        <v>41</v>
      </c>
      <c r="D240" s="11">
        <v>4606023017498</v>
      </c>
      <c r="E240" s="12">
        <v>198.1</v>
      </c>
      <c r="F240" s="13"/>
      <c r="G240" s="14">
        <f>F240*E240</f>
        <v>0</v>
      </c>
    </row>
    <row r="241" spans="2:7" ht="12.95" customHeight="1" outlineLevel="3">
      <c r="C241" s="10" t="s">
        <v>42</v>
      </c>
      <c r="D241" s="11">
        <v>4606023017511</v>
      </c>
      <c r="E241" s="12">
        <v>198.1</v>
      </c>
      <c r="F241" s="13"/>
      <c r="G241" s="14">
        <f>F241*E241</f>
        <v>0</v>
      </c>
    </row>
    <row r="242" spans="2:7" ht="12.95" customHeight="1" outlineLevel="3">
      <c r="B242" s="33" t="str">
        <f>HYPERLINK("http://galantphoto.ru/pictures_for_form/Intri/INT-K289.jpg","увеличить")</f>
        <v>увеличить</v>
      </c>
      <c r="C242" s="10"/>
      <c r="D242" s="10"/>
      <c r="E242" s="16"/>
      <c r="F242" s="13"/>
      <c r="G242" s="14"/>
    </row>
    <row r="243" spans="2:7" ht="11.1" customHeight="1" outlineLevel="3">
      <c r="B243" s="26" t="s">
        <v>77</v>
      </c>
      <c r="C243" s="26"/>
      <c r="D243" s="8"/>
      <c r="E243" s="31" t="str">
        <f>HYPERLINK("http://www.galantholding.ru/catalog/307/129774/","www.galantholding.ru")</f>
        <v>www.galantholding.ru</v>
      </c>
      <c r="F243" s="27"/>
      <c r="G243" s="27"/>
    </row>
    <row r="244" spans="2:7" ht="11.1" customHeight="1" outlineLevel="3">
      <c r="B244" s="28" t="s">
        <v>36</v>
      </c>
      <c r="C244" s="28"/>
      <c r="D244" s="28"/>
      <c r="E244" s="28"/>
      <c r="F244" s="9"/>
      <c r="G244" s="9"/>
    </row>
    <row r="245" spans="2:7" ht="12.95" customHeight="1" outlineLevel="3">
      <c r="C245" s="10" t="s">
        <v>19</v>
      </c>
      <c r="D245" s="11">
        <v>4606023013360</v>
      </c>
      <c r="E245" s="12">
        <v>213.1</v>
      </c>
      <c r="F245" s="13"/>
      <c r="G245" s="14">
        <f>F245*E245</f>
        <v>0</v>
      </c>
    </row>
    <row r="246" spans="2:7" ht="12.95" customHeight="1" outlineLevel="3">
      <c r="C246" s="10" t="s">
        <v>20</v>
      </c>
      <c r="D246" s="11">
        <v>4606023013384</v>
      </c>
      <c r="E246" s="12">
        <v>213.1</v>
      </c>
      <c r="F246" s="13"/>
      <c r="G246" s="14">
        <f>F246*E246</f>
        <v>0</v>
      </c>
    </row>
    <row r="247" spans="2:7" ht="12.95" customHeight="1" outlineLevel="3">
      <c r="C247" s="10" t="s">
        <v>78</v>
      </c>
      <c r="D247" s="11">
        <v>4606023161702</v>
      </c>
      <c r="E247" s="12">
        <v>213.1</v>
      </c>
      <c r="F247" s="13"/>
      <c r="G247" s="14">
        <f>F247*E247</f>
        <v>0</v>
      </c>
    </row>
    <row r="248" spans="2:7" ht="12.95" customHeight="1" outlineLevel="3">
      <c r="C248" s="10" t="s">
        <v>26</v>
      </c>
      <c r="D248" s="11">
        <v>4606023013308</v>
      </c>
      <c r="E248" s="12">
        <v>213.1</v>
      </c>
      <c r="F248" s="13"/>
      <c r="G248" s="14">
        <f>F248*E248</f>
        <v>0</v>
      </c>
    </row>
    <row r="249" spans="2:7" ht="12.95" customHeight="1" outlineLevel="3">
      <c r="C249" s="10" t="s">
        <v>27</v>
      </c>
      <c r="D249" s="11">
        <v>4606023013322</v>
      </c>
      <c r="E249" s="12">
        <v>213.1</v>
      </c>
      <c r="F249" s="13"/>
      <c r="G249" s="14">
        <f>F249*E249</f>
        <v>0</v>
      </c>
    </row>
    <row r="250" spans="2:7" ht="12.95" customHeight="1" outlineLevel="3">
      <c r="C250" s="10" t="s">
        <v>42</v>
      </c>
      <c r="D250" s="11">
        <v>4606023022263</v>
      </c>
      <c r="E250" s="12">
        <v>213.1</v>
      </c>
      <c r="F250" s="13"/>
      <c r="G250" s="14">
        <f>F250*E250</f>
        <v>0</v>
      </c>
    </row>
    <row r="251" spans="2:7" ht="12.95" customHeight="1" outlineLevel="3">
      <c r="C251" s="10"/>
      <c r="D251" s="10"/>
      <c r="E251" s="16"/>
      <c r="F251" s="13"/>
      <c r="G251" s="14"/>
    </row>
    <row r="252" spans="2:7" ht="12.95" customHeight="1" outlineLevel="3">
      <c r="C252" s="10"/>
      <c r="D252" s="10"/>
      <c r="E252" s="16"/>
      <c r="F252" s="13"/>
      <c r="G252" s="14"/>
    </row>
    <row r="253" spans="2:7" ht="12.95" customHeight="1" outlineLevel="3">
      <c r="C253" s="10"/>
      <c r="D253" s="10"/>
      <c r="E253" s="16"/>
      <c r="F253" s="13"/>
      <c r="G253" s="14"/>
    </row>
    <row r="254" spans="2:7" ht="12.95" customHeight="1" outlineLevel="3">
      <c r="C254" s="10"/>
      <c r="D254" s="10"/>
      <c r="E254" s="16"/>
      <c r="F254" s="13"/>
      <c r="G254" s="14"/>
    </row>
    <row r="255" spans="2:7" ht="12.95" customHeight="1" outlineLevel="3">
      <c r="C255" s="10"/>
      <c r="D255" s="10"/>
      <c r="E255" s="16"/>
      <c r="F255" s="13"/>
      <c r="G255" s="14"/>
    </row>
    <row r="256" spans="2:7" ht="12.95" customHeight="1" outlineLevel="3">
      <c r="B256" s="33" t="str">
        <f>HYPERLINK("http://galantphoto.ru/pictures_for_form/Intri/INT-K292.jpg","увеличить")</f>
        <v>увеличить</v>
      </c>
      <c r="C256" s="10"/>
      <c r="D256" s="10"/>
      <c r="E256" s="16"/>
      <c r="F256" s="13"/>
      <c r="G256" s="14"/>
    </row>
    <row r="257" spans="2:7" ht="11.1" customHeight="1" outlineLevel="3">
      <c r="B257" s="26" t="s">
        <v>79</v>
      </c>
      <c r="C257" s="26"/>
      <c r="D257" s="8"/>
      <c r="E257" s="31" t="str">
        <f>HYPERLINK("http://www.galantholding.ru/catalog/307/138102/","www.galantholding.ru")</f>
        <v>www.galantholding.ru</v>
      </c>
      <c r="F257" s="27"/>
      <c r="G257" s="27"/>
    </row>
    <row r="258" spans="2:7" ht="11.1" customHeight="1" outlineLevel="3">
      <c r="B258" s="28" t="s">
        <v>36</v>
      </c>
      <c r="C258" s="28"/>
      <c r="D258" s="28"/>
      <c r="E258" s="28"/>
      <c r="F258" s="9"/>
      <c r="G258" s="9"/>
    </row>
    <row r="259" spans="2:7" ht="12.95" customHeight="1" outlineLevel="3">
      <c r="C259" s="10" t="s">
        <v>17</v>
      </c>
      <c r="D259" s="11">
        <v>4606023110410</v>
      </c>
      <c r="E259" s="12">
        <v>214.9</v>
      </c>
      <c r="F259" s="13"/>
      <c r="G259" s="14">
        <f>F259*E259</f>
        <v>0</v>
      </c>
    </row>
    <row r="260" spans="2:7" ht="12.95" customHeight="1" outlineLevel="3">
      <c r="C260" s="10" t="s">
        <v>48</v>
      </c>
      <c r="D260" s="11">
        <v>4606023110458</v>
      </c>
      <c r="E260" s="12">
        <v>214.9</v>
      </c>
      <c r="F260" s="13"/>
      <c r="G260" s="14">
        <f>F260*E260</f>
        <v>0</v>
      </c>
    </row>
    <row r="261" spans="2:7" ht="12.95" customHeight="1" outlineLevel="3">
      <c r="C261" s="10" t="s">
        <v>37</v>
      </c>
      <c r="D261" s="11">
        <v>4606023110472</v>
      </c>
      <c r="E261" s="12">
        <v>214.9</v>
      </c>
      <c r="F261" s="13"/>
      <c r="G261" s="14">
        <f>F261*E261</f>
        <v>0</v>
      </c>
    </row>
    <row r="262" spans="2:7" ht="12.95" customHeight="1" outlineLevel="3">
      <c r="C262" s="10" t="s">
        <v>80</v>
      </c>
      <c r="D262" s="11">
        <v>4606023110496</v>
      </c>
      <c r="E262" s="12">
        <v>214.9</v>
      </c>
      <c r="F262" s="13"/>
      <c r="G262" s="14">
        <f>F262*E262</f>
        <v>0</v>
      </c>
    </row>
    <row r="263" spans="2:7" ht="12.95" customHeight="1" outlineLevel="3">
      <c r="C263" s="10" t="s">
        <v>81</v>
      </c>
      <c r="D263" s="11">
        <v>4606023110519</v>
      </c>
      <c r="E263" s="12">
        <v>214.9</v>
      </c>
      <c r="F263" s="13"/>
      <c r="G263" s="14">
        <f>F263*E263</f>
        <v>0</v>
      </c>
    </row>
    <row r="264" spans="2:7" ht="12.95" customHeight="1" outlineLevel="3">
      <c r="C264" s="10" t="s">
        <v>82</v>
      </c>
      <c r="D264" s="11">
        <v>4606023110533</v>
      </c>
      <c r="E264" s="12">
        <v>214.9</v>
      </c>
      <c r="F264" s="13"/>
      <c r="G264" s="14">
        <f>F264*E264</f>
        <v>0</v>
      </c>
    </row>
    <row r="265" spans="2:7" ht="12.95" customHeight="1" outlineLevel="3">
      <c r="C265" s="10" t="s">
        <v>83</v>
      </c>
      <c r="D265" s="11">
        <v>4606023110557</v>
      </c>
      <c r="E265" s="12">
        <v>214.9</v>
      </c>
      <c r="F265" s="13"/>
      <c r="G265" s="14">
        <f>F265*E265</f>
        <v>0</v>
      </c>
    </row>
    <row r="266" spans="2:7" ht="12.95" customHeight="1" outlineLevel="3">
      <c r="C266" s="10" t="s">
        <v>21</v>
      </c>
      <c r="D266" s="11">
        <v>4606023005754</v>
      </c>
      <c r="E266" s="12">
        <v>214.9</v>
      </c>
      <c r="F266" s="13"/>
      <c r="G266" s="14">
        <f>F266*E266</f>
        <v>0</v>
      </c>
    </row>
    <row r="267" spans="2:7" ht="12.95" customHeight="1" outlineLevel="3">
      <c r="C267" s="10" t="s">
        <v>38</v>
      </c>
      <c r="D267" s="11">
        <v>4606023005778</v>
      </c>
      <c r="E267" s="12">
        <v>214.9</v>
      </c>
      <c r="F267" s="13"/>
      <c r="G267" s="14">
        <f>F267*E267</f>
        <v>0</v>
      </c>
    </row>
    <row r="268" spans="2:7" ht="12.95" customHeight="1" outlineLevel="3">
      <c r="C268" s="10" t="s">
        <v>39</v>
      </c>
      <c r="D268" s="11">
        <v>4606023005792</v>
      </c>
      <c r="E268" s="12">
        <v>214.9</v>
      </c>
      <c r="F268" s="13"/>
      <c r="G268" s="14">
        <f>F268*E268</f>
        <v>0</v>
      </c>
    </row>
    <row r="269" spans="2:7" ht="12.95" customHeight="1" outlineLevel="3">
      <c r="C269" s="10" t="s">
        <v>40</v>
      </c>
      <c r="D269" s="11">
        <v>4606023005815</v>
      </c>
      <c r="E269" s="12">
        <v>214.9</v>
      </c>
      <c r="F269" s="13"/>
      <c r="G269" s="14">
        <f>F269*E269</f>
        <v>0</v>
      </c>
    </row>
    <row r="270" spans="2:7" ht="12.95" customHeight="1" outlineLevel="3">
      <c r="B270" s="33" t="str">
        <f>HYPERLINK("http://galantphoto.ru/pictures_for_form/Intri/INT-K293.jpg","увеличить")</f>
        <v>увеличить</v>
      </c>
      <c r="C270" s="10" t="s">
        <v>84</v>
      </c>
      <c r="D270" s="11">
        <v>4606023005839</v>
      </c>
      <c r="E270" s="12">
        <v>214.9</v>
      </c>
      <c r="F270" s="13"/>
      <c r="G270" s="14">
        <f>F270*E270</f>
        <v>0</v>
      </c>
    </row>
    <row r="271" spans="2:7" ht="12.95" customHeight="1" outlineLevel="3">
      <c r="C271" s="10" t="s">
        <v>85</v>
      </c>
      <c r="D271" s="11">
        <v>4606023005853</v>
      </c>
      <c r="E271" s="12">
        <v>214.9</v>
      </c>
      <c r="F271" s="13"/>
      <c r="G271" s="14">
        <f>F271*E271</f>
        <v>0</v>
      </c>
    </row>
    <row r="272" spans="2:7" ht="11.1" customHeight="1" outlineLevel="3">
      <c r="B272" s="26" t="s">
        <v>86</v>
      </c>
      <c r="C272" s="26"/>
      <c r="D272" s="8"/>
      <c r="E272" s="31" t="str">
        <f>HYPERLINK("http://www.galantholding.ru/catalog/307/129775/","www.galantholding.ru")</f>
        <v>www.galantholding.ru</v>
      </c>
      <c r="F272" s="27"/>
      <c r="G272" s="27"/>
    </row>
    <row r="273" spans="2:7" ht="11.1" customHeight="1" outlineLevel="3">
      <c r="B273" s="28" t="s">
        <v>36</v>
      </c>
      <c r="C273" s="28"/>
      <c r="D273" s="28"/>
      <c r="E273" s="28"/>
      <c r="F273" s="9"/>
      <c r="G273" s="9"/>
    </row>
    <row r="274" spans="2:7" ht="12.95" customHeight="1" outlineLevel="3">
      <c r="C274" s="10" t="s">
        <v>20</v>
      </c>
      <c r="D274" s="11">
        <v>4606023091917</v>
      </c>
      <c r="E274" s="12">
        <v>202.5</v>
      </c>
      <c r="F274" s="13"/>
      <c r="G274" s="14">
        <f>F274*E274</f>
        <v>0</v>
      </c>
    </row>
    <row r="275" spans="2:7" ht="12.95" customHeight="1" outlineLevel="3">
      <c r="C275" s="10" t="s">
        <v>21</v>
      </c>
      <c r="D275" s="11">
        <v>4606023091931</v>
      </c>
      <c r="E275" s="12">
        <v>202.5</v>
      </c>
      <c r="F275" s="13"/>
      <c r="G275" s="14">
        <f>F275*E275</f>
        <v>0</v>
      </c>
    </row>
    <row r="276" spans="2:7" ht="12.95" customHeight="1" outlineLevel="3">
      <c r="C276" s="10" t="s">
        <v>38</v>
      </c>
      <c r="D276" s="11">
        <v>4606023091955</v>
      </c>
      <c r="E276" s="12">
        <v>202.5</v>
      </c>
      <c r="F276" s="13"/>
      <c r="G276" s="14">
        <f>F276*E276</f>
        <v>0</v>
      </c>
    </row>
    <row r="277" spans="2:7" ht="12.95" customHeight="1" outlineLevel="3">
      <c r="C277" s="10" t="s">
        <v>39</v>
      </c>
      <c r="D277" s="11">
        <v>4606023091979</v>
      </c>
      <c r="E277" s="12">
        <v>202.5</v>
      </c>
      <c r="F277" s="13"/>
      <c r="G277" s="14">
        <f>F277*E277</f>
        <v>0</v>
      </c>
    </row>
    <row r="278" spans="2:7" ht="12.95" customHeight="1" outlineLevel="3">
      <c r="C278" s="10" t="s">
        <v>40</v>
      </c>
      <c r="D278" s="11">
        <v>4606023091993</v>
      </c>
      <c r="E278" s="12">
        <v>202.5</v>
      </c>
      <c r="F278" s="13"/>
      <c r="G278" s="14">
        <f>F278*E278</f>
        <v>0</v>
      </c>
    </row>
    <row r="279" spans="2:7" ht="12.95" customHeight="1" outlineLevel="3">
      <c r="C279" s="10" t="s">
        <v>42</v>
      </c>
      <c r="D279" s="11">
        <v>4606023092112</v>
      </c>
      <c r="E279" s="12">
        <v>202.5</v>
      </c>
      <c r="F279" s="13"/>
      <c r="G279" s="14">
        <f>F279*E279</f>
        <v>0</v>
      </c>
    </row>
    <row r="280" spans="2:7" ht="12.95" customHeight="1" outlineLevel="3">
      <c r="C280" s="10"/>
      <c r="D280" s="10"/>
      <c r="E280" s="16"/>
      <c r="F280" s="13"/>
      <c r="G280" s="14"/>
    </row>
    <row r="281" spans="2:7" ht="12.95" customHeight="1" outlineLevel="3">
      <c r="C281" s="10"/>
      <c r="D281" s="10"/>
      <c r="E281" s="16"/>
      <c r="F281" s="13"/>
      <c r="G281" s="14"/>
    </row>
    <row r="282" spans="2:7" ht="12.95" customHeight="1" outlineLevel="3">
      <c r="C282" s="10"/>
      <c r="D282" s="10"/>
      <c r="E282" s="16"/>
      <c r="F282" s="13"/>
      <c r="G282" s="14"/>
    </row>
    <row r="283" spans="2:7" ht="12.95" customHeight="1" outlineLevel="3">
      <c r="C283" s="10"/>
      <c r="D283" s="10"/>
      <c r="E283" s="16"/>
      <c r="F283" s="13"/>
      <c r="G283" s="14"/>
    </row>
    <row r="284" spans="2:7" ht="12.95" customHeight="1" outlineLevel="3">
      <c r="C284" s="10"/>
      <c r="D284" s="10"/>
      <c r="E284" s="16"/>
      <c r="F284" s="13"/>
      <c r="G284" s="14"/>
    </row>
    <row r="285" spans="2:7" ht="12.95" customHeight="1" outlineLevel="3">
      <c r="B285" s="33" t="str">
        <f>HYPERLINK("http://galantphoto.ru/pictures_for_form/Intri/INT-K521.jpg","увеличить")</f>
        <v>увеличить</v>
      </c>
      <c r="C285" s="10"/>
      <c r="D285" s="10"/>
      <c r="E285" s="16"/>
      <c r="F285" s="13"/>
      <c r="G285" s="14"/>
    </row>
    <row r="286" spans="2:7" ht="11.1" customHeight="1" outlineLevel="2">
      <c r="B286" s="7" t="s">
        <v>87</v>
      </c>
      <c r="C286" s="7"/>
      <c r="D286" s="7"/>
      <c r="E286" s="7"/>
      <c r="F286" s="7"/>
      <c r="G286" s="7"/>
    </row>
    <row r="287" spans="2:7" ht="11.1" customHeight="1" outlineLevel="3">
      <c r="B287" s="26" t="s">
        <v>88</v>
      </c>
      <c r="C287" s="26"/>
      <c r="D287" s="8"/>
      <c r="E287" s="31" t="str">
        <f>HYPERLINK("http://www.galantholding.ru/catalog/305/138094/","www.galantholding.ru")</f>
        <v>www.galantholding.ru</v>
      </c>
      <c r="F287" s="27"/>
      <c r="G287" s="27"/>
    </row>
    <row r="288" spans="2:7" ht="11.1" customHeight="1" outlineLevel="3">
      <c r="B288" s="28" t="s">
        <v>36</v>
      </c>
      <c r="C288" s="28"/>
      <c r="D288" s="28"/>
      <c r="E288" s="28"/>
      <c r="F288" s="9"/>
      <c r="G288" s="9"/>
    </row>
    <row r="289" spans="2:7" ht="12.95" customHeight="1" outlineLevel="3">
      <c r="C289" s="10" t="s">
        <v>19</v>
      </c>
      <c r="D289" s="11">
        <v>4606023026179</v>
      </c>
      <c r="E289" s="12">
        <v>214.4</v>
      </c>
      <c r="F289" s="13"/>
      <c r="G289" s="14">
        <f>F289*E289</f>
        <v>0</v>
      </c>
    </row>
    <row r="290" spans="2:7" ht="12.95" customHeight="1" outlineLevel="3">
      <c r="C290" s="10" t="s">
        <v>20</v>
      </c>
      <c r="D290" s="11">
        <v>4606023026193</v>
      </c>
      <c r="E290" s="12">
        <v>214.4</v>
      </c>
      <c r="F290" s="13"/>
      <c r="G290" s="14">
        <f>F290*E290</f>
        <v>0</v>
      </c>
    </row>
    <row r="291" spans="2:7" ht="12.95" customHeight="1" outlineLevel="3">
      <c r="C291" s="10" t="s">
        <v>38</v>
      </c>
      <c r="D291" s="11">
        <v>4606023026230</v>
      </c>
      <c r="E291" s="12">
        <v>214.4</v>
      </c>
      <c r="F291" s="13"/>
      <c r="G291" s="14">
        <f>F291*E291</f>
        <v>0</v>
      </c>
    </row>
    <row r="292" spans="2:7" ht="12.95" customHeight="1" outlineLevel="3">
      <c r="C292" s="10" t="s">
        <v>40</v>
      </c>
      <c r="D292" s="11">
        <v>4606023026278</v>
      </c>
      <c r="E292" s="12">
        <v>214.4</v>
      </c>
      <c r="F292" s="13"/>
      <c r="G292" s="14">
        <f>F292*E292</f>
        <v>0</v>
      </c>
    </row>
    <row r="293" spans="2:7" ht="12.95" customHeight="1" outlineLevel="3">
      <c r="C293" s="10" t="s">
        <v>26</v>
      </c>
      <c r="D293" s="11">
        <v>4606023026339</v>
      </c>
      <c r="E293" s="12">
        <v>214.4</v>
      </c>
      <c r="F293" s="13"/>
      <c r="G293" s="14">
        <f>F293*E293</f>
        <v>0</v>
      </c>
    </row>
    <row r="294" spans="2:7" ht="12.95" customHeight="1" outlineLevel="3">
      <c r="C294" s="10" t="s">
        <v>42</v>
      </c>
      <c r="D294" s="11">
        <v>4606023026391</v>
      </c>
      <c r="E294" s="12">
        <v>214.4</v>
      </c>
      <c r="F294" s="13"/>
      <c r="G294" s="14">
        <f>F294*E294</f>
        <v>0</v>
      </c>
    </row>
    <row r="295" spans="2:7" ht="12.95" customHeight="1" outlineLevel="3">
      <c r="C295" s="10"/>
      <c r="D295" s="10"/>
      <c r="E295" s="16"/>
      <c r="F295" s="13"/>
      <c r="G295" s="14"/>
    </row>
    <row r="296" spans="2:7" ht="12.95" customHeight="1" outlineLevel="3">
      <c r="C296" s="10"/>
      <c r="D296" s="10"/>
      <c r="E296" s="16"/>
      <c r="F296" s="13"/>
      <c r="G296" s="14"/>
    </row>
    <row r="297" spans="2:7" ht="12.95" customHeight="1" outlineLevel="3">
      <c r="C297" s="10"/>
      <c r="D297" s="10"/>
      <c r="E297" s="16"/>
      <c r="F297" s="13"/>
      <c r="G297" s="14"/>
    </row>
    <row r="298" spans="2:7" ht="12.95" customHeight="1" outlineLevel="3">
      <c r="C298" s="10"/>
      <c r="D298" s="10"/>
      <c r="E298" s="16"/>
      <c r="F298" s="13"/>
      <c r="G298" s="14"/>
    </row>
    <row r="299" spans="2:7" ht="12.95" customHeight="1" outlineLevel="3">
      <c r="C299" s="10"/>
      <c r="D299" s="10"/>
      <c r="E299" s="16"/>
      <c r="F299" s="13"/>
      <c r="G299" s="14"/>
    </row>
    <row r="300" spans="2:7" ht="12.95" customHeight="1" outlineLevel="3">
      <c r="B300" s="33" t="str">
        <f>HYPERLINK("http://galantphoto.ru/pictures_for_form/Intri/INT-KK260.jpg","увеличить")</f>
        <v>увеличить</v>
      </c>
      <c r="C300" s="10"/>
      <c r="D300" s="10"/>
      <c r="E300" s="16"/>
      <c r="F300" s="13"/>
      <c r="G300" s="14"/>
    </row>
    <row r="301" spans="2:7" ht="11.1" customHeight="1" outlineLevel="3">
      <c r="B301" s="26" t="s">
        <v>89</v>
      </c>
      <c r="C301" s="26"/>
      <c r="D301" s="8"/>
      <c r="E301" s="31" t="str">
        <f>HYPERLINK("http://www.galantholding.ru/catalog/305/138095/","www.galantholding.ru")</f>
        <v>www.galantholding.ru</v>
      </c>
      <c r="F301" s="27"/>
      <c r="G301" s="27"/>
    </row>
    <row r="302" spans="2:7" ht="11.1" customHeight="1" outlineLevel="3">
      <c r="B302" s="28" t="s">
        <v>36</v>
      </c>
      <c r="C302" s="28"/>
      <c r="D302" s="28"/>
      <c r="E302" s="28"/>
      <c r="F302" s="9"/>
      <c r="G302" s="9"/>
    </row>
    <row r="303" spans="2:7" ht="12.95" customHeight="1" outlineLevel="3">
      <c r="C303" s="10" t="s">
        <v>26</v>
      </c>
      <c r="D303" s="11">
        <v>4606023037465</v>
      </c>
      <c r="E303" s="12">
        <v>211.1</v>
      </c>
      <c r="F303" s="13"/>
      <c r="G303" s="14">
        <f>F303*E303</f>
        <v>0</v>
      </c>
    </row>
    <row r="304" spans="2:7" ht="12.95" customHeight="1" outlineLevel="3">
      <c r="C304" s="10"/>
      <c r="D304" s="10"/>
      <c r="E304" s="16"/>
      <c r="F304" s="13"/>
      <c r="G304" s="14"/>
    </row>
    <row r="305" spans="2:7" ht="12.95" customHeight="1" outlineLevel="3">
      <c r="C305" s="10"/>
      <c r="D305" s="10"/>
      <c r="E305" s="16"/>
      <c r="F305" s="13"/>
      <c r="G305" s="14"/>
    </row>
    <row r="306" spans="2:7" ht="12.95" customHeight="1" outlineLevel="3">
      <c r="C306" s="10"/>
      <c r="D306" s="10"/>
      <c r="E306" s="16"/>
      <c r="F306" s="13"/>
      <c r="G306" s="14"/>
    </row>
    <row r="307" spans="2:7" ht="12.95" customHeight="1" outlineLevel="3">
      <c r="C307" s="10"/>
      <c r="D307" s="10"/>
      <c r="E307" s="16"/>
      <c r="F307" s="13"/>
      <c r="G307" s="14"/>
    </row>
    <row r="308" spans="2:7" ht="12.95" customHeight="1" outlineLevel="3">
      <c r="C308" s="10"/>
      <c r="D308" s="10"/>
      <c r="E308" s="16"/>
      <c r="F308" s="13"/>
      <c r="G308" s="14"/>
    </row>
    <row r="309" spans="2:7" ht="12.95" customHeight="1" outlineLevel="3">
      <c r="C309" s="10"/>
      <c r="D309" s="10"/>
      <c r="E309" s="16"/>
      <c r="F309" s="13"/>
      <c r="G309" s="14"/>
    </row>
    <row r="310" spans="2:7" ht="12.95" customHeight="1" outlineLevel="3">
      <c r="C310" s="10"/>
      <c r="D310" s="10"/>
      <c r="E310" s="16"/>
      <c r="F310" s="13"/>
      <c r="G310" s="14"/>
    </row>
    <row r="311" spans="2:7" ht="12.95" customHeight="1" outlineLevel="3">
      <c r="C311" s="10"/>
      <c r="D311" s="10"/>
      <c r="E311" s="16"/>
      <c r="F311" s="13"/>
      <c r="G311" s="14"/>
    </row>
    <row r="312" spans="2:7" ht="12.95" customHeight="1" outlineLevel="3">
      <c r="C312" s="10"/>
      <c r="D312" s="10"/>
      <c r="E312" s="16"/>
      <c r="F312" s="13"/>
      <c r="G312" s="14"/>
    </row>
    <row r="313" spans="2:7" ht="12.95" customHeight="1" outlineLevel="3">
      <c r="C313" s="10"/>
      <c r="D313" s="10"/>
      <c r="E313" s="16"/>
      <c r="F313" s="13"/>
      <c r="G313" s="14"/>
    </row>
    <row r="314" spans="2:7" ht="12.95" customHeight="1" outlineLevel="3">
      <c r="B314" s="33" t="str">
        <f>HYPERLINK("http://galantphoto.ru/pictures_for_form/Intri/INT-KK319.jpg","увеличить")</f>
        <v>увеличить</v>
      </c>
      <c r="C314" s="10"/>
      <c r="D314" s="10"/>
      <c r="E314" s="16"/>
      <c r="F314" s="13"/>
      <c r="G314" s="14"/>
    </row>
    <row r="315" spans="2:7" ht="11.1" customHeight="1" outlineLevel="3">
      <c r="B315" s="26" t="s">
        <v>90</v>
      </c>
      <c r="C315" s="26"/>
      <c r="D315" s="8"/>
      <c r="E315" s="31" t="str">
        <f>HYPERLINK("http://www.galantholding.ru/catalog/268/116632/","www.galantholding.ru")</f>
        <v>www.galantholding.ru</v>
      </c>
      <c r="F315" s="27"/>
      <c r="G315" s="27"/>
    </row>
    <row r="316" spans="2:7" ht="11.1" customHeight="1" outlineLevel="3">
      <c r="B316" s="28" t="s">
        <v>36</v>
      </c>
      <c r="C316" s="28"/>
      <c r="D316" s="28"/>
      <c r="E316" s="28"/>
      <c r="F316" s="9"/>
      <c r="G316" s="9"/>
    </row>
    <row r="317" spans="2:7" ht="12.95" customHeight="1" outlineLevel="3">
      <c r="C317" s="10" t="s">
        <v>37</v>
      </c>
      <c r="D317" s="11">
        <v>4606023136748</v>
      </c>
      <c r="E317" s="12">
        <v>230</v>
      </c>
      <c r="F317" s="13"/>
      <c r="G317" s="14">
        <f>F317*E317</f>
        <v>0</v>
      </c>
    </row>
    <row r="318" spans="2:7" ht="12.95" customHeight="1" outlineLevel="3">
      <c r="C318" s="10" t="s">
        <v>19</v>
      </c>
      <c r="D318" s="11">
        <v>4606023026056</v>
      </c>
      <c r="E318" s="12">
        <v>230</v>
      </c>
      <c r="F318" s="13"/>
      <c r="G318" s="14">
        <f>F318*E318</f>
        <v>0</v>
      </c>
    </row>
    <row r="319" spans="2:7" ht="12.95" customHeight="1" outlineLevel="3">
      <c r="C319" s="10" t="s">
        <v>20</v>
      </c>
      <c r="D319" s="11">
        <v>4606023026070</v>
      </c>
      <c r="E319" s="12">
        <v>230</v>
      </c>
      <c r="F319" s="13"/>
      <c r="G319" s="14">
        <f>F319*E319</f>
        <v>0</v>
      </c>
    </row>
    <row r="320" spans="2:7" ht="12.95" customHeight="1" outlineLevel="3">
      <c r="C320" s="10" t="s">
        <v>21</v>
      </c>
      <c r="D320" s="11">
        <v>4606023026094</v>
      </c>
      <c r="E320" s="12">
        <v>230</v>
      </c>
      <c r="F320" s="13"/>
      <c r="G320" s="14">
        <f>F320*E320</f>
        <v>0</v>
      </c>
    </row>
    <row r="321" spans="2:7" ht="12.95" customHeight="1" outlineLevel="3">
      <c r="C321" s="10" t="s">
        <v>38</v>
      </c>
      <c r="D321" s="11">
        <v>4606023026117</v>
      </c>
      <c r="E321" s="12">
        <v>230</v>
      </c>
      <c r="F321" s="13"/>
      <c r="G321" s="14">
        <f>F321*E321</f>
        <v>0</v>
      </c>
    </row>
    <row r="322" spans="2:7" ht="12.95" customHeight="1" outlineLevel="3">
      <c r="C322" s="10" t="s">
        <v>39</v>
      </c>
      <c r="D322" s="11">
        <v>4606023026131</v>
      </c>
      <c r="E322" s="12">
        <v>230</v>
      </c>
      <c r="F322" s="13"/>
      <c r="G322" s="14">
        <f>F322*E322</f>
        <v>0</v>
      </c>
    </row>
    <row r="323" spans="2:7" ht="12.95" customHeight="1" outlineLevel="3">
      <c r="C323" s="10" t="s">
        <v>40</v>
      </c>
      <c r="D323" s="11">
        <v>4606023026155</v>
      </c>
      <c r="E323" s="12">
        <v>230</v>
      </c>
      <c r="F323" s="13"/>
      <c r="G323" s="14">
        <f>F323*E323</f>
        <v>0</v>
      </c>
    </row>
    <row r="324" spans="2:7" ht="12.95" customHeight="1" outlineLevel="3">
      <c r="C324" s="10"/>
      <c r="D324" s="10"/>
      <c r="E324" s="16"/>
      <c r="F324" s="13"/>
      <c r="G324" s="14"/>
    </row>
    <row r="325" spans="2:7" ht="12.95" customHeight="1" outlineLevel="3">
      <c r="C325" s="10"/>
      <c r="D325" s="10"/>
      <c r="E325" s="16"/>
      <c r="F325" s="13"/>
      <c r="G325" s="14"/>
    </row>
    <row r="326" spans="2:7" ht="12.95" customHeight="1" outlineLevel="3">
      <c r="C326" s="10"/>
      <c r="D326" s="10"/>
      <c r="E326" s="16"/>
      <c r="F326" s="13"/>
      <c r="G326" s="14"/>
    </row>
    <row r="327" spans="2:7" ht="12.95" customHeight="1" outlineLevel="3">
      <c r="C327" s="10"/>
      <c r="D327" s="10"/>
      <c r="E327" s="16"/>
      <c r="F327" s="13"/>
      <c r="G327" s="14"/>
    </row>
    <row r="328" spans="2:7" ht="12.95" customHeight="1" outlineLevel="3">
      <c r="B328" s="33" t="str">
        <f>HYPERLINK("http://galantphoto.ru/pictures_for_form/Intri/INT-KK322.jpg","увеличить")</f>
        <v>увеличить</v>
      </c>
      <c r="C328" s="10"/>
      <c r="D328" s="10"/>
      <c r="E328" s="16"/>
      <c r="F328" s="13"/>
      <c r="G328" s="14"/>
    </row>
    <row r="329" spans="2:7" ht="11.1" customHeight="1" outlineLevel="3">
      <c r="B329" s="26" t="s">
        <v>91</v>
      </c>
      <c r="C329" s="26"/>
      <c r="D329" s="8"/>
      <c r="E329" s="31" t="str">
        <f>HYPERLINK("http://www.galantholding.ru/catalog/305/138096/","www.galantholding.ru")</f>
        <v>www.galantholding.ru</v>
      </c>
      <c r="F329" s="27"/>
      <c r="G329" s="27"/>
    </row>
    <row r="330" spans="2:7" ht="11.1" customHeight="1" outlineLevel="3">
      <c r="B330" s="28" t="s">
        <v>92</v>
      </c>
      <c r="C330" s="28"/>
      <c r="D330" s="28"/>
      <c r="E330" s="28"/>
      <c r="F330" s="9"/>
      <c r="G330" s="9"/>
    </row>
    <row r="331" spans="2:7" ht="12.95" customHeight="1" outlineLevel="3">
      <c r="C331" s="10" t="s">
        <v>19</v>
      </c>
      <c r="D331" s="11">
        <v>4606023155350</v>
      </c>
      <c r="E331" s="12">
        <v>174.3</v>
      </c>
      <c r="F331" s="13"/>
      <c r="G331" s="14">
        <f>F331*E331</f>
        <v>0</v>
      </c>
    </row>
    <row r="332" spans="2:7" ht="12.95" customHeight="1" outlineLevel="3">
      <c r="C332" s="10"/>
      <c r="D332" s="10"/>
      <c r="E332" s="16"/>
      <c r="F332" s="13"/>
      <c r="G332" s="14"/>
    </row>
    <row r="333" spans="2:7" ht="12.95" customHeight="1" outlineLevel="3">
      <c r="C333" s="10"/>
      <c r="D333" s="10"/>
      <c r="E333" s="16"/>
      <c r="F333" s="13"/>
      <c r="G333" s="14"/>
    </row>
    <row r="334" spans="2:7" ht="12.95" customHeight="1" outlineLevel="3">
      <c r="C334" s="10"/>
      <c r="D334" s="10"/>
      <c r="E334" s="16"/>
      <c r="F334" s="13"/>
      <c r="G334" s="14"/>
    </row>
    <row r="335" spans="2:7" ht="12.95" customHeight="1" outlineLevel="3">
      <c r="C335" s="10"/>
      <c r="D335" s="10"/>
      <c r="E335" s="16"/>
      <c r="F335" s="13"/>
      <c r="G335" s="14"/>
    </row>
    <row r="336" spans="2:7" ht="12.95" customHeight="1" outlineLevel="3">
      <c r="C336" s="10"/>
      <c r="D336" s="10"/>
      <c r="E336" s="16"/>
      <c r="F336" s="13"/>
      <c r="G336" s="14"/>
    </row>
    <row r="337" spans="2:7" ht="12.95" customHeight="1" outlineLevel="3">
      <c r="C337" s="10"/>
      <c r="D337" s="10"/>
      <c r="E337" s="16"/>
      <c r="F337" s="13"/>
      <c r="G337" s="14"/>
    </row>
    <row r="338" spans="2:7" ht="12.95" customHeight="1" outlineLevel="3">
      <c r="C338" s="10"/>
      <c r="D338" s="10"/>
      <c r="E338" s="16"/>
      <c r="F338" s="13"/>
      <c r="G338" s="14"/>
    </row>
    <row r="339" spans="2:7" ht="12.95" customHeight="1" outlineLevel="3">
      <c r="C339" s="10"/>
      <c r="D339" s="10"/>
      <c r="E339" s="16"/>
      <c r="F339" s="13"/>
      <c r="G339" s="14"/>
    </row>
    <row r="340" spans="2:7" ht="12.95" customHeight="1" outlineLevel="3">
      <c r="C340" s="10"/>
      <c r="D340" s="10"/>
      <c r="E340" s="16"/>
      <c r="F340" s="13"/>
      <c r="G340" s="14"/>
    </row>
    <row r="341" spans="2:7" ht="12.95" customHeight="1" outlineLevel="3">
      <c r="C341" s="10"/>
      <c r="D341" s="10"/>
      <c r="E341" s="16"/>
      <c r="F341" s="13"/>
      <c r="G341" s="14"/>
    </row>
    <row r="342" spans="2:7" ht="12.95" customHeight="1" outlineLevel="3">
      <c r="B342" s="33" t="str">
        <f>HYPERLINK("http://galantphoto.ru/pictures_for_form/Intri/INT-KK590.jpg","увеличить")</f>
        <v>увеличить</v>
      </c>
      <c r="C342" s="10"/>
      <c r="D342" s="10"/>
      <c r="E342" s="16"/>
      <c r="F342" s="13"/>
      <c r="G342" s="14"/>
    </row>
    <row r="343" spans="2:7" ht="21.95" customHeight="1" outlineLevel="2">
      <c r="B343" s="7" t="s">
        <v>93</v>
      </c>
      <c r="C343" s="7"/>
      <c r="D343" s="7"/>
      <c r="E343" s="7"/>
      <c r="F343" s="7"/>
      <c r="G343" s="7"/>
    </row>
    <row r="344" spans="2:7" ht="11.1" customHeight="1" outlineLevel="3">
      <c r="B344" s="26" t="s">
        <v>94</v>
      </c>
      <c r="C344" s="26"/>
      <c r="D344" s="8"/>
      <c r="E344" s="31" t="str">
        <f>HYPERLINK("http://www.galantholding.ru/catalog/304/139195/","www.galantholding.ru")</f>
        <v>www.galantholding.ru</v>
      </c>
      <c r="F344" s="27"/>
      <c r="G344" s="27"/>
    </row>
    <row r="345" spans="2:7" ht="11.1" customHeight="1" outlineLevel="3">
      <c r="B345" s="28" t="s">
        <v>95</v>
      </c>
      <c r="C345" s="28"/>
      <c r="D345" s="28"/>
      <c r="E345" s="28"/>
      <c r="F345" s="9"/>
      <c r="G345" s="9"/>
    </row>
    <row r="346" spans="2:7" ht="12.95" customHeight="1" outlineLevel="3">
      <c r="C346" s="10" t="s">
        <v>39</v>
      </c>
      <c r="D346" s="11">
        <v>4606023049215</v>
      </c>
      <c r="E346" s="12">
        <v>483.3</v>
      </c>
      <c r="F346" s="13"/>
      <c r="G346" s="14">
        <f>F346*E346</f>
        <v>0</v>
      </c>
    </row>
    <row r="347" spans="2:7" ht="12.95" customHeight="1" outlineLevel="3">
      <c r="C347" s="10" t="s">
        <v>40</v>
      </c>
      <c r="D347" s="11">
        <v>4606023049222</v>
      </c>
      <c r="E347" s="12">
        <v>483.3</v>
      </c>
      <c r="F347" s="13"/>
      <c r="G347" s="14">
        <f>F347*E347</f>
        <v>0</v>
      </c>
    </row>
    <row r="348" spans="2:7" ht="12.95" customHeight="1" outlineLevel="3">
      <c r="C348" s="10" t="s">
        <v>84</v>
      </c>
      <c r="D348" s="11">
        <v>4606023049239</v>
      </c>
      <c r="E348" s="12">
        <v>483.3</v>
      </c>
      <c r="F348" s="13"/>
      <c r="G348" s="14">
        <f>F348*E348</f>
        <v>0</v>
      </c>
    </row>
    <row r="349" spans="2:7" ht="12.95" customHeight="1" outlineLevel="3">
      <c r="C349" s="10" t="s">
        <v>85</v>
      </c>
      <c r="D349" s="11">
        <v>4606023049246</v>
      </c>
      <c r="E349" s="12">
        <v>483.3</v>
      </c>
      <c r="F349" s="13"/>
      <c r="G349" s="14">
        <f>F349*E349</f>
        <v>0</v>
      </c>
    </row>
    <row r="350" spans="2:7" ht="12.95" customHeight="1" outlineLevel="3">
      <c r="C350" s="10" t="s">
        <v>96</v>
      </c>
      <c r="D350" s="11">
        <v>4606023049055</v>
      </c>
      <c r="E350" s="12">
        <v>483.3</v>
      </c>
      <c r="F350" s="13"/>
      <c r="G350" s="14">
        <f>F350*E350</f>
        <v>0</v>
      </c>
    </row>
    <row r="351" spans="2:7" ht="12.95" customHeight="1" outlineLevel="3">
      <c r="C351" s="10" t="s">
        <v>97</v>
      </c>
      <c r="D351" s="11">
        <v>4606023049062</v>
      </c>
      <c r="E351" s="12">
        <v>483.3</v>
      </c>
      <c r="F351" s="13"/>
      <c r="G351" s="14">
        <f>F351*E351</f>
        <v>0</v>
      </c>
    </row>
    <row r="352" spans="2:7" ht="12.95" customHeight="1" outlineLevel="3">
      <c r="C352" s="10"/>
      <c r="D352" s="10"/>
      <c r="E352" s="16"/>
      <c r="F352" s="13"/>
      <c r="G352" s="14"/>
    </row>
    <row r="353" spans="2:7" ht="12.95" customHeight="1" outlineLevel="3">
      <c r="C353" s="10"/>
      <c r="D353" s="10"/>
      <c r="E353" s="16"/>
      <c r="F353" s="13"/>
      <c r="G353" s="14"/>
    </row>
    <row r="354" spans="2:7" ht="12.95" customHeight="1" outlineLevel="3">
      <c r="C354" s="10"/>
      <c r="D354" s="10"/>
      <c r="E354" s="16"/>
      <c r="F354" s="13"/>
      <c r="G354" s="14"/>
    </row>
    <row r="355" spans="2:7" ht="12.95" customHeight="1" outlineLevel="3">
      <c r="C355" s="10"/>
      <c r="D355" s="10"/>
      <c r="E355" s="16"/>
      <c r="F355" s="13"/>
      <c r="G355" s="14"/>
    </row>
    <row r="356" spans="2:7" ht="12.95" customHeight="1" outlineLevel="3">
      <c r="C356" s="10"/>
      <c r="D356" s="10"/>
      <c r="E356" s="16"/>
      <c r="F356" s="13"/>
      <c r="G356" s="14"/>
    </row>
    <row r="357" spans="2:7" ht="12.95" customHeight="1" outlineLevel="3">
      <c r="B357" s="33" t="str">
        <f>HYPERLINK("http://galantphoto.ru/pictures_for_form/Intri/INT-UM608.jpg","увеличить")</f>
        <v>увеличить</v>
      </c>
      <c r="C357" s="10"/>
      <c r="D357" s="10"/>
      <c r="E357" s="16"/>
      <c r="F357" s="13"/>
      <c r="G357" s="14"/>
    </row>
    <row r="358" spans="2:7" ht="11.1" customHeight="1" outlineLevel="3">
      <c r="B358" s="26" t="s">
        <v>98</v>
      </c>
      <c r="C358" s="26"/>
      <c r="D358" s="8"/>
      <c r="E358" s="31" t="str">
        <f>HYPERLINK("http://www.galantholding.ru/catalog/304/115686/","www.galantholding.ru")</f>
        <v>www.galantholding.ru</v>
      </c>
      <c r="F358" s="27"/>
      <c r="G358" s="27"/>
    </row>
    <row r="359" spans="2:7" ht="11.1" customHeight="1" outlineLevel="3">
      <c r="B359" s="28" t="s">
        <v>99</v>
      </c>
      <c r="C359" s="28"/>
      <c r="D359" s="28"/>
      <c r="E359" s="28"/>
      <c r="F359" s="9"/>
      <c r="G359" s="9"/>
    </row>
    <row r="360" spans="2:7" ht="12.95" customHeight="1" outlineLevel="3">
      <c r="C360" s="10" t="s">
        <v>81</v>
      </c>
      <c r="D360" s="11">
        <v>4606023075559</v>
      </c>
      <c r="E360" s="12">
        <v>484.2</v>
      </c>
      <c r="F360" s="13"/>
      <c r="G360" s="14">
        <f>F360*E360</f>
        <v>0</v>
      </c>
    </row>
    <row r="361" spans="2:7" ht="12.95" customHeight="1" outlineLevel="3">
      <c r="C361" s="10" t="s">
        <v>21</v>
      </c>
      <c r="D361" s="11">
        <v>4606023049499</v>
      </c>
      <c r="E361" s="12">
        <v>484.2</v>
      </c>
      <c r="F361" s="13"/>
      <c r="G361" s="14">
        <f>F361*E361</f>
        <v>0</v>
      </c>
    </row>
    <row r="362" spans="2:7" ht="12.95" customHeight="1" outlineLevel="3">
      <c r="C362" s="10" t="s">
        <v>38</v>
      </c>
      <c r="D362" s="11">
        <v>4606023049505</v>
      </c>
      <c r="E362" s="12">
        <v>484.2</v>
      </c>
      <c r="F362" s="13"/>
      <c r="G362" s="14">
        <f>F362*E362</f>
        <v>0</v>
      </c>
    </row>
    <row r="363" spans="2:7" ht="12.95" customHeight="1" outlineLevel="3">
      <c r="C363" s="10" t="s">
        <v>39</v>
      </c>
      <c r="D363" s="11">
        <v>4606023049512</v>
      </c>
      <c r="E363" s="12">
        <v>484.2</v>
      </c>
      <c r="F363" s="13"/>
      <c r="G363" s="14">
        <f>F363*E363</f>
        <v>0</v>
      </c>
    </row>
    <row r="364" spans="2:7" ht="12.95" customHeight="1" outlineLevel="3">
      <c r="C364" s="10" t="s">
        <v>40</v>
      </c>
      <c r="D364" s="11">
        <v>4606023049529</v>
      </c>
      <c r="E364" s="12">
        <v>484.2</v>
      </c>
      <c r="F364" s="13"/>
      <c r="G364" s="14">
        <f>F364*E364</f>
        <v>0</v>
      </c>
    </row>
    <row r="365" spans="2:7" ht="12.95" customHeight="1" outlineLevel="3">
      <c r="C365" s="10" t="s">
        <v>84</v>
      </c>
      <c r="D365" s="11">
        <v>4606023049536</v>
      </c>
      <c r="E365" s="12">
        <v>484.2</v>
      </c>
      <c r="F365" s="13"/>
      <c r="G365" s="14">
        <f>F365*E365</f>
        <v>0</v>
      </c>
    </row>
    <row r="366" spans="2:7" ht="12.95" customHeight="1" outlineLevel="3">
      <c r="C366" s="10" t="s">
        <v>85</v>
      </c>
      <c r="D366" s="11">
        <v>4606023049543</v>
      </c>
      <c r="E366" s="12">
        <v>484.2</v>
      </c>
      <c r="F366" s="13"/>
      <c r="G366" s="14">
        <f>F366*E366</f>
        <v>0</v>
      </c>
    </row>
    <row r="367" spans="2:7" ht="12.95" customHeight="1" outlineLevel="3">
      <c r="C367" s="10" t="s">
        <v>96</v>
      </c>
      <c r="D367" s="11">
        <v>4606023049598</v>
      </c>
      <c r="E367" s="12">
        <v>484.2</v>
      </c>
      <c r="F367" s="13"/>
      <c r="G367" s="14">
        <f>F367*E367</f>
        <v>0</v>
      </c>
    </row>
    <row r="368" spans="2:7" ht="12.95" customHeight="1" outlineLevel="3">
      <c r="C368" s="10" t="s">
        <v>97</v>
      </c>
      <c r="D368" s="11">
        <v>4606023049604</v>
      </c>
      <c r="E368" s="12">
        <v>484.2</v>
      </c>
      <c r="F368" s="13"/>
      <c r="G368" s="14">
        <f>F368*E368</f>
        <v>0</v>
      </c>
    </row>
    <row r="369" spans="2:7" ht="12.95" customHeight="1" outlineLevel="3">
      <c r="C369" s="10"/>
      <c r="D369" s="10"/>
      <c r="E369" s="16"/>
      <c r="F369" s="13"/>
      <c r="G369" s="14"/>
    </row>
    <row r="370" spans="2:7" ht="12.95" customHeight="1" outlineLevel="3">
      <c r="C370" s="10"/>
      <c r="D370" s="10"/>
      <c r="E370" s="16"/>
      <c r="F370" s="13"/>
      <c r="G370" s="14"/>
    </row>
    <row r="371" spans="2:7" ht="12.95" customHeight="1" outlineLevel="3">
      <c r="B371" s="33" t="str">
        <f>HYPERLINK("http://galantphoto.ru/pictures_for_form/Intri/INT-UM609.jpg","увеличить")</f>
        <v>увеличить</v>
      </c>
      <c r="C371" s="10"/>
      <c r="D371" s="10"/>
      <c r="E371" s="16"/>
      <c r="F371" s="13"/>
      <c r="G371" s="14"/>
    </row>
    <row r="372" spans="2:7" ht="11.1" customHeight="1" outlineLevel="3">
      <c r="B372" s="26" t="s">
        <v>100</v>
      </c>
      <c r="C372" s="26"/>
      <c r="D372" s="8"/>
      <c r="E372" s="31" t="str">
        <f>HYPERLINK("http://www.galantholding.ru/catalog/304/77691/","www.galantholding.ru")</f>
        <v>www.galantholding.ru</v>
      </c>
      <c r="F372" s="27"/>
      <c r="G372" s="27"/>
    </row>
    <row r="373" spans="2:7" ht="11.1" customHeight="1" outlineLevel="3">
      <c r="B373" s="28" t="s">
        <v>101</v>
      </c>
      <c r="C373" s="28"/>
      <c r="D373" s="28"/>
      <c r="E373" s="28"/>
      <c r="F373" s="9"/>
      <c r="G373" s="9"/>
    </row>
    <row r="374" spans="2:7" ht="12.95" customHeight="1" outlineLevel="3">
      <c r="C374" s="10" t="s">
        <v>38</v>
      </c>
      <c r="D374" s="11">
        <v>4606023049321</v>
      </c>
      <c r="E374" s="12">
        <v>492</v>
      </c>
      <c r="F374" s="13"/>
      <c r="G374" s="14">
        <f>F374*E374</f>
        <v>0</v>
      </c>
    </row>
    <row r="375" spans="2:7" ht="12.95" customHeight="1" outlineLevel="3">
      <c r="C375" s="10" t="s">
        <v>39</v>
      </c>
      <c r="D375" s="11">
        <v>4606023049338</v>
      </c>
      <c r="E375" s="12">
        <v>492</v>
      </c>
      <c r="F375" s="13"/>
      <c r="G375" s="14">
        <f>F375*E375</f>
        <v>0</v>
      </c>
    </row>
    <row r="376" spans="2:7" ht="12.95" customHeight="1" outlineLevel="3">
      <c r="C376" s="10" t="s">
        <v>40</v>
      </c>
      <c r="D376" s="11">
        <v>4606023049345</v>
      </c>
      <c r="E376" s="12">
        <v>492</v>
      </c>
      <c r="F376" s="13"/>
      <c r="G376" s="14">
        <f>F376*E376</f>
        <v>0</v>
      </c>
    </row>
    <row r="377" spans="2:7" ht="12.95" customHeight="1" outlineLevel="3">
      <c r="C377" s="10" t="s">
        <v>84</v>
      </c>
      <c r="D377" s="11">
        <v>4606023049352</v>
      </c>
      <c r="E377" s="12">
        <v>492</v>
      </c>
      <c r="F377" s="13"/>
      <c r="G377" s="14">
        <f>F377*E377</f>
        <v>0</v>
      </c>
    </row>
    <row r="378" spans="2:7" ht="12.95" customHeight="1" outlineLevel="3">
      <c r="C378" s="10" t="s">
        <v>85</v>
      </c>
      <c r="D378" s="11">
        <v>4606023049369</v>
      </c>
      <c r="E378" s="12">
        <v>492</v>
      </c>
      <c r="F378" s="13"/>
      <c r="G378" s="14">
        <f>F378*E378</f>
        <v>0</v>
      </c>
    </row>
    <row r="379" spans="2:7" ht="12.95" customHeight="1" outlineLevel="3">
      <c r="C379" s="10" t="s">
        <v>96</v>
      </c>
      <c r="D379" s="11">
        <v>4606023049475</v>
      </c>
      <c r="E379" s="12">
        <v>492</v>
      </c>
      <c r="F379" s="13"/>
      <c r="G379" s="14">
        <f>F379*E379</f>
        <v>0</v>
      </c>
    </row>
    <row r="380" spans="2:7" ht="12.95" customHeight="1" outlineLevel="3">
      <c r="C380" s="10" t="s">
        <v>97</v>
      </c>
      <c r="D380" s="11">
        <v>4606023049482</v>
      </c>
      <c r="E380" s="12">
        <v>492</v>
      </c>
      <c r="F380" s="13"/>
      <c r="G380" s="14">
        <f>F380*E380</f>
        <v>0</v>
      </c>
    </row>
    <row r="381" spans="2:7" ht="12.95" customHeight="1" outlineLevel="3">
      <c r="C381" s="10"/>
      <c r="D381" s="10"/>
      <c r="E381" s="16"/>
      <c r="F381" s="13"/>
      <c r="G381" s="14"/>
    </row>
    <row r="382" spans="2:7" ht="12.95" customHeight="1" outlineLevel="3">
      <c r="C382" s="10"/>
      <c r="D382" s="10"/>
      <c r="E382" s="16"/>
      <c r="F382" s="13"/>
      <c r="G382" s="14"/>
    </row>
    <row r="383" spans="2:7" ht="12.95" customHeight="1" outlineLevel="3">
      <c r="C383" s="10"/>
      <c r="D383" s="10"/>
      <c r="E383" s="16"/>
      <c r="F383" s="13"/>
      <c r="G383" s="14"/>
    </row>
    <row r="384" spans="2:7" ht="12.95" customHeight="1" outlineLevel="3">
      <c r="C384" s="10"/>
      <c r="D384" s="10"/>
      <c r="E384" s="16"/>
      <c r="F384" s="13"/>
      <c r="G384" s="14"/>
    </row>
    <row r="385" spans="2:7" ht="12.95" customHeight="1" outlineLevel="3">
      <c r="B385" s="33" t="str">
        <f>HYPERLINK("http://galantphoto.ru/pictures_for_form/Intri/INT-UM610.jpg","увеличить")</f>
        <v>увеличить</v>
      </c>
      <c r="C385" s="10"/>
      <c r="D385" s="10"/>
      <c r="E385" s="16"/>
      <c r="F385" s="13"/>
      <c r="G385" s="14"/>
    </row>
    <row r="386" spans="2:7" ht="11.1" customHeight="1" outlineLevel="3">
      <c r="B386" s="26" t="s">
        <v>102</v>
      </c>
      <c r="C386" s="26"/>
      <c r="D386" s="8"/>
      <c r="E386" s="31" t="str">
        <f>HYPERLINK("http://www.galantholding.ru/catalog/304/78020/","www.galantholding.ru")</f>
        <v>www.galantholding.ru</v>
      </c>
      <c r="F386" s="27"/>
      <c r="G386" s="27"/>
    </row>
    <row r="387" spans="2:7" ht="11.1" customHeight="1" outlineLevel="3">
      <c r="B387" s="28" t="s">
        <v>101</v>
      </c>
      <c r="C387" s="28"/>
      <c r="D387" s="28"/>
      <c r="E387" s="28"/>
      <c r="F387" s="9"/>
      <c r="G387" s="9"/>
    </row>
    <row r="388" spans="2:7" ht="12.95" customHeight="1" outlineLevel="3">
      <c r="C388" s="10" t="s">
        <v>84</v>
      </c>
      <c r="D388" s="11">
        <v>4606023050136</v>
      </c>
      <c r="E388" s="12">
        <v>460.1</v>
      </c>
      <c r="F388" s="13"/>
      <c r="G388" s="14">
        <f>F388*E388</f>
        <v>0</v>
      </c>
    </row>
    <row r="389" spans="2:7" ht="12.95" customHeight="1" outlineLevel="3">
      <c r="C389" s="10" t="s">
        <v>85</v>
      </c>
      <c r="D389" s="11">
        <v>4606023050143</v>
      </c>
      <c r="E389" s="12">
        <v>460.1</v>
      </c>
      <c r="F389" s="13"/>
      <c r="G389" s="14">
        <f>F389*E389</f>
        <v>0</v>
      </c>
    </row>
    <row r="390" spans="2:7" ht="12.95" customHeight="1" outlineLevel="3">
      <c r="C390" s="10" t="s">
        <v>96</v>
      </c>
      <c r="D390" s="11">
        <v>4606023050075</v>
      </c>
      <c r="E390" s="12">
        <v>460.1</v>
      </c>
      <c r="F390" s="13"/>
      <c r="G390" s="14">
        <f>F390*E390</f>
        <v>0</v>
      </c>
    </row>
    <row r="391" spans="2:7" ht="12.95" customHeight="1" outlineLevel="3">
      <c r="C391" s="10" t="s">
        <v>97</v>
      </c>
      <c r="D391" s="11">
        <v>4606023050082</v>
      </c>
      <c r="E391" s="12">
        <v>460.1</v>
      </c>
      <c r="F391" s="13"/>
      <c r="G391" s="14">
        <f>F391*E391</f>
        <v>0</v>
      </c>
    </row>
    <row r="392" spans="2:7" ht="12.95" customHeight="1" outlineLevel="3">
      <c r="C392" s="10"/>
      <c r="D392" s="10"/>
      <c r="E392" s="16"/>
      <c r="F392" s="13"/>
      <c r="G392" s="14"/>
    </row>
    <row r="393" spans="2:7" ht="12.95" customHeight="1" outlineLevel="3">
      <c r="C393" s="10"/>
      <c r="D393" s="10"/>
      <c r="E393" s="16"/>
      <c r="F393" s="13"/>
      <c r="G393" s="14"/>
    </row>
    <row r="394" spans="2:7" ht="12.95" customHeight="1" outlineLevel="3">
      <c r="C394" s="10"/>
      <c r="D394" s="10"/>
      <c r="E394" s="16"/>
      <c r="F394" s="13"/>
      <c r="G394" s="14"/>
    </row>
    <row r="395" spans="2:7" ht="12.95" customHeight="1" outlineLevel="3">
      <c r="C395" s="10"/>
      <c r="D395" s="10"/>
      <c r="E395" s="16"/>
      <c r="F395" s="13"/>
      <c r="G395" s="14"/>
    </row>
    <row r="396" spans="2:7" ht="12.95" customHeight="1" outlineLevel="3">
      <c r="C396" s="10"/>
      <c r="D396" s="10"/>
      <c r="E396" s="16"/>
      <c r="F396" s="13"/>
      <c r="G396" s="14"/>
    </row>
    <row r="397" spans="2:7" ht="12.95" customHeight="1" outlineLevel="3">
      <c r="C397" s="10"/>
      <c r="D397" s="10"/>
      <c r="E397" s="16"/>
      <c r="F397" s="13"/>
      <c r="G397" s="14"/>
    </row>
    <row r="398" spans="2:7" ht="12.95" customHeight="1" outlineLevel="3">
      <c r="C398" s="10"/>
      <c r="D398" s="10"/>
      <c r="E398" s="16"/>
      <c r="F398" s="13"/>
      <c r="G398" s="14"/>
    </row>
    <row r="399" spans="2:7" ht="12.95" customHeight="1" outlineLevel="3">
      <c r="B399" s="33" t="str">
        <f>HYPERLINK("http://galantphoto.ru/pictures_for_form/Intri/INT-UM611.jpg","увеличить")</f>
        <v>увеличить</v>
      </c>
      <c r="C399" s="10"/>
      <c r="D399" s="10"/>
      <c r="E399" s="16"/>
      <c r="F399" s="13"/>
      <c r="G399" s="14"/>
    </row>
    <row r="400" spans="2:7" ht="11.1" customHeight="1" outlineLevel="3">
      <c r="B400" s="26" t="s">
        <v>103</v>
      </c>
      <c r="C400" s="26"/>
      <c r="D400" s="8"/>
      <c r="E400" s="31" t="str">
        <f>HYPERLINK("http://www.galantholding.ru/catalog/304/77692/","www.galantholding.ru")</f>
        <v>www.galantholding.ru</v>
      </c>
      <c r="F400" s="27"/>
      <c r="G400" s="27"/>
    </row>
    <row r="401" spans="2:7" ht="11.1" customHeight="1" outlineLevel="3">
      <c r="B401" s="28" t="s">
        <v>104</v>
      </c>
      <c r="C401" s="28"/>
      <c r="D401" s="28"/>
      <c r="E401" s="28"/>
      <c r="F401" s="9"/>
      <c r="G401" s="9"/>
    </row>
    <row r="402" spans="2:7" ht="12.95" customHeight="1" outlineLevel="3">
      <c r="C402" s="10" t="s">
        <v>84</v>
      </c>
      <c r="D402" s="11">
        <v>4606023049659</v>
      </c>
      <c r="E402" s="12">
        <v>491</v>
      </c>
      <c r="F402" s="13"/>
      <c r="G402" s="14">
        <f>F402*E402</f>
        <v>0</v>
      </c>
    </row>
    <row r="403" spans="2:7" ht="12.95" customHeight="1" outlineLevel="3">
      <c r="C403" s="10" t="s">
        <v>85</v>
      </c>
      <c r="D403" s="11">
        <v>4606023049666</v>
      </c>
      <c r="E403" s="12">
        <v>491</v>
      </c>
      <c r="F403" s="13"/>
      <c r="G403" s="14">
        <f>F403*E403</f>
        <v>0</v>
      </c>
    </row>
    <row r="404" spans="2:7" ht="12.95" customHeight="1" outlineLevel="3">
      <c r="C404" s="10"/>
      <c r="D404" s="10"/>
      <c r="E404" s="16"/>
      <c r="F404" s="13"/>
      <c r="G404" s="14"/>
    </row>
    <row r="405" spans="2:7" ht="12.95" customHeight="1" outlineLevel="3">
      <c r="C405" s="10"/>
      <c r="D405" s="10"/>
      <c r="E405" s="16"/>
      <c r="F405" s="13"/>
      <c r="G405" s="14"/>
    </row>
    <row r="406" spans="2:7" ht="12.95" customHeight="1" outlineLevel="3">
      <c r="C406" s="10"/>
      <c r="D406" s="10"/>
      <c r="E406" s="16"/>
      <c r="F406" s="13"/>
      <c r="G406" s="14"/>
    </row>
    <row r="407" spans="2:7" ht="12.95" customHeight="1" outlineLevel="3">
      <c r="C407" s="10"/>
      <c r="D407" s="10"/>
      <c r="E407" s="16"/>
      <c r="F407" s="13"/>
      <c r="G407" s="14"/>
    </row>
    <row r="408" spans="2:7" ht="12.95" customHeight="1" outlineLevel="3">
      <c r="C408" s="10"/>
      <c r="D408" s="10"/>
      <c r="E408" s="16"/>
      <c r="F408" s="13"/>
      <c r="G408" s="14"/>
    </row>
    <row r="409" spans="2:7" ht="12.95" customHeight="1" outlineLevel="3">
      <c r="C409" s="10"/>
      <c r="D409" s="10"/>
      <c r="E409" s="16"/>
      <c r="F409" s="13"/>
      <c r="G409" s="14"/>
    </row>
    <row r="410" spans="2:7" ht="12.95" customHeight="1" outlineLevel="3">
      <c r="C410" s="10"/>
      <c r="D410" s="10"/>
      <c r="E410" s="16"/>
      <c r="F410" s="13"/>
      <c r="G410" s="14"/>
    </row>
    <row r="411" spans="2:7" ht="12.95" customHeight="1" outlineLevel="3">
      <c r="C411" s="10"/>
      <c r="D411" s="10"/>
      <c r="E411" s="16"/>
      <c r="F411" s="13"/>
      <c r="G411" s="14"/>
    </row>
    <row r="412" spans="2:7" ht="12.95" customHeight="1" outlineLevel="3">
      <c r="C412" s="10"/>
      <c r="D412" s="10"/>
      <c r="E412" s="16"/>
      <c r="F412" s="13"/>
      <c r="G412" s="14"/>
    </row>
    <row r="413" spans="2:7" ht="12.95" customHeight="1" outlineLevel="3">
      <c r="B413" s="33" t="str">
        <f>HYPERLINK("http://galantphoto.ru/pictures_for_form/Intri/INT-UM613.jpg","увеличить")</f>
        <v>увеличить</v>
      </c>
      <c r="C413" s="10"/>
      <c r="D413" s="10"/>
      <c r="E413" s="16"/>
      <c r="F413" s="13"/>
      <c r="G413" s="14"/>
    </row>
    <row r="414" spans="2:7" ht="11.1" customHeight="1" outlineLevel="3">
      <c r="B414" s="26" t="s">
        <v>105</v>
      </c>
      <c r="C414" s="26"/>
      <c r="D414" s="8"/>
      <c r="E414" s="31" t="str">
        <f>HYPERLINK("http://www.galantholding.ru/catalog/304/115687/","www.galantholding.ru")</f>
        <v>www.galantholding.ru</v>
      </c>
      <c r="F414" s="27"/>
      <c r="G414" s="27"/>
    </row>
    <row r="415" spans="2:7" ht="11.1" customHeight="1" outlineLevel="3">
      <c r="B415" s="28" t="s">
        <v>106</v>
      </c>
      <c r="C415" s="28"/>
      <c r="D415" s="28"/>
      <c r="E415" s="28"/>
      <c r="F415" s="9"/>
      <c r="G415" s="9"/>
    </row>
    <row r="416" spans="2:7" ht="12.95" customHeight="1" outlineLevel="3">
      <c r="C416" s="10" t="s">
        <v>39</v>
      </c>
      <c r="D416" s="11">
        <v>4606023048973</v>
      </c>
      <c r="E416" s="12">
        <v>465.9</v>
      </c>
      <c r="F416" s="13"/>
      <c r="G416" s="14">
        <f>F416*E416</f>
        <v>0</v>
      </c>
    </row>
    <row r="417" spans="2:7" ht="12.95" customHeight="1" outlineLevel="3">
      <c r="C417" s="10" t="s">
        <v>40</v>
      </c>
      <c r="D417" s="11">
        <v>4606023048980</v>
      </c>
      <c r="E417" s="12">
        <v>465.9</v>
      </c>
      <c r="F417" s="13"/>
      <c r="G417" s="14">
        <f>F417*E417</f>
        <v>0</v>
      </c>
    </row>
    <row r="418" spans="2:7" ht="12.95" customHeight="1" outlineLevel="3">
      <c r="C418" s="10" t="s">
        <v>84</v>
      </c>
      <c r="D418" s="11">
        <v>4606023048997</v>
      </c>
      <c r="E418" s="12">
        <v>465.9</v>
      </c>
      <c r="F418" s="13"/>
      <c r="G418" s="14">
        <f>F418*E418</f>
        <v>0</v>
      </c>
    </row>
    <row r="419" spans="2:7" ht="12.95" customHeight="1" outlineLevel="3">
      <c r="C419" s="10" t="s">
        <v>85</v>
      </c>
      <c r="D419" s="11">
        <v>4606023049000</v>
      </c>
      <c r="E419" s="12">
        <v>465.9</v>
      </c>
      <c r="F419" s="13"/>
      <c r="G419" s="14">
        <f>F419*E419</f>
        <v>0</v>
      </c>
    </row>
    <row r="420" spans="2:7" ht="12.95" customHeight="1" outlineLevel="3">
      <c r="C420" s="10"/>
      <c r="D420" s="10"/>
      <c r="E420" s="16"/>
      <c r="F420" s="13"/>
      <c r="G420" s="14"/>
    </row>
    <row r="421" spans="2:7" ht="12.95" customHeight="1" outlineLevel="3">
      <c r="C421" s="10"/>
      <c r="D421" s="10"/>
      <c r="E421" s="16"/>
      <c r="F421" s="13"/>
      <c r="G421" s="14"/>
    </row>
    <row r="422" spans="2:7" ht="12.95" customHeight="1" outlineLevel="3">
      <c r="C422" s="10"/>
      <c r="D422" s="10"/>
      <c r="E422" s="16"/>
      <c r="F422" s="13"/>
      <c r="G422" s="14"/>
    </row>
    <row r="423" spans="2:7" ht="12.95" customHeight="1" outlineLevel="3">
      <c r="C423" s="10"/>
      <c r="D423" s="10"/>
      <c r="E423" s="16"/>
      <c r="F423" s="13"/>
      <c r="G423" s="14"/>
    </row>
    <row r="424" spans="2:7" ht="12.95" customHeight="1" outlineLevel="3">
      <c r="C424" s="10"/>
      <c r="D424" s="10"/>
      <c r="E424" s="16"/>
      <c r="F424" s="13"/>
      <c r="G424" s="14"/>
    </row>
    <row r="425" spans="2:7" ht="12.95" customHeight="1" outlineLevel="3">
      <c r="C425" s="10"/>
      <c r="D425" s="10"/>
      <c r="E425" s="16"/>
      <c r="F425" s="13"/>
      <c r="G425" s="14"/>
    </row>
    <row r="426" spans="2:7" ht="12.95" customHeight="1" outlineLevel="3">
      <c r="C426" s="10"/>
      <c r="D426" s="10"/>
      <c r="E426" s="16"/>
      <c r="F426" s="13"/>
      <c r="G426" s="14"/>
    </row>
    <row r="427" spans="2:7" ht="12.95" customHeight="1" outlineLevel="3">
      <c r="B427" s="33" t="str">
        <f>HYPERLINK("http://galantphoto.ru/pictures_for_form/Intri/INT-UM614.jpg","увеличить")</f>
        <v>увеличить</v>
      </c>
      <c r="C427" s="10"/>
      <c r="D427" s="10"/>
      <c r="E427" s="16"/>
      <c r="F427" s="13"/>
      <c r="G427" s="14"/>
    </row>
    <row r="428" spans="2:7" ht="11.1" customHeight="1" outlineLevel="3">
      <c r="B428" s="26" t="s">
        <v>107</v>
      </c>
      <c r="C428" s="26"/>
      <c r="D428" s="8"/>
      <c r="E428" s="31" t="str">
        <f>HYPERLINK("http://www.galantholding.ru/catalog/304/138956/","www.galantholding.ru")</f>
        <v>www.galantholding.ru</v>
      </c>
      <c r="F428" s="27"/>
      <c r="G428" s="27"/>
    </row>
    <row r="429" spans="2:7" ht="11.1" customHeight="1" outlineLevel="3">
      <c r="B429" s="28" t="s">
        <v>106</v>
      </c>
      <c r="C429" s="28"/>
      <c r="D429" s="28"/>
      <c r="E429" s="28"/>
      <c r="F429" s="9"/>
      <c r="G429" s="9"/>
    </row>
    <row r="430" spans="2:7" ht="12.95" customHeight="1" outlineLevel="3">
      <c r="C430" s="10" t="s">
        <v>38</v>
      </c>
      <c r="D430" s="11">
        <v>4606023049260</v>
      </c>
      <c r="E430" s="12">
        <v>518.9</v>
      </c>
      <c r="F430" s="13"/>
      <c r="G430" s="14">
        <f>F430*E430</f>
        <v>0</v>
      </c>
    </row>
    <row r="431" spans="2:7" ht="12.95" customHeight="1" outlineLevel="3">
      <c r="C431" s="10" t="s">
        <v>39</v>
      </c>
      <c r="D431" s="11">
        <v>4606023049277</v>
      </c>
      <c r="E431" s="12">
        <v>518.9</v>
      </c>
      <c r="F431" s="13"/>
      <c r="G431" s="14">
        <f>F431*E431</f>
        <v>0</v>
      </c>
    </row>
    <row r="432" spans="2:7" ht="12.95" customHeight="1" outlineLevel="3">
      <c r="C432" s="10" t="s">
        <v>40</v>
      </c>
      <c r="D432" s="11">
        <v>4606023049284</v>
      </c>
      <c r="E432" s="12">
        <v>518.9</v>
      </c>
      <c r="F432" s="13"/>
      <c r="G432" s="14">
        <f>F432*E432</f>
        <v>0</v>
      </c>
    </row>
    <row r="433" spans="2:7" ht="12.95" customHeight="1" outlineLevel="3">
      <c r="C433" s="10" t="s">
        <v>84</v>
      </c>
      <c r="D433" s="11">
        <v>4606023049291</v>
      </c>
      <c r="E433" s="12">
        <v>518.9</v>
      </c>
      <c r="F433" s="13"/>
      <c r="G433" s="14">
        <f>F433*E433</f>
        <v>0</v>
      </c>
    </row>
    <row r="434" spans="2:7" ht="12.95" customHeight="1" outlineLevel="3">
      <c r="C434" s="10" t="s">
        <v>85</v>
      </c>
      <c r="D434" s="11">
        <v>4606023049307</v>
      </c>
      <c r="E434" s="12">
        <v>518.9</v>
      </c>
      <c r="F434" s="13"/>
      <c r="G434" s="14">
        <f>F434*E434</f>
        <v>0</v>
      </c>
    </row>
    <row r="435" spans="2:7" ht="12.95" customHeight="1" outlineLevel="3">
      <c r="C435" s="10" t="s">
        <v>41</v>
      </c>
      <c r="D435" s="11">
        <v>4606023049864</v>
      </c>
      <c r="E435" s="12">
        <v>518.9</v>
      </c>
      <c r="F435" s="13"/>
      <c r="G435" s="14">
        <f>F435*E435</f>
        <v>0</v>
      </c>
    </row>
    <row r="436" spans="2:7" ht="12.95" customHeight="1" outlineLevel="3">
      <c r="C436" s="10" t="s">
        <v>43</v>
      </c>
      <c r="D436" s="11">
        <v>4606023049888</v>
      </c>
      <c r="E436" s="12">
        <v>518.9</v>
      </c>
      <c r="F436" s="13"/>
      <c r="G436" s="14">
        <f>F436*E436</f>
        <v>0</v>
      </c>
    </row>
    <row r="437" spans="2:7" ht="12.95" customHeight="1" outlineLevel="3">
      <c r="C437" s="10" t="s">
        <v>96</v>
      </c>
      <c r="D437" s="11">
        <v>4606023049895</v>
      </c>
      <c r="E437" s="12">
        <v>518.9</v>
      </c>
      <c r="F437" s="13"/>
      <c r="G437" s="14">
        <f>F437*E437</f>
        <v>0</v>
      </c>
    </row>
    <row r="438" spans="2:7" ht="12.95" customHeight="1" outlineLevel="3">
      <c r="C438" s="10" t="s">
        <v>97</v>
      </c>
      <c r="D438" s="11">
        <v>4606023049901</v>
      </c>
      <c r="E438" s="12">
        <v>518.9</v>
      </c>
      <c r="F438" s="13"/>
      <c r="G438" s="14">
        <f>F438*E438</f>
        <v>0</v>
      </c>
    </row>
    <row r="439" spans="2:7" ht="12.95" customHeight="1" outlineLevel="3">
      <c r="C439" s="10"/>
      <c r="D439" s="10"/>
      <c r="E439" s="16"/>
      <c r="F439" s="13"/>
      <c r="G439" s="14"/>
    </row>
    <row r="440" spans="2:7" ht="12.95" customHeight="1" outlineLevel="3">
      <c r="C440" s="10"/>
      <c r="D440" s="10"/>
      <c r="E440" s="16"/>
      <c r="F440" s="13"/>
      <c r="G440" s="14"/>
    </row>
    <row r="441" spans="2:7" ht="12.95" customHeight="1" outlineLevel="3">
      <c r="B441" s="33" t="str">
        <f>HYPERLINK("http://galantphoto.ru/pictures_for_form/Intri/INT-UM616.jpg","увеличить")</f>
        <v>увеличить</v>
      </c>
      <c r="C441" s="10"/>
      <c r="D441" s="10"/>
      <c r="E441" s="16"/>
      <c r="F441" s="13"/>
      <c r="G441" s="14"/>
    </row>
    <row r="442" spans="2:7" ht="11.1" customHeight="1" outlineLevel="3">
      <c r="B442" s="26" t="s">
        <v>108</v>
      </c>
      <c r="C442" s="26"/>
      <c r="D442" s="8"/>
      <c r="E442" s="31" t="str">
        <f>HYPERLINK("http://www.galantholding.ru/catalog/304/78021/","www.galantholding.ru")</f>
        <v>www.galantholding.ru</v>
      </c>
      <c r="F442" s="27"/>
      <c r="G442" s="27"/>
    </row>
    <row r="443" spans="2:7" ht="11.1" customHeight="1" outlineLevel="3">
      <c r="B443" s="28" t="s">
        <v>95</v>
      </c>
      <c r="C443" s="28"/>
      <c r="D443" s="28"/>
      <c r="E443" s="28"/>
      <c r="F443" s="9"/>
      <c r="G443" s="9"/>
    </row>
    <row r="444" spans="2:7" ht="12.95" customHeight="1" outlineLevel="3">
      <c r="C444" s="10" t="s">
        <v>84</v>
      </c>
      <c r="D444" s="11">
        <v>4606023049772</v>
      </c>
      <c r="E444" s="12">
        <v>489.2</v>
      </c>
      <c r="F444" s="13"/>
      <c r="G444" s="14">
        <f>F444*E444</f>
        <v>0</v>
      </c>
    </row>
    <row r="445" spans="2:7" ht="12.95" customHeight="1" outlineLevel="3">
      <c r="C445" s="10" t="s">
        <v>85</v>
      </c>
      <c r="D445" s="11">
        <v>4606023049789</v>
      </c>
      <c r="E445" s="12">
        <v>489.2</v>
      </c>
      <c r="F445" s="13"/>
      <c r="G445" s="14">
        <f>F445*E445</f>
        <v>0</v>
      </c>
    </row>
    <row r="446" spans="2:7" ht="12.95" customHeight="1" outlineLevel="3">
      <c r="C446" s="10"/>
      <c r="D446" s="10"/>
      <c r="E446" s="16"/>
      <c r="F446" s="13"/>
      <c r="G446" s="14"/>
    </row>
    <row r="447" spans="2:7" ht="12.95" customHeight="1" outlineLevel="3">
      <c r="C447" s="10"/>
      <c r="D447" s="10"/>
      <c r="E447" s="16"/>
      <c r="F447" s="13"/>
      <c r="G447" s="14"/>
    </row>
    <row r="448" spans="2:7" ht="12.95" customHeight="1" outlineLevel="3">
      <c r="C448" s="10"/>
      <c r="D448" s="10"/>
      <c r="E448" s="16"/>
      <c r="F448" s="13"/>
      <c r="G448" s="14"/>
    </row>
    <row r="449" spans="2:7" ht="12.95" customHeight="1" outlineLevel="3">
      <c r="C449" s="10"/>
      <c r="D449" s="10"/>
      <c r="E449" s="16"/>
      <c r="F449" s="13"/>
      <c r="G449" s="14"/>
    </row>
    <row r="450" spans="2:7" ht="12.95" customHeight="1" outlineLevel="3">
      <c r="C450" s="10"/>
      <c r="D450" s="10"/>
      <c r="E450" s="16"/>
      <c r="F450" s="13"/>
      <c r="G450" s="14"/>
    </row>
    <row r="451" spans="2:7" ht="12.95" customHeight="1" outlineLevel="3">
      <c r="C451" s="10"/>
      <c r="D451" s="10"/>
      <c r="E451" s="16"/>
      <c r="F451" s="13"/>
      <c r="G451" s="14"/>
    </row>
    <row r="452" spans="2:7" ht="12.95" customHeight="1" outlineLevel="3">
      <c r="C452" s="10"/>
      <c r="D452" s="10"/>
      <c r="E452" s="16"/>
      <c r="F452" s="13"/>
      <c r="G452" s="14"/>
    </row>
    <row r="453" spans="2:7" ht="12.95" customHeight="1" outlineLevel="3">
      <c r="C453" s="10"/>
      <c r="D453" s="10"/>
      <c r="E453" s="16"/>
      <c r="F453" s="13"/>
      <c r="G453" s="14"/>
    </row>
    <row r="454" spans="2:7" ht="12.95" customHeight="1" outlineLevel="3">
      <c r="C454" s="10"/>
      <c r="D454" s="10"/>
      <c r="E454" s="16"/>
      <c r="F454" s="13"/>
      <c r="G454" s="14"/>
    </row>
    <row r="455" spans="2:7" ht="12.95" customHeight="1" outlineLevel="3">
      <c r="B455" s="33" t="str">
        <f>HYPERLINK("http://galantphoto.ru/pictures_for_form/Intri/INT-UM617.jpg","увеличить")</f>
        <v>увеличить</v>
      </c>
      <c r="C455" s="10"/>
      <c r="D455" s="10"/>
      <c r="E455" s="16"/>
      <c r="F455" s="13"/>
      <c r="G455" s="14"/>
    </row>
    <row r="456" spans="2:7" ht="11.1" customHeight="1" outlineLevel="3">
      <c r="B456" s="26" t="s">
        <v>109</v>
      </c>
      <c r="C456" s="26"/>
      <c r="D456" s="8"/>
      <c r="E456" s="31" t="str">
        <f>HYPERLINK("http://www.galantholding.ru/catalog/304/138093/","www.galantholding.ru")</f>
        <v>www.galantholding.ru</v>
      </c>
      <c r="F456" s="27"/>
      <c r="G456" s="27"/>
    </row>
    <row r="457" spans="2:7" ht="11.1" customHeight="1" outlineLevel="3">
      <c r="B457" s="28" t="s">
        <v>110</v>
      </c>
      <c r="C457" s="28"/>
      <c r="D457" s="28"/>
      <c r="E457" s="28"/>
      <c r="F457" s="9"/>
      <c r="G457" s="9"/>
    </row>
    <row r="458" spans="2:7" ht="12.95" customHeight="1" outlineLevel="3">
      <c r="C458" s="10" t="s">
        <v>38</v>
      </c>
      <c r="D458" s="11">
        <v>4606023157743</v>
      </c>
      <c r="E458" s="12">
        <v>492.9</v>
      </c>
      <c r="F458" s="13"/>
      <c r="G458" s="14">
        <f>F458*E458</f>
        <v>0</v>
      </c>
    </row>
    <row r="459" spans="2:7" ht="12.95" customHeight="1" outlineLevel="3">
      <c r="C459" s="10" t="s">
        <v>39</v>
      </c>
      <c r="D459" s="11">
        <v>4606023157750</v>
      </c>
      <c r="E459" s="12">
        <v>492.9</v>
      </c>
      <c r="F459" s="13"/>
      <c r="G459" s="14">
        <f>F459*E459</f>
        <v>0</v>
      </c>
    </row>
    <row r="460" spans="2:7" ht="12.95" customHeight="1" outlineLevel="3">
      <c r="C460" s="10" t="s">
        <v>40</v>
      </c>
      <c r="D460" s="11">
        <v>4606023157767</v>
      </c>
      <c r="E460" s="12">
        <v>492.9</v>
      </c>
      <c r="F460" s="13"/>
      <c r="G460" s="14">
        <f>F460*E460</f>
        <v>0</v>
      </c>
    </row>
    <row r="461" spans="2:7" ht="12.95" customHeight="1" outlineLevel="3">
      <c r="C461" s="10"/>
      <c r="D461" s="10"/>
      <c r="E461" s="16"/>
      <c r="F461" s="13"/>
      <c r="G461" s="14"/>
    </row>
    <row r="462" spans="2:7" ht="12.95" customHeight="1" outlineLevel="3">
      <c r="C462" s="10"/>
      <c r="D462" s="10"/>
      <c r="E462" s="16"/>
      <c r="F462" s="13"/>
      <c r="G462" s="14"/>
    </row>
    <row r="463" spans="2:7" ht="12.95" customHeight="1" outlineLevel="3">
      <c r="C463" s="10"/>
      <c r="D463" s="10"/>
      <c r="E463" s="16"/>
      <c r="F463" s="13"/>
      <c r="G463" s="14"/>
    </row>
    <row r="464" spans="2:7" ht="12.95" customHeight="1" outlineLevel="3">
      <c r="C464" s="10"/>
      <c r="D464" s="10"/>
      <c r="E464" s="16"/>
      <c r="F464" s="13"/>
      <c r="G464" s="14"/>
    </row>
    <row r="465" spans="2:7" ht="12.95" customHeight="1" outlineLevel="3">
      <c r="C465" s="10"/>
      <c r="D465" s="10"/>
      <c r="E465" s="16"/>
      <c r="F465" s="13"/>
      <c r="G465" s="14"/>
    </row>
    <row r="466" spans="2:7" ht="12.95" customHeight="1" outlineLevel="3">
      <c r="C466" s="10"/>
      <c r="D466" s="10"/>
      <c r="E466" s="16"/>
      <c r="F466" s="13"/>
      <c r="G466" s="14"/>
    </row>
    <row r="467" spans="2:7" ht="12.95" customHeight="1" outlineLevel="3">
      <c r="C467" s="10"/>
      <c r="D467" s="10"/>
      <c r="E467" s="16"/>
      <c r="F467" s="13"/>
      <c r="G467" s="14"/>
    </row>
    <row r="468" spans="2:7" ht="12.95" customHeight="1" outlineLevel="3">
      <c r="C468" s="10"/>
      <c r="D468" s="10"/>
      <c r="E468" s="16"/>
      <c r="F468" s="13"/>
      <c r="G468" s="14"/>
    </row>
    <row r="469" spans="2:7" ht="12.95" customHeight="1" outlineLevel="3">
      <c r="B469" s="33" t="str">
        <f>HYPERLINK("http://galantphoto.ru/pictures_for_form/Intri/INT-UM628.jpg","увеличить")</f>
        <v>увеличить</v>
      </c>
      <c r="C469" s="10"/>
      <c r="D469" s="10"/>
      <c r="E469" s="16"/>
      <c r="F469" s="13"/>
      <c r="G469" s="14"/>
    </row>
    <row r="470" spans="2:7" ht="11.1" customHeight="1" outlineLevel="2">
      <c r="B470" s="7" t="s">
        <v>111</v>
      </c>
      <c r="C470" s="7"/>
      <c r="D470" s="7"/>
      <c r="E470" s="7"/>
      <c r="F470" s="7"/>
      <c r="G470" s="7"/>
    </row>
    <row r="471" spans="2:7" ht="11.1" customHeight="1" outlineLevel="3">
      <c r="B471" s="26" t="s">
        <v>112</v>
      </c>
      <c r="C471" s="26"/>
      <c r="D471" s="8"/>
      <c r="E471" s="31" t="str">
        <f>HYPERLINK("http://www.galantholding.ru/catalog/268/115691/","www.galantholding.ru")</f>
        <v>www.galantholding.ru</v>
      </c>
      <c r="F471" s="27"/>
      <c r="G471" s="27"/>
    </row>
    <row r="472" spans="2:7" ht="11.1" customHeight="1" outlineLevel="3">
      <c r="B472" s="28" t="s">
        <v>36</v>
      </c>
      <c r="C472" s="28"/>
      <c r="D472" s="28"/>
      <c r="E472" s="28"/>
      <c r="F472" s="9"/>
      <c r="G472" s="9"/>
    </row>
    <row r="473" spans="2:7" ht="12.95" customHeight="1" outlineLevel="3">
      <c r="C473" s="10" t="s">
        <v>80</v>
      </c>
      <c r="D473" s="11">
        <v>4606023133471</v>
      </c>
      <c r="E473" s="12">
        <v>249.6</v>
      </c>
      <c r="F473" s="13"/>
      <c r="G473" s="14">
        <f>F473*E473</f>
        <v>0</v>
      </c>
    </row>
    <row r="474" spans="2:7" ht="12.95" customHeight="1" outlineLevel="3">
      <c r="C474" s="10" t="s">
        <v>81</v>
      </c>
      <c r="D474" s="11">
        <v>4606023133488</v>
      </c>
      <c r="E474" s="12">
        <v>249.6</v>
      </c>
      <c r="F474" s="13"/>
      <c r="G474" s="14">
        <f>F474*E474</f>
        <v>0</v>
      </c>
    </row>
    <row r="475" spans="2:7" ht="12.95" customHeight="1" outlineLevel="3">
      <c r="C475" s="10" t="s">
        <v>84</v>
      </c>
      <c r="D475" s="11">
        <v>4606023025332</v>
      </c>
      <c r="E475" s="12">
        <v>249.6</v>
      </c>
      <c r="F475" s="13"/>
      <c r="G475" s="14">
        <f>F475*E475</f>
        <v>0</v>
      </c>
    </row>
    <row r="476" spans="2:7" ht="12.95" customHeight="1" outlineLevel="3">
      <c r="C476" s="10" t="s">
        <v>85</v>
      </c>
      <c r="D476" s="11">
        <v>4606023025356</v>
      </c>
      <c r="E476" s="12">
        <v>249.6</v>
      </c>
      <c r="F476" s="13"/>
      <c r="G476" s="14">
        <f>F476*E476</f>
        <v>0</v>
      </c>
    </row>
    <row r="477" spans="2:7" ht="12.95" customHeight="1" outlineLevel="3">
      <c r="C477" s="10" t="s">
        <v>113</v>
      </c>
      <c r="D477" s="11">
        <v>4606023025370</v>
      </c>
      <c r="E477" s="12">
        <v>249.6</v>
      </c>
      <c r="F477" s="13"/>
      <c r="G477" s="14">
        <f>F477*E477</f>
        <v>0</v>
      </c>
    </row>
    <row r="478" spans="2:7" ht="12.95" customHeight="1" outlineLevel="3">
      <c r="C478" s="10" t="s">
        <v>27</v>
      </c>
      <c r="D478" s="11">
        <v>4607109437643</v>
      </c>
      <c r="E478" s="12">
        <v>249.6</v>
      </c>
      <c r="F478" s="13"/>
      <c r="G478" s="14">
        <f>F478*E478</f>
        <v>0</v>
      </c>
    </row>
    <row r="479" spans="2:7" ht="12.95" customHeight="1" outlineLevel="3">
      <c r="C479" s="10" t="s">
        <v>43</v>
      </c>
      <c r="D479" s="11">
        <v>4607109437674</v>
      </c>
      <c r="E479" s="12">
        <v>249.6</v>
      </c>
      <c r="F479" s="13"/>
      <c r="G479" s="14">
        <f>F479*E479</f>
        <v>0</v>
      </c>
    </row>
    <row r="480" spans="2:7" ht="12.95" customHeight="1" outlineLevel="3">
      <c r="C480" s="10" t="s">
        <v>96</v>
      </c>
      <c r="D480" s="11">
        <v>4606023019584</v>
      </c>
      <c r="E480" s="12">
        <v>249.6</v>
      </c>
      <c r="F480" s="13"/>
      <c r="G480" s="14">
        <f>F480*E480</f>
        <v>0</v>
      </c>
    </row>
    <row r="481" spans="2:7" ht="12.95" customHeight="1" outlineLevel="3">
      <c r="C481" s="10" t="s">
        <v>97</v>
      </c>
      <c r="D481" s="11">
        <v>4606023019607</v>
      </c>
      <c r="E481" s="12">
        <v>249.6</v>
      </c>
      <c r="F481" s="13"/>
      <c r="G481" s="14">
        <f>F481*E481</f>
        <v>0</v>
      </c>
    </row>
    <row r="482" spans="2:7" ht="12.95" customHeight="1" outlineLevel="3">
      <c r="C482" s="10"/>
      <c r="D482" s="10"/>
      <c r="E482" s="16"/>
      <c r="F482" s="13"/>
      <c r="G482" s="14"/>
    </row>
    <row r="483" spans="2:7" ht="12.95" customHeight="1" outlineLevel="3">
      <c r="C483" s="10"/>
      <c r="D483" s="10"/>
      <c r="E483" s="16"/>
      <c r="F483" s="13"/>
      <c r="G483" s="14"/>
    </row>
    <row r="484" spans="2:7" ht="12.95" customHeight="1" outlineLevel="3">
      <c r="B484" s="33" t="str">
        <f>HYPERLINK("http://galantphoto.ru/pictures_for_form/Intri/INT-M036.jpg","увеличить")</f>
        <v>увеличить</v>
      </c>
      <c r="C484" s="10"/>
      <c r="D484" s="10"/>
      <c r="E484" s="16"/>
      <c r="F484" s="13"/>
      <c r="G484" s="14"/>
    </row>
    <row r="485" spans="2:7" ht="11.1" customHeight="1" outlineLevel="3">
      <c r="B485" s="26" t="s">
        <v>114</v>
      </c>
      <c r="C485" s="26"/>
      <c r="D485" s="8"/>
      <c r="E485" s="31" t="str">
        <f>HYPERLINK("http://www.galantholding.ru/catalog/304/129120/","www.galantholding.ru")</f>
        <v>www.galantholding.ru</v>
      </c>
      <c r="F485" s="27"/>
      <c r="G485" s="27"/>
    </row>
    <row r="486" spans="2:7" ht="11.1" customHeight="1" outlineLevel="3">
      <c r="B486" s="28" t="s">
        <v>36</v>
      </c>
      <c r="C486" s="28"/>
      <c r="D486" s="28"/>
      <c r="E486" s="28"/>
      <c r="F486" s="9"/>
      <c r="G486" s="9"/>
    </row>
    <row r="487" spans="2:7" ht="12.95" customHeight="1" outlineLevel="3">
      <c r="C487" s="10" t="s">
        <v>83</v>
      </c>
      <c r="D487" s="11">
        <v>4606023110250</v>
      </c>
      <c r="E487" s="12">
        <v>207</v>
      </c>
      <c r="F487" s="13"/>
      <c r="G487" s="14">
        <f>F487*E487</f>
        <v>0</v>
      </c>
    </row>
    <row r="488" spans="2:7" ht="12.95" customHeight="1" outlineLevel="3">
      <c r="C488" s="10" t="s">
        <v>113</v>
      </c>
      <c r="D488" s="11">
        <v>4606023015135</v>
      </c>
      <c r="E488" s="12">
        <v>207</v>
      </c>
      <c r="F488" s="13"/>
      <c r="G488" s="14">
        <f>F488*E488</f>
        <v>0</v>
      </c>
    </row>
    <row r="489" spans="2:7" ht="12.95" customHeight="1" outlineLevel="3">
      <c r="C489" s="10"/>
      <c r="D489" s="10"/>
      <c r="E489" s="16"/>
      <c r="F489" s="13"/>
      <c r="G489" s="14"/>
    </row>
    <row r="490" spans="2:7" ht="12.95" customHeight="1" outlineLevel="3">
      <c r="C490" s="10"/>
      <c r="D490" s="10"/>
      <c r="E490" s="16"/>
      <c r="F490" s="13"/>
      <c r="G490" s="14"/>
    </row>
    <row r="491" spans="2:7" ht="12.95" customHeight="1" outlineLevel="3">
      <c r="C491" s="10"/>
      <c r="D491" s="10"/>
      <c r="E491" s="16"/>
      <c r="F491" s="13"/>
      <c r="G491" s="14"/>
    </row>
    <row r="492" spans="2:7" ht="12.95" customHeight="1" outlineLevel="3">
      <c r="C492" s="10"/>
      <c r="D492" s="10"/>
      <c r="E492" s="16"/>
      <c r="F492" s="13"/>
      <c r="G492" s="14"/>
    </row>
    <row r="493" spans="2:7" ht="12.95" customHeight="1" outlineLevel="3">
      <c r="C493" s="10"/>
      <c r="D493" s="10"/>
      <c r="E493" s="16"/>
      <c r="F493" s="13"/>
      <c r="G493" s="14"/>
    </row>
    <row r="494" spans="2:7" ht="12.95" customHeight="1" outlineLevel="3">
      <c r="C494" s="10"/>
      <c r="D494" s="10"/>
      <c r="E494" s="16"/>
      <c r="F494" s="13"/>
      <c r="G494" s="14"/>
    </row>
    <row r="495" spans="2:7" ht="12.95" customHeight="1" outlineLevel="3">
      <c r="C495" s="10"/>
      <c r="D495" s="10"/>
      <c r="E495" s="16"/>
      <c r="F495" s="13"/>
      <c r="G495" s="14"/>
    </row>
    <row r="496" spans="2:7" ht="12.95" customHeight="1" outlineLevel="3">
      <c r="C496" s="10"/>
      <c r="D496" s="10"/>
      <c r="E496" s="16"/>
      <c r="F496" s="13"/>
      <c r="G496" s="14"/>
    </row>
    <row r="497" spans="2:7" ht="12.95" customHeight="1" outlineLevel="3">
      <c r="C497" s="10"/>
      <c r="D497" s="10"/>
      <c r="E497" s="16"/>
      <c r="F497" s="13"/>
      <c r="G497" s="14"/>
    </row>
    <row r="498" spans="2:7" ht="12.95" customHeight="1" outlineLevel="3">
      <c r="B498" s="33" t="str">
        <f>HYPERLINK("http://galantphoto.ru/pictures_for_form/Intri/INT-M066.jpg","увеличить")</f>
        <v>увеличить</v>
      </c>
      <c r="C498" s="10"/>
      <c r="D498" s="10"/>
      <c r="E498" s="16"/>
      <c r="F498" s="13"/>
      <c r="G498" s="14"/>
    </row>
    <row r="499" spans="2:7" ht="11.1" customHeight="1" outlineLevel="3">
      <c r="B499" s="26" t="s">
        <v>115</v>
      </c>
      <c r="C499" s="26"/>
      <c r="D499" s="8"/>
      <c r="E499" s="31" t="str">
        <f>HYPERLINK("http://www.galantholding.ru/catalog/304/138085/","www.galantholding.ru")</f>
        <v>www.galantholding.ru</v>
      </c>
      <c r="F499" s="27"/>
      <c r="G499" s="27"/>
    </row>
    <row r="500" spans="2:7" ht="11.1" customHeight="1" outlineLevel="3">
      <c r="B500" s="28" t="s">
        <v>36</v>
      </c>
      <c r="C500" s="28"/>
      <c r="D500" s="28"/>
      <c r="E500" s="28"/>
      <c r="F500" s="9"/>
      <c r="G500" s="9"/>
    </row>
    <row r="501" spans="2:7" ht="12.95" customHeight="1" outlineLevel="3">
      <c r="C501" s="10" t="s">
        <v>37</v>
      </c>
      <c r="D501" s="11">
        <v>4606023121867</v>
      </c>
      <c r="E501" s="12">
        <v>260.2</v>
      </c>
      <c r="F501" s="13"/>
      <c r="G501" s="14">
        <f>F501*E501</f>
        <v>0</v>
      </c>
    </row>
    <row r="502" spans="2:7" ht="12.95" customHeight="1" outlineLevel="3">
      <c r="C502" s="10" t="s">
        <v>81</v>
      </c>
      <c r="D502" s="11">
        <v>4606023121904</v>
      </c>
      <c r="E502" s="12">
        <v>260.2</v>
      </c>
      <c r="F502" s="13"/>
      <c r="G502" s="14">
        <f>F502*E502</f>
        <v>0</v>
      </c>
    </row>
    <row r="503" spans="2:7" ht="12.95" customHeight="1" outlineLevel="3">
      <c r="C503" s="10" t="s">
        <v>82</v>
      </c>
      <c r="D503" s="11">
        <v>4606023121928</v>
      </c>
      <c r="E503" s="12">
        <v>260.2</v>
      </c>
      <c r="F503" s="13"/>
      <c r="G503" s="14">
        <f>F503*E503</f>
        <v>0</v>
      </c>
    </row>
    <row r="504" spans="2:7" ht="12.95" customHeight="1" outlineLevel="3">
      <c r="C504" s="10" t="s">
        <v>83</v>
      </c>
      <c r="D504" s="11">
        <v>4606023121966</v>
      </c>
      <c r="E504" s="12">
        <v>260.2</v>
      </c>
      <c r="F504" s="13"/>
      <c r="G504" s="14">
        <f>F504*E504</f>
        <v>0</v>
      </c>
    </row>
    <row r="505" spans="2:7" ht="12.95" customHeight="1" outlineLevel="3">
      <c r="C505" s="10" t="s">
        <v>40</v>
      </c>
      <c r="D505" s="11">
        <v>4607109437872</v>
      </c>
      <c r="E505" s="12">
        <v>260.2</v>
      </c>
      <c r="F505" s="13"/>
      <c r="G505" s="14">
        <f>F505*E505</f>
        <v>0</v>
      </c>
    </row>
    <row r="506" spans="2:7" ht="12.95" customHeight="1" outlineLevel="3">
      <c r="C506" s="10" t="s">
        <v>84</v>
      </c>
      <c r="D506" s="11">
        <v>4606023018471</v>
      </c>
      <c r="E506" s="12">
        <v>260.2</v>
      </c>
      <c r="F506" s="13"/>
      <c r="G506" s="14">
        <f>F506*E506</f>
        <v>0</v>
      </c>
    </row>
    <row r="507" spans="2:7" ht="12.95" customHeight="1" outlineLevel="3">
      <c r="C507" s="10" t="s">
        <v>85</v>
      </c>
      <c r="D507" s="11">
        <v>4606023018495</v>
      </c>
      <c r="E507" s="12">
        <v>260.2</v>
      </c>
      <c r="F507" s="13"/>
      <c r="G507" s="14">
        <f>F507*E507</f>
        <v>0</v>
      </c>
    </row>
    <row r="508" spans="2:7" ht="12.95" customHeight="1" outlineLevel="3">
      <c r="C508" s="10" t="s">
        <v>113</v>
      </c>
      <c r="D508" s="11">
        <v>4606023018518</v>
      </c>
      <c r="E508" s="12">
        <v>260.2</v>
      </c>
      <c r="F508" s="13"/>
      <c r="G508" s="14">
        <f>F508*E508</f>
        <v>0</v>
      </c>
    </row>
    <row r="509" spans="2:7" ht="12.95" customHeight="1" outlineLevel="3">
      <c r="C509" s="10" t="s">
        <v>116</v>
      </c>
      <c r="D509" s="11">
        <v>4606023018532</v>
      </c>
      <c r="E509" s="12">
        <v>260.2</v>
      </c>
      <c r="F509" s="13"/>
      <c r="G509" s="14">
        <f>F509*E509</f>
        <v>0</v>
      </c>
    </row>
    <row r="510" spans="2:7" ht="12.95" customHeight="1" outlineLevel="3">
      <c r="C510" s="10" t="s">
        <v>43</v>
      </c>
      <c r="D510" s="11">
        <v>4607109437919</v>
      </c>
      <c r="E510" s="12">
        <v>260.2</v>
      </c>
      <c r="F510" s="13"/>
      <c r="G510" s="14">
        <f>F510*E510</f>
        <v>0</v>
      </c>
    </row>
    <row r="511" spans="2:7" ht="12.95" customHeight="1" outlineLevel="3">
      <c r="C511" s="10" t="s">
        <v>96</v>
      </c>
      <c r="D511" s="11">
        <v>4606023002401</v>
      </c>
      <c r="E511" s="12">
        <v>260.2</v>
      </c>
      <c r="F511" s="13"/>
      <c r="G511" s="14">
        <f>F511*E511</f>
        <v>0</v>
      </c>
    </row>
    <row r="512" spans="2:7" ht="12.95" customHeight="1" outlineLevel="3">
      <c r="B512" s="33" t="str">
        <f>HYPERLINK("http://galantphoto.ru/pictures_for_form/Intri/INT-M090.jpg","увеличить")</f>
        <v>увеличить</v>
      </c>
      <c r="C512" s="10" t="s">
        <v>97</v>
      </c>
      <c r="D512" s="11">
        <v>4606023002425</v>
      </c>
      <c r="E512" s="12">
        <v>260.2</v>
      </c>
      <c r="F512" s="13"/>
      <c r="G512" s="14">
        <f>F512*E512</f>
        <v>0</v>
      </c>
    </row>
    <row r="513" spans="2:7" ht="11.1" customHeight="1" outlineLevel="3">
      <c r="B513" s="26" t="s">
        <v>117</v>
      </c>
      <c r="C513" s="26"/>
      <c r="D513" s="8"/>
      <c r="E513" s="31" t="str">
        <f>HYPERLINK("http://www.galantholding.ru/catalog/304/115683/","www.galantholding.ru")</f>
        <v>www.galantholding.ru</v>
      </c>
      <c r="F513" s="27"/>
      <c r="G513" s="27"/>
    </row>
    <row r="514" spans="2:7" ht="11.1" customHeight="1" outlineLevel="3">
      <c r="B514" s="28" t="s">
        <v>36</v>
      </c>
      <c r="C514" s="28"/>
      <c r="D514" s="28"/>
      <c r="E514" s="28"/>
      <c r="F514" s="9"/>
      <c r="G514" s="9"/>
    </row>
    <row r="515" spans="2:7" ht="12.95" customHeight="1" outlineLevel="3">
      <c r="C515" s="10" t="s">
        <v>17</v>
      </c>
      <c r="D515" s="11">
        <v>4606023171831</v>
      </c>
      <c r="E515" s="12">
        <v>256</v>
      </c>
      <c r="F515" s="13"/>
      <c r="G515" s="14">
        <f>F515*E515</f>
        <v>0</v>
      </c>
    </row>
    <row r="516" spans="2:7" ht="12.95" customHeight="1" outlineLevel="3">
      <c r="C516" s="10" t="s">
        <v>37</v>
      </c>
      <c r="D516" s="11">
        <v>4606023171862</v>
      </c>
      <c r="E516" s="12">
        <v>256</v>
      </c>
      <c r="F516" s="13"/>
      <c r="G516" s="14">
        <f>F516*E516</f>
        <v>0</v>
      </c>
    </row>
    <row r="517" spans="2:7" ht="12.95" customHeight="1" outlineLevel="3">
      <c r="C517" s="10" t="s">
        <v>80</v>
      </c>
      <c r="D517" s="11">
        <v>4606023171879</v>
      </c>
      <c r="E517" s="12">
        <v>256</v>
      </c>
      <c r="F517" s="13"/>
      <c r="G517" s="14">
        <f>F517*E517</f>
        <v>0</v>
      </c>
    </row>
    <row r="518" spans="2:7" ht="12.95" customHeight="1" outlineLevel="3">
      <c r="C518" s="10" t="s">
        <v>81</v>
      </c>
      <c r="D518" s="11">
        <v>4606023171886</v>
      </c>
      <c r="E518" s="12">
        <v>256</v>
      </c>
      <c r="F518" s="13"/>
      <c r="G518" s="14">
        <f>F518*E518</f>
        <v>0</v>
      </c>
    </row>
    <row r="519" spans="2:7" ht="12.95" customHeight="1" outlineLevel="3">
      <c r="C519" s="10" t="s">
        <v>21</v>
      </c>
      <c r="D519" s="11">
        <v>4606023093553</v>
      </c>
      <c r="E519" s="12">
        <v>256</v>
      </c>
      <c r="F519" s="13"/>
      <c r="G519" s="14">
        <f>F519*E519</f>
        <v>0</v>
      </c>
    </row>
    <row r="520" spans="2:7" ht="12.95" customHeight="1" outlineLevel="3">
      <c r="C520" s="10" t="s">
        <v>38</v>
      </c>
      <c r="D520" s="11">
        <v>4606023093577</v>
      </c>
      <c r="E520" s="12">
        <v>256</v>
      </c>
      <c r="F520" s="13"/>
      <c r="G520" s="14">
        <f>F520*E520</f>
        <v>0</v>
      </c>
    </row>
    <row r="521" spans="2:7" ht="12.95" customHeight="1" outlineLevel="3">
      <c r="C521" s="10" t="s">
        <v>39</v>
      </c>
      <c r="D521" s="11">
        <v>4606023093591</v>
      </c>
      <c r="E521" s="12">
        <v>256</v>
      </c>
      <c r="F521" s="13"/>
      <c r="G521" s="14">
        <f>F521*E521</f>
        <v>0</v>
      </c>
    </row>
    <row r="522" spans="2:7" ht="12.95" customHeight="1" outlineLevel="3">
      <c r="C522" s="10" t="s">
        <v>40</v>
      </c>
      <c r="D522" s="11">
        <v>4606023093614</v>
      </c>
      <c r="E522" s="12">
        <v>256</v>
      </c>
      <c r="F522" s="13"/>
      <c r="G522" s="14">
        <f>F522*E522</f>
        <v>0</v>
      </c>
    </row>
    <row r="523" spans="2:7" ht="12.95" customHeight="1" outlineLevel="3">
      <c r="C523" s="10" t="s">
        <v>84</v>
      </c>
      <c r="D523" s="11">
        <v>4606023093638</v>
      </c>
      <c r="E523" s="12">
        <v>256</v>
      </c>
      <c r="F523" s="13"/>
      <c r="G523" s="14">
        <f>F523*E523</f>
        <v>0</v>
      </c>
    </row>
    <row r="524" spans="2:7" ht="12.95" customHeight="1" outlineLevel="3">
      <c r="C524" s="10" t="s">
        <v>85</v>
      </c>
      <c r="D524" s="11">
        <v>4606023093652</v>
      </c>
      <c r="E524" s="12">
        <v>256</v>
      </c>
      <c r="F524" s="13"/>
      <c r="G524" s="14">
        <f>F524*E524</f>
        <v>0</v>
      </c>
    </row>
    <row r="525" spans="2:7" ht="12.95" customHeight="1" outlineLevel="3">
      <c r="C525" s="10" t="s">
        <v>27</v>
      </c>
      <c r="D525" s="11">
        <v>4606023093676</v>
      </c>
      <c r="E525" s="12">
        <v>256</v>
      </c>
      <c r="F525" s="13"/>
      <c r="G525" s="14">
        <f>F525*E525</f>
        <v>0</v>
      </c>
    </row>
    <row r="526" spans="2:7" ht="12.95" customHeight="1" outlineLevel="3">
      <c r="B526" s="33" t="str">
        <f>HYPERLINK("http://galantphoto.ru/pictures_for_form/Intri/INT-M115.jpg","увеличить")</f>
        <v>увеличить</v>
      </c>
      <c r="C526" s="10" t="s">
        <v>42</v>
      </c>
      <c r="D526" s="11">
        <v>4606023093751</v>
      </c>
      <c r="E526" s="12">
        <v>256</v>
      </c>
      <c r="F526" s="13"/>
      <c r="G526" s="14">
        <f>F526*E526</f>
        <v>0</v>
      </c>
    </row>
    <row r="527" spans="2:7" ht="12.95" customHeight="1" outlineLevel="3">
      <c r="C527" s="10" t="s">
        <v>43</v>
      </c>
      <c r="D527" s="11">
        <v>4606023093737</v>
      </c>
      <c r="E527" s="12">
        <v>256</v>
      </c>
      <c r="F527" s="13"/>
      <c r="G527" s="14">
        <f>F527*E527</f>
        <v>0</v>
      </c>
    </row>
    <row r="528" spans="2:7" ht="12.95" customHeight="1" outlineLevel="3">
      <c r="C528" s="10" t="s">
        <v>97</v>
      </c>
      <c r="D528" s="11">
        <v>4606023093690</v>
      </c>
      <c r="E528" s="12">
        <v>256</v>
      </c>
      <c r="F528" s="13"/>
      <c r="G528" s="14">
        <f>F528*E528</f>
        <v>0</v>
      </c>
    </row>
    <row r="529" spans="2:7" ht="11.1" customHeight="1" outlineLevel="3">
      <c r="B529" s="26" t="s">
        <v>118</v>
      </c>
      <c r="C529" s="26"/>
      <c r="D529" s="8"/>
      <c r="E529" s="31" t="str">
        <f>HYPERLINK("http://www.galantholding.ru/catalog/304/138539/","www.galantholding.ru")</f>
        <v>www.galantholding.ru</v>
      </c>
      <c r="F529" s="27"/>
      <c r="G529" s="27"/>
    </row>
    <row r="530" spans="2:7" ht="11.1" customHeight="1" outlineLevel="3">
      <c r="B530" s="28" t="s">
        <v>119</v>
      </c>
      <c r="C530" s="28"/>
      <c r="D530" s="28"/>
      <c r="E530" s="28"/>
      <c r="F530" s="9"/>
      <c r="G530" s="9"/>
    </row>
    <row r="531" spans="2:7" ht="12.95" customHeight="1" outlineLevel="3">
      <c r="C531" s="10" t="s">
        <v>38</v>
      </c>
      <c r="D531" s="11">
        <v>4606023113138</v>
      </c>
      <c r="E531" s="12">
        <v>155</v>
      </c>
      <c r="F531" s="13"/>
      <c r="G531" s="14">
        <f>F531*E531</f>
        <v>0</v>
      </c>
    </row>
    <row r="532" spans="2:7" ht="12.95" customHeight="1" outlineLevel="3">
      <c r="C532" s="10" t="s">
        <v>40</v>
      </c>
      <c r="D532" s="11">
        <v>4606023113176</v>
      </c>
      <c r="E532" s="12">
        <v>155</v>
      </c>
      <c r="F532" s="13"/>
      <c r="G532" s="14">
        <f>F532*E532</f>
        <v>0</v>
      </c>
    </row>
    <row r="533" spans="2:7" ht="12.95" customHeight="1" outlineLevel="3">
      <c r="C533" s="10" t="s">
        <v>84</v>
      </c>
      <c r="D533" s="11">
        <v>4606023113190</v>
      </c>
      <c r="E533" s="12">
        <v>155</v>
      </c>
      <c r="F533" s="13"/>
      <c r="G533" s="14">
        <f>F533*E533</f>
        <v>0</v>
      </c>
    </row>
    <row r="534" spans="2:7" ht="12.95" customHeight="1" outlineLevel="3">
      <c r="C534" s="10"/>
      <c r="D534" s="10"/>
      <c r="E534" s="16"/>
      <c r="F534" s="13"/>
      <c r="G534" s="14"/>
    </row>
    <row r="535" spans="2:7" ht="12.95" customHeight="1" outlineLevel="3">
      <c r="C535" s="10"/>
      <c r="D535" s="10"/>
      <c r="E535" s="16"/>
      <c r="F535" s="13"/>
      <c r="G535" s="14"/>
    </row>
    <row r="536" spans="2:7" ht="12.95" customHeight="1" outlineLevel="3">
      <c r="C536" s="10"/>
      <c r="D536" s="10"/>
      <c r="E536" s="16"/>
      <c r="F536" s="13"/>
      <c r="G536" s="14"/>
    </row>
    <row r="537" spans="2:7" ht="12.95" customHeight="1" outlineLevel="3">
      <c r="C537" s="10"/>
      <c r="D537" s="10"/>
      <c r="E537" s="16"/>
      <c r="F537" s="13"/>
      <c r="G537" s="14"/>
    </row>
    <row r="538" spans="2:7" ht="12.95" customHeight="1" outlineLevel="3">
      <c r="C538" s="10"/>
      <c r="D538" s="10"/>
      <c r="E538" s="16"/>
      <c r="F538" s="13"/>
      <c r="G538" s="14"/>
    </row>
    <row r="539" spans="2:7" ht="12.95" customHeight="1" outlineLevel="3">
      <c r="C539" s="10"/>
      <c r="D539" s="10"/>
      <c r="E539" s="16"/>
      <c r="F539" s="13"/>
      <c r="G539" s="14"/>
    </row>
    <row r="540" spans="2:7" ht="12.95" customHeight="1" outlineLevel="3">
      <c r="C540" s="10"/>
      <c r="D540" s="10"/>
      <c r="E540" s="16"/>
      <c r="F540" s="13"/>
      <c r="G540" s="14"/>
    </row>
    <row r="541" spans="2:7" ht="12.95" customHeight="1" outlineLevel="3">
      <c r="C541" s="10"/>
      <c r="D541" s="10"/>
      <c r="E541" s="16"/>
      <c r="F541" s="13"/>
      <c r="G541" s="14"/>
    </row>
    <row r="542" spans="2:7" ht="12.95" customHeight="1" outlineLevel="3">
      <c r="B542" s="33" t="str">
        <f>HYPERLINK("http://galantphoto.ru/pictures_for_form/Intri/INT-M478.jpg","увеличить")</f>
        <v>увеличить</v>
      </c>
      <c r="C542" s="10"/>
      <c r="D542" s="10"/>
      <c r="E542" s="16"/>
      <c r="F542" s="13"/>
      <c r="G542" s="14"/>
    </row>
    <row r="543" spans="2:7" ht="11.1" customHeight="1" outlineLevel="3">
      <c r="B543" s="26" t="s">
        <v>120</v>
      </c>
      <c r="C543" s="26"/>
      <c r="D543" s="8"/>
      <c r="E543" s="31" t="str">
        <f>HYPERLINK("http://www.galantholding.ru/catalog/305/138097/","www.galantholding.ru")</f>
        <v>www.galantholding.ru</v>
      </c>
      <c r="F543" s="27"/>
      <c r="G543" s="27"/>
    </row>
    <row r="544" spans="2:7" ht="11.1" customHeight="1" outlineLevel="3">
      <c r="B544" s="28" t="s">
        <v>110</v>
      </c>
      <c r="C544" s="28"/>
      <c r="D544" s="28"/>
      <c r="E544" s="28"/>
      <c r="F544" s="9"/>
      <c r="G544" s="9"/>
    </row>
    <row r="545" spans="2:7" ht="12.95" customHeight="1" outlineLevel="3">
      <c r="C545" s="10" t="s">
        <v>121</v>
      </c>
      <c r="D545" s="11">
        <v>4606023105683</v>
      </c>
      <c r="E545" s="12">
        <v>245.6</v>
      </c>
      <c r="F545" s="13"/>
      <c r="G545" s="14">
        <f>F545*E545</f>
        <v>0</v>
      </c>
    </row>
    <row r="546" spans="2:7" ht="12.95" customHeight="1" outlineLevel="3">
      <c r="C546" s="10"/>
      <c r="D546" s="10"/>
      <c r="E546" s="16"/>
      <c r="F546" s="13"/>
      <c r="G546" s="14"/>
    </row>
    <row r="547" spans="2:7" ht="12.95" customHeight="1" outlineLevel="3">
      <c r="C547" s="10"/>
      <c r="D547" s="10"/>
      <c r="E547" s="16"/>
      <c r="F547" s="13"/>
      <c r="G547" s="14"/>
    </row>
    <row r="548" spans="2:7" ht="12.95" customHeight="1" outlineLevel="3">
      <c r="C548" s="10"/>
      <c r="D548" s="10"/>
      <c r="E548" s="16"/>
      <c r="F548" s="13"/>
      <c r="G548" s="14"/>
    </row>
    <row r="549" spans="2:7" ht="12.95" customHeight="1" outlineLevel="3">
      <c r="C549" s="10"/>
      <c r="D549" s="10"/>
      <c r="E549" s="16"/>
      <c r="F549" s="13"/>
      <c r="G549" s="14"/>
    </row>
    <row r="550" spans="2:7" ht="12.95" customHeight="1" outlineLevel="3">
      <c r="C550" s="10"/>
      <c r="D550" s="10"/>
      <c r="E550" s="16"/>
      <c r="F550" s="13"/>
      <c r="G550" s="14"/>
    </row>
    <row r="551" spans="2:7" ht="12.95" customHeight="1" outlineLevel="3">
      <c r="C551" s="10"/>
      <c r="D551" s="10"/>
      <c r="E551" s="16"/>
      <c r="F551" s="13"/>
      <c r="G551" s="14"/>
    </row>
    <row r="552" spans="2:7" ht="12.95" customHeight="1" outlineLevel="3">
      <c r="C552" s="10"/>
      <c r="D552" s="10"/>
      <c r="E552" s="16"/>
      <c r="F552" s="13"/>
      <c r="G552" s="14"/>
    </row>
    <row r="553" spans="2:7" ht="12.95" customHeight="1" outlineLevel="3">
      <c r="C553" s="10"/>
      <c r="D553" s="10"/>
      <c r="E553" s="16"/>
      <c r="F553" s="13"/>
      <c r="G553" s="14"/>
    </row>
    <row r="554" spans="2:7" ht="12.95" customHeight="1" outlineLevel="3">
      <c r="C554" s="10"/>
      <c r="D554" s="10"/>
      <c r="E554" s="16"/>
      <c r="F554" s="13"/>
      <c r="G554" s="14"/>
    </row>
    <row r="555" spans="2:7" ht="12.95" customHeight="1" outlineLevel="3">
      <c r="C555" s="10"/>
      <c r="D555" s="10"/>
      <c r="E555" s="16"/>
      <c r="F555" s="13"/>
      <c r="G555" s="14"/>
    </row>
    <row r="556" spans="2:7" ht="12.95" customHeight="1" outlineLevel="3">
      <c r="B556" s="33" t="str">
        <f>HYPERLINK("http://galantphoto.ru/pictures_for_form/Intri/INT-M490.jpg","увеличить")</f>
        <v>увеличить</v>
      </c>
      <c r="C556" s="10"/>
      <c r="D556" s="10"/>
      <c r="E556" s="16"/>
      <c r="F556" s="13"/>
      <c r="G556" s="14"/>
    </row>
    <row r="557" spans="2:7" ht="11.1" customHeight="1" outlineLevel="3">
      <c r="B557" s="26" t="s">
        <v>122</v>
      </c>
      <c r="C557" s="26"/>
      <c r="D557" s="8"/>
      <c r="E557" s="31" t="str">
        <f>HYPERLINK("http://www.galantholding.ru/catalog/305/138541/","www.galantholding.ru")</f>
        <v>www.galantholding.ru</v>
      </c>
      <c r="F557" s="27"/>
      <c r="G557" s="27"/>
    </row>
    <row r="558" spans="2:7" ht="11.1" customHeight="1" outlineLevel="3">
      <c r="B558" s="28" t="s">
        <v>36</v>
      </c>
      <c r="C558" s="28"/>
      <c r="D558" s="28"/>
      <c r="E558" s="28"/>
      <c r="F558" s="9"/>
      <c r="G558" s="9"/>
    </row>
    <row r="559" spans="2:7" ht="12.95" customHeight="1" outlineLevel="3">
      <c r="C559" s="10" t="s">
        <v>27</v>
      </c>
      <c r="D559" s="11">
        <v>4606023085572</v>
      </c>
      <c r="E559" s="12">
        <v>258.39999999999998</v>
      </c>
      <c r="F559" s="13"/>
      <c r="G559" s="14">
        <f>F559*E559</f>
        <v>0</v>
      </c>
    </row>
    <row r="560" spans="2:7" ht="12.95" customHeight="1" outlineLevel="3">
      <c r="C560" s="10" t="s">
        <v>97</v>
      </c>
      <c r="D560" s="11">
        <v>4606023085671</v>
      </c>
      <c r="E560" s="12">
        <v>258.39999999999998</v>
      </c>
      <c r="F560" s="13"/>
      <c r="G560" s="14">
        <f>F560*E560</f>
        <v>0</v>
      </c>
    </row>
    <row r="561" spans="2:7" ht="12.95" customHeight="1" outlineLevel="3">
      <c r="C561" s="10"/>
      <c r="D561" s="10"/>
      <c r="E561" s="16"/>
      <c r="F561" s="13"/>
      <c r="G561" s="14"/>
    </row>
    <row r="562" spans="2:7" ht="12.95" customHeight="1" outlineLevel="3">
      <c r="C562" s="10"/>
      <c r="D562" s="10"/>
      <c r="E562" s="16"/>
      <c r="F562" s="13"/>
      <c r="G562" s="14"/>
    </row>
    <row r="563" spans="2:7" ht="12.95" customHeight="1" outlineLevel="3">
      <c r="C563" s="10"/>
      <c r="D563" s="10"/>
      <c r="E563" s="16"/>
      <c r="F563" s="13"/>
      <c r="G563" s="14"/>
    </row>
    <row r="564" spans="2:7" ht="12.95" customHeight="1" outlineLevel="3">
      <c r="C564" s="10"/>
      <c r="D564" s="10"/>
      <c r="E564" s="16"/>
      <c r="F564" s="13"/>
      <c r="G564" s="14"/>
    </row>
    <row r="565" spans="2:7" ht="12.95" customHeight="1" outlineLevel="3">
      <c r="C565" s="10"/>
      <c r="D565" s="10"/>
      <c r="E565" s="16"/>
      <c r="F565" s="13"/>
      <c r="G565" s="14"/>
    </row>
    <row r="566" spans="2:7" ht="12.95" customHeight="1" outlineLevel="3">
      <c r="C566" s="10"/>
      <c r="D566" s="10"/>
      <c r="E566" s="16"/>
      <c r="F566" s="13"/>
      <c r="G566" s="14"/>
    </row>
    <row r="567" spans="2:7" ht="12.95" customHeight="1" outlineLevel="3">
      <c r="C567" s="10"/>
      <c r="D567" s="10"/>
      <c r="E567" s="16"/>
      <c r="F567" s="13"/>
      <c r="G567" s="14"/>
    </row>
    <row r="568" spans="2:7" ht="12.95" customHeight="1" outlineLevel="3">
      <c r="C568" s="10"/>
      <c r="D568" s="10"/>
      <c r="E568" s="16"/>
      <c r="F568" s="13"/>
      <c r="G568" s="14"/>
    </row>
    <row r="569" spans="2:7" ht="12.95" customHeight="1" outlineLevel="3">
      <c r="C569" s="10"/>
      <c r="D569" s="10"/>
      <c r="E569" s="16"/>
      <c r="F569" s="13"/>
      <c r="G569" s="14"/>
    </row>
    <row r="570" spans="2:7" ht="12.95" customHeight="1" outlineLevel="3">
      <c r="B570" s="33" t="str">
        <f>HYPERLINK("http://galantphoto.ru/pictures_for_form/Intri/INT-M523.jpg","увеличить")</f>
        <v>увеличить</v>
      </c>
      <c r="C570" s="10"/>
      <c r="D570" s="10"/>
      <c r="E570" s="16"/>
      <c r="F570" s="13"/>
      <c r="G570" s="14"/>
    </row>
    <row r="571" spans="2:7" ht="11.1" customHeight="1" outlineLevel="2">
      <c r="B571" s="7" t="s">
        <v>123</v>
      </c>
      <c r="C571" s="7"/>
      <c r="D571" s="7"/>
      <c r="E571" s="7"/>
      <c r="F571" s="7"/>
      <c r="G571" s="7"/>
    </row>
    <row r="572" spans="2:7" ht="11.1" customHeight="1" outlineLevel="3">
      <c r="B572" s="26" t="s">
        <v>124</v>
      </c>
      <c r="C572" s="26"/>
      <c r="D572" s="8"/>
      <c r="E572" s="31" t="str">
        <f>HYPERLINK("http://www.galantholding.ru/catalog/304/115696/","www.galantholding.ru")</f>
        <v>www.galantholding.ru</v>
      </c>
      <c r="F572" s="27"/>
      <c r="G572" s="27"/>
    </row>
    <row r="573" spans="2:7" ht="11.1" customHeight="1" outlineLevel="3">
      <c r="B573" s="28" t="s">
        <v>36</v>
      </c>
      <c r="C573" s="28"/>
      <c r="D573" s="28"/>
      <c r="E573" s="28"/>
      <c r="F573" s="9"/>
      <c r="G573" s="9"/>
    </row>
    <row r="574" spans="2:7" ht="12.95" customHeight="1" outlineLevel="3">
      <c r="C574" s="10" t="s">
        <v>21</v>
      </c>
      <c r="D574" s="11">
        <v>4607109433065</v>
      </c>
      <c r="E574" s="12">
        <v>269.10000000000002</v>
      </c>
      <c r="F574" s="13"/>
      <c r="G574" s="14">
        <f>F574*E574</f>
        <v>0</v>
      </c>
    </row>
    <row r="575" spans="2:7" ht="12.95" customHeight="1" outlineLevel="3">
      <c r="C575" s="10" t="s">
        <v>27</v>
      </c>
      <c r="D575" s="11">
        <v>4607109433287</v>
      </c>
      <c r="E575" s="12">
        <v>269.10000000000002</v>
      </c>
      <c r="F575" s="13"/>
      <c r="G575" s="14">
        <f>F575*E575</f>
        <v>0</v>
      </c>
    </row>
    <row r="576" spans="2:7" ht="12.95" customHeight="1" outlineLevel="3">
      <c r="C576" s="10" t="s">
        <v>41</v>
      </c>
      <c r="D576" s="11">
        <v>4607109433300</v>
      </c>
      <c r="E576" s="12">
        <v>269.10000000000002</v>
      </c>
      <c r="F576" s="13"/>
      <c r="G576" s="14">
        <f>F576*E576</f>
        <v>0</v>
      </c>
    </row>
    <row r="577" spans="2:7" ht="12.95" customHeight="1" outlineLevel="3">
      <c r="C577" s="10"/>
      <c r="D577" s="10"/>
      <c r="E577" s="16"/>
      <c r="F577" s="13"/>
      <c r="G577" s="14"/>
    </row>
    <row r="578" spans="2:7" ht="12.95" customHeight="1" outlineLevel="3">
      <c r="C578" s="10"/>
      <c r="D578" s="10"/>
      <c r="E578" s="16"/>
      <c r="F578" s="13"/>
      <c r="G578" s="14"/>
    </row>
    <row r="579" spans="2:7" ht="12.95" customHeight="1" outlineLevel="3">
      <c r="C579" s="10"/>
      <c r="D579" s="10"/>
      <c r="E579" s="16"/>
      <c r="F579" s="13"/>
      <c r="G579" s="14"/>
    </row>
    <row r="580" spans="2:7" ht="12.95" customHeight="1" outlineLevel="3">
      <c r="C580" s="10"/>
      <c r="D580" s="10"/>
      <c r="E580" s="16"/>
      <c r="F580" s="13"/>
      <c r="G580" s="14"/>
    </row>
    <row r="581" spans="2:7" ht="12.95" customHeight="1" outlineLevel="3">
      <c r="C581" s="10"/>
      <c r="D581" s="10"/>
      <c r="E581" s="16"/>
      <c r="F581" s="13"/>
      <c r="G581" s="14"/>
    </row>
    <row r="582" spans="2:7" ht="12.95" customHeight="1" outlineLevel="3">
      <c r="C582" s="10"/>
      <c r="D582" s="10"/>
      <c r="E582" s="16"/>
      <c r="F582" s="13"/>
      <c r="G582" s="14"/>
    </row>
    <row r="583" spans="2:7" ht="12.95" customHeight="1" outlineLevel="3">
      <c r="C583" s="10"/>
      <c r="D583" s="10"/>
      <c r="E583" s="16"/>
      <c r="F583" s="13"/>
      <c r="G583" s="14"/>
    </row>
    <row r="584" spans="2:7" ht="12.95" customHeight="1" outlineLevel="3">
      <c r="C584" s="10"/>
      <c r="D584" s="10"/>
      <c r="E584" s="16"/>
      <c r="F584" s="13"/>
      <c r="G584" s="14"/>
    </row>
    <row r="585" spans="2:7" ht="12.95" customHeight="1" outlineLevel="3">
      <c r="B585" s="33" t="str">
        <f>HYPERLINK("http://galantphoto.ru/pictures_for_form/Intri/INT-MK070.jpg","увеличить")</f>
        <v>увеличить</v>
      </c>
      <c r="C585" s="10"/>
      <c r="D585" s="10"/>
      <c r="E585" s="16"/>
      <c r="F585" s="13"/>
      <c r="G585" s="14"/>
    </row>
    <row r="586" spans="2:7" ht="11.1" customHeight="1" outlineLevel="2">
      <c r="B586" s="7" t="s">
        <v>125</v>
      </c>
      <c r="C586" s="7"/>
      <c r="D586" s="7"/>
      <c r="E586" s="7"/>
      <c r="F586" s="7"/>
      <c r="G586" s="7"/>
    </row>
    <row r="587" spans="2:7" ht="11.1" customHeight="1" outlineLevel="3">
      <c r="B587" s="26" t="s">
        <v>126</v>
      </c>
      <c r="C587" s="26"/>
      <c r="D587" s="8"/>
      <c r="E587" s="31" t="str">
        <f>HYPERLINK("http://www.galantholding.ru/catalog/306/138074/","www.galantholding.ru")</f>
        <v>www.galantholding.ru</v>
      </c>
      <c r="F587" s="27"/>
      <c r="G587" s="27"/>
    </row>
    <row r="588" spans="2:7" ht="11.1" customHeight="1" outlineLevel="3">
      <c r="B588" s="28" t="s">
        <v>36</v>
      </c>
      <c r="C588" s="28"/>
      <c r="D588" s="28"/>
      <c r="E588" s="28"/>
      <c r="F588" s="9"/>
      <c r="G588" s="9"/>
    </row>
    <row r="589" spans="2:7" ht="12.95" customHeight="1" outlineLevel="3">
      <c r="C589" s="10" t="s">
        <v>21</v>
      </c>
      <c r="D589" s="11">
        <v>4606023048836</v>
      </c>
      <c r="E589" s="12">
        <v>347.2</v>
      </c>
      <c r="F589" s="13"/>
      <c r="G589" s="14">
        <f>F589*E589</f>
        <v>0</v>
      </c>
    </row>
    <row r="590" spans="2:7" ht="12.95" customHeight="1" outlineLevel="3">
      <c r="C590" s="10" t="s">
        <v>39</v>
      </c>
      <c r="D590" s="11">
        <v>4606023048874</v>
      </c>
      <c r="E590" s="12">
        <v>347.2</v>
      </c>
      <c r="F590" s="13"/>
      <c r="G590" s="14">
        <f>F590*E590</f>
        <v>0</v>
      </c>
    </row>
    <row r="591" spans="2:7" ht="12.95" customHeight="1" outlineLevel="3">
      <c r="C591" s="10"/>
      <c r="D591" s="10"/>
      <c r="E591" s="16"/>
      <c r="F591" s="13"/>
      <c r="G591" s="14"/>
    </row>
    <row r="592" spans="2:7" ht="12.95" customHeight="1" outlineLevel="3">
      <c r="C592" s="10"/>
      <c r="D592" s="10"/>
      <c r="E592" s="16"/>
      <c r="F592" s="13"/>
      <c r="G592" s="14"/>
    </row>
    <row r="593" spans="2:7" ht="12.95" customHeight="1" outlineLevel="3">
      <c r="C593" s="10"/>
      <c r="D593" s="10"/>
      <c r="E593" s="16"/>
      <c r="F593" s="13"/>
      <c r="G593" s="14"/>
    </row>
    <row r="594" spans="2:7" ht="12.95" customHeight="1" outlineLevel="3">
      <c r="C594" s="10"/>
      <c r="D594" s="10"/>
      <c r="E594" s="16"/>
      <c r="F594" s="13"/>
      <c r="G594" s="14"/>
    </row>
    <row r="595" spans="2:7" ht="12.95" customHeight="1" outlineLevel="3">
      <c r="C595" s="10"/>
      <c r="D595" s="10"/>
      <c r="E595" s="16"/>
      <c r="F595" s="13"/>
      <c r="G595" s="14"/>
    </row>
    <row r="596" spans="2:7" ht="12.95" customHeight="1" outlineLevel="3">
      <c r="C596" s="10"/>
      <c r="D596" s="10"/>
      <c r="E596" s="16"/>
      <c r="F596" s="13"/>
      <c r="G596" s="14"/>
    </row>
    <row r="597" spans="2:7" ht="12.95" customHeight="1" outlineLevel="3">
      <c r="C597" s="10"/>
      <c r="D597" s="10"/>
      <c r="E597" s="16"/>
      <c r="F597" s="13"/>
      <c r="G597" s="14"/>
    </row>
    <row r="598" spans="2:7" ht="12.95" customHeight="1" outlineLevel="3">
      <c r="C598" s="10"/>
      <c r="D598" s="10"/>
      <c r="E598" s="16"/>
      <c r="F598" s="13"/>
      <c r="G598" s="14"/>
    </row>
    <row r="599" spans="2:7" ht="12.95" customHeight="1" outlineLevel="3">
      <c r="C599" s="10"/>
      <c r="D599" s="10"/>
      <c r="E599" s="16"/>
      <c r="F599" s="13"/>
      <c r="G599" s="14"/>
    </row>
    <row r="600" spans="2:7" ht="12.95" customHeight="1" outlineLevel="3">
      <c r="B600" s="33" t="str">
        <f>HYPERLINK("http://galantphoto.ru/pictures_for_form/Intri/INT-P391.jpg","увеличить")</f>
        <v>увеличить</v>
      </c>
      <c r="C600" s="10"/>
      <c r="D600" s="10"/>
      <c r="E600" s="16"/>
      <c r="F600" s="13"/>
      <c r="G600" s="14"/>
    </row>
    <row r="601" spans="2:7" ht="11.1" customHeight="1" outlineLevel="3">
      <c r="B601" s="26" t="s">
        <v>127</v>
      </c>
      <c r="C601" s="26"/>
      <c r="D601" s="8"/>
      <c r="E601" s="31" t="str">
        <f>HYPERLINK("http://www.galantholding.ru/catalog/306/115688/","www.galantholding.ru")</f>
        <v>www.galantholding.ru</v>
      </c>
      <c r="F601" s="27"/>
      <c r="G601" s="27"/>
    </row>
    <row r="602" spans="2:7" ht="11.1" customHeight="1" outlineLevel="3">
      <c r="B602" s="28" t="s">
        <v>128</v>
      </c>
      <c r="C602" s="28"/>
      <c r="D602" s="28"/>
      <c r="E602" s="28"/>
      <c r="F602" s="9"/>
      <c r="G602" s="9"/>
    </row>
    <row r="603" spans="2:7" ht="12.95" customHeight="1" outlineLevel="3">
      <c r="C603" s="10" t="s">
        <v>21</v>
      </c>
      <c r="D603" s="11">
        <v>4606023050471</v>
      </c>
      <c r="E603" s="12">
        <v>567.79999999999995</v>
      </c>
      <c r="F603" s="13"/>
      <c r="G603" s="14">
        <f>F603*E603</f>
        <v>0</v>
      </c>
    </row>
    <row r="604" spans="2:7" ht="12.95" customHeight="1" outlineLevel="3">
      <c r="C604" s="10" t="s">
        <v>38</v>
      </c>
      <c r="D604" s="11">
        <v>4606023050488</v>
      </c>
      <c r="E604" s="12">
        <v>567.79999999999995</v>
      </c>
      <c r="F604" s="13"/>
      <c r="G604" s="14">
        <f>F604*E604</f>
        <v>0</v>
      </c>
    </row>
    <row r="605" spans="2:7" ht="12.95" customHeight="1" outlineLevel="3">
      <c r="C605" s="10" t="s">
        <v>39</v>
      </c>
      <c r="D605" s="11">
        <v>4606023050495</v>
      </c>
      <c r="E605" s="12">
        <v>567.79999999999995</v>
      </c>
      <c r="F605" s="13"/>
      <c r="G605" s="14">
        <f>F605*E605</f>
        <v>0</v>
      </c>
    </row>
    <row r="606" spans="2:7" ht="12.95" customHeight="1" outlineLevel="3">
      <c r="C606" s="10" t="s">
        <v>40</v>
      </c>
      <c r="D606" s="11">
        <v>4606023050501</v>
      </c>
      <c r="E606" s="12">
        <v>567.79999999999995</v>
      </c>
      <c r="F606" s="13"/>
      <c r="G606" s="14">
        <f>F606*E606</f>
        <v>0</v>
      </c>
    </row>
    <row r="607" spans="2:7" ht="12.95" customHeight="1" outlineLevel="3">
      <c r="C607" s="10" t="s">
        <v>84</v>
      </c>
      <c r="D607" s="11">
        <v>4606023050518</v>
      </c>
      <c r="E607" s="12">
        <v>567.79999999999995</v>
      </c>
      <c r="F607" s="13"/>
      <c r="G607" s="14">
        <f>F607*E607</f>
        <v>0</v>
      </c>
    </row>
    <row r="608" spans="2:7" ht="12.95" customHeight="1" outlineLevel="3">
      <c r="C608" s="10" t="s">
        <v>85</v>
      </c>
      <c r="D608" s="11">
        <v>4606023050525</v>
      </c>
      <c r="E608" s="12">
        <v>567.79999999999995</v>
      </c>
      <c r="F608" s="13"/>
      <c r="G608" s="14">
        <f>F608*E608</f>
        <v>0</v>
      </c>
    </row>
    <row r="609" spans="2:7" ht="12.95" customHeight="1" outlineLevel="3">
      <c r="C609" s="10" t="s">
        <v>27</v>
      </c>
      <c r="D609" s="11">
        <v>4606023050532</v>
      </c>
      <c r="E609" s="12">
        <v>567.79999999999995</v>
      </c>
      <c r="F609" s="13"/>
      <c r="G609" s="14">
        <f>F609*E609</f>
        <v>0</v>
      </c>
    </row>
    <row r="610" spans="2:7" ht="12.95" customHeight="1" outlineLevel="3">
      <c r="C610" s="10" t="s">
        <v>41</v>
      </c>
      <c r="D610" s="11">
        <v>4606023050549</v>
      </c>
      <c r="E610" s="12">
        <v>567.79999999999995</v>
      </c>
      <c r="F610" s="13"/>
      <c r="G610" s="14">
        <f>F610*E610</f>
        <v>0</v>
      </c>
    </row>
    <row r="611" spans="2:7" ht="12.95" customHeight="1" outlineLevel="3">
      <c r="C611" s="10"/>
      <c r="D611" s="10"/>
      <c r="E611" s="16"/>
      <c r="F611" s="13"/>
      <c r="G611" s="14"/>
    </row>
    <row r="612" spans="2:7" ht="12.95" customHeight="1" outlineLevel="3">
      <c r="C612" s="10"/>
      <c r="D612" s="10"/>
      <c r="E612" s="16"/>
      <c r="F612" s="13"/>
      <c r="G612" s="14"/>
    </row>
    <row r="613" spans="2:7" ht="12.95" customHeight="1" outlineLevel="3">
      <c r="C613" s="10"/>
      <c r="D613" s="10"/>
      <c r="E613" s="16"/>
      <c r="F613" s="13"/>
      <c r="G613" s="14"/>
    </row>
    <row r="614" spans="2:7" ht="12.95" customHeight="1" outlineLevel="3">
      <c r="B614" s="33" t="str">
        <f>HYPERLINK("http://galantphoto.ru/pictures_for_form/Intri/INT-UP618.jpg","увеличить")</f>
        <v>увеличить</v>
      </c>
      <c r="C614" s="10"/>
      <c r="D614" s="10"/>
      <c r="E614" s="16"/>
      <c r="F614" s="13"/>
      <c r="G614" s="14"/>
    </row>
    <row r="615" spans="2:7" ht="11.1" customHeight="1" outlineLevel="3">
      <c r="B615" s="26" t="s">
        <v>129</v>
      </c>
      <c r="C615" s="26"/>
      <c r="D615" s="8"/>
      <c r="E615" s="31" t="str">
        <f>HYPERLINK("http://www.galantholding.ru/catalog/306/78013/","www.galantholding.ru")</f>
        <v>www.galantholding.ru</v>
      </c>
      <c r="F615" s="27"/>
      <c r="G615" s="27"/>
    </row>
    <row r="616" spans="2:7" ht="11.1" customHeight="1" outlineLevel="3">
      <c r="B616" s="28" t="s">
        <v>130</v>
      </c>
      <c r="C616" s="28"/>
      <c r="D616" s="28"/>
      <c r="E616" s="28"/>
      <c r="F616" s="9"/>
      <c r="G616" s="9"/>
    </row>
    <row r="617" spans="2:7" ht="12.95" customHeight="1" outlineLevel="3">
      <c r="C617" s="10" t="s">
        <v>21</v>
      </c>
      <c r="D617" s="11">
        <v>4606023050273</v>
      </c>
      <c r="E617" s="12">
        <v>544.4</v>
      </c>
      <c r="F617" s="13"/>
      <c r="G617" s="14">
        <f>F617*E617</f>
        <v>0</v>
      </c>
    </row>
    <row r="618" spans="2:7" ht="12.95" customHeight="1" outlineLevel="3">
      <c r="C618" s="10" t="s">
        <v>38</v>
      </c>
      <c r="D618" s="11">
        <v>4606023050280</v>
      </c>
      <c r="E618" s="12">
        <v>544.4</v>
      </c>
      <c r="F618" s="13"/>
      <c r="G618" s="14">
        <f>F618*E618</f>
        <v>0</v>
      </c>
    </row>
    <row r="619" spans="2:7" ht="12.95" customHeight="1" outlineLevel="3">
      <c r="C619" s="10" t="s">
        <v>39</v>
      </c>
      <c r="D619" s="11">
        <v>4606023050297</v>
      </c>
      <c r="E619" s="12">
        <v>544.4</v>
      </c>
      <c r="F619" s="13"/>
      <c r="G619" s="14">
        <f>F619*E619</f>
        <v>0</v>
      </c>
    </row>
    <row r="620" spans="2:7" ht="12.95" customHeight="1" outlineLevel="3">
      <c r="C620" s="10" t="s">
        <v>40</v>
      </c>
      <c r="D620" s="11">
        <v>4606023050303</v>
      </c>
      <c r="E620" s="12">
        <v>544.4</v>
      </c>
      <c r="F620" s="13"/>
      <c r="G620" s="14">
        <f>F620*E620</f>
        <v>0</v>
      </c>
    </row>
    <row r="621" spans="2:7" ht="12.95" customHeight="1" outlineLevel="3">
      <c r="C621" s="10" t="s">
        <v>85</v>
      </c>
      <c r="D621" s="11">
        <v>4606023050327</v>
      </c>
      <c r="E621" s="12">
        <v>544.4</v>
      </c>
      <c r="F621" s="13"/>
      <c r="G621" s="14">
        <f>F621*E621</f>
        <v>0</v>
      </c>
    </row>
    <row r="622" spans="2:7" ht="12.95" customHeight="1" outlineLevel="3">
      <c r="C622" s="10"/>
      <c r="D622" s="10"/>
      <c r="E622" s="16"/>
      <c r="F622" s="13"/>
      <c r="G622" s="14"/>
    </row>
    <row r="623" spans="2:7" ht="12.95" customHeight="1" outlineLevel="3">
      <c r="C623" s="10"/>
      <c r="D623" s="10"/>
      <c r="E623" s="16"/>
      <c r="F623" s="13"/>
      <c r="G623" s="14"/>
    </row>
    <row r="624" spans="2:7" ht="12.95" customHeight="1" outlineLevel="3">
      <c r="C624" s="10"/>
      <c r="D624" s="10"/>
      <c r="E624" s="16"/>
      <c r="F624" s="13"/>
      <c r="G624" s="14"/>
    </row>
    <row r="625" spans="2:7" ht="12.95" customHeight="1" outlineLevel="3">
      <c r="C625" s="10"/>
      <c r="D625" s="10"/>
      <c r="E625" s="16"/>
      <c r="F625" s="13"/>
      <c r="G625" s="14"/>
    </row>
    <row r="626" spans="2:7" ht="12.95" customHeight="1" outlineLevel="3">
      <c r="C626" s="10"/>
      <c r="D626" s="10"/>
      <c r="E626" s="16"/>
      <c r="F626" s="13"/>
      <c r="G626" s="14"/>
    </row>
    <row r="627" spans="2:7" ht="12.95" customHeight="1" outlineLevel="3">
      <c r="C627" s="10"/>
      <c r="D627" s="10"/>
      <c r="E627" s="16"/>
      <c r="F627" s="13"/>
      <c r="G627" s="14"/>
    </row>
    <row r="628" spans="2:7" ht="12.95" customHeight="1" outlineLevel="3">
      <c r="B628" s="33" t="str">
        <f>HYPERLINK("http://galantphoto.ru/pictures_for_form/Intri/INT-UP619.jpg","увеличить")</f>
        <v>увеличить</v>
      </c>
      <c r="C628" s="10"/>
      <c r="D628" s="10"/>
      <c r="E628" s="16"/>
      <c r="F628" s="13"/>
      <c r="G628" s="14"/>
    </row>
    <row r="629" spans="2:7" ht="11.1" customHeight="1" outlineLevel="2">
      <c r="B629" s="7" t="s">
        <v>131</v>
      </c>
      <c r="C629" s="7"/>
      <c r="D629" s="7"/>
      <c r="E629" s="7"/>
      <c r="F629" s="7"/>
      <c r="G629" s="7"/>
    </row>
    <row r="630" spans="2:7" ht="11.1" customHeight="1" outlineLevel="3">
      <c r="B630" s="26" t="s">
        <v>132</v>
      </c>
      <c r="C630" s="26"/>
      <c r="D630" s="8"/>
      <c r="E630" s="31" t="str">
        <f>HYPERLINK("http://www.galantholding.ru/catalog/305/116514/","www.galantholding.ru")</f>
        <v>www.galantholding.ru</v>
      </c>
      <c r="F630" s="27"/>
      <c r="G630" s="27"/>
    </row>
    <row r="631" spans="2:7" ht="11.1" customHeight="1" outlineLevel="3">
      <c r="B631" s="28" t="s">
        <v>36</v>
      </c>
      <c r="C631" s="28"/>
      <c r="D631" s="28"/>
      <c r="E631" s="28"/>
      <c r="F631" s="9"/>
      <c r="G631" s="9"/>
    </row>
    <row r="632" spans="2:7" ht="12.95" customHeight="1" outlineLevel="3">
      <c r="C632" s="10" t="s">
        <v>14</v>
      </c>
      <c r="D632" s="11">
        <v>4606023164772</v>
      </c>
      <c r="E632" s="12">
        <v>182.9</v>
      </c>
      <c r="F632" s="13"/>
      <c r="G632" s="14">
        <f>F632*E632</f>
        <v>0</v>
      </c>
    </row>
    <row r="633" spans="2:7" ht="12.95" customHeight="1" outlineLevel="3">
      <c r="C633" s="10" t="s">
        <v>15</v>
      </c>
      <c r="D633" s="11">
        <v>4606023164789</v>
      </c>
      <c r="E633" s="12">
        <v>182.9</v>
      </c>
      <c r="F633" s="13"/>
      <c r="G633" s="14">
        <f>F633*E633</f>
        <v>0</v>
      </c>
    </row>
    <row r="634" spans="2:7" ht="12.95" customHeight="1" outlineLevel="3">
      <c r="C634" s="10" t="s">
        <v>16</v>
      </c>
      <c r="D634" s="11">
        <v>4606023164796</v>
      </c>
      <c r="E634" s="12">
        <v>182.9</v>
      </c>
      <c r="F634" s="13"/>
      <c r="G634" s="14">
        <f>F634*E634</f>
        <v>0</v>
      </c>
    </row>
    <row r="635" spans="2:7" ht="12.95" customHeight="1" outlineLevel="3">
      <c r="C635" s="10" t="s">
        <v>18</v>
      </c>
      <c r="D635" s="11">
        <v>4606023047273</v>
      </c>
      <c r="E635" s="12">
        <v>182.9</v>
      </c>
      <c r="F635" s="13"/>
      <c r="G635" s="14">
        <f>F635*E635</f>
        <v>0</v>
      </c>
    </row>
    <row r="636" spans="2:7" ht="12.95" customHeight="1" outlineLevel="3">
      <c r="C636" s="10" t="s">
        <v>19</v>
      </c>
      <c r="D636" s="11">
        <v>4606023047297</v>
      </c>
      <c r="E636" s="12">
        <v>182.9</v>
      </c>
      <c r="F636" s="13"/>
      <c r="G636" s="14">
        <f>F636*E636</f>
        <v>0</v>
      </c>
    </row>
    <row r="637" spans="2:7" ht="12.95" customHeight="1" outlineLevel="3">
      <c r="C637" s="10" t="s">
        <v>20</v>
      </c>
      <c r="D637" s="11">
        <v>4606023047310</v>
      </c>
      <c r="E637" s="12">
        <v>182.9</v>
      </c>
      <c r="F637" s="13"/>
      <c r="G637" s="14">
        <f>F637*E637</f>
        <v>0</v>
      </c>
    </row>
    <row r="638" spans="2:7" ht="12.95" customHeight="1" outlineLevel="3">
      <c r="C638" s="10" t="s">
        <v>24</v>
      </c>
      <c r="D638" s="11">
        <v>4606023050594</v>
      </c>
      <c r="E638" s="12">
        <v>182.9</v>
      </c>
      <c r="F638" s="13"/>
      <c r="G638" s="14">
        <f>F638*E638</f>
        <v>0</v>
      </c>
    </row>
    <row r="639" spans="2:7" ht="12.95" customHeight="1" outlineLevel="3">
      <c r="C639" s="10" t="s">
        <v>25</v>
      </c>
      <c r="D639" s="11">
        <v>4606023050617</v>
      </c>
      <c r="E639" s="12">
        <v>182.9</v>
      </c>
      <c r="F639" s="13"/>
      <c r="G639" s="14">
        <f>F639*E639</f>
        <v>0</v>
      </c>
    </row>
    <row r="640" spans="2:7" ht="12.95" customHeight="1" outlineLevel="3">
      <c r="C640" s="10" t="s">
        <v>26</v>
      </c>
      <c r="D640" s="11">
        <v>4606023050631</v>
      </c>
      <c r="E640" s="12">
        <v>182.9</v>
      </c>
      <c r="F640" s="13"/>
      <c r="G640" s="14">
        <f>F640*E640</f>
        <v>0</v>
      </c>
    </row>
    <row r="641" spans="2:7" ht="12.95" customHeight="1" outlineLevel="3">
      <c r="C641" s="10" t="s">
        <v>27</v>
      </c>
      <c r="D641" s="11">
        <v>4606023050655</v>
      </c>
      <c r="E641" s="12">
        <v>182.9</v>
      </c>
      <c r="F641" s="13"/>
      <c r="G641" s="14">
        <f>F641*E641</f>
        <v>0</v>
      </c>
    </row>
    <row r="642" spans="2:7" ht="12.95" customHeight="1" outlineLevel="3">
      <c r="C642" s="10"/>
      <c r="D642" s="10"/>
      <c r="E642" s="16"/>
      <c r="F642" s="13"/>
      <c r="G642" s="14"/>
    </row>
    <row r="643" spans="2:7" ht="12.95" customHeight="1" outlineLevel="3">
      <c r="B643" s="33" t="str">
        <f>HYPERLINK("http://galantphoto.ru/pictures_for_form/Intri/INT-SLM163.jpg","увеличить")</f>
        <v>увеличить</v>
      </c>
      <c r="C643" s="10"/>
      <c r="D643" s="10"/>
      <c r="E643" s="16"/>
      <c r="F643" s="13"/>
      <c r="G643" s="14"/>
    </row>
    <row r="644" spans="2:7" ht="11.1" customHeight="1" outlineLevel="2">
      <c r="B644" s="7" t="s">
        <v>133</v>
      </c>
      <c r="C644" s="7"/>
      <c r="D644" s="7"/>
      <c r="E644" s="7"/>
      <c r="F644" s="7"/>
      <c r="G644" s="7"/>
    </row>
    <row r="645" spans="2:7" ht="11.1" customHeight="1" outlineLevel="3">
      <c r="B645" s="26" t="s">
        <v>134</v>
      </c>
      <c r="C645" s="26"/>
      <c r="D645" s="8"/>
      <c r="E645" s="31" t="str">
        <f>HYPERLINK("http://www.galantholding.ru/catalog/307/116633/","www.galantholding.ru")</f>
        <v>www.galantholding.ru</v>
      </c>
      <c r="F645" s="27"/>
      <c r="G645" s="27"/>
    </row>
    <row r="646" spans="2:7" ht="11.1" customHeight="1" outlineLevel="3">
      <c r="B646" s="28" t="s">
        <v>36</v>
      </c>
      <c r="C646" s="28"/>
      <c r="D646" s="28"/>
      <c r="E646" s="28"/>
      <c r="F646" s="9"/>
      <c r="G646" s="9"/>
    </row>
    <row r="647" spans="2:7" ht="12.95" customHeight="1" outlineLevel="3">
      <c r="C647" s="10" t="s">
        <v>14</v>
      </c>
      <c r="D647" s="11">
        <v>4606023122048</v>
      </c>
      <c r="E647" s="12">
        <v>202</v>
      </c>
      <c r="F647" s="13"/>
      <c r="G647" s="14">
        <f>F647*E647</f>
        <v>0</v>
      </c>
    </row>
    <row r="648" spans="2:7" ht="12.95" customHeight="1" outlineLevel="3">
      <c r="C648" s="10" t="s">
        <v>15</v>
      </c>
      <c r="D648" s="11">
        <v>4606023122000</v>
      </c>
      <c r="E648" s="12">
        <v>202</v>
      </c>
      <c r="F648" s="13"/>
      <c r="G648" s="14">
        <f>F648*E648</f>
        <v>0</v>
      </c>
    </row>
    <row r="649" spans="2:7" ht="12.95" customHeight="1" outlineLevel="3">
      <c r="C649" s="10" t="s">
        <v>16</v>
      </c>
      <c r="D649" s="11">
        <v>4606023121980</v>
      </c>
      <c r="E649" s="12">
        <v>202</v>
      </c>
      <c r="F649" s="13"/>
      <c r="G649" s="14">
        <f>F649*E649</f>
        <v>0</v>
      </c>
    </row>
    <row r="650" spans="2:7" ht="12.95" customHeight="1" outlineLevel="3">
      <c r="C650" s="10" t="s">
        <v>17</v>
      </c>
      <c r="D650" s="11">
        <v>4606023122024</v>
      </c>
      <c r="E650" s="12">
        <v>202</v>
      </c>
      <c r="F650" s="13"/>
      <c r="G650" s="14">
        <f>F650*E650</f>
        <v>0</v>
      </c>
    </row>
    <row r="651" spans="2:7" ht="12.95" customHeight="1" outlineLevel="3">
      <c r="C651" s="10" t="s">
        <v>47</v>
      </c>
      <c r="D651" s="11">
        <v>4606023122062</v>
      </c>
      <c r="E651" s="12">
        <v>202</v>
      </c>
      <c r="F651" s="13"/>
      <c r="G651" s="14">
        <f>F651*E651</f>
        <v>0</v>
      </c>
    </row>
    <row r="652" spans="2:7" ht="12.95" customHeight="1" outlineLevel="3">
      <c r="C652" s="10" t="s">
        <v>18</v>
      </c>
      <c r="D652" s="11">
        <v>4607109437407</v>
      </c>
      <c r="E652" s="12">
        <v>202</v>
      </c>
      <c r="F652" s="13"/>
      <c r="G652" s="14">
        <f>F652*E652</f>
        <v>0</v>
      </c>
    </row>
    <row r="653" spans="2:7" ht="12.95" customHeight="1" outlineLevel="3">
      <c r="C653" s="10" t="s">
        <v>19</v>
      </c>
      <c r="D653" s="11">
        <v>4607109437414</v>
      </c>
      <c r="E653" s="12">
        <v>202</v>
      </c>
      <c r="F653" s="13"/>
      <c r="G653" s="14">
        <f>F653*E653</f>
        <v>0</v>
      </c>
    </row>
    <row r="654" spans="2:7" ht="12.95" customHeight="1" outlineLevel="3">
      <c r="C654" s="10" t="s">
        <v>20</v>
      </c>
      <c r="D654" s="11">
        <v>4607109437421</v>
      </c>
      <c r="E654" s="12">
        <v>202</v>
      </c>
      <c r="F654" s="13"/>
      <c r="G654" s="14">
        <f>F654*E654</f>
        <v>0</v>
      </c>
    </row>
    <row r="655" spans="2:7" ht="12.95" customHeight="1" outlineLevel="3">
      <c r="C655" s="10" t="s">
        <v>21</v>
      </c>
      <c r="D655" s="11">
        <v>4607109437438</v>
      </c>
      <c r="E655" s="12">
        <v>202</v>
      </c>
      <c r="F655" s="13"/>
      <c r="G655" s="14">
        <f>F655*E655</f>
        <v>0</v>
      </c>
    </row>
    <row r="656" spans="2:7" ht="12.95" customHeight="1" outlineLevel="3">
      <c r="C656" s="10" t="s">
        <v>38</v>
      </c>
      <c r="D656" s="11">
        <v>4607109437445</v>
      </c>
      <c r="E656" s="12">
        <v>202</v>
      </c>
      <c r="F656" s="13"/>
      <c r="G656" s="14">
        <f>F656*E656</f>
        <v>0</v>
      </c>
    </row>
    <row r="657" spans="2:7" ht="12.95" customHeight="1" outlineLevel="3">
      <c r="C657" s="10" t="s">
        <v>24</v>
      </c>
      <c r="D657" s="11">
        <v>4607109437452</v>
      </c>
      <c r="E657" s="12">
        <v>202</v>
      </c>
      <c r="F657" s="13"/>
      <c r="G657" s="14">
        <f>F657*E657</f>
        <v>0</v>
      </c>
    </row>
    <row r="658" spans="2:7" ht="12.95" customHeight="1" outlineLevel="3">
      <c r="B658" s="33" t="str">
        <f>HYPERLINK("http://galantphoto.ru/pictures_for_form/Intri/INT-SL075.jpg","увеличить")</f>
        <v>увеличить</v>
      </c>
      <c r="C658" s="10" t="s">
        <v>25</v>
      </c>
      <c r="D658" s="11">
        <v>4607109437469</v>
      </c>
      <c r="E658" s="12">
        <v>202</v>
      </c>
      <c r="F658" s="13"/>
      <c r="G658" s="14">
        <f>F658*E658</f>
        <v>0</v>
      </c>
    </row>
    <row r="659" spans="2:7" ht="12.95" customHeight="1" outlineLevel="3">
      <c r="C659" s="10" t="s">
        <v>26</v>
      </c>
      <c r="D659" s="11">
        <v>4607109437476</v>
      </c>
      <c r="E659" s="12">
        <v>202</v>
      </c>
      <c r="F659" s="13"/>
      <c r="G659" s="14">
        <f>F659*E659</f>
        <v>0</v>
      </c>
    </row>
    <row r="660" spans="2:7" ht="12.95" customHeight="1" outlineLevel="3">
      <c r="C660" s="10" t="s">
        <v>27</v>
      </c>
      <c r="D660" s="11">
        <v>4607109437483</v>
      </c>
      <c r="E660" s="12">
        <v>202</v>
      </c>
      <c r="F660" s="13"/>
      <c r="G660" s="14">
        <f>F660*E660</f>
        <v>0</v>
      </c>
    </row>
    <row r="661" spans="2:7" ht="12.95" customHeight="1" outlineLevel="3">
      <c r="C661" s="10" t="s">
        <v>41</v>
      </c>
      <c r="D661" s="11">
        <v>4607109437490</v>
      </c>
      <c r="E661" s="12">
        <v>202</v>
      </c>
      <c r="F661" s="13"/>
      <c r="G661" s="14">
        <f>F661*E661</f>
        <v>0</v>
      </c>
    </row>
    <row r="662" spans="2:7" ht="11.1" customHeight="1" outlineLevel="3">
      <c r="B662" s="26" t="s">
        <v>135</v>
      </c>
      <c r="C662" s="26"/>
      <c r="D662" s="8"/>
      <c r="E662" s="31" t="str">
        <f>HYPERLINK("http://www.galantholding.ru/catalog/307/116072/","www.galantholding.ru")</f>
        <v>www.galantholding.ru</v>
      </c>
      <c r="F662" s="27"/>
      <c r="G662" s="27"/>
    </row>
    <row r="663" spans="2:7" ht="11.1" customHeight="1" outlineLevel="3">
      <c r="B663" s="28" t="s">
        <v>110</v>
      </c>
      <c r="C663" s="28"/>
      <c r="D663" s="28"/>
      <c r="E663" s="28"/>
      <c r="F663" s="9"/>
      <c r="G663" s="9"/>
    </row>
    <row r="664" spans="2:7" ht="12.95" customHeight="1" outlineLevel="3">
      <c r="C664" s="10" t="s">
        <v>18</v>
      </c>
      <c r="D664" s="11">
        <v>4606023135932</v>
      </c>
      <c r="E664" s="12">
        <v>186.1</v>
      </c>
      <c r="F664" s="13"/>
      <c r="G664" s="14">
        <f>F664*E664</f>
        <v>0</v>
      </c>
    </row>
    <row r="665" spans="2:7" ht="12.95" customHeight="1" outlineLevel="3">
      <c r="C665" s="10"/>
      <c r="D665" s="10"/>
      <c r="E665" s="16"/>
      <c r="F665" s="13"/>
      <c r="G665" s="14"/>
    </row>
    <row r="666" spans="2:7" ht="12.95" customHeight="1" outlineLevel="3">
      <c r="C666" s="10"/>
      <c r="D666" s="10"/>
      <c r="E666" s="16"/>
      <c r="F666" s="13"/>
      <c r="G666" s="14"/>
    </row>
    <row r="667" spans="2:7" ht="12.95" customHeight="1" outlineLevel="3">
      <c r="C667" s="10"/>
      <c r="D667" s="10"/>
      <c r="E667" s="16"/>
      <c r="F667" s="13"/>
      <c r="G667" s="14"/>
    </row>
    <row r="668" spans="2:7" ht="12.95" customHeight="1" outlineLevel="3">
      <c r="C668" s="10"/>
      <c r="D668" s="10"/>
      <c r="E668" s="16"/>
      <c r="F668" s="13"/>
      <c r="G668" s="14"/>
    </row>
    <row r="669" spans="2:7" ht="12.95" customHeight="1" outlineLevel="3">
      <c r="C669" s="10"/>
      <c r="D669" s="10"/>
      <c r="E669" s="16"/>
      <c r="F669" s="13"/>
      <c r="G669" s="14"/>
    </row>
    <row r="670" spans="2:7" ht="12.95" customHeight="1" outlineLevel="3">
      <c r="C670" s="10"/>
      <c r="D670" s="10"/>
      <c r="E670" s="16"/>
      <c r="F670" s="13"/>
      <c r="G670" s="14"/>
    </row>
    <row r="671" spans="2:7" ht="12.95" customHeight="1" outlineLevel="3">
      <c r="C671" s="10"/>
      <c r="D671" s="10"/>
      <c r="E671" s="16"/>
      <c r="F671" s="13"/>
      <c r="G671" s="14"/>
    </row>
    <row r="672" spans="2:7" ht="12.95" customHeight="1" outlineLevel="3">
      <c r="C672" s="10"/>
      <c r="D672" s="10"/>
      <c r="E672" s="16"/>
      <c r="F672" s="13"/>
      <c r="G672" s="14"/>
    </row>
    <row r="673" spans="2:7" ht="12.95" customHeight="1" outlineLevel="3">
      <c r="C673" s="10"/>
      <c r="D673" s="10"/>
      <c r="E673" s="16"/>
      <c r="F673" s="13"/>
      <c r="G673" s="14"/>
    </row>
    <row r="674" spans="2:7" ht="12.95" customHeight="1" outlineLevel="3">
      <c r="C674" s="10"/>
      <c r="D674" s="10"/>
      <c r="E674" s="16"/>
      <c r="F674" s="13"/>
      <c r="G674" s="14"/>
    </row>
    <row r="675" spans="2:7" ht="12.95" customHeight="1" outlineLevel="3">
      <c r="B675" s="33" t="str">
        <f>HYPERLINK("http://galantphoto.ru/pictures_for_form/Intri/INT-SL1107.jpg","увеличить")</f>
        <v>увеличить</v>
      </c>
      <c r="C675" s="10"/>
      <c r="D675" s="10"/>
      <c r="E675" s="16"/>
      <c r="F675" s="13"/>
      <c r="G675" s="14"/>
    </row>
    <row r="676" spans="2:7" ht="11.1" customHeight="1" outlineLevel="3">
      <c r="B676" s="26" t="s">
        <v>136</v>
      </c>
      <c r="C676" s="26"/>
      <c r="D676" s="8"/>
      <c r="E676" s="27"/>
      <c r="F676" s="27"/>
      <c r="G676" s="27"/>
    </row>
    <row r="677" spans="2:7" ht="11.1" customHeight="1" outlineLevel="3">
      <c r="B677" s="28" t="s">
        <v>36</v>
      </c>
      <c r="C677" s="28"/>
      <c r="D677" s="28"/>
      <c r="E677" s="28"/>
      <c r="F677" s="9"/>
      <c r="G677" s="9"/>
    </row>
    <row r="678" spans="2:7" ht="12.95" customHeight="1" outlineLevel="3">
      <c r="C678" s="10" t="s">
        <v>18</v>
      </c>
      <c r="D678" s="11">
        <v>4606023166738</v>
      </c>
      <c r="E678" s="12">
        <v>184</v>
      </c>
      <c r="F678" s="13"/>
      <c r="G678" s="14">
        <f>F678*E678</f>
        <v>0</v>
      </c>
    </row>
    <row r="679" spans="2:7" ht="12.95" customHeight="1" outlineLevel="3">
      <c r="C679" s="10" t="s">
        <v>19</v>
      </c>
      <c r="D679" s="11">
        <v>4606023166745</v>
      </c>
      <c r="E679" s="12">
        <v>184</v>
      </c>
      <c r="F679" s="13"/>
      <c r="G679" s="14">
        <f>F679*E679</f>
        <v>0</v>
      </c>
    </row>
    <row r="680" spans="2:7" ht="12.95" customHeight="1" outlineLevel="3">
      <c r="C680" s="10" t="s">
        <v>20</v>
      </c>
      <c r="D680" s="11">
        <v>4606023166752</v>
      </c>
      <c r="E680" s="12">
        <v>184</v>
      </c>
      <c r="F680" s="13"/>
      <c r="G680" s="14">
        <f>F680*E680</f>
        <v>0</v>
      </c>
    </row>
    <row r="681" spans="2:7" ht="12.95" customHeight="1" outlineLevel="3">
      <c r="C681" s="10" t="s">
        <v>21</v>
      </c>
      <c r="D681" s="11">
        <v>4606023166769</v>
      </c>
      <c r="E681" s="12">
        <v>184</v>
      </c>
      <c r="F681" s="13"/>
      <c r="G681" s="14">
        <f>F681*E681</f>
        <v>0</v>
      </c>
    </row>
    <row r="682" spans="2:7" ht="12.95" customHeight="1" outlineLevel="3">
      <c r="C682" s="10" t="s">
        <v>38</v>
      </c>
      <c r="D682" s="11">
        <v>4606023166776</v>
      </c>
      <c r="E682" s="12">
        <v>184</v>
      </c>
      <c r="F682" s="13"/>
      <c r="G682" s="14">
        <f>F682*E682</f>
        <v>0</v>
      </c>
    </row>
    <row r="683" spans="2:7" ht="12.95" customHeight="1" outlineLevel="3">
      <c r="C683" s="10" t="s">
        <v>137</v>
      </c>
      <c r="D683" s="11">
        <v>4606023166790</v>
      </c>
      <c r="E683" s="12">
        <v>184</v>
      </c>
      <c r="F683" s="13"/>
      <c r="G683" s="14">
        <f>F683*E683</f>
        <v>0</v>
      </c>
    </row>
    <row r="684" spans="2:7" ht="12.95" customHeight="1" outlineLevel="3">
      <c r="C684" s="10" t="s">
        <v>138</v>
      </c>
      <c r="D684" s="11">
        <v>4606023166806</v>
      </c>
      <c r="E684" s="12">
        <v>184</v>
      </c>
      <c r="F684" s="13"/>
      <c r="G684" s="14">
        <f>F684*E684</f>
        <v>0</v>
      </c>
    </row>
    <row r="685" spans="2:7" ht="12.95" customHeight="1" outlineLevel="3">
      <c r="C685" s="10" t="s">
        <v>139</v>
      </c>
      <c r="D685" s="11">
        <v>4606023166813</v>
      </c>
      <c r="E685" s="12">
        <v>184</v>
      </c>
      <c r="F685" s="13"/>
      <c r="G685" s="14">
        <f>F685*E685</f>
        <v>0</v>
      </c>
    </row>
    <row r="686" spans="2:7" ht="12.95" customHeight="1" outlineLevel="3">
      <c r="C686" s="10" t="s">
        <v>140</v>
      </c>
      <c r="D686" s="11">
        <v>4606023166820</v>
      </c>
      <c r="E686" s="12">
        <v>184</v>
      </c>
      <c r="F686" s="13"/>
      <c r="G686" s="14">
        <f>F686*E686</f>
        <v>0</v>
      </c>
    </row>
    <row r="687" spans="2:7" ht="12.95" customHeight="1" outlineLevel="3">
      <c r="C687" s="10" t="s">
        <v>24</v>
      </c>
      <c r="D687" s="11">
        <v>4606023166837</v>
      </c>
      <c r="E687" s="12">
        <v>184</v>
      </c>
      <c r="F687" s="13"/>
      <c r="G687" s="14">
        <f>F687*E687</f>
        <v>0</v>
      </c>
    </row>
    <row r="688" spans="2:7" ht="12.95" customHeight="1" outlineLevel="3">
      <c r="C688" s="10" t="s">
        <v>25</v>
      </c>
      <c r="D688" s="11">
        <v>4606023166844</v>
      </c>
      <c r="E688" s="12">
        <v>184</v>
      </c>
      <c r="F688" s="13"/>
      <c r="G688" s="14">
        <f>F688*E688</f>
        <v>0</v>
      </c>
    </row>
    <row r="689" spans="2:7" ht="12.95" customHeight="1" outlineLevel="3">
      <c r="B689" s="15"/>
      <c r="C689" s="10" t="s">
        <v>26</v>
      </c>
      <c r="D689" s="11">
        <v>4606023166851</v>
      </c>
      <c r="E689" s="12">
        <v>184</v>
      </c>
      <c r="F689" s="13"/>
      <c r="G689" s="14">
        <f>F689*E689</f>
        <v>0</v>
      </c>
    </row>
    <row r="690" spans="2:7" ht="12.95" customHeight="1" outlineLevel="3">
      <c r="C690" s="10" t="s">
        <v>27</v>
      </c>
      <c r="D690" s="11">
        <v>4606023166868</v>
      </c>
      <c r="E690" s="12">
        <v>184</v>
      </c>
      <c r="F690" s="13"/>
      <c r="G690" s="14">
        <f>F690*E690</f>
        <v>0</v>
      </c>
    </row>
    <row r="691" spans="2:7" ht="12.95" customHeight="1" outlineLevel="3">
      <c r="C691" s="10" t="s">
        <v>41</v>
      </c>
      <c r="D691" s="11">
        <v>4606023166875</v>
      </c>
      <c r="E691" s="12">
        <v>184</v>
      </c>
      <c r="F691" s="13"/>
      <c r="G691" s="14">
        <f>F691*E691</f>
        <v>0</v>
      </c>
    </row>
    <row r="692" spans="2:7" ht="11.1" customHeight="1" outlineLevel="3">
      <c r="B692" s="26" t="s">
        <v>141</v>
      </c>
      <c r="C692" s="26"/>
      <c r="D692" s="8"/>
      <c r="E692" s="31" t="str">
        <f>HYPERLINK("http://www.galantholding.ru/catalog/307/115699/","www.galantholding.ru")</f>
        <v>www.galantholding.ru</v>
      </c>
      <c r="F692" s="27"/>
      <c r="G692" s="27"/>
    </row>
    <row r="693" spans="2:7" ht="11.1" customHeight="1" outlineLevel="3">
      <c r="B693" s="28" t="s">
        <v>36</v>
      </c>
      <c r="C693" s="28"/>
      <c r="D693" s="28"/>
      <c r="E693" s="28"/>
      <c r="F693" s="9"/>
      <c r="G693" s="9"/>
    </row>
    <row r="694" spans="2:7" ht="12.95" customHeight="1" outlineLevel="3">
      <c r="C694" s="10" t="s">
        <v>19</v>
      </c>
      <c r="D694" s="11">
        <v>4607097284977</v>
      </c>
      <c r="E694" s="12">
        <v>218.2</v>
      </c>
      <c r="F694" s="13"/>
      <c r="G694" s="14">
        <f>F694*E694</f>
        <v>0</v>
      </c>
    </row>
    <row r="695" spans="2:7" ht="12.95" customHeight="1" outlineLevel="3">
      <c r="C695" s="10" t="s">
        <v>20</v>
      </c>
      <c r="D695" s="11">
        <v>4607097285011</v>
      </c>
      <c r="E695" s="12">
        <v>218.2</v>
      </c>
      <c r="F695" s="13"/>
      <c r="G695" s="14">
        <f>F695*E695</f>
        <v>0</v>
      </c>
    </row>
    <row r="696" spans="2:7" ht="12.95" customHeight="1" outlineLevel="3">
      <c r="C696" s="10" t="s">
        <v>21</v>
      </c>
      <c r="D696" s="11">
        <v>4607097285059</v>
      </c>
      <c r="E696" s="12">
        <v>218.2</v>
      </c>
      <c r="F696" s="13"/>
      <c r="G696" s="14">
        <f>F696*E696</f>
        <v>0</v>
      </c>
    </row>
    <row r="697" spans="2:7" ht="12.95" customHeight="1" outlineLevel="3">
      <c r="C697" s="10" t="s">
        <v>38</v>
      </c>
      <c r="D697" s="11">
        <v>4606023005396</v>
      </c>
      <c r="E697" s="12">
        <v>218.2</v>
      </c>
      <c r="F697" s="13"/>
      <c r="G697" s="14">
        <f>F697*E697</f>
        <v>0</v>
      </c>
    </row>
    <row r="698" spans="2:7" ht="12.95" customHeight="1" outlineLevel="3">
      <c r="C698" s="10" t="s">
        <v>142</v>
      </c>
      <c r="D698" s="11">
        <v>4606023170575</v>
      </c>
      <c r="E698" s="12">
        <v>218.2</v>
      </c>
      <c r="F698" s="13"/>
      <c r="G698" s="14">
        <f>F698*E698</f>
        <v>0</v>
      </c>
    </row>
    <row r="699" spans="2:7" ht="12.95" customHeight="1" outlineLevel="3">
      <c r="C699" s="10" t="s">
        <v>143</v>
      </c>
      <c r="D699" s="11">
        <v>4606023170582</v>
      </c>
      <c r="E699" s="12">
        <v>218.2</v>
      </c>
      <c r="F699" s="13"/>
      <c r="G699" s="14">
        <f>F699*E699</f>
        <v>0</v>
      </c>
    </row>
    <row r="700" spans="2:7" ht="12.95" customHeight="1" outlineLevel="3">
      <c r="C700" s="10" t="s">
        <v>144</v>
      </c>
      <c r="D700" s="11">
        <v>4606023170599</v>
      </c>
      <c r="E700" s="12">
        <v>218.2</v>
      </c>
      <c r="F700" s="13"/>
      <c r="G700" s="14">
        <f>F700*E700</f>
        <v>0</v>
      </c>
    </row>
    <row r="701" spans="2:7" ht="12.95" customHeight="1" outlineLevel="3">
      <c r="C701" s="10" t="s">
        <v>145</v>
      </c>
      <c r="D701" s="11">
        <v>4606023170605</v>
      </c>
      <c r="E701" s="12">
        <v>218.2</v>
      </c>
      <c r="F701" s="13"/>
      <c r="G701" s="14">
        <f>F701*E701</f>
        <v>0</v>
      </c>
    </row>
    <row r="702" spans="2:7" ht="12.95" customHeight="1" outlineLevel="3">
      <c r="C702" s="10" t="s">
        <v>25</v>
      </c>
      <c r="D702" s="11">
        <v>4607097284991</v>
      </c>
      <c r="E702" s="12">
        <v>218.2</v>
      </c>
      <c r="F702" s="13"/>
      <c r="G702" s="14">
        <f>F702*E702</f>
        <v>0</v>
      </c>
    </row>
    <row r="703" spans="2:7" ht="12.95" customHeight="1" outlineLevel="3">
      <c r="C703" s="10"/>
      <c r="D703" s="10"/>
      <c r="E703" s="16"/>
      <c r="F703" s="13"/>
      <c r="G703" s="14"/>
    </row>
    <row r="704" spans="2:7" ht="12.95" customHeight="1" outlineLevel="3">
      <c r="C704" s="10"/>
      <c r="D704" s="10"/>
      <c r="E704" s="16"/>
      <c r="F704" s="13"/>
      <c r="G704" s="14"/>
    </row>
    <row r="705" spans="2:7" ht="12.95" customHeight="1" outlineLevel="3">
      <c r="B705" s="33" t="str">
        <f>HYPERLINK("http://galantphoto.ru/pictures_for_form/Intri/INT-SL220.jpg","увеличить")</f>
        <v>увеличить</v>
      </c>
      <c r="C705" s="10"/>
      <c r="D705" s="10"/>
      <c r="E705" s="16"/>
      <c r="F705" s="13"/>
      <c r="G705" s="14"/>
    </row>
    <row r="706" spans="2:7" ht="11.1" customHeight="1" outlineLevel="3">
      <c r="B706" s="26" t="s">
        <v>146</v>
      </c>
      <c r="C706" s="26"/>
      <c r="D706" s="8"/>
      <c r="E706" s="31" t="str">
        <f>HYPERLINK("http://www.galantholding.ru/catalog/307/138550/","www.galantholding.ru")</f>
        <v>www.galantholding.ru</v>
      </c>
      <c r="F706" s="27"/>
      <c r="G706" s="27"/>
    </row>
    <row r="707" spans="2:7" ht="11.1" customHeight="1" outlineLevel="3">
      <c r="B707" s="28" t="s">
        <v>36</v>
      </c>
      <c r="C707" s="28"/>
      <c r="D707" s="28"/>
      <c r="E707" s="28"/>
      <c r="F707" s="9"/>
      <c r="G707" s="9"/>
    </row>
    <row r="708" spans="2:7" ht="12.95" customHeight="1" outlineLevel="3">
      <c r="C708" s="10" t="s">
        <v>15</v>
      </c>
      <c r="D708" s="11">
        <v>4606023166332</v>
      </c>
      <c r="E708" s="12">
        <v>172.7</v>
      </c>
      <c r="F708" s="13"/>
      <c r="G708" s="14">
        <f>F708*E708</f>
        <v>0</v>
      </c>
    </row>
    <row r="709" spans="2:7" ht="12.95" customHeight="1" outlineLevel="3">
      <c r="C709" s="10" t="s">
        <v>17</v>
      </c>
      <c r="D709" s="11">
        <v>4606023166356</v>
      </c>
      <c r="E709" s="12">
        <v>172.7</v>
      </c>
      <c r="F709" s="13"/>
      <c r="G709" s="14">
        <f>F709*E709</f>
        <v>0</v>
      </c>
    </row>
    <row r="710" spans="2:7" ht="12.95" customHeight="1" outlineLevel="3">
      <c r="C710" s="10" t="s">
        <v>18</v>
      </c>
      <c r="D710" s="11">
        <v>4606023113619</v>
      </c>
      <c r="E710" s="12">
        <v>172.7</v>
      </c>
      <c r="F710" s="13"/>
      <c r="G710" s="14">
        <f>F710*E710</f>
        <v>0</v>
      </c>
    </row>
    <row r="711" spans="2:7" ht="12.95" customHeight="1" outlineLevel="3">
      <c r="C711" s="10" t="s">
        <v>19</v>
      </c>
      <c r="D711" s="11">
        <v>4606023113633</v>
      </c>
      <c r="E711" s="12">
        <v>172.7</v>
      </c>
      <c r="F711" s="13"/>
      <c r="G711" s="14">
        <f>F711*E711</f>
        <v>0</v>
      </c>
    </row>
    <row r="712" spans="2:7" ht="12.95" customHeight="1" outlineLevel="3">
      <c r="C712" s="10" t="s">
        <v>20</v>
      </c>
      <c r="D712" s="11">
        <v>4606023113657</v>
      </c>
      <c r="E712" s="12">
        <v>172.7</v>
      </c>
      <c r="F712" s="13"/>
      <c r="G712" s="14">
        <f>F712*E712</f>
        <v>0</v>
      </c>
    </row>
    <row r="713" spans="2:7" ht="12.95" customHeight="1" outlineLevel="3">
      <c r="C713" s="10" t="s">
        <v>21</v>
      </c>
      <c r="D713" s="11">
        <v>4606023113671</v>
      </c>
      <c r="E713" s="12">
        <v>172.7</v>
      </c>
      <c r="F713" s="13"/>
      <c r="G713" s="14">
        <f>F713*E713</f>
        <v>0</v>
      </c>
    </row>
    <row r="714" spans="2:7" ht="12.95" customHeight="1" outlineLevel="3">
      <c r="C714" s="10" t="s">
        <v>24</v>
      </c>
      <c r="D714" s="11">
        <v>4606023113695</v>
      </c>
      <c r="E714" s="12">
        <v>172.7</v>
      </c>
      <c r="F714" s="13"/>
      <c r="G714" s="14">
        <f>F714*E714</f>
        <v>0</v>
      </c>
    </row>
    <row r="715" spans="2:7" ht="12.95" customHeight="1" outlineLevel="3">
      <c r="C715" s="10" t="s">
        <v>25</v>
      </c>
      <c r="D715" s="11">
        <v>4606023113718</v>
      </c>
      <c r="E715" s="12">
        <v>172.7</v>
      </c>
      <c r="F715" s="13"/>
      <c r="G715" s="14">
        <f>F715*E715</f>
        <v>0</v>
      </c>
    </row>
    <row r="716" spans="2:7" ht="12.95" customHeight="1" outlineLevel="3">
      <c r="C716" s="10" t="s">
        <v>26</v>
      </c>
      <c r="D716" s="11">
        <v>4606023113732</v>
      </c>
      <c r="E716" s="12">
        <v>172.7</v>
      </c>
      <c r="F716" s="13"/>
      <c r="G716" s="14">
        <f>F716*E716</f>
        <v>0</v>
      </c>
    </row>
    <row r="717" spans="2:7" ht="12.95" customHeight="1" outlineLevel="3">
      <c r="C717" s="10" t="s">
        <v>27</v>
      </c>
      <c r="D717" s="11">
        <v>4606023113756</v>
      </c>
      <c r="E717" s="12">
        <v>172.7</v>
      </c>
      <c r="F717" s="13"/>
      <c r="G717" s="14">
        <f>F717*E717</f>
        <v>0</v>
      </c>
    </row>
    <row r="718" spans="2:7" ht="12.95" customHeight="1" outlineLevel="3">
      <c r="C718" s="10"/>
      <c r="D718" s="10"/>
      <c r="E718" s="16"/>
      <c r="F718" s="13"/>
      <c r="G718" s="14"/>
    </row>
    <row r="719" spans="2:7" ht="12.95" customHeight="1" outlineLevel="3">
      <c r="B719" s="33" t="str">
        <f>HYPERLINK("http://galantphoto.ru/pictures_for_form/Intri/INT-SL464.jpg","увеличить")</f>
        <v>увеличить</v>
      </c>
      <c r="C719" s="10"/>
      <c r="D719" s="10"/>
      <c r="E719" s="16"/>
      <c r="F719" s="13"/>
      <c r="G719" s="14"/>
    </row>
    <row r="720" spans="2:7" ht="11.1" customHeight="1" outlineLevel="3">
      <c r="B720" s="26" t="s">
        <v>147</v>
      </c>
      <c r="C720" s="26"/>
      <c r="D720" s="8"/>
      <c r="E720" s="31" t="str">
        <f>HYPERLINK("http://www.galantholding.ru/catalog/307/115701/","www.galantholding.ru")</f>
        <v>www.galantholding.ru</v>
      </c>
      <c r="F720" s="27"/>
      <c r="G720" s="27"/>
    </row>
    <row r="721" spans="2:7" ht="11.1" customHeight="1" outlineLevel="3">
      <c r="B721" s="28" t="s">
        <v>36</v>
      </c>
      <c r="C721" s="28"/>
      <c r="D721" s="28"/>
      <c r="E721" s="28"/>
      <c r="F721" s="9"/>
      <c r="G721" s="9"/>
    </row>
    <row r="722" spans="2:7" ht="12.95" customHeight="1" outlineLevel="3">
      <c r="C722" s="10" t="s">
        <v>38</v>
      </c>
      <c r="D722" s="11">
        <v>4606023096394</v>
      </c>
      <c r="E722" s="12">
        <v>215.5</v>
      </c>
      <c r="F722" s="13"/>
      <c r="G722" s="14">
        <f>F722*E722</f>
        <v>0</v>
      </c>
    </row>
    <row r="723" spans="2:7" ht="12.95" customHeight="1" outlineLevel="3">
      <c r="C723" s="10"/>
      <c r="D723" s="10"/>
      <c r="E723" s="16"/>
      <c r="F723" s="13"/>
      <c r="G723" s="14"/>
    </row>
    <row r="724" spans="2:7" ht="12.95" customHeight="1" outlineLevel="3">
      <c r="C724" s="10"/>
      <c r="D724" s="10"/>
      <c r="E724" s="16"/>
      <c r="F724" s="13"/>
      <c r="G724" s="14"/>
    </row>
    <row r="725" spans="2:7" ht="12.95" customHeight="1" outlineLevel="3">
      <c r="C725" s="10"/>
      <c r="D725" s="10"/>
      <c r="E725" s="16"/>
      <c r="F725" s="13"/>
      <c r="G725" s="14"/>
    </row>
    <row r="726" spans="2:7" ht="12.95" customHeight="1" outlineLevel="3">
      <c r="C726" s="10"/>
      <c r="D726" s="10"/>
      <c r="E726" s="16"/>
      <c r="F726" s="13"/>
      <c r="G726" s="14"/>
    </row>
    <row r="727" spans="2:7" ht="12.95" customHeight="1" outlineLevel="3">
      <c r="C727" s="10"/>
      <c r="D727" s="10"/>
      <c r="E727" s="16"/>
      <c r="F727" s="13"/>
      <c r="G727" s="14"/>
    </row>
    <row r="728" spans="2:7" ht="12.95" customHeight="1" outlineLevel="3">
      <c r="C728" s="10"/>
      <c r="D728" s="10"/>
      <c r="E728" s="16"/>
      <c r="F728" s="13"/>
      <c r="G728" s="14"/>
    </row>
    <row r="729" spans="2:7" ht="12.95" customHeight="1" outlineLevel="3">
      <c r="C729" s="10"/>
      <c r="D729" s="10"/>
      <c r="E729" s="16"/>
      <c r="F729" s="13"/>
      <c r="G729" s="14"/>
    </row>
    <row r="730" spans="2:7" ht="12.95" customHeight="1" outlineLevel="3">
      <c r="C730" s="10"/>
      <c r="D730" s="10"/>
      <c r="E730" s="16"/>
      <c r="F730" s="13"/>
      <c r="G730" s="14"/>
    </row>
    <row r="731" spans="2:7" ht="12.95" customHeight="1" outlineLevel="3">
      <c r="C731" s="10"/>
      <c r="D731" s="10"/>
      <c r="E731" s="16"/>
      <c r="F731" s="13"/>
      <c r="G731" s="14"/>
    </row>
    <row r="732" spans="2:7" ht="12.95" customHeight="1" outlineLevel="3">
      <c r="C732" s="10"/>
      <c r="D732" s="10"/>
      <c r="E732" s="16"/>
      <c r="F732" s="13"/>
      <c r="G732" s="14"/>
    </row>
    <row r="733" spans="2:7" ht="12.95" customHeight="1" outlineLevel="3">
      <c r="B733" s="33" t="str">
        <f>HYPERLINK("http://galantphoto.ru/pictures_for_form/Intri/INT-SL518.jpg","увеличить")</f>
        <v>увеличить</v>
      </c>
      <c r="C733" s="10"/>
      <c r="D733" s="10"/>
      <c r="E733" s="16"/>
      <c r="F733" s="13"/>
      <c r="G733" s="14"/>
    </row>
    <row r="734" spans="2:7" ht="11.1" customHeight="1" outlineLevel="3">
      <c r="B734" s="26" t="s">
        <v>148</v>
      </c>
      <c r="C734" s="26"/>
      <c r="D734" s="8"/>
      <c r="E734" s="31" t="str">
        <f>HYPERLINK("http://www.galantholding.ru/catalog/307/138108/","www.galantholding.ru")</f>
        <v>www.galantholding.ru</v>
      </c>
      <c r="F734" s="27"/>
      <c r="G734" s="27"/>
    </row>
    <row r="735" spans="2:7" ht="11.1" customHeight="1" outlineLevel="3">
      <c r="B735" s="28" t="s">
        <v>36</v>
      </c>
      <c r="C735" s="28"/>
      <c r="D735" s="28"/>
      <c r="E735" s="28"/>
      <c r="F735" s="9"/>
      <c r="G735" s="9"/>
    </row>
    <row r="736" spans="2:7" ht="12.95" customHeight="1" outlineLevel="3">
      <c r="C736" s="10" t="s">
        <v>18</v>
      </c>
      <c r="D736" s="11">
        <v>4606023096417</v>
      </c>
      <c r="E736" s="12">
        <v>182.4</v>
      </c>
      <c r="F736" s="13"/>
      <c r="G736" s="14">
        <f>F736*E736</f>
        <v>0</v>
      </c>
    </row>
    <row r="737" spans="2:7" ht="12.95" customHeight="1" outlineLevel="3">
      <c r="C737" s="10" t="s">
        <v>19</v>
      </c>
      <c r="D737" s="11">
        <v>4606023096431</v>
      </c>
      <c r="E737" s="12">
        <v>182.4</v>
      </c>
      <c r="F737" s="13"/>
      <c r="G737" s="14">
        <f>F737*E737</f>
        <v>0</v>
      </c>
    </row>
    <row r="738" spans="2:7" ht="12.95" customHeight="1" outlineLevel="3">
      <c r="C738" s="10" t="s">
        <v>20</v>
      </c>
      <c r="D738" s="11">
        <v>4606023096455</v>
      </c>
      <c r="E738" s="12">
        <v>182.4</v>
      </c>
      <c r="F738" s="13"/>
      <c r="G738" s="14">
        <f>F738*E738</f>
        <v>0</v>
      </c>
    </row>
    <row r="739" spans="2:7" ht="12.95" customHeight="1" outlineLevel="3">
      <c r="C739" s="10" t="s">
        <v>21</v>
      </c>
      <c r="D739" s="11">
        <v>4606023096479</v>
      </c>
      <c r="E739" s="12">
        <v>182.4</v>
      </c>
      <c r="F739" s="13"/>
      <c r="G739" s="14">
        <f>F739*E739</f>
        <v>0</v>
      </c>
    </row>
    <row r="740" spans="2:7" ht="12.95" customHeight="1" outlineLevel="3">
      <c r="C740" s="10" t="s">
        <v>149</v>
      </c>
      <c r="D740" s="11">
        <v>4606023168909</v>
      </c>
      <c r="E740" s="12">
        <v>182.4</v>
      </c>
      <c r="F740" s="13"/>
      <c r="G740" s="14">
        <f>F740*E740</f>
        <v>0</v>
      </c>
    </row>
    <row r="741" spans="2:7" ht="12.95" customHeight="1" outlineLevel="3">
      <c r="C741" s="10" t="s">
        <v>150</v>
      </c>
      <c r="D741" s="11">
        <v>4606023168916</v>
      </c>
      <c r="E741" s="12">
        <v>182.4</v>
      </c>
      <c r="F741" s="13"/>
      <c r="G741" s="14">
        <f>F741*E741</f>
        <v>0</v>
      </c>
    </row>
    <row r="742" spans="2:7" ht="12.95" customHeight="1" outlineLevel="3">
      <c r="C742" s="10" t="s">
        <v>151</v>
      </c>
      <c r="D742" s="11">
        <v>4606023168923</v>
      </c>
      <c r="E742" s="12">
        <v>182.4</v>
      </c>
      <c r="F742" s="13"/>
      <c r="G742" s="14">
        <f>F742*E742</f>
        <v>0</v>
      </c>
    </row>
    <row r="743" spans="2:7" ht="12.95" customHeight="1" outlineLevel="3">
      <c r="C743" s="10" t="s">
        <v>152</v>
      </c>
      <c r="D743" s="11">
        <v>4606023168930</v>
      </c>
      <c r="E743" s="12">
        <v>182.4</v>
      </c>
      <c r="F743" s="13"/>
      <c r="G743" s="14">
        <f>F743*E743</f>
        <v>0</v>
      </c>
    </row>
    <row r="744" spans="2:7" ht="12.95" customHeight="1" outlineLevel="3">
      <c r="C744" s="10" t="s">
        <v>153</v>
      </c>
      <c r="D744" s="11">
        <v>4606023168947</v>
      </c>
      <c r="E744" s="12">
        <v>182.4</v>
      </c>
      <c r="F744" s="13"/>
      <c r="G744" s="14">
        <f>F744*E744</f>
        <v>0</v>
      </c>
    </row>
    <row r="745" spans="2:7" ht="12.95" customHeight="1" outlineLevel="3">
      <c r="C745" s="10" t="s">
        <v>24</v>
      </c>
      <c r="D745" s="11">
        <v>4606023096516</v>
      </c>
      <c r="E745" s="12">
        <v>182.4</v>
      </c>
      <c r="F745" s="13"/>
      <c r="G745" s="14">
        <f>F745*E745</f>
        <v>0</v>
      </c>
    </row>
    <row r="746" spans="2:7" ht="12.95" customHeight="1" outlineLevel="3">
      <c r="C746" s="10" t="s">
        <v>25</v>
      </c>
      <c r="D746" s="11">
        <v>4606023096530</v>
      </c>
      <c r="E746" s="12">
        <v>182.4</v>
      </c>
      <c r="F746" s="13"/>
      <c r="G746" s="14">
        <f>F746*E746</f>
        <v>0</v>
      </c>
    </row>
    <row r="747" spans="2:7" ht="12.95" customHeight="1" outlineLevel="3">
      <c r="B747" s="33" t="str">
        <f>HYPERLINK("http://galantphoto.ru/pictures_for_form/Intri/INT-SL520.jpg","увеличить")</f>
        <v>увеличить</v>
      </c>
      <c r="C747" s="10" t="s">
        <v>26</v>
      </c>
      <c r="D747" s="11">
        <v>4606023096554</v>
      </c>
      <c r="E747" s="12">
        <v>182.4</v>
      </c>
      <c r="F747" s="13"/>
      <c r="G747" s="14">
        <f>F747*E747</f>
        <v>0</v>
      </c>
    </row>
    <row r="748" spans="2:7" ht="12.95" customHeight="1" outlineLevel="3">
      <c r="C748" s="10" t="s">
        <v>27</v>
      </c>
      <c r="D748" s="11">
        <v>4606023096578</v>
      </c>
      <c r="E748" s="12">
        <v>182.4</v>
      </c>
      <c r="F748" s="13"/>
      <c r="G748" s="14">
        <f>F748*E748</f>
        <v>0</v>
      </c>
    </row>
    <row r="749" spans="2:7" ht="12.95" customHeight="1" outlineLevel="3">
      <c r="C749" s="10" t="s">
        <v>41</v>
      </c>
      <c r="D749" s="11">
        <v>4606023096592</v>
      </c>
      <c r="E749" s="12">
        <v>182.4</v>
      </c>
      <c r="F749" s="13"/>
      <c r="G749" s="14">
        <f>F749*E749</f>
        <v>0</v>
      </c>
    </row>
    <row r="750" spans="2:7" ht="11.1" customHeight="1" outlineLevel="3">
      <c r="B750" s="26" t="s">
        <v>154</v>
      </c>
      <c r="C750" s="26"/>
      <c r="D750" s="8"/>
      <c r="E750" s="31" t="str">
        <f>HYPERLINK("http://www.galantholding.ru/catalog/307/129127/","www.galantholding.ru")</f>
        <v>www.galantholding.ru</v>
      </c>
      <c r="F750" s="27"/>
      <c r="G750" s="27"/>
    </row>
    <row r="751" spans="2:7" ht="11.1" customHeight="1" outlineLevel="3">
      <c r="B751" s="28" t="s">
        <v>36</v>
      </c>
      <c r="C751" s="28"/>
      <c r="D751" s="28"/>
      <c r="E751" s="28"/>
      <c r="F751" s="9"/>
      <c r="G751" s="9"/>
    </row>
    <row r="752" spans="2:7" ht="12.95" customHeight="1" outlineLevel="3">
      <c r="C752" s="10" t="s">
        <v>47</v>
      </c>
      <c r="D752" s="11">
        <v>4606023161375</v>
      </c>
      <c r="E752" s="12">
        <v>218.8</v>
      </c>
      <c r="F752" s="13"/>
      <c r="G752" s="14">
        <f>F752*E752</f>
        <v>0</v>
      </c>
    </row>
    <row r="753" spans="2:7" ht="12.95" customHeight="1" outlineLevel="3">
      <c r="C753" s="10" t="s">
        <v>19</v>
      </c>
      <c r="D753" s="11">
        <v>4606023161399</v>
      </c>
      <c r="E753" s="12">
        <v>218.8</v>
      </c>
      <c r="F753" s="13"/>
      <c r="G753" s="14">
        <f>F753*E753</f>
        <v>0</v>
      </c>
    </row>
    <row r="754" spans="2:7" ht="12.95" customHeight="1" outlineLevel="3">
      <c r="C754" s="10" t="s">
        <v>20</v>
      </c>
      <c r="D754" s="11">
        <v>4606023161405</v>
      </c>
      <c r="E754" s="12">
        <v>218.8</v>
      </c>
      <c r="F754" s="13"/>
      <c r="G754" s="14">
        <f>F754*E754</f>
        <v>0</v>
      </c>
    </row>
    <row r="755" spans="2:7" ht="12.95" customHeight="1" outlineLevel="3">
      <c r="C755" s="10" t="s">
        <v>21</v>
      </c>
      <c r="D755" s="11">
        <v>4606023161412</v>
      </c>
      <c r="E755" s="12">
        <v>218.8</v>
      </c>
      <c r="F755" s="13"/>
      <c r="G755" s="14">
        <f>F755*E755</f>
        <v>0</v>
      </c>
    </row>
    <row r="756" spans="2:7" ht="12.95" customHeight="1" outlineLevel="3">
      <c r="C756" s="10" t="s">
        <v>38</v>
      </c>
      <c r="D756" s="11">
        <v>4606023161429</v>
      </c>
      <c r="E756" s="12">
        <v>218.8</v>
      </c>
      <c r="F756" s="13"/>
      <c r="G756" s="14">
        <f>F756*E756</f>
        <v>0</v>
      </c>
    </row>
    <row r="757" spans="2:7" ht="12.95" customHeight="1" outlineLevel="3">
      <c r="C757" s="10" t="s">
        <v>25</v>
      </c>
      <c r="D757" s="11">
        <v>4606023163072</v>
      </c>
      <c r="E757" s="12">
        <v>218.8</v>
      </c>
      <c r="F757" s="13"/>
      <c r="G757" s="14">
        <f>F757*E757</f>
        <v>0</v>
      </c>
    </row>
    <row r="758" spans="2:7" ht="12.95" customHeight="1" outlineLevel="3">
      <c r="C758" s="10" t="s">
        <v>26</v>
      </c>
      <c r="D758" s="11">
        <v>4606023163089</v>
      </c>
      <c r="E758" s="12">
        <v>218.8</v>
      </c>
      <c r="F758" s="13"/>
      <c r="G758" s="14">
        <f>F758*E758</f>
        <v>0</v>
      </c>
    </row>
    <row r="759" spans="2:7" ht="12.95" customHeight="1" outlineLevel="3">
      <c r="C759" s="10" t="s">
        <v>27</v>
      </c>
      <c r="D759" s="11">
        <v>4606023163096</v>
      </c>
      <c r="E759" s="12">
        <v>218.8</v>
      </c>
      <c r="F759" s="13"/>
      <c r="G759" s="14">
        <f>F759*E759</f>
        <v>0</v>
      </c>
    </row>
    <row r="760" spans="2:7" ht="12.95" customHeight="1" outlineLevel="3">
      <c r="C760" s="10" t="s">
        <v>41</v>
      </c>
      <c r="D760" s="11">
        <v>4606023163102</v>
      </c>
      <c r="E760" s="12">
        <v>218.8</v>
      </c>
      <c r="F760" s="13"/>
      <c r="G760" s="14">
        <f>F760*E760</f>
        <v>0</v>
      </c>
    </row>
    <row r="761" spans="2:7" ht="12.95" customHeight="1" outlineLevel="3">
      <c r="C761" s="10"/>
      <c r="D761" s="10"/>
      <c r="E761" s="16"/>
      <c r="F761" s="13"/>
      <c r="G761" s="14"/>
    </row>
    <row r="762" spans="2:7" ht="12.95" customHeight="1" outlineLevel="3">
      <c r="C762" s="10"/>
      <c r="D762" s="10"/>
      <c r="E762" s="16"/>
      <c r="F762" s="13"/>
      <c r="G762" s="14"/>
    </row>
    <row r="763" spans="2:7" ht="12.95" customHeight="1" outlineLevel="3">
      <c r="B763" s="33" t="str">
        <f>HYPERLINK("http://galantphoto.ru/pictures_for_form/Intri/INT-SL583.jpg","увеличить")</f>
        <v>увеличить</v>
      </c>
      <c r="C763" s="10"/>
      <c r="D763" s="10"/>
      <c r="E763" s="16"/>
      <c r="F763" s="13"/>
      <c r="G763" s="14"/>
    </row>
    <row r="764" spans="2:7" ht="11.1" customHeight="1" outlineLevel="3">
      <c r="B764" s="26" t="s">
        <v>155</v>
      </c>
      <c r="C764" s="26"/>
      <c r="D764" s="8"/>
      <c r="E764" s="31" t="str">
        <f>HYPERLINK("http://www.galantholding.ru/catalog/307/138109/","www.galantholding.ru")</f>
        <v>www.galantholding.ru</v>
      </c>
      <c r="F764" s="27"/>
      <c r="G764" s="27"/>
    </row>
    <row r="765" spans="2:7" ht="11.1" customHeight="1" outlineLevel="3">
      <c r="B765" s="28" t="s">
        <v>36</v>
      </c>
      <c r="C765" s="28"/>
      <c r="D765" s="28"/>
      <c r="E765" s="28"/>
      <c r="F765" s="9"/>
      <c r="G765" s="9"/>
    </row>
    <row r="766" spans="2:7" ht="12.95" customHeight="1" outlineLevel="3">
      <c r="C766" s="10" t="s">
        <v>24</v>
      </c>
      <c r="D766" s="11">
        <v>4606023164321</v>
      </c>
      <c r="E766" s="12">
        <v>184.6</v>
      </c>
      <c r="F766" s="13"/>
      <c r="G766" s="14">
        <f>F766*E766</f>
        <v>0</v>
      </c>
    </row>
    <row r="767" spans="2:7" ht="12.95" customHeight="1" outlineLevel="3">
      <c r="C767" s="10"/>
      <c r="D767" s="10"/>
      <c r="E767" s="16"/>
      <c r="F767" s="13"/>
      <c r="G767" s="14"/>
    </row>
    <row r="768" spans="2:7" ht="12.95" customHeight="1" outlineLevel="3">
      <c r="C768" s="10"/>
      <c r="D768" s="10"/>
      <c r="E768" s="16"/>
      <c r="F768" s="13"/>
      <c r="G768" s="14"/>
    </row>
    <row r="769" spans="2:7" ht="12.95" customHeight="1" outlineLevel="3">
      <c r="C769" s="10"/>
      <c r="D769" s="10"/>
      <c r="E769" s="16"/>
      <c r="F769" s="13"/>
      <c r="G769" s="14"/>
    </row>
    <row r="770" spans="2:7" ht="12.95" customHeight="1" outlineLevel="3">
      <c r="C770" s="10"/>
      <c r="D770" s="10"/>
      <c r="E770" s="16"/>
      <c r="F770" s="13"/>
      <c r="G770" s="14"/>
    </row>
    <row r="771" spans="2:7" ht="12.95" customHeight="1" outlineLevel="3">
      <c r="C771" s="10"/>
      <c r="D771" s="10"/>
      <c r="E771" s="16"/>
      <c r="F771" s="13"/>
      <c r="G771" s="14"/>
    </row>
    <row r="772" spans="2:7" ht="12.95" customHeight="1" outlineLevel="3">
      <c r="C772" s="10"/>
      <c r="D772" s="10"/>
      <c r="E772" s="16"/>
      <c r="F772" s="13"/>
      <c r="G772" s="14"/>
    </row>
    <row r="773" spans="2:7" ht="12.95" customHeight="1" outlineLevel="3">
      <c r="C773" s="10"/>
      <c r="D773" s="10"/>
      <c r="E773" s="16"/>
      <c r="F773" s="13"/>
      <c r="G773" s="14"/>
    </row>
    <row r="774" spans="2:7" ht="12.95" customHeight="1" outlineLevel="3">
      <c r="C774" s="10"/>
      <c r="D774" s="10"/>
      <c r="E774" s="16"/>
      <c r="F774" s="13"/>
      <c r="G774" s="14"/>
    </row>
    <row r="775" spans="2:7" ht="12.95" customHeight="1" outlineLevel="3">
      <c r="C775" s="10"/>
      <c r="D775" s="10"/>
      <c r="E775" s="16"/>
      <c r="F775" s="13"/>
      <c r="G775" s="14"/>
    </row>
    <row r="776" spans="2:7" ht="12.95" customHeight="1" outlineLevel="3">
      <c r="C776" s="10"/>
      <c r="D776" s="10"/>
      <c r="E776" s="16"/>
      <c r="F776" s="13"/>
      <c r="G776" s="14"/>
    </row>
    <row r="777" spans="2:7" ht="12.95" customHeight="1" outlineLevel="3">
      <c r="B777" s="33" t="str">
        <f>HYPERLINK("http://galantphoto.ru/pictures_for_form/Intri/INT-SL595.jpg","увеличить")</f>
        <v>увеличить</v>
      </c>
      <c r="C777" s="10"/>
      <c r="D777" s="10"/>
      <c r="E777" s="16"/>
      <c r="F777" s="13"/>
      <c r="G777" s="14"/>
    </row>
    <row r="778" spans="2:7" ht="11.1" customHeight="1" outlineLevel="2">
      <c r="B778" s="7" t="s">
        <v>156</v>
      </c>
      <c r="C778" s="7"/>
      <c r="D778" s="7"/>
      <c r="E778" s="7"/>
      <c r="F778" s="7"/>
      <c r="G778" s="7"/>
    </row>
    <row r="779" spans="2:7" ht="11.1" customHeight="1" outlineLevel="3">
      <c r="B779" s="26" t="s">
        <v>157</v>
      </c>
      <c r="C779" s="26"/>
      <c r="D779" s="8"/>
      <c r="E779" s="31" t="str">
        <f>HYPERLINK("http://www.galantholding.ru/catalog/308/116079/","www.galantholding.ru")</f>
        <v>www.galantholding.ru</v>
      </c>
      <c r="F779" s="27"/>
      <c r="G779" s="27"/>
    </row>
    <row r="780" spans="2:7" ht="11.1" customHeight="1" outlineLevel="3">
      <c r="B780" s="28" t="s">
        <v>110</v>
      </c>
      <c r="C780" s="28"/>
      <c r="D780" s="28"/>
      <c r="E780" s="28"/>
      <c r="F780" s="9"/>
      <c r="G780" s="9"/>
    </row>
    <row r="781" spans="2:7" ht="12.95" customHeight="1" outlineLevel="3">
      <c r="C781" s="10" t="s">
        <v>158</v>
      </c>
      <c r="D781" s="11">
        <v>4606023143449</v>
      </c>
      <c r="E781" s="12">
        <v>110.2</v>
      </c>
      <c r="F781" s="13"/>
      <c r="G781" s="14">
        <f>F781*E781</f>
        <v>0</v>
      </c>
    </row>
    <row r="782" spans="2:7" ht="12.95" customHeight="1" outlineLevel="3">
      <c r="C782" s="10" t="s">
        <v>159</v>
      </c>
      <c r="D782" s="11">
        <v>4606023143470</v>
      </c>
      <c r="E782" s="12">
        <v>110.2</v>
      </c>
      <c r="F782" s="13"/>
      <c r="G782" s="14">
        <f>F782*E782</f>
        <v>0</v>
      </c>
    </row>
    <row r="783" spans="2:7" ht="12.95" customHeight="1" outlineLevel="3">
      <c r="C783" s="10"/>
      <c r="D783" s="10"/>
      <c r="E783" s="16"/>
      <c r="F783" s="13"/>
      <c r="G783" s="14"/>
    </row>
    <row r="784" spans="2:7" ht="12.95" customHeight="1" outlineLevel="3">
      <c r="C784" s="10"/>
      <c r="D784" s="10"/>
      <c r="E784" s="16"/>
      <c r="F784" s="13"/>
      <c r="G784" s="14"/>
    </row>
    <row r="785" spans="2:7" ht="12.95" customHeight="1" outlineLevel="3">
      <c r="C785" s="10"/>
      <c r="D785" s="10"/>
      <c r="E785" s="16"/>
      <c r="F785" s="13"/>
      <c r="G785" s="14"/>
    </row>
    <row r="786" spans="2:7" ht="12.95" customHeight="1" outlineLevel="3">
      <c r="C786" s="10"/>
      <c r="D786" s="10"/>
      <c r="E786" s="16"/>
      <c r="F786" s="13"/>
      <c r="G786" s="14"/>
    </row>
    <row r="787" spans="2:7" ht="12.95" customHeight="1" outlineLevel="3">
      <c r="C787" s="10"/>
      <c r="D787" s="10"/>
      <c r="E787" s="16"/>
      <c r="F787" s="13"/>
      <c r="G787" s="14"/>
    </row>
    <row r="788" spans="2:7" ht="12.95" customHeight="1" outlineLevel="3">
      <c r="C788" s="10"/>
      <c r="D788" s="10"/>
      <c r="E788" s="16"/>
      <c r="F788" s="13"/>
      <c r="G788" s="14"/>
    </row>
    <row r="789" spans="2:7" ht="12.95" customHeight="1" outlineLevel="3">
      <c r="C789" s="10"/>
      <c r="D789" s="10"/>
      <c r="E789" s="16"/>
      <c r="F789" s="13"/>
      <c r="G789" s="14"/>
    </row>
    <row r="790" spans="2:7" ht="12.95" customHeight="1" outlineLevel="3">
      <c r="C790" s="10"/>
      <c r="D790" s="10"/>
      <c r="E790" s="16"/>
      <c r="F790" s="13"/>
      <c r="G790" s="14"/>
    </row>
    <row r="791" spans="2:7" ht="12.95" customHeight="1" outlineLevel="3">
      <c r="C791" s="10"/>
      <c r="D791" s="10"/>
      <c r="E791" s="16"/>
      <c r="F791" s="13"/>
      <c r="G791" s="14"/>
    </row>
    <row r="792" spans="2:7" ht="12.95" customHeight="1" outlineLevel="3">
      <c r="B792" s="33" t="str">
        <f>HYPERLINK("http://galantphoto.ru/pictures_for_form/Intri/INT-STB1108.jpg","увеличить")</f>
        <v>увеличить</v>
      </c>
      <c r="C792" s="10"/>
      <c r="D792" s="10"/>
      <c r="E792" s="16"/>
      <c r="F792" s="13"/>
      <c r="G792" s="14"/>
    </row>
    <row r="793" spans="2:7" ht="11.1" customHeight="1" outlineLevel="3">
      <c r="B793" s="26" t="s">
        <v>160</v>
      </c>
      <c r="C793" s="26"/>
      <c r="D793" s="8"/>
      <c r="E793" s="27"/>
      <c r="F793" s="27"/>
      <c r="G793" s="27"/>
    </row>
    <row r="794" spans="2:7" ht="11.1" customHeight="1" outlineLevel="3">
      <c r="B794" s="28" t="s">
        <v>36</v>
      </c>
      <c r="C794" s="28"/>
      <c r="D794" s="28"/>
      <c r="E794" s="28"/>
      <c r="F794" s="9"/>
      <c r="G794" s="9"/>
    </row>
    <row r="795" spans="2:7" ht="12.95" customHeight="1" outlineLevel="3">
      <c r="C795" s="10" t="s">
        <v>47</v>
      </c>
      <c r="D795" s="11">
        <v>4606023162150</v>
      </c>
      <c r="E795" s="12">
        <v>203.8</v>
      </c>
      <c r="F795" s="13"/>
      <c r="G795" s="14">
        <f>F795*E795</f>
        <v>0</v>
      </c>
    </row>
    <row r="796" spans="2:7" ht="12.95" customHeight="1" outlineLevel="3">
      <c r="C796" s="10" t="s">
        <v>19</v>
      </c>
      <c r="D796" s="11">
        <v>4606023164727</v>
      </c>
      <c r="E796" s="12">
        <v>203.8</v>
      </c>
      <c r="F796" s="13"/>
      <c r="G796" s="14">
        <f>F796*E796</f>
        <v>0</v>
      </c>
    </row>
    <row r="797" spans="2:7" ht="12.95" customHeight="1" outlineLevel="3">
      <c r="C797" s="10" t="s">
        <v>20</v>
      </c>
      <c r="D797" s="11">
        <v>4606023164734</v>
      </c>
      <c r="E797" s="12">
        <v>203.8</v>
      </c>
      <c r="F797" s="13"/>
      <c r="G797" s="14">
        <f>F797*E797</f>
        <v>0</v>
      </c>
    </row>
    <row r="798" spans="2:7" ht="12.95" customHeight="1" outlineLevel="3">
      <c r="C798" s="10" t="s">
        <v>21</v>
      </c>
      <c r="D798" s="11">
        <v>4606023164741</v>
      </c>
      <c r="E798" s="12">
        <v>203.8</v>
      </c>
      <c r="F798" s="13"/>
      <c r="G798" s="14">
        <f>F798*E798</f>
        <v>0</v>
      </c>
    </row>
    <row r="799" spans="2:7" ht="12.95" customHeight="1" outlineLevel="3">
      <c r="C799" s="10" t="s">
        <v>38</v>
      </c>
      <c r="D799" s="11">
        <v>4606023164758</v>
      </c>
      <c r="E799" s="12">
        <v>203.8</v>
      </c>
      <c r="F799" s="13"/>
      <c r="G799" s="14">
        <f>F799*E799</f>
        <v>0</v>
      </c>
    </row>
    <row r="800" spans="2:7" ht="12.95" customHeight="1" outlineLevel="3">
      <c r="C800" s="10" t="s">
        <v>25</v>
      </c>
      <c r="D800" s="11">
        <v>4606023168497</v>
      </c>
      <c r="E800" s="12">
        <v>203.8</v>
      </c>
      <c r="F800" s="13"/>
      <c r="G800" s="14">
        <f>F800*E800</f>
        <v>0</v>
      </c>
    </row>
    <row r="801" spans="2:7" ht="12.95" customHeight="1" outlineLevel="3">
      <c r="C801" s="10" t="s">
        <v>26</v>
      </c>
      <c r="D801" s="11">
        <v>4606023168503</v>
      </c>
      <c r="E801" s="12">
        <v>203.8</v>
      </c>
      <c r="F801" s="13"/>
      <c r="G801" s="14">
        <f>F801*E801</f>
        <v>0</v>
      </c>
    </row>
    <row r="802" spans="2:7" ht="12.95" customHeight="1" outlineLevel="3">
      <c r="C802" s="10" t="s">
        <v>27</v>
      </c>
      <c r="D802" s="11">
        <v>4606023168510</v>
      </c>
      <c r="E802" s="12">
        <v>203.8</v>
      </c>
      <c r="F802" s="13"/>
      <c r="G802" s="14">
        <f>F802*E802</f>
        <v>0</v>
      </c>
    </row>
    <row r="803" spans="2:7" ht="12.95" customHeight="1" outlineLevel="3">
      <c r="C803" s="10" t="s">
        <v>41</v>
      </c>
      <c r="D803" s="11">
        <v>4606023168527</v>
      </c>
      <c r="E803" s="12">
        <v>203.8</v>
      </c>
      <c r="F803" s="13"/>
      <c r="G803" s="14">
        <f>F803*E803</f>
        <v>0</v>
      </c>
    </row>
    <row r="804" spans="2:7" ht="12.95" customHeight="1" outlineLevel="3">
      <c r="C804" s="10"/>
      <c r="D804" s="10"/>
      <c r="E804" s="16"/>
      <c r="F804" s="13"/>
      <c r="G804" s="14"/>
    </row>
    <row r="805" spans="2:7" ht="12.95" customHeight="1" outlineLevel="3">
      <c r="C805" s="10"/>
      <c r="D805" s="10"/>
      <c r="E805" s="16"/>
      <c r="F805" s="13"/>
      <c r="G805" s="14"/>
    </row>
    <row r="806" spans="2:7" ht="12.95" customHeight="1" outlineLevel="3">
      <c r="B806" s="15"/>
      <c r="C806" s="10"/>
      <c r="D806" s="10"/>
      <c r="E806" s="16"/>
      <c r="F806" s="13"/>
      <c r="G806" s="14"/>
    </row>
    <row r="807" spans="2:7" ht="11.1" customHeight="1" outlineLevel="2">
      <c r="B807" s="7" t="s">
        <v>161</v>
      </c>
      <c r="C807" s="7"/>
      <c r="D807" s="7"/>
      <c r="E807" s="7"/>
      <c r="F807" s="7"/>
      <c r="G807" s="7"/>
    </row>
    <row r="808" spans="2:7" ht="11.1" customHeight="1" outlineLevel="3">
      <c r="B808" s="26" t="s">
        <v>162</v>
      </c>
      <c r="C808" s="26"/>
      <c r="D808" s="8"/>
      <c r="E808" s="31" t="str">
        <f>HYPERLINK("http://www.galantholding.ru/catalog/309/116081/","www.galantholding.ru")</f>
        <v>www.galantholding.ru</v>
      </c>
      <c r="F808" s="27"/>
      <c r="G808" s="27"/>
    </row>
    <row r="809" spans="2:7" ht="11.1" customHeight="1" outlineLevel="3">
      <c r="B809" s="28" t="s">
        <v>36</v>
      </c>
      <c r="C809" s="28"/>
      <c r="D809" s="28"/>
      <c r="E809" s="28"/>
      <c r="F809" s="9"/>
      <c r="G809" s="9"/>
    </row>
    <row r="810" spans="2:7" ht="12.95" customHeight="1" outlineLevel="3">
      <c r="C810" s="10" t="s">
        <v>18</v>
      </c>
      <c r="D810" s="11">
        <v>4606023110809</v>
      </c>
      <c r="E810" s="12">
        <v>247.9</v>
      </c>
      <c r="F810" s="13"/>
      <c r="G810" s="14">
        <f>F810*E810</f>
        <v>0</v>
      </c>
    </row>
    <row r="811" spans="2:7" ht="12.95" customHeight="1" outlineLevel="3">
      <c r="C811" s="10" t="s">
        <v>19</v>
      </c>
      <c r="D811" s="11">
        <v>4606023110823</v>
      </c>
      <c r="E811" s="12">
        <v>247.9</v>
      </c>
      <c r="F811" s="13"/>
      <c r="G811" s="14">
        <f>F811*E811</f>
        <v>0</v>
      </c>
    </row>
    <row r="812" spans="2:7" ht="12.95" customHeight="1" outlineLevel="3">
      <c r="C812" s="10" t="s">
        <v>21</v>
      </c>
      <c r="D812" s="11">
        <v>4606023110861</v>
      </c>
      <c r="E812" s="12">
        <v>247.9</v>
      </c>
      <c r="F812" s="13"/>
      <c r="G812" s="14">
        <f>F812*E812</f>
        <v>0</v>
      </c>
    </row>
    <row r="813" spans="2:7" ht="12.95" customHeight="1" outlineLevel="3">
      <c r="C813" s="10" t="s">
        <v>39</v>
      </c>
      <c r="D813" s="11">
        <v>4606023110908</v>
      </c>
      <c r="E813" s="12">
        <v>247.9</v>
      </c>
      <c r="F813" s="13"/>
      <c r="G813" s="14">
        <f>F813*E813</f>
        <v>0</v>
      </c>
    </row>
    <row r="814" spans="2:7" ht="12.95" customHeight="1" outlineLevel="3">
      <c r="C814" s="10" t="s">
        <v>24</v>
      </c>
      <c r="D814" s="11">
        <v>4606023110922</v>
      </c>
      <c r="E814" s="12">
        <v>247.9</v>
      </c>
      <c r="F814" s="13"/>
      <c r="G814" s="14">
        <f>F814*E814</f>
        <v>0</v>
      </c>
    </row>
    <row r="815" spans="2:7" ht="12.95" customHeight="1" outlineLevel="3">
      <c r="C815" s="10" t="s">
        <v>41</v>
      </c>
      <c r="D815" s="11">
        <v>4606023111004</v>
      </c>
      <c r="E815" s="12">
        <v>247.9</v>
      </c>
      <c r="F815" s="13"/>
      <c r="G815" s="14">
        <f>F815*E815</f>
        <v>0</v>
      </c>
    </row>
    <row r="816" spans="2:7" ht="12.95" customHeight="1" outlineLevel="3">
      <c r="C816" s="10"/>
      <c r="D816" s="10"/>
      <c r="E816" s="16"/>
      <c r="F816" s="13"/>
      <c r="G816" s="14"/>
    </row>
    <row r="817" spans="2:7" ht="12.95" customHeight="1" outlineLevel="3">
      <c r="C817" s="10"/>
      <c r="D817" s="10"/>
      <c r="E817" s="16"/>
      <c r="F817" s="13"/>
      <c r="G817" s="14"/>
    </row>
    <row r="818" spans="2:7" ht="12.95" customHeight="1" outlineLevel="3">
      <c r="C818" s="10"/>
      <c r="D818" s="10"/>
      <c r="E818" s="16"/>
      <c r="F818" s="13"/>
      <c r="G818" s="14"/>
    </row>
    <row r="819" spans="2:7" ht="12.95" customHeight="1" outlineLevel="3">
      <c r="C819" s="10"/>
      <c r="D819" s="10"/>
      <c r="E819" s="16"/>
      <c r="F819" s="13"/>
      <c r="G819" s="14"/>
    </row>
    <row r="820" spans="2:7" ht="12.95" customHeight="1" outlineLevel="3">
      <c r="C820" s="10"/>
      <c r="D820" s="10"/>
      <c r="E820" s="16"/>
      <c r="F820" s="13"/>
      <c r="G820" s="14"/>
    </row>
    <row r="821" spans="2:7" ht="12.95" customHeight="1" outlineLevel="3">
      <c r="B821" s="33" t="str">
        <f>HYPERLINK("http://galantphoto.ru/pictures_for_form/Intri/INT-H491.jpg","увеличить")</f>
        <v>увеличить</v>
      </c>
      <c r="C821" s="10"/>
      <c r="D821" s="10"/>
      <c r="E821" s="16"/>
      <c r="F821" s="13"/>
      <c r="G821" s="14"/>
    </row>
    <row r="822" spans="2:7" ht="11.1" customHeight="1" outlineLevel="2">
      <c r="B822" s="7" t="s">
        <v>163</v>
      </c>
      <c r="C822" s="7"/>
      <c r="D822" s="7"/>
      <c r="E822" s="7"/>
      <c r="F822" s="7"/>
      <c r="G822" s="7"/>
    </row>
    <row r="823" spans="2:7" ht="11.1" customHeight="1" outlineLevel="3">
      <c r="B823" s="26" t="s">
        <v>164</v>
      </c>
      <c r="C823" s="26"/>
      <c r="D823" s="8"/>
      <c r="E823" s="31" t="str">
        <f>HYPERLINK("http://www.galantholding.ru/catalog/307/138099/","www.galantholding.ru")</f>
        <v>www.galantholding.ru</v>
      </c>
      <c r="F823" s="27"/>
      <c r="G823" s="27"/>
    </row>
    <row r="824" spans="2:7" ht="11.1" customHeight="1" outlineLevel="3">
      <c r="B824" s="28" t="s">
        <v>36</v>
      </c>
      <c r="C824" s="28"/>
      <c r="D824" s="28"/>
      <c r="E824" s="28"/>
      <c r="F824" s="9"/>
      <c r="G824" s="9"/>
    </row>
    <row r="825" spans="2:7" ht="12.95" customHeight="1" outlineLevel="3">
      <c r="C825" s="10" t="s">
        <v>19</v>
      </c>
      <c r="D825" s="11">
        <v>4606023084995</v>
      </c>
      <c r="E825" s="12">
        <v>226</v>
      </c>
      <c r="F825" s="13"/>
      <c r="G825" s="14">
        <f>F825*E825</f>
        <v>0</v>
      </c>
    </row>
    <row r="826" spans="2:7" ht="12.95" customHeight="1" outlineLevel="3">
      <c r="C826" s="10" t="s">
        <v>20</v>
      </c>
      <c r="D826" s="11">
        <v>4606023085015</v>
      </c>
      <c r="E826" s="12">
        <v>226</v>
      </c>
      <c r="F826" s="13"/>
      <c r="G826" s="14">
        <f>F826*E826</f>
        <v>0</v>
      </c>
    </row>
    <row r="827" spans="2:7" ht="12.95" customHeight="1" outlineLevel="3">
      <c r="C827" s="10" t="s">
        <v>21</v>
      </c>
      <c r="D827" s="11">
        <v>4606023084971</v>
      </c>
      <c r="E827" s="12">
        <v>226</v>
      </c>
      <c r="F827" s="13"/>
      <c r="G827" s="14">
        <f>F827*E827</f>
        <v>0</v>
      </c>
    </row>
    <row r="828" spans="2:7" ht="12.95" customHeight="1" outlineLevel="3">
      <c r="C828" s="10" t="s">
        <v>165</v>
      </c>
      <c r="D828" s="11">
        <v>4606023169142</v>
      </c>
      <c r="E828" s="12">
        <v>226</v>
      </c>
      <c r="F828" s="13"/>
      <c r="G828" s="14">
        <f>F828*E828</f>
        <v>0</v>
      </c>
    </row>
    <row r="829" spans="2:7" ht="12.95" customHeight="1" outlineLevel="3">
      <c r="C829" s="10" t="s">
        <v>166</v>
      </c>
      <c r="D829" s="11">
        <v>4606023169159</v>
      </c>
      <c r="E829" s="12">
        <v>226</v>
      </c>
      <c r="F829" s="13"/>
      <c r="G829" s="14">
        <f>F829*E829</f>
        <v>0</v>
      </c>
    </row>
    <row r="830" spans="2:7" ht="12.95" customHeight="1" outlineLevel="3">
      <c r="C830" s="10" t="s">
        <v>167</v>
      </c>
      <c r="D830" s="11">
        <v>4606023169166</v>
      </c>
      <c r="E830" s="12">
        <v>226</v>
      </c>
      <c r="F830" s="13"/>
      <c r="G830" s="14">
        <f>F830*E830</f>
        <v>0</v>
      </c>
    </row>
    <row r="831" spans="2:7" ht="12.95" customHeight="1" outlineLevel="3">
      <c r="C831" s="10" t="s">
        <v>150</v>
      </c>
      <c r="D831" s="11">
        <v>4606023169180</v>
      </c>
      <c r="E831" s="12">
        <v>226</v>
      </c>
      <c r="F831" s="13"/>
      <c r="G831" s="14">
        <f>F831*E831</f>
        <v>0</v>
      </c>
    </row>
    <row r="832" spans="2:7" ht="12.95" customHeight="1" outlineLevel="3">
      <c r="C832" s="10" t="s">
        <v>151</v>
      </c>
      <c r="D832" s="11">
        <v>4606023169197</v>
      </c>
      <c r="E832" s="12">
        <v>226</v>
      </c>
      <c r="F832" s="13"/>
      <c r="G832" s="14">
        <f>F832*E832</f>
        <v>0</v>
      </c>
    </row>
    <row r="833" spans="2:7" ht="12.95" customHeight="1" outlineLevel="3">
      <c r="C833" s="10" t="s">
        <v>152</v>
      </c>
      <c r="D833" s="11">
        <v>4606023169203</v>
      </c>
      <c r="E833" s="12">
        <v>226</v>
      </c>
      <c r="F833" s="13"/>
      <c r="G833" s="14">
        <f>F833*E833</f>
        <v>0</v>
      </c>
    </row>
    <row r="834" spans="2:7" ht="12.95" customHeight="1" outlineLevel="3">
      <c r="C834" s="10"/>
      <c r="D834" s="10"/>
      <c r="E834" s="16"/>
      <c r="F834" s="13"/>
      <c r="G834" s="14"/>
    </row>
    <row r="835" spans="2:7" ht="12.95" customHeight="1" outlineLevel="3">
      <c r="C835" s="10"/>
      <c r="D835" s="10"/>
      <c r="E835" s="16"/>
      <c r="F835" s="13"/>
      <c r="G835" s="14"/>
    </row>
    <row r="836" spans="2:7" ht="12.95" customHeight="1" outlineLevel="3">
      <c r="B836" s="33" t="str">
        <f>HYPERLINK("http://galantphoto.ru/pictures_for_form/Intri/INT-HM515.jpg","увеличить")</f>
        <v>увеличить</v>
      </c>
      <c r="C836" s="10"/>
      <c r="D836" s="10"/>
      <c r="E836" s="16"/>
      <c r="F836" s="13"/>
      <c r="G836" s="14"/>
    </row>
    <row r="837" spans="2:7" ht="12.95" customHeight="1">
      <c r="B837" s="24" t="s">
        <v>168</v>
      </c>
      <c r="C837" s="24"/>
      <c r="D837" s="24"/>
      <c r="E837" s="24"/>
      <c r="F837" s="5"/>
      <c r="G837" s="5"/>
    </row>
    <row r="838" spans="2:7" ht="11.1" customHeight="1" outlineLevel="1">
      <c r="B838" s="17" t="s">
        <v>169</v>
      </c>
      <c r="C838" s="17"/>
      <c r="D838" s="17"/>
      <c r="E838" s="17"/>
      <c r="F838" s="17"/>
      <c r="G838" s="17"/>
    </row>
    <row r="839" spans="2:7" ht="11.1" customHeight="1" outlineLevel="2">
      <c r="B839" s="29" t="s">
        <v>170</v>
      </c>
      <c r="C839" s="29"/>
      <c r="D839" s="18"/>
      <c r="E839" s="32" t="str">
        <f>HYPERLINK("http://www.galantholding.ru/catalog/268/138554/","www.galantholding.ru")</f>
        <v>www.galantholding.ru</v>
      </c>
      <c r="F839" s="30"/>
      <c r="G839" s="30"/>
    </row>
    <row r="840" spans="2:7" ht="11.1" customHeight="1" outlineLevel="2">
      <c r="B840" s="28" t="s">
        <v>171</v>
      </c>
      <c r="C840" s="28"/>
      <c r="D840" s="28"/>
      <c r="E840" s="28"/>
      <c r="F840" s="9"/>
      <c r="G840" s="9"/>
    </row>
    <row r="841" spans="2:7" ht="12.95" customHeight="1" outlineLevel="2">
      <c r="C841" s="10" t="s">
        <v>85</v>
      </c>
      <c r="D841" s="11">
        <v>4606023133105</v>
      </c>
      <c r="E841" s="12">
        <v>277.39999999999998</v>
      </c>
      <c r="F841" s="13"/>
      <c r="G841" s="14">
        <f>F841*E841</f>
        <v>0</v>
      </c>
    </row>
    <row r="842" spans="2:7" ht="12.95" customHeight="1" outlineLevel="2">
      <c r="C842" s="10"/>
      <c r="D842" s="10"/>
      <c r="E842" s="16"/>
      <c r="F842" s="13"/>
      <c r="G842" s="14"/>
    </row>
    <row r="843" spans="2:7" ht="12.95" customHeight="1" outlineLevel="2">
      <c r="C843" s="10"/>
      <c r="D843" s="10"/>
      <c r="E843" s="16"/>
      <c r="F843" s="13"/>
      <c r="G843" s="14"/>
    </row>
    <row r="844" spans="2:7" ht="12.95" customHeight="1" outlineLevel="2">
      <c r="C844" s="10"/>
      <c r="D844" s="10"/>
      <c r="E844" s="16"/>
      <c r="F844" s="13"/>
      <c r="G844" s="14"/>
    </row>
    <row r="845" spans="2:7" ht="12.95" customHeight="1" outlineLevel="2">
      <c r="C845" s="10"/>
      <c r="D845" s="10"/>
      <c r="E845" s="16"/>
      <c r="F845" s="13"/>
      <c r="G845" s="14"/>
    </row>
    <row r="846" spans="2:7" ht="12.95" customHeight="1" outlineLevel="2">
      <c r="C846" s="10"/>
      <c r="D846" s="10"/>
      <c r="E846" s="16"/>
      <c r="F846" s="13"/>
      <c r="G846" s="14"/>
    </row>
    <row r="847" spans="2:7" ht="12.95" customHeight="1" outlineLevel="2">
      <c r="C847" s="10"/>
      <c r="D847" s="10"/>
      <c r="E847" s="16"/>
      <c r="F847" s="13"/>
      <c r="G847" s="14"/>
    </row>
    <row r="848" spans="2:7" ht="12.95" customHeight="1" outlineLevel="2">
      <c r="C848" s="10"/>
      <c r="D848" s="10"/>
      <c r="E848" s="16"/>
      <c r="F848" s="13"/>
      <c r="G848" s="14"/>
    </row>
    <row r="849" spans="1:7" ht="12.95" customHeight="1" outlineLevel="2">
      <c r="C849" s="10"/>
      <c r="D849" s="10"/>
      <c r="E849" s="16"/>
      <c r="F849" s="13"/>
      <c r="G849" s="14"/>
    </row>
    <row r="850" spans="1:7" ht="12.95" customHeight="1" outlineLevel="2">
      <c r="C850" s="10"/>
      <c r="D850" s="10"/>
      <c r="E850" s="16"/>
      <c r="F850" s="13"/>
      <c r="G850" s="14"/>
    </row>
    <row r="851" spans="1:7" ht="12.95" customHeight="1" outlineLevel="2">
      <c r="C851" s="10"/>
      <c r="D851" s="10"/>
      <c r="E851" s="16"/>
      <c r="F851" s="13"/>
      <c r="G851" s="14"/>
    </row>
    <row r="852" spans="1:7" ht="12.95" customHeight="1" outlineLevel="2">
      <c r="B852" s="33" t="str">
        <f>HYPERLINK("http://galantphoto.ru/pictures_for_form/Intri/INT-MB211.jpg","увеличить")</f>
        <v>увеличить</v>
      </c>
      <c r="C852" s="10"/>
      <c r="D852" s="10"/>
      <c r="E852" s="16"/>
      <c r="F852" s="13"/>
      <c r="G852" s="14"/>
    </row>
    <row r="853" spans="1:7" ht="11.1" customHeight="1">
      <c r="B853" s="19"/>
      <c r="C853" s="19"/>
      <c r="D853" s="19"/>
      <c r="E853" s="20"/>
    </row>
    <row r="854" spans="1:7" ht="12.95" customHeight="1">
      <c r="A854" s="1" t="s">
        <v>172</v>
      </c>
      <c r="E854" s="21" t="s">
        <v>173</v>
      </c>
      <c r="F854" s="22">
        <f>SUM(F1:F852)</f>
        <v>0</v>
      </c>
      <c r="G854" s="22">
        <f>SUM(G1:G852)</f>
        <v>0</v>
      </c>
    </row>
  </sheetData>
  <mergeCells count="175">
    <mergeCell ref="B837:E837"/>
    <mergeCell ref="B839:C839"/>
    <mergeCell ref="E839:G839"/>
    <mergeCell ref="B840:E840"/>
    <mergeCell ref="B793:C793"/>
    <mergeCell ref="E793:G793"/>
    <mergeCell ref="B794:E794"/>
    <mergeCell ref="B808:C808"/>
    <mergeCell ref="E808:G808"/>
    <mergeCell ref="B809:E809"/>
    <mergeCell ref="B823:C823"/>
    <mergeCell ref="E823:G823"/>
    <mergeCell ref="B824:E824"/>
    <mergeCell ref="B750:C750"/>
    <mergeCell ref="E750:G750"/>
    <mergeCell ref="B751:E751"/>
    <mergeCell ref="B764:C764"/>
    <mergeCell ref="E764:G764"/>
    <mergeCell ref="B765:E765"/>
    <mergeCell ref="B779:C779"/>
    <mergeCell ref="E779:G779"/>
    <mergeCell ref="B780:E780"/>
    <mergeCell ref="B706:C706"/>
    <mergeCell ref="E706:G706"/>
    <mergeCell ref="B707:E707"/>
    <mergeCell ref="B720:C720"/>
    <mergeCell ref="E720:G720"/>
    <mergeCell ref="B721:E721"/>
    <mergeCell ref="B734:C734"/>
    <mergeCell ref="E734:G734"/>
    <mergeCell ref="B735:E735"/>
    <mergeCell ref="B662:C662"/>
    <mergeCell ref="E662:G662"/>
    <mergeCell ref="B663:E663"/>
    <mergeCell ref="B676:C676"/>
    <mergeCell ref="E676:G676"/>
    <mergeCell ref="B677:E677"/>
    <mergeCell ref="B692:C692"/>
    <mergeCell ref="E692:G692"/>
    <mergeCell ref="B693:E693"/>
    <mergeCell ref="B615:C615"/>
    <mergeCell ref="E615:G615"/>
    <mergeCell ref="B616:E616"/>
    <mergeCell ref="B630:C630"/>
    <mergeCell ref="E630:G630"/>
    <mergeCell ref="B631:E631"/>
    <mergeCell ref="B645:C645"/>
    <mergeCell ref="E645:G645"/>
    <mergeCell ref="B646:E646"/>
    <mergeCell ref="B572:C572"/>
    <mergeCell ref="E572:G572"/>
    <mergeCell ref="B573:E573"/>
    <mergeCell ref="B587:C587"/>
    <mergeCell ref="E587:G587"/>
    <mergeCell ref="B588:E588"/>
    <mergeCell ref="B601:C601"/>
    <mergeCell ref="E601:G601"/>
    <mergeCell ref="B602:E602"/>
    <mergeCell ref="B529:C529"/>
    <mergeCell ref="E529:G529"/>
    <mergeCell ref="B530:E530"/>
    <mergeCell ref="B543:C543"/>
    <mergeCell ref="E543:G543"/>
    <mergeCell ref="B544:E544"/>
    <mergeCell ref="B557:C557"/>
    <mergeCell ref="E557:G557"/>
    <mergeCell ref="B558:E558"/>
    <mergeCell ref="B485:C485"/>
    <mergeCell ref="E485:G485"/>
    <mergeCell ref="B486:E486"/>
    <mergeCell ref="B499:C499"/>
    <mergeCell ref="E499:G499"/>
    <mergeCell ref="B500:E500"/>
    <mergeCell ref="B513:C513"/>
    <mergeCell ref="E513:G513"/>
    <mergeCell ref="B514:E514"/>
    <mergeCell ref="B442:C442"/>
    <mergeCell ref="E442:G442"/>
    <mergeCell ref="B443:E443"/>
    <mergeCell ref="B456:C456"/>
    <mergeCell ref="E456:G456"/>
    <mergeCell ref="B457:E457"/>
    <mergeCell ref="B471:C471"/>
    <mergeCell ref="E471:G471"/>
    <mergeCell ref="B472:E472"/>
    <mergeCell ref="B400:C400"/>
    <mergeCell ref="E400:G400"/>
    <mergeCell ref="B401:E401"/>
    <mergeCell ref="B414:C414"/>
    <mergeCell ref="E414:G414"/>
    <mergeCell ref="B415:E415"/>
    <mergeCell ref="B428:C428"/>
    <mergeCell ref="E428:G428"/>
    <mergeCell ref="B429:E429"/>
    <mergeCell ref="B358:C358"/>
    <mergeCell ref="E358:G358"/>
    <mergeCell ref="B359:E359"/>
    <mergeCell ref="B372:C372"/>
    <mergeCell ref="E372:G372"/>
    <mergeCell ref="B373:E373"/>
    <mergeCell ref="B386:C386"/>
    <mergeCell ref="E386:G386"/>
    <mergeCell ref="B387:E387"/>
    <mergeCell ref="B315:C315"/>
    <mergeCell ref="E315:G315"/>
    <mergeCell ref="B316:E316"/>
    <mergeCell ref="B329:C329"/>
    <mergeCell ref="E329:G329"/>
    <mergeCell ref="B330:E330"/>
    <mergeCell ref="B344:C344"/>
    <mergeCell ref="E344:G344"/>
    <mergeCell ref="B345:E345"/>
    <mergeCell ref="B272:C272"/>
    <mergeCell ref="E272:G272"/>
    <mergeCell ref="B273:E273"/>
    <mergeCell ref="B287:C287"/>
    <mergeCell ref="E287:G287"/>
    <mergeCell ref="B288:E288"/>
    <mergeCell ref="B301:C301"/>
    <mergeCell ref="E301:G301"/>
    <mergeCell ref="B302:E302"/>
    <mergeCell ref="B229:C229"/>
    <mergeCell ref="E229:G229"/>
    <mergeCell ref="B230:E230"/>
    <mergeCell ref="B243:C243"/>
    <mergeCell ref="E243:G243"/>
    <mergeCell ref="B244:E244"/>
    <mergeCell ref="B257:C257"/>
    <mergeCell ref="E257:G257"/>
    <mergeCell ref="B258:E258"/>
    <mergeCell ref="B175:C175"/>
    <mergeCell ref="E175:G175"/>
    <mergeCell ref="B176:E176"/>
    <mergeCell ref="B201:C201"/>
    <mergeCell ref="E201:G201"/>
    <mergeCell ref="B202:E202"/>
    <mergeCell ref="B215:C215"/>
    <mergeCell ref="E215:G215"/>
    <mergeCell ref="B216:E216"/>
    <mergeCell ref="B129:C129"/>
    <mergeCell ref="E129:G129"/>
    <mergeCell ref="B130:E130"/>
    <mergeCell ref="B143:C143"/>
    <mergeCell ref="E143:G143"/>
    <mergeCell ref="B144:E144"/>
    <mergeCell ref="B157:C157"/>
    <mergeCell ref="E157:G157"/>
    <mergeCell ref="B158:E158"/>
    <mergeCell ref="B84:C84"/>
    <mergeCell ref="E84:G84"/>
    <mergeCell ref="B85:E85"/>
    <mergeCell ref="B98:C98"/>
    <mergeCell ref="E98:G98"/>
    <mergeCell ref="B99:E99"/>
    <mergeCell ref="B112:C112"/>
    <mergeCell ref="E112:G112"/>
    <mergeCell ref="B113:E113"/>
    <mergeCell ref="B41:C41"/>
    <mergeCell ref="E41:G41"/>
    <mergeCell ref="B42:E42"/>
    <mergeCell ref="B55:C55"/>
    <mergeCell ref="E55:G55"/>
    <mergeCell ref="B56:E56"/>
    <mergeCell ref="B70:C70"/>
    <mergeCell ref="E70:G70"/>
    <mergeCell ref="B71:E71"/>
    <mergeCell ref="F4:G4"/>
    <mergeCell ref="B7:E7"/>
    <mergeCell ref="B8:C8"/>
    <mergeCell ref="B10:C10"/>
    <mergeCell ref="E10:G10"/>
    <mergeCell ref="B11:E11"/>
    <mergeCell ref="B26:C26"/>
    <mergeCell ref="E26:G26"/>
    <mergeCell ref="B27:E27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2018-10-18T08:04:43Z</dcterms:modified>
</cp:coreProperties>
</file>