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B1519" i="1"/>
  <c r="B1503"/>
  <c r="B1401"/>
  <c r="B1387"/>
  <c r="B1372"/>
  <c r="B1357"/>
  <c r="B1342"/>
  <c r="B1328"/>
  <c r="B1313"/>
  <c r="B1299"/>
  <c r="B1284"/>
  <c r="B1270"/>
  <c r="B1254"/>
  <c r="B1223"/>
  <c r="B1141"/>
  <c r="B1123"/>
  <c r="B1100"/>
  <c r="B1079"/>
  <c r="B1055"/>
  <c r="B1005"/>
  <c r="B991"/>
  <c r="B937"/>
  <c r="B899"/>
  <c r="B794"/>
  <c r="B736"/>
  <c r="B671"/>
  <c r="B656"/>
  <c r="B642"/>
  <c r="B623"/>
  <c r="B603"/>
  <c r="B580"/>
  <c r="B563"/>
  <c r="B543"/>
  <c r="B529"/>
  <c r="B456"/>
  <c r="B398"/>
  <c r="B383"/>
  <c r="B369"/>
  <c r="B279"/>
  <c r="B253"/>
  <c r="B237"/>
  <c r="B219"/>
  <c r="B166"/>
  <c r="B152"/>
  <c r="B66"/>
  <c r="B51"/>
  <c r="E1506"/>
  <c r="E1490"/>
  <c r="E1475"/>
  <c r="E1461"/>
  <c r="E1446"/>
  <c r="E1432"/>
  <c r="E1417"/>
  <c r="E1403"/>
  <c r="E1388"/>
  <c r="E1374"/>
  <c r="E1359"/>
  <c r="E1344"/>
  <c r="E1329"/>
  <c r="E1315"/>
  <c r="E1300"/>
  <c r="E1286"/>
  <c r="E1271"/>
  <c r="E1257"/>
  <c r="E1241"/>
  <c r="E1210"/>
  <c r="E1128"/>
  <c r="E1110"/>
  <c r="E1087"/>
  <c r="E1066"/>
  <c r="E1042"/>
  <c r="E992"/>
  <c r="E978"/>
  <c r="E924"/>
  <c r="E886"/>
  <c r="E781"/>
  <c r="E723"/>
  <c r="E658"/>
  <c r="E643"/>
  <c r="E629"/>
  <c r="E610"/>
  <c r="E590"/>
  <c r="E567"/>
  <c r="E550"/>
  <c r="E530"/>
  <c r="E516"/>
  <c r="E443"/>
  <c r="E385"/>
  <c r="E370"/>
  <c r="E356"/>
  <c r="E266"/>
  <c r="E240"/>
  <c r="E224"/>
  <c r="E206"/>
  <c r="E153"/>
  <c r="E139"/>
  <c r="E53"/>
  <c r="E38"/>
  <c r="E24"/>
  <c r="E10"/>
  <c r="F1521"/>
  <c r="G1521"/>
  <c r="G1512"/>
  <c r="G1511"/>
  <c r="G1510"/>
  <c r="G1509"/>
  <c r="G1508"/>
  <c r="G1505"/>
  <c r="G1504"/>
  <c r="G1503"/>
  <c r="G1502"/>
  <c r="G1501"/>
  <c r="G1500"/>
  <c r="G1499"/>
  <c r="G1498"/>
  <c r="G1497"/>
  <c r="G1496"/>
  <c r="G1495"/>
  <c r="G1494"/>
  <c r="G1493"/>
  <c r="G1492"/>
  <c r="G1480"/>
  <c r="G1479"/>
  <c r="G1478"/>
  <c r="G1477"/>
  <c r="G1473"/>
  <c r="G1472"/>
  <c r="G1471"/>
  <c r="G1470"/>
  <c r="G1469"/>
  <c r="G1468"/>
  <c r="G1467"/>
  <c r="G1466"/>
  <c r="G1465"/>
  <c r="G1464"/>
  <c r="G1463"/>
  <c r="G1452"/>
  <c r="G1451"/>
  <c r="G1450"/>
  <c r="G1449"/>
  <c r="G1448"/>
  <c r="G1444"/>
  <c r="G1443"/>
  <c r="G1442"/>
  <c r="G1441"/>
  <c r="G1440"/>
  <c r="G1439"/>
  <c r="G1438"/>
  <c r="G1437"/>
  <c r="G1436"/>
  <c r="G1435"/>
  <c r="G1434"/>
  <c r="G1423"/>
  <c r="G1422"/>
  <c r="G1421"/>
  <c r="G1420"/>
  <c r="G1419"/>
  <c r="G1415"/>
  <c r="G1414"/>
  <c r="G1413"/>
  <c r="G1412"/>
  <c r="G1411"/>
  <c r="G1410"/>
  <c r="G1409"/>
  <c r="G1408"/>
  <c r="G1407"/>
  <c r="G1406"/>
  <c r="G1405"/>
  <c r="G1393"/>
  <c r="G1392"/>
  <c r="G1391"/>
  <c r="G1390"/>
  <c r="G1386"/>
  <c r="G1385"/>
  <c r="G1384"/>
  <c r="G1383"/>
  <c r="G1382"/>
  <c r="G1381"/>
  <c r="G1380"/>
  <c r="G1379"/>
  <c r="G1378"/>
  <c r="G1377"/>
  <c r="G1376"/>
  <c r="G1365"/>
  <c r="G1364"/>
  <c r="G1363"/>
  <c r="G1362"/>
  <c r="G1361"/>
  <c r="G1358"/>
  <c r="G1357"/>
  <c r="G1356"/>
  <c r="G1355"/>
  <c r="G1354"/>
  <c r="G1353"/>
  <c r="G1352"/>
  <c r="G1351"/>
  <c r="G1350"/>
  <c r="G1349"/>
  <c r="G1348"/>
  <c r="G1347"/>
  <c r="G1346"/>
  <c r="G1335"/>
  <c r="G1334"/>
  <c r="G1333"/>
  <c r="G1332"/>
  <c r="G1331"/>
  <c r="G1326"/>
  <c r="G1325"/>
  <c r="G1324"/>
  <c r="G1323"/>
  <c r="G1322"/>
  <c r="G1321"/>
  <c r="G1320"/>
  <c r="G1319"/>
  <c r="G1318"/>
  <c r="G1317"/>
  <c r="G1304"/>
  <c r="G1303"/>
  <c r="G1302"/>
  <c r="G1292"/>
  <c r="G1291"/>
  <c r="G1290"/>
  <c r="G1289"/>
  <c r="G1288"/>
  <c r="G1276"/>
  <c r="G1275"/>
  <c r="G1274"/>
  <c r="G1273"/>
  <c r="G1270"/>
  <c r="G1269"/>
  <c r="G1268"/>
  <c r="G1267"/>
  <c r="G1266"/>
  <c r="G1265"/>
  <c r="G1264"/>
  <c r="G1263"/>
  <c r="G1262"/>
  <c r="G1261"/>
  <c r="G1260"/>
  <c r="G1259"/>
  <c r="G1245"/>
  <c r="G1244"/>
  <c r="G1243"/>
  <c r="G1240"/>
  <c r="G1239"/>
  <c r="G1238"/>
  <c r="G1237"/>
  <c r="G1236"/>
  <c r="G1235"/>
  <c r="G1234"/>
  <c r="G1233"/>
  <c r="G1232"/>
  <c r="G1231"/>
  <c r="G1230"/>
  <c r="G1229"/>
  <c r="G1228"/>
  <c r="G1227"/>
  <c r="G1226"/>
  <c r="G1214"/>
  <c r="G1213"/>
  <c r="G1212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1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7"/>
  <c r="G1006"/>
  <c r="G1005"/>
  <c r="G1004"/>
  <c r="G1003"/>
  <c r="G1002"/>
  <c r="G1001"/>
  <c r="G1000"/>
  <c r="G999"/>
  <c r="G998"/>
  <c r="G997"/>
  <c r="G996"/>
  <c r="G995"/>
  <c r="G994"/>
  <c r="G981"/>
  <c r="G980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5"/>
  <c r="G654"/>
  <c r="G653"/>
  <c r="G652"/>
  <c r="G651"/>
  <c r="G650"/>
  <c r="G649"/>
  <c r="G648"/>
  <c r="G647"/>
  <c r="G646"/>
  <c r="G645"/>
  <c r="G637"/>
  <c r="G636"/>
  <c r="G635"/>
  <c r="G634"/>
  <c r="G633"/>
  <c r="G632"/>
  <c r="G631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6"/>
  <c r="G565"/>
  <c r="G564"/>
  <c r="G563"/>
  <c r="G562"/>
  <c r="G561"/>
  <c r="G560"/>
  <c r="G559"/>
  <c r="G558"/>
  <c r="G557"/>
  <c r="G556"/>
  <c r="G555"/>
  <c r="G554"/>
  <c r="G553"/>
  <c r="G552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18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3"/>
  <c r="G382"/>
  <c r="G381"/>
  <c r="G380"/>
  <c r="G379"/>
  <c r="G378"/>
  <c r="G377"/>
  <c r="G376"/>
  <c r="G375"/>
  <c r="G374"/>
  <c r="G373"/>
  <c r="G372"/>
  <c r="G369"/>
  <c r="G368"/>
  <c r="G367"/>
  <c r="G366"/>
  <c r="G365"/>
  <c r="G364"/>
  <c r="G363"/>
  <c r="G362"/>
  <c r="G361"/>
  <c r="G360"/>
  <c r="G359"/>
  <c r="G358"/>
  <c r="G351"/>
  <c r="G350"/>
  <c r="G349"/>
  <c r="G348"/>
  <c r="G347"/>
  <c r="G346"/>
  <c r="G345"/>
  <c r="G344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39"/>
  <c r="G238"/>
  <c r="G237"/>
  <c r="G236"/>
  <c r="G235"/>
  <c r="G234"/>
  <c r="G233"/>
  <c r="G232"/>
  <c r="G231"/>
  <c r="G230"/>
  <c r="G229"/>
  <c r="G228"/>
  <c r="G227"/>
  <c r="G226"/>
  <c r="G222"/>
  <c r="G221"/>
  <c r="G220"/>
  <c r="G219"/>
  <c r="G218"/>
  <c r="G217"/>
  <c r="G216"/>
  <c r="G215"/>
  <c r="G214"/>
  <c r="G213"/>
  <c r="G212"/>
  <c r="G211"/>
  <c r="G210"/>
  <c r="G209"/>
  <c r="G208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2"/>
  <c r="G151"/>
  <c r="G150"/>
  <c r="G149"/>
  <c r="G148"/>
  <c r="G147"/>
  <c r="G146"/>
  <c r="G145"/>
  <c r="G144"/>
  <c r="G143"/>
  <c r="G142"/>
  <c r="G141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44"/>
  <c r="G43"/>
  <c r="G42"/>
  <c r="G41"/>
  <c r="G40"/>
  <c r="G28"/>
  <c r="G27"/>
  <c r="G26"/>
  <c r="G17"/>
  <c r="G16"/>
  <c r="G15"/>
  <c r="G14"/>
  <c r="G13"/>
  <c r="G12"/>
</calcChain>
</file>

<file path=xl/sharedStrings.xml><?xml version="1.0" encoding="utf-8"?>
<sst xmlns="http://schemas.openxmlformats.org/spreadsheetml/2006/main" count="1372" uniqueCount="719">
  <si>
    <t>*Фиксированная цена</t>
  </si>
  <si>
    <t>– скидки не распространяются.</t>
  </si>
  <si>
    <t>18.10.18</t>
  </si>
  <si>
    <t>Номенклатура</t>
  </si>
  <si>
    <t>Характеристика</t>
  </si>
  <si>
    <t>Штрихкод</t>
  </si>
  <si>
    <t>Цена</t>
  </si>
  <si>
    <t>Заказ</t>
  </si>
  <si>
    <t>Сумма</t>
  </si>
  <si>
    <t>Классика</t>
  </si>
  <si>
    <t>Amelie(Амели), Франция</t>
  </si>
  <si>
    <t>Amelie 12</t>
  </si>
  <si>
    <t>корсет жен. AME-6415*</t>
  </si>
  <si>
    <t>65% полиамид 35% эластан(в уп.-1шт.)</t>
  </si>
  <si>
    <t>XXL, бежевый</t>
  </si>
  <si>
    <t>M, черный</t>
  </si>
  <si>
    <t>L, черный</t>
  </si>
  <si>
    <t>XL, черный</t>
  </si>
  <si>
    <t>XXL, черный</t>
  </si>
  <si>
    <t>XXXL, черный</t>
  </si>
  <si>
    <t>панталоны корр. жен. AME-6413*</t>
  </si>
  <si>
    <t>панталоны корр. жен. AME-6414*</t>
  </si>
  <si>
    <t>Cherry</t>
  </si>
  <si>
    <t>бюстгальтер-балконет жен. AME-2158</t>
  </si>
  <si>
    <t>80% полиамид, 14% эластан,  6% хлопок(в уп.-1шт.)</t>
  </si>
  <si>
    <t>70, B, бургундское вино</t>
  </si>
  <si>
    <t>70, C, бургундское вино</t>
  </si>
  <si>
    <t>70, D, бургундское вино</t>
  </si>
  <si>
    <t>75, A, бургундское вино</t>
  </si>
  <si>
    <t>75, B, бургундское вино</t>
  </si>
  <si>
    <t>75, C, бургундское вино</t>
  </si>
  <si>
    <t>75, D, бургундское вино</t>
  </si>
  <si>
    <t>80, A, бургундское вино</t>
  </si>
  <si>
    <t>80, B, бургундское вино</t>
  </si>
  <si>
    <t>80, C, бургундское вино</t>
  </si>
  <si>
    <t>80, D, бургундское вино</t>
  </si>
  <si>
    <t>85, A, бургундское вино</t>
  </si>
  <si>
    <t>85, B, бургундское вино</t>
  </si>
  <si>
    <t>85, C, бургундское вино</t>
  </si>
  <si>
    <t>85, D, бургундское вино</t>
  </si>
  <si>
    <t>90, B, бургундское вино</t>
  </si>
  <si>
    <t>90, C, бургундское вино</t>
  </si>
  <si>
    <t>70, B, дымчатый/зеленый</t>
  </si>
  <si>
    <t>70, C, дымчатый/зеленый</t>
  </si>
  <si>
    <t>70, D, дымчатый/зеленый</t>
  </si>
  <si>
    <t>75, C, дымчатый/зеленый</t>
  </si>
  <si>
    <t>75, D, дымчатый/зеленый</t>
  </si>
  <si>
    <t>80, B, дымчатый/зеленый</t>
  </si>
  <si>
    <t>80, C, дымчатый/зеленый</t>
  </si>
  <si>
    <t>80, D, дымчатый/зеленый</t>
  </si>
  <si>
    <t>85, B, дымчатый/зеленый</t>
  </si>
  <si>
    <t>85, C, дымчатый/зеленый</t>
  </si>
  <si>
    <t>90, B, дымчатый/зеленый</t>
  </si>
  <si>
    <t>90, C, дымчатый/зеленый</t>
  </si>
  <si>
    <t>70, B, светлый орех</t>
  </si>
  <si>
    <t>70, C, светлый орех</t>
  </si>
  <si>
    <t>70, D, светлый орех</t>
  </si>
  <si>
    <t>75, A, светлый орех</t>
  </si>
  <si>
    <t>75, B, светлый орех</t>
  </si>
  <si>
    <t>75, C, светлый орех</t>
  </si>
  <si>
    <t>75, D, светлый орех</t>
  </si>
  <si>
    <t>80, A, светлый орех</t>
  </si>
  <si>
    <t>80, B, светлый орех</t>
  </si>
  <si>
    <t>80, C, светлый орех</t>
  </si>
  <si>
    <t>80, D, светлый орех</t>
  </si>
  <si>
    <t>85, A, светлый орех</t>
  </si>
  <si>
    <t>85, B, светлый орех</t>
  </si>
  <si>
    <t>85, C, светлый орех</t>
  </si>
  <si>
    <t>85, D, светлый орех</t>
  </si>
  <si>
    <t>90, B, светлый орех</t>
  </si>
  <si>
    <t>90, C, светлый орех</t>
  </si>
  <si>
    <t>70, B, синий ирис</t>
  </si>
  <si>
    <t>70, C, синий ирис</t>
  </si>
  <si>
    <t>70, D, синий ирис</t>
  </si>
  <si>
    <t>75, C, синий ирис</t>
  </si>
  <si>
    <t>80, A, синий ирис</t>
  </si>
  <si>
    <t>80, B, синий ирис</t>
  </si>
  <si>
    <t>80, C, синий ирис</t>
  </si>
  <si>
    <t>80, D, синий ирис</t>
  </si>
  <si>
    <t>85, A, синий ирис</t>
  </si>
  <si>
    <t>85, B, синий ирис</t>
  </si>
  <si>
    <t>85, C, синий ирис</t>
  </si>
  <si>
    <t>85, D, синий ирис</t>
  </si>
  <si>
    <t>90, B, синий ирис</t>
  </si>
  <si>
    <t>90, C, синий ирис</t>
  </si>
  <si>
    <t>трусы бразилианы жен. AME-2158-3</t>
  </si>
  <si>
    <t>80% полиамид, 14% эластан, 6% хлопок(в уп.-1шт.)</t>
  </si>
  <si>
    <t>XS, бургундское вино</t>
  </si>
  <si>
    <t>S, бургундское вино</t>
  </si>
  <si>
    <t>M, бургундское вино</t>
  </si>
  <si>
    <t>L, бургундское вино</t>
  </si>
  <si>
    <t>XL, бургундское вино</t>
  </si>
  <si>
    <t>XXL, бургундское вино</t>
  </si>
  <si>
    <t>XS, дымчатый/зеленый</t>
  </si>
  <si>
    <t>S, дымчатый/зеленый</t>
  </si>
  <si>
    <t>XL, дымчатый/зеленый</t>
  </si>
  <si>
    <t>XXL, дымчатый/зеленый</t>
  </si>
  <si>
    <t>XS, светлый орех</t>
  </si>
  <si>
    <t>S, светлый орех</t>
  </si>
  <si>
    <t>M, светлый орех</t>
  </si>
  <si>
    <t>L, светлый орех</t>
  </si>
  <si>
    <t>XL, светлый орех</t>
  </si>
  <si>
    <t>XXL, светлый орех</t>
  </si>
  <si>
    <t>XS, синий ирис</t>
  </si>
  <si>
    <t>S, синий ирис</t>
  </si>
  <si>
    <t>M, синий ирис</t>
  </si>
  <si>
    <t>L, синий ирис</t>
  </si>
  <si>
    <t>XL, синий ирис</t>
  </si>
  <si>
    <t>Contour</t>
  </si>
  <si>
    <t>бюстгальтер пуш-ап жен. AME-8046</t>
  </si>
  <si>
    <t>86% полиамид, 14% эластан(в уп.-1шт.)</t>
  </si>
  <si>
    <t>75, C, бежевый</t>
  </si>
  <si>
    <t>80, C, бежевый</t>
  </si>
  <si>
    <t>75, C, белый</t>
  </si>
  <si>
    <t>80, C, белый</t>
  </si>
  <si>
    <t>70, D, молоко</t>
  </si>
  <si>
    <t>75, B, молоко</t>
  </si>
  <si>
    <t>75, C, молоко</t>
  </si>
  <si>
    <t>75, D, молоко</t>
  </si>
  <si>
    <t>80, B, молоко</t>
  </si>
  <si>
    <t>80, C, молоко</t>
  </si>
  <si>
    <t>80, D, молоко</t>
  </si>
  <si>
    <t>85, C, молоко</t>
  </si>
  <si>
    <t>бюстгальтер-балконет жен. AME-8047</t>
  </si>
  <si>
    <t>75, D, бежевый</t>
  </si>
  <si>
    <t>75, E, бежевый</t>
  </si>
  <si>
    <t>80, A, бежевый</t>
  </si>
  <si>
    <t>80, B, бежевый</t>
  </si>
  <si>
    <t>80, D, бежевый</t>
  </si>
  <si>
    <t>80, E, бежевый</t>
  </si>
  <si>
    <t>85, B, бежевый</t>
  </si>
  <si>
    <t>85, C, бежевый</t>
  </si>
  <si>
    <t>85, D, бежевый</t>
  </si>
  <si>
    <t>85, E, бежевый</t>
  </si>
  <si>
    <t>90, A, бежевый</t>
  </si>
  <si>
    <t>90, B, бежевый</t>
  </si>
  <si>
    <t>90, C, бежевый</t>
  </si>
  <si>
    <t>75, D, белый</t>
  </si>
  <si>
    <t>75, E, белый</t>
  </si>
  <si>
    <t>80, A, белый</t>
  </si>
  <si>
    <t>80, B, белый</t>
  </si>
  <si>
    <t>80, D, белый</t>
  </si>
  <si>
    <t>80, E, белый</t>
  </si>
  <si>
    <t>85, B, белый</t>
  </si>
  <si>
    <t>85, C, белый</t>
  </si>
  <si>
    <t>85, D, белый</t>
  </si>
  <si>
    <t>85, E, белый</t>
  </si>
  <si>
    <t>90, A, белый</t>
  </si>
  <si>
    <t>90, B, белый</t>
  </si>
  <si>
    <t>90, C, белый</t>
  </si>
  <si>
    <t>90, D, белый</t>
  </si>
  <si>
    <t>80, E, молоко</t>
  </si>
  <si>
    <t>75, B, черный</t>
  </si>
  <si>
    <t>75, C, черный</t>
  </si>
  <si>
    <t>75, D, черный</t>
  </si>
  <si>
    <t>75, E, черный</t>
  </si>
  <si>
    <t>80, A, черный</t>
  </si>
  <si>
    <t>80, B, черный</t>
  </si>
  <si>
    <t>80, C, черный</t>
  </si>
  <si>
    <t>80, D, черный</t>
  </si>
  <si>
    <t>80, E, черный</t>
  </si>
  <si>
    <t>85, A, черный</t>
  </si>
  <si>
    <t>85, B, черный</t>
  </si>
  <si>
    <t>85, C, черный</t>
  </si>
  <si>
    <t>85, D, черный</t>
  </si>
  <si>
    <t>85, E, черный</t>
  </si>
  <si>
    <t>90, A, черный</t>
  </si>
  <si>
    <t>90, B, черный</t>
  </si>
  <si>
    <t>90, C, черный</t>
  </si>
  <si>
    <t>90, D, черный</t>
  </si>
  <si>
    <t>95, C, черный</t>
  </si>
  <si>
    <t>трусы бразилианы жен. AME-8047-3</t>
  </si>
  <si>
    <t>XS, бежевый</t>
  </si>
  <si>
    <t>S, бежевый</t>
  </si>
  <si>
    <t>M, бежевый</t>
  </si>
  <si>
    <t>L, бежевый</t>
  </si>
  <si>
    <t>XL, бежевый</t>
  </si>
  <si>
    <t>XS, белый</t>
  </si>
  <si>
    <t>S, белый</t>
  </si>
  <si>
    <t>M, белый</t>
  </si>
  <si>
    <t>L, белый</t>
  </si>
  <si>
    <t>XL, белый</t>
  </si>
  <si>
    <t>XS, черный</t>
  </si>
  <si>
    <t>S, черный</t>
  </si>
  <si>
    <t>Fortuna</t>
  </si>
  <si>
    <t>бюстгальтер пуш-ап жен. AME-8009</t>
  </si>
  <si>
    <t>92% полиамид, 8% эластан(в уп.-1шт.)</t>
  </si>
  <si>
    <t>70, D, белый</t>
  </si>
  <si>
    <t>75, B, белый</t>
  </si>
  <si>
    <t>75, D, золотой</t>
  </si>
  <si>
    <t>80, C, золотой</t>
  </si>
  <si>
    <t>80, D, золотой</t>
  </si>
  <si>
    <t>85, C, золотой</t>
  </si>
  <si>
    <t>70, D, черный</t>
  </si>
  <si>
    <t>бюстгальтер-балконет жен. AME-8010</t>
  </si>
  <si>
    <t>92% модал, 8% эластан(в уп.-1шт.)</t>
  </si>
  <si>
    <t>75, A, белый</t>
  </si>
  <si>
    <t>85, A, белый</t>
  </si>
  <si>
    <t>75, A, черный</t>
  </si>
  <si>
    <t>бюстгальтер-балконет жен. AME-8011</t>
  </si>
  <si>
    <t>70, A, белый</t>
  </si>
  <si>
    <t>70, B, белый</t>
  </si>
  <si>
    <t>70, C, белый</t>
  </si>
  <si>
    <t>70, A, зеленое яблоко</t>
  </si>
  <si>
    <t>70, C, зеленое яблоко</t>
  </si>
  <si>
    <t>70, D, зеленое яблоко</t>
  </si>
  <si>
    <t>75, A, зеленое яблоко</t>
  </si>
  <si>
    <t>75, B, зеленое яблоко</t>
  </si>
  <si>
    <t>75, C, зеленое яблоко</t>
  </si>
  <si>
    <t>75, D, зеленое яблоко</t>
  </si>
  <si>
    <t>80, B, зеленое яблоко</t>
  </si>
  <si>
    <t>80, C, зеленое яблоко</t>
  </si>
  <si>
    <t>80, D, зеленое яблоко</t>
  </si>
  <si>
    <t>85, A, зеленое яблоко</t>
  </si>
  <si>
    <t>85, B, зеленое яблоко</t>
  </si>
  <si>
    <t>85, C, зеленое яблоко</t>
  </si>
  <si>
    <t>85, D, зеленое яблоко</t>
  </si>
  <si>
    <t>70, A, золотой</t>
  </si>
  <si>
    <t>70, B, золотой</t>
  </si>
  <si>
    <t>70, C, золотой</t>
  </si>
  <si>
    <t>70, D, золотой</t>
  </si>
  <si>
    <t>75, A, золотой</t>
  </si>
  <si>
    <t>75, B, золотой</t>
  </si>
  <si>
    <t>75, C, золотой</t>
  </si>
  <si>
    <t>80, A, золотой</t>
  </si>
  <si>
    <t>80, B, золотой</t>
  </si>
  <si>
    <t>85, A, золотой</t>
  </si>
  <si>
    <t>85, B, золотой</t>
  </si>
  <si>
    <t>85, D, золотой</t>
  </si>
  <si>
    <t>90, A, золотой</t>
  </si>
  <si>
    <t>70, A, красный_огонь</t>
  </si>
  <si>
    <t>70, B, красный_огонь</t>
  </si>
  <si>
    <t>70, C, красный_огонь</t>
  </si>
  <si>
    <t>70, D, красный_огонь</t>
  </si>
  <si>
    <t>75, A, красный_огонь</t>
  </si>
  <si>
    <t>75, B, красный_огонь</t>
  </si>
  <si>
    <t>75, C, красный_огонь</t>
  </si>
  <si>
    <t>75, D, красный_огонь</t>
  </si>
  <si>
    <t>80, A, красный_огонь</t>
  </si>
  <si>
    <t>80, B, красный_огонь</t>
  </si>
  <si>
    <t>80, C, красный_огонь</t>
  </si>
  <si>
    <t>80, D, красный_огонь</t>
  </si>
  <si>
    <t>85, A, красный_огонь</t>
  </si>
  <si>
    <t>85, B, красный_огонь</t>
  </si>
  <si>
    <t>85, C, красный_огонь</t>
  </si>
  <si>
    <t>85, D, красный_огонь</t>
  </si>
  <si>
    <t>70, A, сапфир</t>
  </si>
  <si>
    <t>70, B, сапфир</t>
  </si>
  <si>
    <t>70, C, сапфир</t>
  </si>
  <si>
    <t>70, D, сапфир</t>
  </si>
  <si>
    <t>75, B, сапфир</t>
  </si>
  <si>
    <t>75, C, сапфир</t>
  </si>
  <si>
    <t>75, D, сапфир</t>
  </si>
  <si>
    <t>80, A, сапфир</t>
  </si>
  <si>
    <t>80, B, сапфир</t>
  </si>
  <si>
    <t>80, C, сапфир</t>
  </si>
  <si>
    <t>80, D, сапфир</t>
  </si>
  <si>
    <t>85, A, сапфир</t>
  </si>
  <si>
    <t>85, B, сапфир</t>
  </si>
  <si>
    <t>85, C, сапфир</t>
  </si>
  <si>
    <t>85, D, сапфир</t>
  </si>
  <si>
    <t>трусы бразилианы жен. AME-8009-3</t>
  </si>
  <si>
    <t>XS, красный_огонь</t>
  </si>
  <si>
    <t>S, красный_огонь</t>
  </si>
  <si>
    <t>M, красный_огонь</t>
  </si>
  <si>
    <t>L, красный_огонь</t>
  </si>
  <si>
    <t>XS, сапфир</t>
  </si>
  <si>
    <t>S, сапфир</t>
  </si>
  <si>
    <t>M, сапфир</t>
  </si>
  <si>
    <t>L, сапфир</t>
  </si>
  <si>
    <t>трусы слип жен. AME-8010-2</t>
  </si>
  <si>
    <t>XXL, белый</t>
  </si>
  <si>
    <t>3XL, белый</t>
  </si>
  <si>
    <t>M, золотой</t>
  </si>
  <si>
    <t>XXL, золотой</t>
  </si>
  <si>
    <t>3XL, золотой</t>
  </si>
  <si>
    <t>3XL, черный</t>
  </si>
  <si>
    <t>трусы стринг жен. AME-8009-1</t>
  </si>
  <si>
    <t>XS, зеленое яблоко</t>
  </si>
  <si>
    <t>S, зеленое яблоко</t>
  </si>
  <si>
    <t>M, зеленое яблоко</t>
  </si>
  <si>
    <t>L, зеленое яблоко</t>
  </si>
  <si>
    <t>XS, золотой</t>
  </si>
  <si>
    <t>S, золотой</t>
  </si>
  <si>
    <t>XL, золотой</t>
  </si>
  <si>
    <t>Frappe</t>
  </si>
  <si>
    <t>бюстгальтер пуш-ап жен. AME-8054</t>
  </si>
  <si>
    <t>70, A, опал</t>
  </si>
  <si>
    <t>70, B, опал</t>
  </si>
  <si>
    <t>70, C, опал</t>
  </si>
  <si>
    <t>70, D, опал</t>
  </si>
  <si>
    <t>75, A, опал</t>
  </si>
  <si>
    <t>75, B, опал</t>
  </si>
  <si>
    <t>75, C, опал</t>
  </si>
  <si>
    <t>75, D, опал</t>
  </si>
  <si>
    <t>80, A, опал</t>
  </si>
  <si>
    <t>80, B, опал</t>
  </si>
  <si>
    <t>80, C, опал</t>
  </si>
  <si>
    <t>80, D, опал</t>
  </si>
  <si>
    <t>85, A, опал</t>
  </si>
  <si>
    <t>85, B, опал</t>
  </si>
  <si>
    <t>85, C, опал</t>
  </si>
  <si>
    <t>70, A, фраппе</t>
  </si>
  <si>
    <t>70, B, фраппе</t>
  </si>
  <si>
    <t>70, C, фраппе</t>
  </si>
  <si>
    <t>70, D, фраппе</t>
  </si>
  <si>
    <t>75, A, фраппе</t>
  </si>
  <si>
    <t>75, B, фраппе</t>
  </si>
  <si>
    <t>75, C, фраппе</t>
  </si>
  <si>
    <t>75, D, фраппе</t>
  </si>
  <si>
    <t>80, B, фраппе</t>
  </si>
  <si>
    <t>80, C, фраппе</t>
  </si>
  <si>
    <t>80, D, фраппе</t>
  </si>
  <si>
    <t>85, A, фраппе</t>
  </si>
  <si>
    <t>85, B, фраппе</t>
  </si>
  <si>
    <t>85, C, фраппе</t>
  </si>
  <si>
    <t>70, A, черный</t>
  </si>
  <si>
    <t>70, C, черный</t>
  </si>
  <si>
    <t>бюстгальтер-балконет жен. AME-8055</t>
  </si>
  <si>
    <t>95, C, белый</t>
  </si>
  <si>
    <t>75, E, опал</t>
  </si>
  <si>
    <t>80, E, опал</t>
  </si>
  <si>
    <t>85, D, опал</t>
  </si>
  <si>
    <t>85, E, опал</t>
  </si>
  <si>
    <t>90, A, опал</t>
  </si>
  <si>
    <t>90, B, опал</t>
  </si>
  <si>
    <t>90, C, опал</t>
  </si>
  <si>
    <t>75, E, фраппе</t>
  </si>
  <si>
    <t>80, A, фраппе</t>
  </si>
  <si>
    <t>80, E, фраппе</t>
  </si>
  <si>
    <t>85, D, фраппе</t>
  </si>
  <si>
    <t>85, E, фраппе</t>
  </si>
  <si>
    <t>90, A, фраппе</t>
  </si>
  <si>
    <t>90, B, фраппе</t>
  </si>
  <si>
    <t>90, C, фраппе</t>
  </si>
  <si>
    <t>90, D, фраппе</t>
  </si>
  <si>
    <t>пояс для чулок жен. AME-1004</t>
  </si>
  <si>
    <t>UNICO, черный</t>
  </si>
  <si>
    <t>трусы бразилианы жен. AME-8056-3</t>
  </si>
  <si>
    <t>XS, опал</t>
  </si>
  <si>
    <t>S, опал</t>
  </si>
  <si>
    <t>M, опал</t>
  </si>
  <si>
    <t>L, опал</t>
  </si>
  <si>
    <t>XL, опал</t>
  </si>
  <si>
    <t>XS, фраппе</t>
  </si>
  <si>
    <t>S, фраппе</t>
  </si>
  <si>
    <t>M, фраппе</t>
  </si>
  <si>
    <t>L, фраппе</t>
  </si>
  <si>
    <t>XL, фраппе</t>
  </si>
  <si>
    <t>трусы слип жен. AME-8055-2</t>
  </si>
  <si>
    <t>трусы стринг жен. AME-8054-1</t>
  </si>
  <si>
    <t>Loza</t>
  </si>
  <si>
    <t>бюстгальтер пуш-ап жен. AME-8040</t>
  </si>
  <si>
    <t>70, C, Жемчужина</t>
  </si>
  <si>
    <t>70, D, Жемчужина</t>
  </si>
  <si>
    <t>75, A, Жемчужина</t>
  </si>
  <si>
    <t>75, B, Жемчужина</t>
  </si>
  <si>
    <t>75, D, Жемчужина</t>
  </si>
  <si>
    <t>80, C, Жемчужина</t>
  </si>
  <si>
    <t>85, C, Жемчужина</t>
  </si>
  <si>
    <t>85, D, Жемчужина</t>
  </si>
  <si>
    <t>бюстгальтер-балконет жен. AME-8041</t>
  </si>
  <si>
    <t>75, C, Жемчужина</t>
  </si>
  <si>
    <t>трусы бразилианы жен. AME-8040-3</t>
  </si>
  <si>
    <t>XS, Жемчужина</t>
  </si>
  <si>
    <t>трусы слип жен. AME-8041-2</t>
  </si>
  <si>
    <t>Microlace</t>
  </si>
  <si>
    <t>бюстгальтер пуш-ап жен. AME-8028</t>
  </si>
  <si>
    <t>80%полиэстер14%эластан 6%хлопок(в уп.-1шт.)</t>
  </si>
  <si>
    <t>70, A, бежевый</t>
  </si>
  <si>
    <t>70, B, бежевый</t>
  </si>
  <si>
    <t>70, D, бежевый</t>
  </si>
  <si>
    <t>75, A, бежевый</t>
  </si>
  <si>
    <t>75, B, бежевый</t>
  </si>
  <si>
    <t>85, A, бежевый</t>
  </si>
  <si>
    <t>70, A, молоко</t>
  </si>
  <si>
    <t>70, B, молоко</t>
  </si>
  <si>
    <t>70, C, молоко</t>
  </si>
  <si>
    <t>75, A, молоко</t>
  </si>
  <si>
    <t>80, A, молоко</t>
  </si>
  <si>
    <t>85, A, молоко</t>
  </si>
  <si>
    <t>85, B, молоко</t>
  </si>
  <si>
    <t>85, D, молоко</t>
  </si>
  <si>
    <t>70, B, черный</t>
  </si>
  <si>
    <t>бюстгальтер пуш-ап жен. AME-8029</t>
  </si>
  <si>
    <t>80% полиэстер, 14% эластан, 6% хлопок(в уп.-1шт.)</t>
  </si>
  <si>
    <t>70, C, бежевый</t>
  </si>
  <si>
    <t>бюстгальтер пуш-ап жен. AME-8032</t>
  </si>
  <si>
    <t>70, C, аквамарин</t>
  </si>
  <si>
    <t>70, D, аквамарин</t>
  </si>
  <si>
    <t>75, A, аквамарин</t>
  </si>
  <si>
    <t>75, B, аквамарин</t>
  </si>
  <si>
    <t>80, C, аквамарин</t>
  </si>
  <si>
    <t>80, D, аквамарин</t>
  </si>
  <si>
    <t>85, A, аквамарин</t>
  </si>
  <si>
    <t>85, B, аквамарин</t>
  </si>
  <si>
    <t>70, A, беринг</t>
  </si>
  <si>
    <t>70, B, беринг</t>
  </si>
  <si>
    <t>70, C, беринг</t>
  </si>
  <si>
    <t>70, D, беринг</t>
  </si>
  <si>
    <t>75, A, беринг</t>
  </si>
  <si>
    <t>75, B, беринг</t>
  </si>
  <si>
    <t>75, C, беринг</t>
  </si>
  <si>
    <t>75, D, беринг</t>
  </si>
  <si>
    <t>80, A, беринг</t>
  </si>
  <si>
    <t>80, B, беринг</t>
  </si>
  <si>
    <t>80, C, беринг</t>
  </si>
  <si>
    <t>80, D, беринг</t>
  </si>
  <si>
    <t>85, A, беринг</t>
  </si>
  <si>
    <t>85, B, беринг</t>
  </si>
  <si>
    <t>85, C, беринг</t>
  </si>
  <si>
    <t>70, A, закат</t>
  </si>
  <si>
    <t>70, B, закат</t>
  </si>
  <si>
    <t>70, C, закат</t>
  </si>
  <si>
    <t>70, D, закат</t>
  </si>
  <si>
    <t>75, A, закат</t>
  </si>
  <si>
    <t>75, B, закат</t>
  </si>
  <si>
    <t>75, C, закат</t>
  </si>
  <si>
    <t>75, D, закат</t>
  </si>
  <si>
    <t>80, A, закат</t>
  </si>
  <si>
    <t>80, B, закат</t>
  </si>
  <si>
    <t>80, C, закат</t>
  </si>
  <si>
    <t>80, D, закат</t>
  </si>
  <si>
    <t>85, A, закат</t>
  </si>
  <si>
    <t>85, B, закат</t>
  </si>
  <si>
    <t>85, C, закат</t>
  </si>
  <si>
    <t>75, A, изумруд</t>
  </si>
  <si>
    <t>75, D, изумруд</t>
  </si>
  <si>
    <t>85, A, изумруд</t>
  </si>
  <si>
    <t>70, C, розовый кварц</t>
  </si>
  <si>
    <t>70, D, розовый кварц</t>
  </si>
  <si>
    <t>75, A, розовый кварц</t>
  </si>
  <si>
    <t>75, B, розовый кварц</t>
  </si>
  <si>
    <t>75, C, розовый кварц</t>
  </si>
  <si>
    <t>75, D, розовый кварц</t>
  </si>
  <si>
    <t>80, B, розовый кварц</t>
  </si>
  <si>
    <t>80, C, розовый кварц</t>
  </si>
  <si>
    <t>80, D, розовый кварц</t>
  </si>
  <si>
    <t>85, A, розовый кварц</t>
  </si>
  <si>
    <t>85, B, розовый кварц</t>
  </si>
  <si>
    <t>85, C, розовый кварц</t>
  </si>
  <si>
    <t>80, C, рубиновый</t>
  </si>
  <si>
    <t>80, D, рубиновый</t>
  </si>
  <si>
    <t>бюстгальтер-балконет жен. AME-8030</t>
  </si>
  <si>
    <t>бюстгальтер-балконет жен. AME-8031</t>
  </si>
  <si>
    <t>подвязка жен. AME-1002</t>
  </si>
  <si>
    <t>84% полиамид, 16% эластан(в уп.-1шт.)</t>
  </si>
  <si>
    <t>пояс для чулок жен. AME-1003</t>
  </si>
  <si>
    <t>S, красный</t>
  </si>
  <si>
    <t>M, красный</t>
  </si>
  <si>
    <t>XS, молоко</t>
  </si>
  <si>
    <t>S, молоко</t>
  </si>
  <si>
    <t>XL, молоко</t>
  </si>
  <si>
    <t>трусы бразилианы жен. AME-8028-3</t>
  </si>
  <si>
    <t>(в уп.-1шт.)</t>
  </si>
  <si>
    <t>XS, беринг</t>
  </si>
  <si>
    <t>S, беринг</t>
  </si>
  <si>
    <t>M, беринг</t>
  </si>
  <si>
    <t>L, беринг</t>
  </si>
  <si>
    <t>XL, беринг</t>
  </si>
  <si>
    <t>XS, закат</t>
  </si>
  <si>
    <t>S, закат</t>
  </si>
  <si>
    <t>M, закат</t>
  </si>
  <si>
    <t>L, закат</t>
  </si>
  <si>
    <t>XL, закат</t>
  </si>
  <si>
    <t>XS, молочный</t>
  </si>
  <si>
    <t>S, молочный</t>
  </si>
  <si>
    <t>M, молочный</t>
  </si>
  <si>
    <t>L, молочный</t>
  </si>
  <si>
    <t>XL, молочный</t>
  </si>
  <si>
    <t>XS, розовый кварц</t>
  </si>
  <si>
    <t>S, розовый кварц</t>
  </si>
  <si>
    <t>M, розовый кварц</t>
  </si>
  <si>
    <t>трусы бразилианы жен. AME-8029-3</t>
  </si>
  <si>
    <t>S, василек</t>
  </si>
  <si>
    <t>M, василек</t>
  </si>
  <si>
    <t>M, молоко</t>
  </si>
  <si>
    <t>L, молоко</t>
  </si>
  <si>
    <t>XS, роза</t>
  </si>
  <si>
    <t>S, роза</t>
  </si>
  <si>
    <t>M, роза</t>
  </si>
  <si>
    <t>L, роза</t>
  </si>
  <si>
    <t>XS, рубиновый</t>
  </si>
  <si>
    <t>S, рубиновый</t>
  </si>
  <si>
    <t>трусы слип жен. AME-8030-2</t>
  </si>
  <si>
    <t>трусы стринг жен. AME-8028-1</t>
  </si>
  <si>
    <t>Pleat</t>
  </si>
  <si>
    <t>бюстгальтер пуш-ап жен. AME-8042</t>
  </si>
  <si>
    <t>бюстгальтер-балконет жен. AME-8043</t>
  </si>
  <si>
    <t>95, A, белый</t>
  </si>
  <si>
    <t>95, B, белый</t>
  </si>
  <si>
    <t>95, D, белый</t>
  </si>
  <si>
    <t>75, B, грозовое небо/молочный</t>
  </si>
  <si>
    <t>75, C, грозовое небо/молочный</t>
  </si>
  <si>
    <t>75, D, грозовое небо/молочный</t>
  </si>
  <si>
    <t>75, E, грозовое небо/молочный</t>
  </si>
  <si>
    <t>75, F, грозовое небо/молочный</t>
  </si>
  <si>
    <t>80, A, грозовое небо/молочный</t>
  </si>
  <si>
    <t>80, B, грозовое небо/молочный</t>
  </si>
  <si>
    <t>80, C, грозовое небо/молочный</t>
  </si>
  <si>
    <t>80, D, грозовое небо/молочный</t>
  </si>
  <si>
    <t>80, E, грозовое небо/молочный</t>
  </si>
  <si>
    <t>80, F, грозовое небо/молочный</t>
  </si>
  <si>
    <t>85, A, грозовое небо/молочный</t>
  </si>
  <si>
    <t>85, B, грозовое небо/молочный</t>
  </si>
  <si>
    <t>85, C, грозовое небо/молочный</t>
  </si>
  <si>
    <t>85, D, грозовое небо/молочный</t>
  </si>
  <si>
    <t>85, E, грозовое небо/молочный</t>
  </si>
  <si>
    <t>90, A, грозовое небо/молочный</t>
  </si>
  <si>
    <t>90, B, грозовое небо/молочный</t>
  </si>
  <si>
    <t>90, C, грозовое небо/молочный</t>
  </si>
  <si>
    <t>90, D, грозовое небо/молочный</t>
  </si>
  <si>
    <t>95, A, грозовое небо/молочный</t>
  </si>
  <si>
    <t>95, B, грозовое небо/молочный</t>
  </si>
  <si>
    <t>95, C, грозовое небо/молочный</t>
  </si>
  <si>
    <t>95, D, грозовое небо/молочный</t>
  </si>
  <si>
    <t>75, E, пыльная роза</t>
  </si>
  <si>
    <t>75, F, пыльная роза</t>
  </si>
  <si>
    <t>80, C, пыльная роза</t>
  </si>
  <si>
    <t>80, D, пыльная роза</t>
  </si>
  <si>
    <t>80, E, пыльная роза</t>
  </si>
  <si>
    <t>80, F, пыльная роза</t>
  </si>
  <si>
    <t>85, A, пыльная роза</t>
  </si>
  <si>
    <t>85, B, пыльная роза</t>
  </si>
  <si>
    <t>85, C, пыльная роза</t>
  </si>
  <si>
    <t>85, D, пыльная роза</t>
  </si>
  <si>
    <t>90, A, пыльная роза</t>
  </si>
  <si>
    <t>90, B, пыльная роза</t>
  </si>
  <si>
    <t>90, C, пыльная роза</t>
  </si>
  <si>
    <t>90, D, пыльная роза</t>
  </si>
  <si>
    <t>95, A, пыльная роза</t>
  </si>
  <si>
    <t>95, B, пыльная роза</t>
  </si>
  <si>
    <t>95, C, пыльная роза</t>
  </si>
  <si>
    <t>95, D, пыльная роза</t>
  </si>
  <si>
    <t>75, A, черный/бежевый</t>
  </si>
  <si>
    <t>75, B, черный/бежевый</t>
  </si>
  <si>
    <t>75, D, черный/бежевый</t>
  </si>
  <si>
    <t>75, E, черный/бежевый</t>
  </si>
  <si>
    <t>75, F, черный/бежевый</t>
  </si>
  <si>
    <t>80, A, черный/бежевый</t>
  </si>
  <si>
    <t>80, B, черный/бежевый</t>
  </si>
  <si>
    <t>80, C, черный/бежевый</t>
  </si>
  <si>
    <t>80, D, черный/бежевый</t>
  </si>
  <si>
    <t>80, E, черный/бежевый</t>
  </si>
  <si>
    <t>85, A, черный/бежевый</t>
  </si>
  <si>
    <t>85, B, черный/бежевый</t>
  </si>
  <si>
    <t>85, C, черный/бежевый</t>
  </si>
  <si>
    <t>85, D, черный/бежевый</t>
  </si>
  <si>
    <t>85, E, черный/бежевый</t>
  </si>
  <si>
    <t>90, A, черный/бежевый</t>
  </si>
  <si>
    <t>90, B, черный/бежевый</t>
  </si>
  <si>
    <t>90, C, черный/бежевый</t>
  </si>
  <si>
    <t>90, D, черный/бежевый</t>
  </si>
  <si>
    <t>95, A, черный/бежевый</t>
  </si>
  <si>
    <t>95, B, черный/бежевый</t>
  </si>
  <si>
    <t>95, C, черный/бежевый</t>
  </si>
  <si>
    <t>95, D, черный/бежевый</t>
  </si>
  <si>
    <t>трусы бразилианы жен. AME-8042-3</t>
  </si>
  <si>
    <t>трусы бразилианы жен. AME-8043-3</t>
  </si>
  <si>
    <t>S, грозовое небо/молочный</t>
  </si>
  <si>
    <t>M, грозовое небо/молочный</t>
  </si>
  <si>
    <t>L, грозовое небо/молочный</t>
  </si>
  <si>
    <t>XL, грозовое небо/молочный</t>
  </si>
  <si>
    <t>XXL, грозовое небо/молочный</t>
  </si>
  <si>
    <t>S, пыльная роза</t>
  </si>
  <si>
    <t>M, пыльная роза</t>
  </si>
  <si>
    <t>L, пыльная роза</t>
  </si>
  <si>
    <t>XL, пыльная роза</t>
  </si>
  <si>
    <t>XXL, пыльная роза</t>
  </si>
  <si>
    <t>S, черный/бежевый</t>
  </si>
  <si>
    <t>M, черный/бежевый</t>
  </si>
  <si>
    <t>L, черный/бежевый</t>
  </si>
  <si>
    <t>XL, черный/бежевый</t>
  </si>
  <si>
    <t>XXL, черный/бежевый</t>
  </si>
  <si>
    <t>трусы слип жен. AME-8043-2</t>
  </si>
  <si>
    <t>Мода</t>
  </si>
  <si>
    <t>Carla</t>
  </si>
  <si>
    <t>бюстгальтер пуш-ап жен. AME-8061</t>
  </si>
  <si>
    <t>70, B, оригинал</t>
  </si>
  <si>
    <t>70, C, оригинал</t>
  </si>
  <si>
    <t>70, D, оригинал</t>
  </si>
  <si>
    <t>75, A, оригинал</t>
  </si>
  <si>
    <t>75, B, оригинал</t>
  </si>
  <si>
    <t>75, C, оригинал</t>
  </si>
  <si>
    <t>75, D, оригинал</t>
  </si>
  <si>
    <t>80, A, оригинал</t>
  </si>
  <si>
    <t>80, B, оригинал</t>
  </si>
  <si>
    <t>80, C, оригинал</t>
  </si>
  <si>
    <t>85, A, оригинал</t>
  </si>
  <si>
    <t>85, B, оригинал</t>
  </si>
  <si>
    <t>трусы бразилианы жен. AME-8061-3</t>
  </si>
  <si>
    <t>XS, оригинал</t>
  </si>
  <si>
    <t>S, оригинал</t>
  </si>
  <si>
    <t>M, оригинал</t>
  </si>
  <si>
    <t>L, оригинал</t>
  </si>
  <si>
    <t>Chloe</t>
  </si>
  <si>
    <t>бюстгальтер-балконет жен. AME-8063</t>
  </si>
  <si>
    <t>70, B, красный</t>
  </si>
  <si>
    <t>75, A, красный</t>
  </si>
  <si>
    <t>75, B, красный</t>
  </si>
  <si>
    <t>75, C, красный</t>
  </si>
  <si>
    <t>80, B, красный</t>
  </si>
  <si>
    <t>трусы бразилианы жен. AME-8063-3</t>
  </si>
  <si>
    <t>XS, красный</t>
  </si>
  <si>
    <t>Coquette</t>
  </si>
  <si>
    <t>бюстгальтер-балконет жен. AME-8060</t>
  </si>
  <si>
    <t>70, B, акварель</t>
  </si>
  <si>
    <t>75, B, акварель</t>
  </si>
  <si>
    <t>75, C, акварель</t>
  </si>
  <si>
    <t>75, D, акварель</t>
  </si>
  <si>
    <t>80, B, акварель</t>
  </si>
  <si>
    <t>80, C, акварель</t>
  </si>
  <si>
    <t>80, D, акварель</t>
  </si>
  <si>
    <t>85, B, акварель</t>
  </si>
  <si>
    <t>85, C, акварель</t>
  </si>
  <si>
    <t>85, D, акварель</t>
  </si>
  <si>
    <t>трусы бразилианы жен. AME-8060-3</t>
  </si>
  <si>
    <t>80%полиамид,14%эластан,6%хлопок(в уп.-1шт.)</t>
  </si>
  <si>
    <t>XS, акварель</t>
  </si>
  <si>
    <t>S, акварель</t>
  </si>
  <si>
    <t>M, акварель</t>
  </si>
  <si>
    <t>L, акварель</t>
  </si>
  <si>
    <t>XL, акварель</t>
  </si>
  <si>
    <t>Delices</t>
  </si>
  <si>
    <t>бюстгальтер-балконет жен. AME-8057*</t>
  </si>
  <si>
    <t>75, E, оригинал</t>
  </si>
  <si>
    <t>80, D, оригинал</t>
  </si>
  <si>
    <t>80, E, оригинал</t>
  </si>
  <si>
    <t>85, C, оригинал</t>
  </si>
  <si>
    <t>85, D, оригинал</t>
  </si>
  <si>
    <t>трусы бразилианы жен. AME-8057-3*</t>
  </si>
  <si>
    <t>XL, оригинал</t>
  </si>
  <si>
    <t>Elen</t>
  </si>
  <si>
    <t>бюстгальтер пуш-ап жен. AME-8065*</t>
  </si>
  <si>
    <t>70, B, синий</t>
  </si>
  <si>
    <t>70, C, синий</t>
  </si>
  <si>
    <t>70, D, синий</t>
  </si>
  <si>
    <t>75, A, синий</t>
  </si>
  <si>
    <t>75, B, синий</t>
  </si>
  <si>
    <t>75, C, синий</t>
  </si>
  <si>
    <t>75, D, синий</t>
  </si>
  <si>
    <t>80, A, синий</t>
  </si>
  <si>
    <t>80, B, синий</t>
  </si>
  <si>
    <t>80, C, синий</t>
  </si>
  <si>
    <t>85, A, синий</t>
  </si>
  <si>
    <t>трусы бразилианы жен. AME-8065-3*</t>
  </si>
  <si>
    <t>XS, синий</t>
  </si>
  <si>
    <t>S, синий</t>
  </si>
  <si>
    <t>M, синий</t>
  </si>
  <si>
    <t>L, синий</t>
  </si>
  <si>
    <t>Fleur</t>
  </si>
  <si>
    <t>бюстгальтер-балконет жен. AME-8059*</t>
  </si>
  <si>
    <t>70, B, цветок</t>
  </si>
  <si>
    <t>70, C, цветок</t>
  </si>
  <si>
    <t>75, B, цветок</t>
  </si>
  <si>
    <t>75, C, цветок</t>
  </si>
  <si>
    <t>75, D, цветок</t>
  </si>
  <si>
    <t>80, B, цветок</t>
  </si>
  <si>
    <t>80, C, цветок</t>
  </si>
  <si>
    <t>80, D, цветок</t>
  </si>
  <si>
    <t>85, B, цветок</t>
  </si>
  <si>
    <t>85, C, цветок</t>
  </si>
  <si>
    <t>85, D, цветок</t>
  </si>
  <si>
    <t>трусы слип жен. AME-8059-2*</t>
  </si>
  <si>
    <t>XS, цветок</t>
  </si>
  <si>
    <t>S, цветок</t>
  </si>
  <si>
    <t>M, цветок</t>
  </si>
  <si>
    <t>L, цветок</t>
  </si>
  <si>
    <t>XL, цветок</t>
  </si>
  <si>
    <t>Londine</t>
  </si>
  <si>
    <t>бюстгальтер-балконет жен. AME-8058*</t>
  </si>
  <si>
    <t>80, D, синий</t>
  </si>
  <si>
    <t>85, B, синий</t>
  </si>
  <si>
    <t>85, C, синий</t>
  </si>
  <si>
    <t>85, D, синий</t>
  </si>
  <si>
    <t>трусы бразилианы жен. AME-8058-3*</t>
  </si>
  <si>
    <t>XL, синий</t>
  </si>
  <si>
    <t>Lucie</t>
  </si>
  <si>
    <t>бюстгальтер пуш-ап жен. AME-8062*</t>
  </si>
  <si>
    <t>70, B, фиалка</t>
  </si>
  <si>
    <t>70, C, фиалка</t>
  </si>
  <si>
    <t>70, D, фиалка</t>
  </si>
  <si>
    <t>75, A, фиалка</t>
  </si>
  <si>
    <t>75, B, фиалка</t>
  </si>
  <si>
    <t>75, C, фиалка</t>
  </si>
  <si>
    <t>75, D, фиалка</t>
  </si>
  <si>
    <t>80, B, фиалка</t>
  </si>
  <si>
    <t>80, C, фиалка</t>
  </si>
  <si>
    <t>85, A, фиалка</t>
  </si>
  <si>
    <t>85, B, фиалка</t>
  </si>
  <si>
    <t>трусы бразилианы жен. AME-8062-3*</t>
  </si>
  <si>
    <t>XS, фиалка</t>
  </si>
  <si>
    <t>S, фиалка</t>
  </si>
  <si>
    <t>M, фиалка</t>
  </si>
  <si>
    <t>L, фиалка</t>
  </si>
  <si>
    <t>Lulu</t>
  </si>
  <si>
    <t>бюстгальтер-балконет жен. AME-8064*</t>
  </si>
  <si>
    <t>70, B, слива</t>
  </si>
  <si>
    <t>70, C, слива</t>
  </si>
  <si>
    <t>75, A, слива</t>
  </si>
  <si>
    <t>75, B, слива</t>
  </si>
  <si>
    <t>75, C, слива</t>
  </si>
  <si>
    <t>75, D, слива</t>
  </si>
  <si>
    <t>80, A, слива</t>
  </si>
  <si>
    <t>80, B, слива</t>
  </si>
  <si>
    <t>80, C, слива</t>
  </si>
  <si>
    <t>80, D, слива</t>
  </si>
  <si>
    <t>80, E, слива</t>
  </si>
  <si>
    <t>85, A, слива</t>
  </si>
  <si>
    <t>85, B, слива</t>
  </si>
  <si>
    <t>85, C, слива</t>
  </si>
  <si>
    <t>трусы бразилианы жен. AME-8064-3*</t>
  </si>
  <si>
    <t>XS, слива</t>
  </si>
  <si>
    <t>S, слива</t>
  </si>
  <si>
    <t>M, слива</t>
  </si>
  <si>
    <t>L, слива</t>
  </si>
  <si>
    <t>XL, слива</t>
  </si>
  <si>
    <t>-</t>
  </si>
  <si>
    <t>ИТОГО:</t>
  </si>
</sst>
</file>

<file path=xl/styles.xml><?xml version="1.0" encoding="utf-8"?>
<styleSheet xmlns="http://schemas.openxmlformats.org/spreadsheetml/2006/main">
  <fonts count="11">
    <font>
      <sz val="8"/>
      <name val="Arial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000000"/>
      <name val="MS Shell Dlg"/>
      <charset val="1"/>
    </font>
    <font>
      <i/>
      <sz val="8"/>
      <name val="Arial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i/>
      <sz val="8"/>
      <color rgb="FF0000FF"/>
      <name val="Arial"/>
      <family val="2"/>
      <charset val="1"/>
    </font>
    <font>
      <b/>
      <sz val="10"/>
      <name val="Arial"/>
      <family val="2"/>
      <charset val="1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EE9DB"/>
      </patternFill>
    </fill>
    <fill>
      <patternFill patternType="solid">
        <fgColor rgb="FF7FFFD4"/>
      </patternFill>
    </fill>
    <fill>
      <patternFill patternType="solid">
        <fgColor rgb="FF00FFFF"/>
      </patternFill>
    </fill>
    <fill>
      <patternFill patternType="solid">
        <fgColor rgb="FFB0C4DE"/>
      </patternFill>
    </fill>
    <fill>
      <patternFill patternType="solid">
        <fgColor rgb="FFEAEEE0"/>
      </patternFill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wrapText="1" indent="3"/>
    </xf>
    <xf numFmtId="0" fontId="3" fillId="5" borderId="0" xfId="0" applyFont="1" applyFill="1" applyAlignment="1">
      <alignment horizontal="left" wrapText="1" indent="6"/>
    </xf>
    <xf numFmtId="0" fontId="3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center"/>
    </xf>
    <xf numFmtId="0" fontId="6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2" fontId="7" fillId="0" borderId="1" xfId="0" applyNumberFormat="1" applyFont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5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6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9"/>
    </xf>
    <xf numFmtId="0" fontId="5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left" wrapText="1"/>
    </xf>
    <xf numFmtId="0" fontId="3" fillId="6" borderId="0" xfId="0" applyFont="1" applyFill="1" applyAlignment="1">
      <alignment horizontal="left" wrapText="1" indent="6"/>
    </xf>
    <xf numFmtId="0" fontId="5" fillId="6" borderId="0" xfId="0" applyFont="1" applyFill="1" applyAlignment="1">
      <alignment horizontal="left" wrapText="1" indent="6"/>
    </xf>
    <xf numFmtId="0" fontId="10" fillId="6" borderId="0" xfId="1" applyFill="1" applyAlignment="1" applyProtection="1">
      <alignment horizontal="left" wrapText="1" indent="9"/>
    </xf>
    <xf numFmtId="0" fontId="10" fillId="6" borderId="0" xfId="1" applyFill="1" applyAlignment="1" applyProtection="1">
      <alignment horizontal="left" wrapText="1" indent="6"/>
    </xf>
    <xf numFmtId="0" fontId="10" fillId="0" borderId="0" xfId="1" applyAlignment="1" applyProtection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85725</xdr:colOff>
      <xdr:row>3</xdr:row>
      <xdr:rowOff>95250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2</xdr:col>
      <xdr:colOff>0</xdr:colOff>
      <xdr:row>22</xdr:row>
      <xdr:rowOff>19050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25</xdr:row>
      <xdr:rowOff>9525</xdr:rowOff>
    </xdr:from>
    <xdr:to>
      <xdr:col>2</xdr:col>
      <xdr:colOff>0</xdr:colOff>
      <xdr:row>36</xdr:row>
      <xdr:rowOff>19050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39</xdr:row>
      <xdr:rowOff>9525</xdr:rowOff>
    </xdr:from>
    <xdr:to>
      <xdr:col>2</xdr:col>
      <xdr:colOff>0</xdr:colOff>
      <xdr:row>50</xdr:row>
      <xdr:rowOff>19050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54</xdr:row>
      <xdr:rowOff>9525</xdr:rowOff>
    </xdr:from>
    <xdr:to>
      <xdr:col>2</xdr:col>
      <xdr:colOff>0</xdr:colOff>
      <xdr:row>65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116</xdr:row>
      <xdr:rowOff>9525</xdr:rowOff>
    </xdr:from>
    <xdr:to>
      <xdr:col>2</xdr:col>
      <xdr:colOff>0</xdr:colOff>
      <xdr:row>127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140</xdr:row>
      <xdr:rowOff>9525</xdr:rowOff>
    </xdr:from>
    <xdr:to>
      <xdr:col>2</xdr:col>
      <xdr:colOff>0</xdr:colOff>
      <xdr:row>151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154</xdr:row>
      <xdr:rowOff>9525</xdr:rowOff>
    </xdr:from>
    <xdr:to>
      <xdr:col>2</xdr:col>
      <xdr:colOff>0</xdr:colOff>
      <xdr:row>165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207</xdr:row>
      <xdr:rowOff>9525</xdr:rowOff>
    </xdr:from>
    <xdr:to>
      <xdr:col>2</xdr:col>
      <xdr:colOff>0</xdr:colOff>
      <xdr:row>218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225</xdr:row>
      <xdr:rowOff>9525</xdr:rowOff>
    </xdr:from>
    <xdr:to>
      <xdr:col>2</xdr:col>
      <xdr:colOff>0</xdr:colOff>
      <xdr:row>236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241</xdr:row>
      <xdr:rowOff>9525</xdr:rowOff>
    </xdr:from>
    <xdr:to>
      <xdr:col>2</xdr:col>
      <xdr:colOff>0</xdr:colOff>
      <xdr:row>252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267</xdr:row>
      <xdr:rowOff>9525</xdr:rowOff>
    </xdr:from>
    <xdr:to>
      <xdr:col>2</xdr:col>
      <xdr:colOff>0</xdr:colOff>
      <xdr:row>278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343</xdr:row>
      <xdr:rowOff>9525</xdr:rowOff>
    </xdr:from>
    <xdr:to>
      <xdr:col>2</xdr:col>
      <xdr:colOff>0</xdr:colOff>
      <xdr:row>354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357</xdr:row>
      <xdr:rowOff>9525</xdr:rowOff>
    </xdr:from>
    <xdr:to>
      <xdr:col>2</xdr:col>
      <xdr:colOff>0</xdr:colOff>
      <xdr:row>368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371</xdr:row>
      <xdr:rowOff>9525</xdr:rowOff>
    </xdr:from>
    <xdr:to>
      <xdr:col>2</xdr:col>
      <xdr:colOff>0</xdr:colOff>
      <xdr:row>382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386</xdr:row>
      <xdr:rowOff>9525</xdr:rowOff>
    </xdr:from>
    <xdr:to>
      <xdr:col>2</xdr:col>
      <xdr:colOff>0</xdr:colOff>
      <xdr:row>397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444</xdr:row>
      <xdr:rowOff>9525</xdr:rowOff>
    </xdr:from>
    <xdr:to>
      <xdr:col>2</xdr:col>
      <xdr:colOff>0</xdr:colOff>
      <xdr:row>455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517</xdr:row>
      <xdr:rowOff>9525</xdr:rowOff>
    </xdr:from>
    <xdr:to>
      <xdr:col>2</xdr:col>
      <xdr:colOff>0</xdr:colOff>
      <xdr:row>528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531</xdr:row>
      <xdr:rowOff>9525</xdr:rowOff>
    </xdr:from>
    <xdr:to>
      <xdr:col>2</xdr:col>
      <xdr:colOff>0</xdr:colOff>
      <xdr:row>542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551</xdr:row>
      <xdr:rowOff>9525</xdr:rowOff>
    </xdr:from>
    <xdr:to>
      <xdr:col>2</xdr:col>
      <xdr:colOff>0</xdr:colOff>
      <xdr:row>562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568</xdr:row>
      <xdr:rowOff>9525</xdr:rowOff>
    </xdr:from>
    <xdr:to>
      <xdr:col>2</xdr:col>
      <xdr:colOff>0</xdr:colOff>
      <xdr:row>579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591</xdr:row>
      <xdr:rowOff>9525</xdr:rowOff>
    </xdr:from>
    <xdr:to>
      <xdr:col>2</xdr:col>
      <xdr:colOff>0</xdr:colOff>
      <xdr:row>602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611</xdr:row>
      <xdr:rowOff>9525</xdr:rowOff>
    </xdr:from>
    <xdr:to>
      <xdr:col>2</xdr:col>
      <xdr:colOff>0</xdr:colOff>
      <xdr:row>622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630</xdr:row>
      <xdr:rowOff>9525</xdr:rowOff>
    </xdr:from>
    <xdr:to>
      <xdr:col>2</xdr:col>
      <xdr:colOff>0</xdr:colOff>
      <xdr:row>641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644</xdr:row>
      <xdr:rowOff>9525</xdr:rowOff>
    </xdr:from>
    <xdr:to>
      <xdr:col>2</xdr:col>
      <xdr:colOff>0</xdr:colOff>
      <xdr:row>655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659</xdr:row>
      <xdr:rowOff>9525</xdr:rowOff>
    </xdr:from>
    <xdr:to>
      <xdr:col>2</xdr:col>
      <xdr:colOff>0</xdr:colOff>
      <xdr:row>670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724</xdr:row>
      <xdr:rowOff>9525</xdr:rowOff>
    </xdr:from>
    <xdr:to>
      <xdr:col>2</xdr:col>
      <xdr:colOff>0</xdr:colOff>
      <xdr:row>735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782</xdr:row>
      <xdr:rowOff>9525</xdr:rowOff>
    </xdr:from>
    <xdr:to>
      <xdr:col>2</xdr:col>
      <xdr:colOff>0</xdr:colOff>
      <xdr:row>793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887</xdr:row>
      <xdr:rowOff>9525</xdr:rowOff>
    </xdr:from>
    <xdr:to>
      <xdr:col>2</xdr:col>
      <xdr:colOff>0</xdr:colOff>
      <xdr:row>898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925</xdr:row>
      <xdr:rowOff>9525</xdr:rowOff>
    </xdr:from>
    <xdr:to>
      <xdr:col>2</xdr:col>
      <xdr:colOff>0</xdr:colOff>
      <xdr:row>936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979</xdr:row>
      <xdr:rowOff>9525</xdr:rowOff>
    </xdr:from>
    <xdr:to>
      <xdr:col>2</xdr:col>
      <xdr:colOff>0</xdr:colOff>
      <xdr:row>990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993</xdr:row>
      <xdr:rowOff>9525</xdr:rowOff>
    </xdr:from>
    <xdr:to>
      <xdr:col>2</xdr:col>
      <xdr:colOff>0</xdr:colOff>
      <xdr:row>1004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1009</xdr:row>
      <xdr:rowOff>9525</xdr:rowOff>
    </xdr:from>
    <xdr:to>
      <xdr:col>2</xdr:col>
      <xdr:colOff>0</xdr:colOff>
      <xdr:row>1020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1043</xdr:row>
      <xdr:rowOff>9525</xdr:rowOff>
    </xdr:from>
    <xdr:to>
      <xdr:col>2</xdr:col>
      <xdr:colOff>0</xdr:colOff>
      <xdr:row>1054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1067</xdr:row>
      <xdr:rowOff>9525</xdr:rowOff>
    </xdr:from>
    <xdr:to>
      <xdr:col>2</xdr:col>
      <xdr:colOff>0</xdr:colOff>
      <xdr:row>1078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1088</xdr:row>
      <xdr:rowOff>9525</xdr:rowOff>
    </xdr:from>
    <xdr:to>
      <xdr:col>2</xdr:col>
      <xdr:colOff>0</xdr:colOff>
      <xdr:row>1099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1111</xdr:row>
      <xdr:rowOff>9525</xdr:rowOff>
    </xdr:from>
    <xdr:to>
      <xdr:col>2</xdr:col>
      <xdr:colOff>0</xdr:colOff>
      <xdr:row>1122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1129</xdr:row>
      <xdr:rowOff>9525</xdr:rowOff>
    </xdr:from>
    <xdr:to>
      <xdr:col>2</xdr:col>
      <xdr:colOff>0</xdr:colOff>
      <xdr:row>1140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1211</xdr:row>
      <xdr:rowOff>9525</xdr:rowOff>
    </xdr:from>
    <xdr:to>
      <xdr:col>2</xdr:col>
      <xdr:colOff>0</xdr:colOff>
      <xdr:row>1222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1225</xdr:row>
      <xdr:rowOff>9525</xdr:rowOff>
    </xdr:from>
    <xdr:to>
      <xdr:col>2</xdr:col>
      <xdr:colOff>0</xdr:colOff>
      <xdr:row>1236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1242</xdr:row>
      <xdr:rowOff>9525</xdr:rowOff>
    </xdr:from>
    <xdr:to>
      <xdr:col>2</xdr:col>
      <xdr:colOff>0</xdr:colOff>
      <xdr:row>1253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1258</xdr:row>
      <xdr:rowOff>9525</xdr:rowOff>
    </xdr:from>
    <xdr:to>
      <xdr:col>2</xdr:col>
      <xdr:colOff>0</xdr:colOff>
      <xdr:row>1269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1272</xdr:row>
      <xdr:rowOff>9525</xdr:rowOff>
    </xdr:from>
    <xdr:to>
      <xdr:col>2</xdr:col>
      <xdr:colOff>0</xdr:colOff>
      <xdr:row>1283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1287</xdr:row>
      <xdr:rowOff>9525</xdr:rowOff>
    </xdr:from>
    <xdr:to>
      <xdr:col>2</xdr:col>
      <xdr:colOff>0</xdr:colOff>
      <xdr:row>1298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1301</xdr:row>
      <xdr:rowOff>9525</xdr:rowOff>
    </xdr:from>
    <xdr:to>
      <xdr:col>2</xdr:col>
      <xdr:colOff>0</xdr:colOff>
      <xdr:row>1312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1316</xdr:row>
      <xdr:rowOff>9525</xdr:rowOff>
    </xdr:from>
    <xdr:to>
      <xdr:col>2</xdr:col>
      <xdr:colOff>0</xdr:colOff>
      <xdr:row>1327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1330</xdr:row>
      <xdr:rowOff>9525</xdr:rowOff>
    </xdr:from>
    <xdr:to>
      <xdr:col>2</xdr:col>
      <xdr:colOff>0</xdr:colOff>
      <xdr:row>1341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1345</xdr:row>
      <xdr:rowOff>9525</xdr:rowOff>
    </xdr:from>
    <xdr:to>
      <xdr:col>2</xdr:col>
      <xdr:colOff>0</xdr:colOff>
      <xdr:row>1356</xdr:row>
      <xdr:rowOff>19050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1360</xdr:row>
      <xdr:rowOff>9525</xdr:rowOff>
    </xdr:from>
    <xdr:to>
      <xdr:col>2</xdr:col>
      <xdr:colOff>0</xdr:colOff>
      <xdr:row>1371</xdr:row>
      <xdr:rowOff>19050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1375</xdr:row>
      <xdr:rowOff>9525</xdr:rowOff>
    </xdr:from>
    <xdr:to>
      <xdr:col>2</xdr:col>
      <xdr:colOff>0</xdr:colOff>
      <xdr:row>1386</xdr:row>
      <xdr:rowOff>19050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1389</xdr:row>
      <xdr:rowOff>9525</xdr:rowOff>
    </xdr:from>
    <xdr:to>
      <xdr:col>2</xdr:col>
      <xdr:colOff>0</xdr:colOff>
      <xdr:row>1400</xdr:row>
      <xdr:rowOff>19050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1404</xdr:row>
      <xdr:rowOff>9525</xdr:rowOff>
    </xdr:from>
    <xdr:to>
      <xdr:col>2</xdr:col>
      <xdr:colOff>0</xdr:colOff>
      <xdr:row>1415</xdr:row>
      <xdr:rowOff>19050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1418</xdr:row>
      <xdr:rowOff>9525</xdr:rowOff>
    </xdr:from>
    <xdr:to>
      <xdr:col>2</xdr:col>
      <xdr:colOff>0</xdr:colOff>
      <xdr:row>1429</xdr:row>
      <xdr:rowOff>19050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1433</xdr:row>
      <xdr:rowOff>9525</xdr:rowOff>
    </xdr:from>
    <xdr:to>
      <xdr:col>2</xdr:col>
      <xdr:colOff>0</xdr:colOff>
      <xdr:row>1444</xdr:row>
      <xdr:rowOff>19050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1447</xdr:row>
      <xdr:rowOff>9525</xdr:rowOff>
    </xdr:from>
    <xdr:to>
      <xdr:col>2</xdr:col>
      <xdr:colOff>0</xdr:colOff>
      <xdr:row>1458</xdr:row>
      <xdr:rowOff>19050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1462</xdr:row>
      <xdr:rowOff>9525</xdr:rowOff>
    </xdr:from>
    <xdr:to>
      <xdr:col>2</xdr:col>
      <xdr:colOff>0</xdr:colOff>
      <xdr:row>1473</xdr:row>
      <xdr:rowOff>19050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1476</xdr:row>
      <xdr:rowOff>9525</xdr:rowOff>
    </xdr:from>
    <xdr:to>
      <xdr:col>2</xdr:col>
      <xdr:colOff>0</xdr:colOff>
      <xdr:row>1487</xdr:row>
      <xdr:rowOff>19050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1491</xdr:row>
      <xdr:rowOff>9525</xdr:rowOff>
    </xdr:from>
    <xdr:to>
      <xdr:col>2</xdr:col>
      <xdr:colOff>0</xdr:colOff>
      <xdr:row>1502</xdr:row>
      <xdr:rowOff>19050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1507</xdr:row>
      <xdr:rowOff>9525</xdr:rowOff>
    </xdr:from>
    <xdr:to>
      <xdr:col>2</xdr:col>
      <xdr:colOff>0</xdr:colOff>
      <xdr:row>1518</xdr:row>
      <xdr:rowOff>19050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1521"/>
  <sheetViews>
    <sheetView tabSelected="1" workbookViewId="0"/>
  </sheetViews>
  <sheetFormatPr defaultColWidth="10.5" defaultRowHeight="11.45" customHeight="1" outlineLevelRow="3"/>
  <cols>
    <col min="1" max="1" width="2.33203125" style="1" customWidth="1"/>
    <col min="2" max="2" width="29.33203125" style="1" customWidth="1"/>
    <col min="3" max="3" width="37.33203125" style="1" customWidth="1"/>
    <col min="4" max="4" width="18.5" style="1" hidden="1" customWidth="1"/>
    <col min="5" max="5" width="18.6640625" style="2" customWidth="1"/>
    <col min="6" max="6" width="10.5" style="2" customWidth="1"/>
    <col min="7" max="7" width="15.33203125" style="2" customWidth="1"/>
  </cols>
  <sheetData>
    <row r="1" spans="2:7" ht="11.1" customHeight="1"/>
    <row r="2" spans="2:7" ht="11.1" customHeight="1"/>
    <row r="3" spans="2:7" ht="11.1" customHeight="1"/>
    <row r="4" spans="2:7" ht="11.1" customHeight="1">
      <c r="E4" s="3" t="s">
        <v>0</v>
      </c>
      <c r="F4" s="25" t="s">
        <v>1</v>
      </c>
      <c r="G4" s="25"/>
    </row>
    <row r="5" spans="2:7" ht="11.1" customHeight="1">
      <c r="B5" s="1" t="s">
        <v>2</v>
      </c>
    </row>
    <row r="6" spans="2:7" ht="11.1" customHeight="1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7" ht="12.95" customHeight="1">
      <c r="B7" s="26" t="s">
        <v>9</v>
      </c>
      <c r="C7" s="26"/>
      <c r="D7" s="26"/>
      <c r="E7" s="26"/>
      <c r="F7" s="5"/>
      <c r="G7" s="5"/>
    </row>
    <row r="8" spans="2:7" ht="11.1" customHeight="1" outlineLevel="1">
      <c r="B8" s="27" t="s">
        <v>10</v>
      </c>
      <c r="C8" s="27"/>
      <c r="D8" s="6"/>
      <c r="E8" s="6"/>
      <c r="F8" s="6"/>
      <c r="G8" s="6"/>
    </row>
    <row r="9" spans="2:7" ht="11.1" customHeight="1" outlineLevel="2">
      <c r="B9" s="7" t="s">
        <v>11</v>
      </c>
      <c r="C9" s="7"/>
      <c r="D9" s="7"/>
      <c r="E9" s="7"/>
      <c r="F9" s="7"/>
      <c r="G9" s="7"/>
    </row>
    <row r="10" spans="2:7" ht="11.1" customHeight="1" outlineLevel="3">
      <c r="B10" s="28" t="s">
        <v>12</v>
      </c>
      <c r="C10" s="28"/>
      <c r="D10" s="8"/>
      <c r="E10" s="33" t="str">
        <f>HYPERLINK("http://www.galantholding.ru/catalog/263/107106/","www.galantholding.ru")</f>
        <v>www.galantholding.ru</v>
      </c>
      <c r="F10" s="29"/>
      <c r="G10" s="29"/>
    </row>
    <row r="11" spans="2:7" ht="11.1" customHeight="1" outlineLevel="3">
      <c r="B11" s="30" t="s">
        <v>13</v>
      </c>
      <c r="C11" s="30"/>
      <c r="D11" s="30"/>
      <c r="E11" s="30"/>
      <c r="F11" s="9"/>
      <c r="G11" s="9"/>
    </row>
    <row r="12" spans="2:7" ht="12.95" customHeight="1" outlineLevel="3">
      <c r="C12" s="10" t="s">
        <v>14</v>
      </c>
      <c r="D12" s="11">
        <v>8603641503156</v>
      </c>
      <c r="E12" s="12">
        <v>499</v>
      </c>
      <c r="F12" s="13"/>
      <c r="G12" s="14">
        <f>F12*E12</f>
        <v>0</v>
      </c>
    </row>
    <row r="13" spans="2:7" ht="12.95" customHeight="1" outlineLevel="3">
      <c r="C13" s="10" t="s">
        <v>15</v>
      </c>
      <c r="D13" s="11">
        <v>8603641502128</v>
      </c>
      <c r="E13" s="12">
        <v>499</v>
      </c>
      <c r="F13" s="13"/>
      <c r="G13" s="14">
        <f>F13*E13</f>
        <v>0</v>
      </c>
    </row>
    <row r="14" spans="2:7" ht="12.95" customHeight="1" outlineLevel="3">
      <c r="C14" s="10" t="s">
        <v>16</v>
      </c>
      <c r="D14" s="11">
        <v>8603641502135</v>
      </c>
      <c r="E14" s="12">
        <v>499</v>
      </c>
      <c r="F14" s="13"/>
      <c r="G14" s="14">
        <f>F14*E14</f>
        <v>0</v>
      </c>
    </row>
    <row r="15" spans="2:7" ht="12.95" customHeight="1" outlineLevel="3">
      <c r="C15" s="10" t="s">
        <v>17</v>
      </c>
      <c r="D15" s="11">
        <v>8603641502142</v>
      </c>
      <c r="E15" s="12">
        <v>499</v>
      </c>
      <c r="F15" s="13"/>
      <c r="G15" s="14">
        <f>F15*E15</f>
        <v>0</v>
      </c>
    </row>
    <row r="16" spans="2:7" ht="12.95" customHeight="1" outlineLevel="3">
      <c r="C16" s="10" t="s">
        <v>18</v>
      </c>
      <c r="D16" s="11">
        <v>8603641502159</v>
      </c>
      <c r="E16" s="12">
        <v>499</v>
      </c>
      <c r="F16" s="13"/>
      <c r="G16" s="14">
        <f>F16*E16</f>
        <v>0</v>
      </c>
    </row>
    <row r="17" spans="2:7" ht="12.95" customHeight="1" outlineLevel="3">
      <c r="C17" s="10" t="s">
        <v>19</v>
      </c>
      <c r="D17" s="11">
        <v>8603641502166</v>
      </c>
      <c r="E17" s="12">
        <v>499</v>
      </c>
      <c r="F17" s="13"/>
      <c r="G17" s="14">
        <f>F17*E17</f>
        <v>0</v>
      </c>
    </row>
    <row r="18" spans="2:7" ht="12.95" customHeight="1" outlineLevel="3">
      <c r="C18" s="10"/>
      <c r="D18" s="10"/>
      <c r="E18" s="15"/>
      <c r="F18" s="13"/>
      <c r="G18" s="14"/>
    </row>
    <row r="19" spans="2:7" ht="12.95" customHeight="1" outlineLevel="3">
      <c r="C19" s="10"/>
      <c r="D19" s="10"/>
      <c r="E19" s="15"/>
      <c r="F19" s="13"/>
      <c r="G19" s="14"/>
    </row>
    <row r="20" spans="2:7" ht="12.95" customHeight="1" outlineLevel="3">
      <c r="C20" s="10"/>
      <c r="D20" s="10"/>
      <c r="E20" s="15"/>
      <c r="F20" s="13"/>
      <c r="G20" s="14"/>
    </row>
    <row r="21" spans="2:7" ht="12.95" customHeight="1" outlineLevel="3">
      <c r="C21" s="10"/>
      <c r="D21" s="10"/>
      <c r="E21" s="15"/>
      <c r="F21" s="13"/>
      <c r="G21" s="14"/>
    </row>
    <row r="22" spans="2:7" ht="12.95" customHeight="1" outlineLevel="3">
      <c r="C22" s="10"/>
      <c r="D22" s="10"/>
      <c r="E22" s="15"/>
      <c r="F22" s="13"/>
      <c r="G22" s="14"/>
    </row>
    <row r="23" spans="2:7" ht="12.95" customHeight="1" outlineLevel="3">
      <c r="B23" s="16"/>
      <c r="C23" s="10"/>
      <c r="D23" s="10"/>
      <c r="E23" s="15"/>
      <c r="F23" s="13"/>
      <c r="G23" s="14"/>
    </row>
    <row r="24" spans="2:7" ht="11.1" customHeight="1" outlineLevel="3">
      <c r="B24" s="28" t="s">
        <v>20</v>
      </c>
      <c r="C24" s="28"/>
      <c r="D24" s="8"/>
      <c r="E24" s="33" t="str">
        <f>HYPERLINK("http://www.galantholding.ru/catalog/263/137002/","www.galantholding.ru")</f>
        <v>www.galantholding.ru</v>
      </c>
      <c r="F24" s="29"/>
      <c r="G24" s="29"/>
    </row>
    <row r="25" spans="2:7" ht="11.1" customHeight="1" outlineLevel="3">
      <c r="B25" s="30" t="s">
        <v>13</v>
      </c>
      <c r="C25" s="30"/>
      <c r="D25" s="30"/>
      <c r="E25" s="30"/>
      <c r="F25" s="9"/>
      <c r="G25" s="9"/>
    </row>
    <row r="26" spans="2:7" ht="12.95" customHeight="1" outlineLevel="3">
      <c r="C26" s="10" t="s">
        <v>15</v>
      </c>
      <c r="D26" s="11">
        <v>8603641302124</v>
      </c>
      <c r="E26" s="12">
        <v>550</v>
      </c>
      <c r="F26" s="13"/>
      <c r="G26" s="14">
        <f>F26*E26</f>
        <v>0</v>
      </c>
    </row>
    <row r="27" spans="2:7" ht="12.95" customHeight="1" outlineLevel="3">
      <c r="C27" s="10" t="s">
        <v>18</v>
      </c>
      <c r="D27" s="11">
        <v>8603641302155</v>
      </c>
      <c r="E27" s="12">
        <v>550</v>
      </c>
      <c r="F27" s="13"/>
      <c r="G27" s="14">
        <f>F27*E27</f>
        <v>0</v>
      </c>
    </row>
    <row r="28" spans="2:7" ht="12.95" customHeight="1" outlineLevel="3">
      <c r="C28" s="10" t="s">
        <v>19</v>
      </c>
      <c r="D28" s="11">
        <v>8603641302162</v>
      </c>
      <c r="E28" s="12">
        <v>550</v>
      </c>
      <c r="F28" s="13"/>
      <c r="G28" s="14">
        <f>F28*E28</f>
        <v>0</v>
      </c>
    </row>
    <row r="29" spans="2:7" ht="12.95" customHeight="1" outlineLevel="3">
      <c r="C29" s="10"/>
      <c r="D29" s="10"/>
      <c r="E29" s="15"/>
      <c r="F29" s="13"/>
      <c r="G29" s="14"/>
    </row>
    <row r="30" spans="2:7" ht="12.95" customHeight="1" outlineLevel="3">
      <c r="C30" s="10"/>
      <c r="D30" s="10"/>
      <c r="E30" s="15"/>
      <c r="F30" s="13"/>
      <c r="G30" s="14"/>
    </row>
    <row r="31" spans="2:7" ht="12.95" customHeight="1" outlineLevel="3">
      <c r="C31" s="10"/>
      <c r="D31" s="10"/>
      <c r="E31" s="15"/>
      <c r="F31" s="13"/>
      <c r="G31" s="14"/>
    </row>
    <row r="32" spans="2:7" ht="12.95" customHeight="1" outlineLevel="3">
      <c r="C32" s="10"/>
      <c r="D32" s="10"/>
      <c r="E32" s="15"/>
      <c r="F32" s="13"/>
      <c r="G32" s="14"/>
    </row>
    <row r="33" spans="2:7" ht="12.95" customHeight="1" outlineLevel="3">
      <c r="C33" s="10"/>
      <c r="D33" s="10"/>
      <c r="E33" s="15"/>
      <c r="F33" s="13"/>
      <c r="G33" s="14"/>
    </row>
    <row r="34" spans="2:7" ht="12.95" customHeight="1" outlineLevel="3">
      <c r="C34" s="10"/>
      <c r="D34" s="10"/>
      <c r="E34" s="15"/>
      <c r="F34" s="13"/>
      <c r="G34" s="14"/>
    </row>
    <row r="35" spans="2:7" ht="12.95" customHeight="1" outlineLevel="3">
      <c r="C35" s="10"/>
      <c r="D35" s="10"/>
      <c r="E35" s="15"/>
      <c r="F35" s="13"/>
      <c r="G35" s="14"/>
    </row>
    <row r="36" spans="2:7" ht="12.95" customHeight="1" outlineLevel="3">
      <c r="C36" s="10"/>
      <c r="D36" s="10"/>
      <c r="E36" s="15"/>
      <c r="F36" s="13"/>
      <c r="G36" s="14"/>
    </row>
    <row r="37" spans="2:7" ht="12.95" customHeight="1" outlineLevel="3">
      <c r="B37" s="16"/>
      <c r="C37" s="10"/>
      <c r="D37" s="10"/>
      <c r="E37" s="15"/>
      <c r="F37" s="13"/>
      <c r="G37" s="14"/>
    </row>
    <row r="38" spans="2:7" ht="11.1" customHeight="1" outlineLevel="3">
      <c r="B38" s="28" t="s">
        <v>21</v>
      </c>
      <c r="C38" s="28"/>
      <c r="D38" s="8"/>
      <c r="E38" s="33" t="str">
        <f>HYPERLINK("http://www.galantholding.ru/catalog/263/137003/","www.galantholding.ru")</f>
        <v>www.galantholding.ru</v>
      </c>
      <c r="F38" s="29"/>
      <c r="G38" s="29"/>
    </row>
    <row r="39" spans="2:7" ht="11.1" customHeight="1" outlineLevel="3">
      <c r="B39" s="30" t="s">
        <v>13</v>
      </c>
      <c r="C39" s="30"/>
      <c r="D39" s="30"/>
      <c r="E39" s="30"/>
      <c r="F39" s="9"/>
      <c r="G39" s="9"/>
    </row>
    <row r="40" spans="2:7" ht="12.95" customHeight="1" outlineLevel="3">
      <c r="C40" s="10" t="s">
        <v>15</v>
      </c>
      <c r="D40" s="11">
        <v>8603641402121</v>
      </c>
      <c r="E40" s="12">
        <v>550</v>
      </c>
      <c r="F40" s="13"/>
      <c r="G40" s="14">
        <f>F40*E40</f>
        <v>0</v>
      </c>
    </row>
    <row r="41" spans="2:7" ht="12.95" customHeight="1" outlineLevel="3">
      <c r="C41" s="10" t="s">
        <v>16</v>
      </c>
      <c r="D41" s="11">
        <v>8603641402138</v>
      </c>
      <c r="E41" s="12">
        <v>550</v>
      </c>
      <c r="F41" s="13"/>
      <c r="G41" s="14">
        <f>F41*E41</f>
        <v>0</v>
      </c>
    </row>
    <row r="42" spans="2:7" ht="12.95" customHeight="1" outlineLevel="3">
      <c r="C42" s="10" t="s">
        <v>17</v>
      </c>
      <c r="D42" s="11">
        <v>8603641402145</v>
      </c>
      <c r="E42" s="12">
        <v>550</v>
      </c>
      <c r="F42" s="13"/>
      <c r="G42" s="14">
        <f>F42*E42</f>
        <v>0</v>
      </c>
    </row>
    <row r="43" spans="2:7" ht="12.95" customHeight="1" outlineLevel="3">
      <c r="C43" s="10" t="s">
        <v>18</v>
      </c>
      <c r="D43" s="11">
        <v>8603641402152</v>
      </c>
      <c r="E43" s="12">
        <v>550</v>
      </c>
      <c r="F43" s="13"/>
      <c r="G43" s="14">
        <f>F43*E43</f>
        <v>0</v>
      </c>
    </row>
    <row r="44" spans="2:7" ht="12.95" customHeight="1" outlineLevel="3">
      <c r="C44" s="10" t="s">
        <v>19</v>
      </c>
      <c r="D44" s="11">
        <v>8603641402169</v>
      </c>
      <c r="E44" s="12">
        <v>550</v>
      </c>
      <c r="F44" s="13"/>
      <c r="G44" s="14">
        <f>F44*E44</f>
        <v>0</v>
      </c>
    </row>
    <row r="45" spans="2:7" ht="12.95" customHeight="1" outlineLevel="3">
      <c r="C45" s="10"/>
      <c r="D45" s="10"/>
      <c r="E45" s="15"/>
      <c r="F45" s="13"/>
      <c r="G45" s="14"/>
    </row>
    <row r="46" spans="2:7" ht="12.95" customHeight="1" outlineLevel="3">
      <c r="C46" s="10"/>
      <c r="D46" s="10"/>
      <c r="E46" s="15"/>
      <c r="F46" s="13"/>
      <c r="G46" s="14"/>
    </row>
    <row r="47" spans="2:7" ht="12.95" customHeight="1" outlineLevel="3">
      <c r="C47" s="10"/>
      <c r="D47" s="10"/>
      <c r="E47" s="15"/>
      <c r="F47" s="13"/>
      <c r="G47" s="14"/>
    </row>
    <row r="48" spans="2:7" ht="12.95" customHeight="1" outlineLevel="3">
      <c r="C48" s="10"/>
      <c r="D48" s="10"/>
      <c r="E48" s="15"/>
      <c r="F48" s="13"/>
      <c r="G48" s="14"/>
    </row>
    <row r="49" spans="2:7" ht="12.95" customHeight="1" outlineLevel="3">
      <c r="C49" s="10"/>
      <c r="D49" s="10"/>
      <c r="E49" s="15"/>
      <c r="F49" s="13"/>
      <c r="G49" s="14"/>
    </row>
    <row r="50" spans="2:7" ht="12.95" customHeight="1" outlineLevel="3">
      <c r="C50" s="10"/>
      <c r="D50" s="10"/>
      <c r="E50" s="15"/>
      <c r="F50" s="13"/>
      <c r="G50" s="14"/>
    </row>
    <row r="51" spans="2:7" ht="12.95" customHeight="1" outlineLevel="3">
      <c r="B51" s="35" t="str">
        <f>HYPERLINK("http://galantphoto.ru/pictures_for_form/Amelie/AME-6414.jpg","увеличить")</f>
        <v>увеличить</v>
      </c>
      <c r="C51" s="10"/>
      <c r="D51" s="10"/>
      <c r="E51" s="15"/>
      <c r="F51" s="13"/>
      <c r="G51" s="14"/>
    </row>
    <row r="52" spans="2:7" ht="11.1" customHeight="1" outlineLevel="2">
      <c r="B52" s="7" t="s">
        <v>22</v>
      </c>
      <c r="C52" s="7"/>
      <c r="D52" s="7"/>
      <c r="E52" s="7"/>
      <c r="F52" s="7"/>
      <c r="G52" s="7"/>
    </row>
    <row r="53" spans="2:7" ht="11.1" customHeight="1" outlineLevel="3">
      <c r="B53" s="28" t="s">
        <v>23</v>
      </c>
      <c r="C53" s="28"/>
      <c r="D53" s="8"/>
      <c r="E53" s="33" t="str">
        <f>HYPERLINK("http://www.galantholding.ru/catalog/288/103763/","www.galantholding.ru")</f>
        <v>www.galantholding.ru</v>
      </c>
      <c r="F53" s="29"/>
      <c r="G53" s="29"/>
    </row>
    <row r="54" spans="2:7" ht="11.1" customHeight="1" outlineLevel="3">
      <c r="B54" s="30" t="s">
        <v>24</v>
      </c>
      <c r="C54" s="30"/>
      <c r="D54" s="30"/>
      <c r="E54" s="30"/>
      <c r="F54" s="9"/>
      <c r="G54" s="9"/>
    </row>
    <row r="55" spans="2:7" ht="12.95" customHeight="1" outlineLevel="3">
      <c r="C55" s="10" t="s">
        <v>25</v>
      </c>
      <c r="D55" s="11">
        <v>8600215896171</v>
      </c>
      <c r="E55" s="17">
        <v>875.2</v>
      </c>
      <c r="F55" s="13"/>
      <c r="G55" s="14">
        <f>F55*E55</f>
        <v>0</v>
      </c>
    </row>
    <row r="56" spans="2:7" ht="12.95" customHeight="1" outlineLevel="3">
      <c r="C56" s="10" t="s">
        <v>26</v>
      </c>
      <c r="D56" s="11">
        <v>8600215896188</v>
      </c>
      <c r="E56" s="17">
        <v>875.2</v>
      </c>
      <c r="F56" s="13"/>
      <c r="G56" s="14">
        <f>F56*E56</f>
        <v>0</v>
      </c>
    </row>
    <row r="57" spans="2:7" ht="12.95" customHeight="1" outlineLevel="3">
      <c r="C57" s="10" t="s">
        <v>27</v>
      </c>
      <c r="D57" s="11">
        <v>8600215896195</v>
      </c>
      <c r="E57" s="17">
        <v>875.2</v>
      </c>
      <c r="F57" s="13"/>
      <c r="G57" s="14">
        <f>F57*E57</f>
        <v>0</v>
      </c>
    </row>
    <row r="58" spans="2:7" ht="12.95" customHeight="1" outlineLevel="3">
      <c r="C58" s="10" t="s">
        <v>28</v>
      </c>
      <c r="D58" s="11">
        <v>8600215896003</v>
      </c>
      <c r="E58" s="17">
        <v>875.2</v>
      </c>
      <c r="F58" s="13"/>
      <c r="G58" s="14">
        <f>F58*E58</f>
        <v>0</v>
      </c>
    </row>
    <row r="59" spans="2:7" ht="12.95" customHeight="1" outlineLevel="3">
      <c r="C59" s="10" t="s">
        <v>29</v>
      </c>
      <c r="D59" s="11">
        <v>8600215896010</v>
      </c>
      <c r="E59" s="17">
        <v>875.2</v>
      </c>
      <c r="F59" s="13"/>
      <c r="G59" s="14">
        <f>F59*E59</f>
        <v>0</v>
      </c>
    </row>
    <row r="60" spans="2:7" ht="12.95" customHeight="1" outlineLevel="3">
      <c r="C60" s="10" t="s">
        <v>30</v>
      </c>
      <c r="D60" s="11">
        <v>8600215896027</v>
      </c>
      <c r="E60" s="17">
        <v>875.2</v>
      </c>
      <c r="F60" s="13"/>
      <c r="G60" s="14">
        <f>F60*E60</f>
        <v>0</v>
      </c>
    </row>
    <row r="61" spans="2:7" ht="12.95" customHeight="1" outlineLevel="3">
      <c r="C61" s="10" t="s">
        <v>31</v>
      </c>
      <c r="D61" s="11">
        <v>8600215896034</v>
      </c>
      <c r="E61" s="17">
        <v>875.2</v>
      </c>
      <c r="F61" s="13"/>
      <c r="G61" s="14">
        <f>F61*E61</f>
        <v>0</v>
      </c>
    </row>
    <row r="62" spans="2:7" ht="12.95" customHeight="1" outlineLevel="3">
      <c r="C62" s="10" t="s">
        <v>32</v>
      </c>
      <c r="D62" s="11">
        <v>8600215896393</v>
      </c>
      <c r="E62" s="17">
        <v>875.2</v>
      </c>
      <c r="F62" s="13"/>
      <c r="G62" s="14">
        <f>F62*E62</f>
        <v>0</v>
      </c>
    </row>
    <row r="63" spans="2:7" ht="12.95" customHeight="1" outlineLevel="3">
      <c r="C63" s="10" t="s">
        <v>33</v>
      </c>
      <c r="D63" s="11">
        <v>8600215896270</v>
      </c>
      <c r="E63" s="17">
        <v>875.2</v>
      </c>
      <c r="F63" s="13"/>
      <c r="G63" s="14">
        <f>F63*E63</f>
        <v>0</v>
      </c>
    </row>
    <row r="64" spans="2:7" ht="12.95" customHeight="1" outlineLevel="3">
      <c r="C64" s="10" t="s">
        <v>34</v>
      </c>
      <c r="D64" s="11">
        <v>8600215896041</v>
      </c>
      <c r="E64" s="17">
        <v>875.2</v>
      </c>
      <c r="F64" s="13"/>
      <c r="G64" s="14">
        <f>F64*E64</f>
        <v>0</v>
      </c>
    </row>
    <row r="65" spans="2:7" ht="12.95" customHeight="1" outlineLevel="3">
      <c r="C65" s="10" t="s">
        <v>35</v>
      </c>
      <c r="D65" s="11">
        <v>8600215896058</v>
      </c>
      <c r="E65" s="17">
        <v>875.2</v>
      </c>
      <c r="F65" s="13"/>
      <c r="G65" s="14">
        <f>F65*E65</f>
        <v>0</v>
      </c>
    </row>
    <row r="66" spans="2:7" ht="12.95" customHeight="1" outlineLevel="3">
      <c r="B66" s="35" t="str">
        <f>HYPERLINK("http://galantphoto.ru/pictures_for_form/Amelie/AME-2158.jpg","увеличить")</f>
        <v>увеличить</v>
      </c>
      <c r="C66" s="10" t="s">
        <v>36</v>
      </c>
      <c r="D66" s="11">
        <v>8600215896409</v>
      </c>
      <c r="E66" s="17">
        <v>875.2</v>
      </c>
      <c r="F66" s="13"/>
      <c r="G66" s="14">
        <f>F66*E66</f>
        <v>0</v>
      </c>
    </row>
    <row r="67" spans="2:7" ht="12.95" customHeight="1" outlineLevel="3">
      <c r="C67" s="10" t="s">
        <v>37</v>
      </c>
      <c r="D67" s="11">
        <v>8600215896843</v>
      </c>
      <c r="E67" s="17">
        <v>875.2</v>
      </c>
      <c r="F67" s="13"/>
      <c r="G67" s="14">
        <f>F67*E67</f>
        <v>0</v>
      </c>
    </row>
    <row r="68" spans="2:7" ht="12.95" customHeight="1" outlineLevel="3">
      <c r="C68" s="10" t="s">
        <v>38</v>
      </c>
      <c r="D68" s="11">
        <v>8600215896065</v>
      </c>
      <c r="E68" s="17">
        <v>875.2</v>
      </c>
      <c r="F68" s="13"/>
      <c r="G68" s="14">
        <f>F68*E68</f>
        <v>0</v>
      </c>
    </row>
    <row r="69" spans="2:7" ht="12.95" customHeight="1" outlineLevel="3">
      <c r="C69" s="10" t="s">
        <v>39</v>
      </c>
      <c r="D69" s="11">
        <v>8600215896072</v>
      </c>
      <c r="E69" s="17">
        <v>875.2</v>
      </c>
      <c r="F69" s="13"/>
      <c r="G69" s="14">
        <f>F69*E69</f>
        <v>0</v>
      </c>
    </row>
    <row r="70" spans="2:7" ht="12.95" customHeight="1" outlineLevel="3">
      <c r="C70" s="10" t="s">
        <v>40</v>
      </c>
      <c r="D70" s="11">
        <v>8600215896867</v>
      </c>
      <c r="E70" s="17">
        <v>875.2</v>
      </c>
      <c r="F70" s="13"/>
      <c r="G70" s="14">
        <f>F70*E70</f>
        <v>0</v>
      </c>
    </row>
    <row r="71" spans="2:7" ht="12.95" customHeight="1" outlineLevel="3">
      <c r="C71" s="10" t="s">
        <v>41</v>
      </c>
      <c r="D71" s="11">
        <v>8600215896089</v>
      </c>
      <c r="E71" s="17">
        <v>875.2</v>
      </c>
      <c r="F71" s="13"/>
      <c r="G71" s="14">
        <f>F71*E71</f>
        <v>0</v>
      </c>
    </row>
    <row r="72" spans="2:7" ht="12.95" customHeight="1" outlineLevel="3">
      <c r="C72" s="10" t="s">
        <v>42</v>
      </c>
      <c r="D72" s="11">
        <v>8600215820176</v>
      </c>
      <c r="E72" s="17">
        <v>875.2</v>
      </c>
      <c r="F72" s="13"/>
      <c r="G72" s="14">
        <f>F72*E72</f>
        <v>0</v>
      </c>
    </row>
    <row r="73" spans="2:7" ht="12.95" customHeight="1" outlineLevel="3">
      <c r="C73" s="10" t="s">
        <v>43</v>
      </c>
      <c r="D73" s="11">
        <v>8600215820183</v>
      </c>
      <c r="E73" s="17">
        <v>875.2</v>
      </c>
      <c r="F73" s="13"/>
      <c r="G73" s="14">
        <f>F73*E73</f>
        <v>0</v>
      </c>
    </row>
    <row r="74" spans="2:7" ht="12.95" customHeight="1" outlineLevel="3">
      <c r="C74" s="10" t="s">
        <v>44</v>
      </c>
      <c r="D74" s="11">
        <v>8600215820190</v>
      </c>
      <c r="E74" s="17">
        <v>875.2</v>
      </c>
      <c r="F74" s="13"/>
      <c r="G74" s="14">
        <f>F74*E74</f>
        <v>0</v>
      </c>
    </row>
    <row r="75" spans="2:7" ht="12.95" customHeight="1" outlineLevel="3">
      <c r="C75" s="10" t="s">
        <v>45</v>
      </c>
      <c r="D75" s="11">
        <v>8600215820022</v>
      </c>
      <c r="E75" s="17">
        <v>875.2</v>
      </c>
      <c r="F75" s="13"/>
      <c r="G75" s="14">
        <f>F75*E75</f>
        <v>0</v>
      </c>
    </row>
    <row r="76" spans="2:7" ht="12.95" customHeight="1" outlineLevel="3">
      <c r="C76" s="10" t="s">
        <v>46</v>
      </c>
      <c r="D76" s="11">
        <v>8600215820039</v>
      </c>
      <c r="E76" s="17">
        <v>875.2</v>
      </c>
      <c r="F76" s="13"/>
      <c r="G76" s="14">
        <f>F76*E76</f>
        <v>0</v>
      </c>
    </row>
    <row r="77" spans="2:7" ht="12.95" customHeight="1" outlineLevel="3">
      <c r="C77" s="10" t="s">
        <v>47</v>
      </c>
      <c r="D77" s="11">
        <v>8600215820275</v>
      </c>
      <c r="E77" s="17">
        <v>875.2</v>
      </c>
      <c r="F77" s="13"/>
      <c r="G77" s="14">
        <f>F77*E77</f>
        <v>0</v>
      </c>
    </row>
    <row r="78" spans="2:7" ht="12.95" customHeight="1" outlineLevel="3">
      <c r="C78" s="10" t="s">
        <v>48</v>
      </c>
      <c r="D78" s="11">
        <v>8600215820046</v>
      </c>
      <c r="E78" s="17">
        <v>875.2</v>
      </c>
      <c r="F78" s="13"/>
      <c r="G78" s="14">
        <f>F78*E78</f>
        <v>0</v>
      </c>
    </row>
    <row r="79" spans="2:7" ht="12.95" customHeight="1" outlineLevel="3">
      <c r="C79" s="10" t="s">
        <v>49</v>
      </c>
      <c r="D79" s="11">
        <v>8600215820053</v>
      </c>
      <c r="E79" s="17">
        <v>875.2</v>
      </c>
      <c r="F79" s="13"/>
      <c r="G79" s="14">
        <f>F79*E79</f>
        <v>0</v>
      </c>
    </row>
    <row r="80" spans="2:7" ht="12.95" customHeight="1" outlineLevel="3">
      <c r="C80" s="10" t="s">
        <v>50</v>
      </c>
      <c r="D80" s="11">
        <v>8600215820848</v>
      </c>
      <c r="E80" s="17">
        <v>875.2</v>
      </c>
      <c r="F80" s="13"/>
      <c r="G80" s="14">
        <f>F80*E80</f>
        <v>0</v>
      </c>
    </row>
    <row r="81" spans="3:7" ht="12.95" customHeight="1" outlineLevel="3">
      <c r="C81" s="10" t="s">
        <v>51</v>
      </c>
      <c r="D81" s="11">
        <v>8600215820060</v>
      </c>
      <c r="E81" s="17">
        <v>875.2</v>
      </c>
      <c r="F81" s="13"/>
      <c r="G81" s="14">
        <f>F81*E81</f>
        <v>0</v>
      </c>
    </row>
    <row r="82" spans="3:7" ht="12.95" customHeight="1" outlineLevel="3">
      <c r="C82" s="10" t="s">
        <v>52</v>
      </c>
      <c r="D82" s="11">
        <v>8600215820862</v>
      </c>
      <c r="E82" s="17">
        <v>875.2</v>
      </c>
      <c r="F82" s="13"/>
      <c r="G82" s="14">
        <f>F82*E82</f>
        <v>0</v>
      </c>
    </row>
    <row r="83" spans="3:7" ht="12.95" customHeight="1" outlineLevel="3">
      <c r="C83" s="10" t="s">
        <v>53</v>
      </c>
      <c r="D83" s="11">
        <v>8600215820084</v>
      </c>
      <c r="E83" s="17">
        <v>875.2</v>
      </c>
      <c r="F83" s="13"/>
      <c r="G83" s="14">
        <f>F83*E83</f>
        <v>0</v>
      </c>
    </row>
    <row r="84" spans="3:7" ht="12.95" customHeight="1" outlineLevel="3">
      <c r="C84" s="10" t="s">
        <v>54</v>
      </c>
      <c r="D84" s="11">
        <v>8600215897178</v>
      </c>
      <c r="E84" s="17">
        <v>875.2</v>
      </c>
      <c r="F84" s="13"/>
      <c r="G84" s="14">
        <f>F84*E84</f>
        <v>0</v>
      </c>
    </row>
    <row r="85" spans="3:7" ht="12.95" customHeight="1" outlineLevel="3">
      <c r="C85" s="10" t="s">
        <v>55</v>
      </c>
      <c r="D85" s="11">
        <v>8600215897185</v>
      </c>
      <c r="E85" s="17">
        <v>875.2</v>
      </c>
      <c r="F85" s="13"/>
      <c r="G85" s="14">
        <f>F85*E85</f>
        <v>0</v>
      </c>
    </row>
    <row r="86" spans="3:7" ht="12.95" customHeight="1" outlineLevel="3">
      <c r="C86" s="10" t="s">
        <v>56</v>
      </c>
      <c r="D86" s="11">
        <v>8600215897192</v>
      </c>
      <c r="E86" s="17">
        <v>875.2</v>
      </c>
      <c r="F86" s="13"/>
      <c r="G86" s="14">
        <f>F86*E86</f>
        <v>0</v>
      </c>
    </row>
    <row r="87" spans="3:7" ht="12.95" customHeight="1" outlineLevel="3">
      <c r="C87" s="10" t="s">
        <v>57</v>
      </c>
      <c r="D87" s="11">
        <v>8600215897000</v>
      </c>
      <c r="E87" s="17">
        <v>875.2</v>
      </c>
      <c r="F87" s="13"/>
      <c r="G87" s="14">
        <f>F87*E87</f>
        <v>0</v>
      </c>
    </row>
    <row r="88" spans="3:7" ht="12.95" customHeight="1" outlineLevel="3">
      <c r="C88" s="10" t="s">
        <v>58</v>
      </c>
      <c r="D88" s="11">
        <v>8600215897017</v>
      </c>
      <c r="E88" s="17">
        <v>875.2</v>
      </c>
      <c r="F88" s="13"/>
      <c r="G88" s="14">
        <f>F88*E88</f>
        <v>0</v>
      </c>
    </row>
    <row r="89" spans="3:7" ht="12.95" customHeight="1" outlineLevel="3">
      <c r="C89" s="10" t="s">
        <v>59</v>
      </c>
      <c r="D89" s="11">
        <v>8600215897024</v>
      </c>
      <c r="E89" s="17">
        <v>875.2</v>
      </c>
      <c r="F89" s="13"/>
      <c r="G89" s="14">
        <f>F89*E89</f>
        <v>0</v>
      </c>
    </row>
    <row r="90" spans="3:7" ht="12.95" customHeight="1" outlineLevel="3">
      <c r="C90" s="10" t="s">
        <v>60</v>
      </c>
      <c r="D90" s="11">
        <v>8600215897031</v>
      </c>
      <c r="E90" s="17">
        <v>875.2</v>
      </c>
      <c r="F90" s="13"/>
      <c r="G90" s="14">
        <f>F90*E90</f>
        <v>0</v>
      </c>
    </row>
    <row r="91" spans="3:7" ht="12.95" customHeight="1" outlineLevel="3">
      <c r="C91" s="10" t="s">
        <v>61</v>
      </c>
      <c r="D91" s="11">
        <v>8600215897390</v>
      </c>
      <c r="E91" s="17">
        <v>875.2</v>
      </c>
      <c r="F91" s="13"/>
      <c r="G91" s="14">
        <f>F91*E91</f>
        <v>0</v>
      </c>
    </row>
    <row r="92" spans="3:7" ht="12.95" customHeight="1" outlineLevel="3">
      <c r="C92" s="10" t="s">
        <v>62</v>
      </c>
      <c r="D92" s="11">
        <v>8600215897277</v>
      </c>
      <c r="E92" s="17">
        <v>875.2</v>
      </c>
      <c r="F92" s="13"/>
      <c r="G92" s="14">
        <f>F92*E92</f>
        <v>0</v>
      </c>
    </row>
    <row r="93" spans="3:7" ht="12.95" customHeight="1" outlineLevel="3">
      <c r="C93" s="10" t="s">
        <v>63</v>
      </c>
      <c r="D93" s="11">
        <v>8600215897048</v>
      </c>
      <c r="E93" s="17">
        <v>875.2</v>
      </c>
      <c r="F93" s="13"/>
      <c r="G93" s="14">
        <f>F93*E93</f>
        <v>0</v>
      </c>
    </row>
    <row r="94" spans="3:7" ht="12.95" customHeight="1" outlineLevel="3">
      <c r="C94" s="10" t="s">
        <v>64</v>
      </c>
      <c r="D94" s="11">
        <v>8600215897055</v>
      </c>
      <c r="E94" s="17">
        <v>875.2</v>
      </c>
      <c r="F94" s="13"/>
      <c r="G94" s="14">
        <f>F94*E94</f>
        <v>0</v>
      </c>
    </row>
    <row r="95" spans="3:7" ht="12.95" customHeight="1" outlineLevel="3">
      <c r="C95" s="10" t="s">
        <v>65</v>
      </c>
      <c r="D95" s="11">
        <v>8600215897406</v>
      </c>
      <c r="E95" s="17">
        <v>875.2</v>
      </c>
      <c r="F95" s="13"/>
      <c r="G95" s="14">
        <f>F95*E95</f>
        <v>0</v>
      </c>
    </row>
    <row r="96" spans="3:7" ht="12.95" customHeight="1" outlineLevel="3">
      <c r="C96" s="10" t="s">
        <v>66</v>
      </c>
      <c r="D96" s="11">
        <v>8600215897840</v>
      </c>
      <c r="E96" s="17">
        <v>875.2</v>
      </c>
      <c r="F96" s="13"/>
      <c r="G96" s="14">
        <f>F96*E96</f>
        <v>0</v>
      </c>
    </row>
    <row r="97" spans="3:7" ht="12.95" customHeight="1" outlineLevel="3">
      <c r="C97" s="10" t="s">
        <v>67</v>
      </c>
      <c r="D97" s="11">
        <v>8600215897062</v>
      </c>
      <c r="E97" s="17">
        <v>875.2</v>
      </c>
      <c r="F97" s="13"/>
      <c r="G97" s="14">
        <f>F97*E97</f>
        <v>0</v>
      </c>
    </row>
    <row r="98" spans="3:7" ht="12.95" customHeight="1" outlineLevel="3">
      <c r="C98" s="10" t="s">
        <v>68</v>
      </c>
      <c r="D98" s="11">
        <v>8600215897079</v>
      </c>
      <c r="E98" s="17">
        <v>875.2</v>
      </c>
      <c r="F98" s="13"/>
      <c r="G98" s="14">
        <f>F98*E98</f>
        <v>0</v>
      </c>
    </row>
    <row r="99" spans="3:7" ht="12.95" customHeight="1" outlineLevel="3">
      <c r="C99" s="10" t="s">
        <v>69</v>
      </c>
      <c r="D99" s="11">
        <v>8600215897864</v>
      </c>
      <c r="E99" s="17">
        <v>875.2</v>
      </c>
      <c r="F99" s="13"/>
      <c r="G99" s="14">
        <f>F99*E99</f>
        <v>0</v>
      </c>
    </row>
    <row r="100" spans="3:7" ht="12.95" customHeight="1" outlineLevel="3">
      <c r="C100" s="10" t="s">
        <v>70</v>
      </c>
      <c r="D100" s="11">
        <v>8600215897086</v>
      </c>
      <c r="E100" s="17">
        <v>875.2</v>
      </c>
      <c r="F100" s="13"/>
      <c r="G100" s="14">
        <f>F100*E100</f>
        <v>0</v>
      </c>
    </row>
    <row r="101" spans="3:7" ht="12.95" customHeight="1" outlineLevel="3">
      <c r="C101" s="10" t="s">
        <v>71</v>
      </c>
      <c r="D101" s="11">
        <v>8600215815172</v>
      </c>
      <c r="E101" s="17">
        <v>875.2</v>
      </c>
      <c r="F101" s="13"/>
      <c r="G101" s="14">
        <f>F101*E101</f>
        <v>0</v>
      </c>
    </row>
    <row r="102" spans="3:7" ht="12.95" customHeight="1" outlineLevel="3">
      <c r="C102" s="10" t="s">
        <v>72</v>
      </c>
      <c r="D102" s="11">
        <v>8600215815189</v>
      </c>
      <c r="E102" s="17">
        <v>875.2</v>
      </c>
      <c r="F102" s="13"/>
      <c r="G102" s="14">
        <f>F102*E102</f>
        <v>0</v>
      </c>
    </row>
    <row r="103" spans="3:7" ht="12.95" customHeight="1" outlineLevel="3">
      <c r="C103" s="10" t="s">
        <v>73</v>
      </c>
      <c r="D103" s="11">
        <v>8600215815196</v>
      </c>
      <c r="E103" s="17">
        <v>875.2</v>
      </c>
      <c r="F103" s="13"/>
      <c r="G103" s="14">
        <f>F103*E103</f>
        <v>0</v>
      </c>
    </row>
    <row r="104" spans="3:7" ht="12.95" customHeight="1" outlineLevel="3">
      <c r="C104" s="10" t="s">
        <v>74</v>
      </c>
      <c r="D104" s="11">
        <v>8600215815028</v>
      </c>
      <c r="E104" s="17">
        <v>875.2</v>
      </c>
      <c r="F104" s="13"/>
      <c r="G104" s="14">
        <f>F104*E104</f>
        <v>0</v>
      </c>
    </row>
    <row r="105" spans="3:7" ht="12.95" customHeight="1" outlineLevel="3">
      <c r="C105" s="10" t="s">
        <v>75</v>
      </c>
      <c r="D105" s="11">
        <v>8600215815394</v>
      </c>
      <c r="E105" s="17">
        <v>875.2</v>
      </c>
      <c r="F105" s="13"/>
      <c r="G105" s="14">
        <f>F105*E105</f>
        <v>0</v>
      </c>
    </row>
    <row r="106" spans="3:7" ht="12.95" customHeight="1" outlineLevel="3">
      <c r="C106" s="10" t="s">
        <v>76</v>
      </c>
      <c r="D106" s="11">
        <v>8600215815271</v>
      </c>
      <c r="E106" s="17">
        <v>875.2</v>
      </c>
      <c r="F106" s="13"/>
      <c r="G106" s="14">
        <f>F106*E106</f>
        <v>0</v>
      </c>
    </row>
    <row r="107" spans="3:7" ht="12.95" customHeight="1" outlineLevel="3">
      <c r="C107" s="10" t="s">
        <v>77</v>
      </c>
      <c r="D107" s="11">
        <v>8600215815042</v>
      </c>
      <c r="E107" s="17">
        <v>875.2</v>
      </c>
      <c r="F107" s="13"/>
      <c r="G107" s="14">
        <f>F107*E107</f>
        <v>0</v>
      </c>
    </row>
    <row r="108" spans="3:7" ht="12.95" customHeight="1" outlineLevel="3">
      <c r="C108" s="10" t="s">
        <v>78</v>
      </c>
      <c r="D108" s="11">
        <v>8600215815059</v>
      </c>
      <c r="E108" s="17">
        <v>875.2</v>
      </c>
      <c r="F108" s="13"/>
      <c r="G108" s="14">
        <f>F108*E108</f>
        <v>0</v>
      </c>
    </row>
    <row r="109" spans="3:7" ht="12.95" customHeight="1" outlineLevel="3">
      <c r="C109" s="10" t="s">
        <v>79</v>
      </c>
      <c r="D109" s="11">
        <v>8600215815400</v>
      </c>
      <c r="E109" s="17">
        <v>875.2</v>
      </c>
      <c r="F109" s="13"/>
      <c r="G109" s="14">
        <f>F109*E109</f>
        <v>0</v>
      </c>
    </row>
    <row r="110" spans="3:7" ht="12.95" customHeight="1" outlineLevel="3">
      <c r="C110" s="10" t="s">
        <v>80</v>
      </c>
      <c r="D110" s="11">
        <v>8600215815844</v>
      </c>
      <c r="E110" s="17">
        <v>875.2</v>
      </c>
      <c r="F110" s="13"/>
      <c r="G110" s="14">
        <f>F110*E110</f>
        <v>0</v>
      </c>
    </row>
    <row r="111" spans="3:7" ht="12.95" customHeight="1" outlineLevel="3">
      <c r="C111" s="10" t="s">
        <v>81</v>
      </c>
      <c r="D111" s="11">
        <v>8600215815066</v>
      </c>
      <c r="E111" s="17">
        <v>875.2</v>
      </c>
      <c r="F111" s="13"/>
      <c r="G111" s="14">
        <f>F111*E111</f>
        <v>0</v>
      </c>
    </row>
    <row r="112" spans="3:7" ht="12.95" customHeight="1" outlineLevel="3">
      <c r="C112" s="10" t="s">
        <v>82</v>
      </c>
      <c r="D112" s="11">
        <v>8600215815073</v>
      </c>
      <c r="E112" s="17">
        <v>875.2</v>
      </c>
      <c r="F112" s="13"/>
      <c r="G112" s="14">
        <f>F112*E112</f>
        <v>0</v>
      </c>
    </row>
    <row r="113" spans="2:7" ht="12.95" customHeight="1" outlineLevel="3">
      <c r="C113" s="10" t="s">
        <v>83</v>
      </c>
      <c r="D113" s="11">
        <v>8600215815868</v>
      </c>
      <c r="E113" s="17">
        <v>875.2</v>
      </c>
      <c r="F113" s="13"/>
      <c r="G113" s="14">
        <f>F113*E113</f>
        <v>0</v>
      </c>
    </row>
    <row r="114" spans="2:7" ht="12.95" customHeight="1" outlineLevel="3">
      <c r="C114" s="10" t="s">
        <v>84</v>
      </c>
      <c r="D114" s="11">
        <v>8600215815080</v>
      </c>
      <c r="E114" s="17">
        <v>875.2</v>
      </c>
      <c r="F114" s="13"/>
      <c r="G114" s="14">
        <f>F114*E114</f>
        <v>0</v>
      </c>
    </row>
    <row r="115" spans="2:7" ht="11.1" customHeight="1" outlineLevel="3">
      <c r="B115" s="28" t="s">
        <v>85</v>
      </c>
      <c r="C115" s="28"/>
      <c r="D115" s="8"/>
      <c r="E115" s="29"/>
      <c r="F115" s="29"/>
      <c r="G115" s="29"/>
    </row>
    <row r="116" spans="2:7" ht="11.1" customHeight="1" outlineLevel="3">
      <c r="B116" s="30" t="s">
        <v>86</v>
      </c>
      <c r="C116" s="30"/>
      <c r="D116" s="30"/>
      <c r="E116" s="30"/>
      <c r="F116" s="9"/>
      <c r="G116" s="9"/>
    </row>
    <row r="117" spans="2:7" ht="12.95" customHeight="1" outlineLevel="3">
      <c r="C117" s="10" t="s">
        <v>87</v>
      </c>
      <c r="D117" s="11">
        <v>8602215896854</v>
      </c>
      <c r="E117" s="17">
        <v>446.2</v>
      </c>
      <c r="F117" s="13"/>
      <c r="G117" s="14">
        <f>F117*E117</f>
        <v>0</v>
      </c>
    </row>
    <row r="118" spans="2:7" ht="12.95" customHeight="1" outlineLevel="3">
      <c r="C118" s="10" t="s">
        <v>88</v>
      </c>
      <c r="D118" s="11">
        <v>8602215896113</v>
      </c>
      <c r="E118" s="17">
        <v>446.2</v>
      </c>
      <c r="F118" s="13"/>
      <c r="G118" s="14">
        <f>F118*E118</f>
        <v>0</v>
      </c>
    </row>
    <row r="119" spans="2:7" ht="12.95" customHeight="1" outlineLevel="3">
      <c r="C119" s="10" t="s">
        <v>89</v>
      </c>
      <c r="D119" s="11">
        <v>8602215896120</v>
      </c>
      <c r="E119" s="17">
        <v>446.2</v>
      </c>
      <c r="F119" s="13"/>
      <c r="G119" s="14">
        <f>F119*E119</f>
        <v>0</v>
      </c>
    </row>
    <row r="120" spans="2:7" ht="12.95" customHeight="1" outlineLevel="3">
      <c r="C120" s="10" t="s">
        <v>90</v>
      </c>
      <c r="D120" s="11">
        <v>8602215896137</v>
      </c>
      <c r="E120" s="17">
        <v>446.2</v>
      </c>
      <c r="F120" s="13"/>
      <c r="G120" s="14">
        <f>F120*E120</f>
        <v>0</v>
      </c>
    </row>
    <row r="121" spans="2:7" ht="12.95" customHeight="1" outlineLevel="3">
      <c r="C121" s="10" t="s">
        <v>91</v>
      </c>
      <c r="D121" s="11">
        <v>8602215896144</v>
      </c>
      <c r="E121" s="17">
        <v>446.2</v>
      </c>
      <c r="F121" s="13"/>
      <c r="G121" s="14">
        <f>F121*E121</f>
        <v>0</v>
      </c>
    </row>
    <row r="122" spans="2:7" ht="12.95" customHeight="1" outlineLevel="3">
      <c r="C122" s="10" t="s">
        <v>92</v>
      </c>
      <c r="D122" s="11">
        <v>8602215896151</v>
      </c>
      <c r="E122" s="17">
        <v>446.2</v>
      </c>
      <c r="F122" s="13"/>
      <c r="G122" s="14">
        <f>F122*E122</f>
        <v>0</v>
      </c>
    </row>
    <row r="123" spans="2:7" ht="12.95" customHeight="1" outlineLevel="3">
      <c r="C123" s="10" t="s">
        <v>93</v>
      </c>
      <c r="D123" s="11">
        <v>8602215820859</v>
      </c>
      <c r="E123" s="17">
        <v>446.2</v>
      </c>
      <c r="F123" s="13"/>
      <c r="G123" s="14">
        <f>F123*E123</f>
        <v>0</v>
      </c>
    </row>
    <row r="124" spans="2:7" ht="12.95" customHeight="1" outlineLevel="3">
      <c r="C124" s="10" t="s">
        <v>94</v>
      </c>
      <c r="D124" s="11">
        <v>8602215820118</v>
      </c>
      <c r="E124" s="17">
        <v>446.2</v>
      </c>
      <c r="F124" s="13"/>
      <c r="G124" s="14">
        <f>F124*E124</f>
        <v>0</v>
      </c>
    </row>
    <row r="125" spans="2:7" ht="12.95" customHeight="1" outlineLevel="3">
      <c r="C125" s="10" t="s">
        <v>95</v>
      </c>
      <c r="D125" s="11">
        <v>8602215820149</v>
      </c>
      <c r="E125" s="17">
        <v>446.2</v>
      </c>
      <c r="F125" s="13"/>
      <c r="G125" s="14">
        <f>F125*E125</f>
        <v>0</v>
      </c>
    </row>
    <row r="126" spans="2:7" ht="12.95" customHeight="1" outlineLevel="3">
      <c r="C126" s="10" t="s">
        <v>96</v>
      </c>
      <c r="D126" s="11">
        <v>8602215820156</v>
      </c>
      <c r="E126" s="17">
        <v>446.2</v>
      </c>
      <c r="F126" s="13"/>
      <c r="G126" s="14">
        <f>F126*E126</f>
        <v>0</v>
      </c>
    </row>
    <row r="127" spans="2:7" ht="12.95" customHeight="1" outlineLevel="3">
      <c r="C127" s="10" t="s">
        <v>97</v>
      </c>
      <c r="D127" s="11">
        <v>8602215897851</v>
      </c>
      <c r="E127" s="17">
        <v>446.2</v>
      </c>
      <c r="F127" s="13"/>
      <c r="G127" s="14">
        <f>F127*E127</f>
        <v>0</v>
      </c>
    </row>
    <row r="128" spans="2:7" ht="12.95" customHeight="1" outlineLevel="3">
      <c r="B128" s="16"/>
      <c r="C128" s="10" t="s">
        <v>98</v>
      </c>
      <c r="D128" s="11">
        <v>8602215897110</v>
      </c>
      <c r="E128" s="17">
        <v>446.2</v>
      </c>
      <c r="F128" s="13"/>
      <c r="G128" s="14">
        <f>F128*E128</f>
        <v>0</v>
      </c>
    </row>
    <row r="129" spans="2:7" ht="12.95" customHeight="1" outlineLevel="3">
      <c r="C129" s="10" t="s">
        <v>99</v>
      </c>
      <c r="D129" s="11">
        <v>8602215897127</v>
      </c>
      <c r="E129" s="17">
        <v>446.2</v>
      </c>
      <c r="F129" s="13"/>
      <c r="G129" s="14">
        <f>F129*E129</f>
        <v>0</v>
      </c>
    </row>
    <row r="130" spans="2:7" ht="12.95" customHeight="1" outlineLevel="3">
      <c r="C130" s="10" t="s">
        <v>100</v>
      </c>
      <c r="D130" s="11">
        <v>8602215897134</v>
      </c>
      <c r="E130" s="17">
        <v>446.2</v>
      </c>
      <c r="F130" s="13"/>
      <c r="G130" s="14">
        <f>F130*E130</f>
        <v>0</v>
      </c>
    </row>
    <row r="131" spans="2:7" ht="12.95" customHeight="1" outlineLevel="3">
      <c r="C131" s="10" t="s">
        <v>101</v>
      </c>
      <c r="D131" s="11">
        <v>8602215897141</v>
      </c>
      <c r="E131" s="17">
        <v>446.2</v>
      </c>
      <c r="F131" s="13"/>
      <c r="G131" s="14">
        <f>F131*E131</f>
        <v>0</v>
      </c>
    </row>
    <row r="132" spans="2:7" ht="12.95" customHeight="1" outlineLevel="3">
      <c r="C132" s="10" t="s">
        <v>102</v>
      </c>
      <c r="D132" s="11">
        <v>8602215897158</v>
      </c>
      <c r="E132" s="17">
        <v>446.2</v>
      </c>
      <c r="F132" s="13"/>
      <c r="G132" s="14">
        <f>F132*E132</f>
        <v>0</v>
      </c>
    </row>
    <row r="133" spans="2:7" ht="12.95" customHeight="1" outlineLevel="3">
      <c r="C133" s="10" t="s">
        <v>103</v>
      </c>
      <c r="D133" s="11">
        <v>8602215815855</v>
      </c>
      <c r="E133" s="17">
        <v>446.2</v>
      </c>
      <c r="F133" s="13"/>
      <c r="G133" s="14">
        <f>F133*E133</f>
        <v>0</v>
      </c>
    </row>
    <row r="134" spans="2:7" ht="12.95" customHeight="1" outlineLevel="3">
      <c r="C134" s="10" t="s">
        <v>104</v>
      </c>
      <c r="D134" s="11">
        <v>8602215815114</v>
      </c>
      <c r="E134" s="17">
        <v>446.2</v>
      </c>
      <c r="F134" s="13"/>
      <c r="G134" s="14">
        <f>F134*E134</f>
        <v>0</v>
      </c>
    </row>
    <row r="135" spans="2:7" ht="12.95" customHeight="1" outlineLevel="3">
      <c r="C135" s="10" t="s">
        <v>105</v>
      </c>
      <c r="D135" s="11">
        <v>8602215815121</v>
      </c>
      <c r="E135" s="17">
        <v>446.2</v>
      </c>
      <c r="F135" s="13"/>
      <c r="G135" s="14">
        <f>F135*E135</f>
        <v>0</v>
      </c>
    </row>
    <row r="136" spans="2:7" ht="12.95" customHeight="1" outlineLevel="3">
      <c r="C136" s="10" t="s">
        <v>106</v>
      </c>
      <c r="D136" s="11">
        <v>8602215815138</v>
      </c>
      <c r="E136" s="17">
        <v>446.2</v>
      </c>
      <c r="F136" s="13"/>
      <c r="G136" s="14">
        <f>F136*E136</f>
        <v>0</v>
      </c>
    </row>
    <row r="137" spans="2:7" ht="12.95" customHeight="1" outlineLevel="3">
      <c r="C137" s="10" t="s">
        <v>107</v>
      </c>
      <c r="D137" s="11">
        <v>8602215815145</v>
      </c>
      <c r="E137" s="17">
        <v>446.2</v>
      </c>
      <c r="F137" s="13"/>
      <c r="G137" s="14">
        <f>F137*E137</f>
        <v>0</v>
      </c>
    </row>
    <row r="138" spans="2:7" ht="11.1" customHeight="1" outlineLevel="2">
      <c r="B138" s="7" t="s">
        <v>108</v>
      </c>
      <c r="C138" s="7"/>
      <c r="D138" s="7"/>
      <c r="E138" s="7"/>
      <c r="F138" s="7"/>
      <c r="G138" s="7"/>
    </row>
    <row r="139" spans="2:7" ht="11.1" customHeight="1" outlineLevel="3">
      <c r="B139" s="28" t="s">
        <v>109</v>
      </c>
      <c r="C139" s="28"/>
      <c r="D139" s="8"/>
      <c r="E139" s="33" t="str">
        <f>HYPERLINK("http://www.galantholding.ru/catalog/292/141869/","www.galantholding.ru")</f>
        <v>www.galantholding.ru</v>
      </c>
      <c r="F139" s="29"/>
      <c r="G139" s="29"/>
    </row>
    <row r="140" spans="2:7" ht="11.1" customHeight="1" outlineLevel="3">
      <c r="B140" s="30" t="s">
        <v>110</v>
      </c>
      <c r="C140" s="30"/>
      <c r="D140" s="30"/>
      <c r="E140" s="30"/>
      <c r="F140" s="9"/>
      <c r="G140" s="9"/>
    </row>
    <row r="141" spans="2:7" ht="12.95" customHeight="1" outlineLevel="3">
      <c r="C141" s="10" t="s">
        <v>111</v>
      </c>
      <c r="D141" s="11">
        <v>8600804603029</v>
      </c>
      <c r="E141" s="17">
        <v>479.96</v>
      </c>
      <c r="F141" s="13"/>
      <c r="G141" s="14">
        <f>F141*E141</f>
        <v>0</v>
      </c>
    </row>
    <row r="142" spans="2:7" ht="12.95" customHeight="1" outlineLevel="3">
      <c r="C142" s="10" t="s">
        <v>112</v>
      </c>
      <c r="D142" s="11">
        <v>8600804603043</v>
      </c>
      <c r="E142" s="17">
        <v>479.96</v>
      </c>
      <c r="F142" s="13"/>
      <c r="G142" s="14">
        <f>F142*E142</f>
        <v>0</v>
      </c>
    </row>
    <row r="143" spans="2:7" ht="12.95" customHeight="1" outlineLevel="3">
      <c r="C143" s="10" t="s">
        <v>113</v>
      </c>
      <c r="D143" s="11">
        <v>8600804601025</v>
      </c>
      <c r="E143" s="17">
        <v>479.96</v>
      </c>
      <c r="F143" s="13"/>
      <c r="G143" s="14">
        <f>F143*E143</f>
        <v>0</v>
      </c>
    </row>
    <row r="144" spans="2:7" ht="12.95" customHeight="1" outlineLevel="3">
      <c r="C144" s="10" t="s">
        <v>114</v>
      </c>
      <c r="D144" s="11">
        <v>8600804601049</v>
      </c>
      <c r="E144" s="17">
        <v>479.96</v>
      </c>
      <c r="F144" s="13"/>
      <c r="G144" s="14">
        <f>F144*E144</f>
        <v>0</v>
      </c>
    </row>
    <row r="145" spans="2:7" ht="12.95" customHeight="1" outlineLevel="3">
      <c r="C145" s="10" t="s">
        <v>115</v>
      </c>
      <c r="D145" s="11">
        <v>8600804608192</v>
      </c>
      <c r="E145" s="17">
        <v>479.96</v>
      </c>
      <c r="F145" s="13"/>
      <c r="G145" s="14">
        <f>F145*E145</f>
        <v>0</v>
      </c>
    </row>
    <row r="146" spans="2:7" ht="12.95" customHeight="1" outlineLevel="3">
      <c r="C146" s="10" t="s">
        <v>116</v>
      </c>
      <c r="D146" s="11">
        <v>8600804608017</v>
      </c>
      <c r="E146" s="17">
        <v>479.96</v>
      </c>
      <c r="F146" s="13"/>
      <c r="G146" s="14">
        <f>F146*E146</f>
        <v>0</v>
      </c>
    </row>
    <row r="147" spans="2:7" ht="12.95" customHeight="1" outlineLevel="3">
      <c r="C147" s="10" t="s">
        <v>117</v>
      </c>
      <c r="D147" s="11">
        <v>8600804608024</v>
      </c>
      <c r="E147" s="17">
        <v>479.96</v>
      </c>
      <c r="F147" s="13"/>
      <c r="G147" s="14">
        <f>F147*E147</f>
        <v>0</v>
      </c>
    </row>
    <row r="148" spans="2:7" ht="12.95" customHeight="1" outlineLevel="3">
      <c r="C148" s="10" t="s">
        <v>118</v>
      </c>
      <c r="D148" s="11">
        <v>8600804608031</v>
      </c>
      <c r="E148" s="17">
        <v>479.96</v>
      </c>
      <c r="F148" s="13"/>
      <c r="G148" s="14">
        <f>F148*E148</f>
        <v>0</v>
      </c>
    </row>
    <row r="149" spans="2:7" ht="12.95" customHeight="1" outlineLevel="3">
      <c r="C149" s="10" t="s">
        <v>119</v>
      </c>
      <c r="D149" s="11">
        <v>8600804608277</v>
      </c>
      <c r="E149" s="17">
        <v>479.96</v>
      </c>
      <c r="F149" s="13"/>
      <c r="G149" s="14">
        <f>F149*E149</f>
        <v>0</v>
      </c>
    </row>
    <row r="150" spans="2:7" ht="12.95" customHeight="1" outlineLevel="3">
      <c r="C150" s="10" t="s">
        <v>120</v>
      </c>
      <c r="D150" s="11">
        <v>8600804608048</v>
      </c>
      <c r="E150" s="17">
        <v>479.96</v>
      </c>
      <c r="F150" s="13"/>
      <c r="G150" s="14">
        <f>F150*E150</f>
        <v>0</v>
      </c>
    </row>
    <row r="151" spans="2:7" ht="12.95" customHeight="1" outlineLevel="3">
      <c r="C151" s="10" t="s">
        <v>121</v>
      </c>
      <c r="D151" s="11">
        <v>8600804608055</v>
      </c>
      <c r="E151" s="17">
        <v>479.96</v>
      </c>
      <c r="F151" s="13"/>
      <c r="G151" s="14">
        <f>F151*E151</f>
        <v>0</v>
      </c>
    </row>
    <row r="152" spans="2:7" ht="12.95" customHeight="1" outlineLevel="3">
      <c r="B152" s="35" t="str">
        <f>HYPERLINK("http://galantphoto.ru/pictures_for_form/Amelie/AME-8046.JPG","увеличить")</f>
        <v>увеличить</v>
      </c>
      <c r="C152" s="10" t="s">
        <v>122</v>
      </c>
      <c r="D152" s="11">
        <v>8600804608062</v>
      </c>
      <c r="E152" s="17">
        <v>479.96</v>
      </c>
      <c r="F152" s="13"/>
      <c r="G152" s="14">
        <f>F152*E152</f>
        <v>0</v>
      </c>
    </row>
    <row r="153" spans="2:7" ht="11.1" customHeight="1" outlineLevel="3">
      <c r="B153" s="28" t="s">
        <v>123</v>
      </c>
      <c r="C153" s="28"/>
      <c r="D153" s="8"/>
      <c r="E153" s="33" t="str">
        <f>HYPERLINK("http://www.galantholding.ru/catalog/288/141871/","www.galantholding.ru")</f>
        <v>www.galantholding.ru</v>
      </c>
      <c r="F153" s="29"/>
      <c r="G153" s="29"/>
    </row>
    <row r="154" spans="2:7" ht="11.1" customHeight="1" outlineLevel="3">
      <c r="B154" s="30" t="s">
        <v>110</v>
      </c>
      <c r="C154" s="30"/>
      <c r="D154" s="30"/>
      <c r="E154" s="30"/>
      <c r="F154" s="9"/>
      <c r="G154" s="9"/>
    </row>
    <row r="155" spans="2:7" ht="12.95" customHeight="1" outlineLevel="3">
      <c r="C155" s="10" t="s">
        <v>111</v>
      </c>
      <c r="D155" s="11">
        <v>8600804703026</v>
      </c>
      <c r="E155" s="17">
        <v>430.85</v>
      </c>
      <c r="F155" s="13"/>
      <c r="G155" s="14">
        <f>F155*E155</f>
        <v>0</v>
      </c>
    </row>
    <row r="156" spans="2:7" ht="12.95" customHeight="1" outlineLevel="3">
      <c r="C156" s="10" t="s">
        <v>124</v>
      </c>
      <c r="D156" s="11">
        <v>8600804703033</v>
      </c>
      <c r="E156" s="17">
        <v>430.85</v>
      </c>
      <c r="F156" s="13"/>
      <c r="G156" s="14">
        <f>F156*E156</f>
        <v>0</v>
      </c>
    </row>
    <row r="157" spans="2:7" ht="12.95" customHeight="1" outlineLevel="3">
      <c r="C157" s="10" t="s">
        <v>125</v>
      </c>
      <c r="D157" s="11">
        <v>8600804703224</v>
      </c>
      <c r="E157" s="17">
        <v>430.85</v>
      </c>
      <c r="F157" s="13"/>
      <c r="G157" s="14">
        <f>F157*E157</f>
        <v>0</v>
      </c>
    </row>
    <row r="158" spans="2:7" ht="12.95" customHeight="1" outlineLevel="3">
      <c r="C158" s="10" t="s">
        <v>126</v>
      </c>
      <c r="D158" s="11">
        <v>8600804703392</v>
      </c>
      <c r="E158" s="17">
        <v>430.85</v>
      </c>
      <c r="F158" s="13"/>
      <c r="G158" s="14">
        <f>F158*E158</f>
        <v>0</v>
      </c>
    </row>
    <row r="159" spans="2:7" ht="12.95" customHeight="1" outlineLevel="3">
      <c r="C159" s="10" t="s">
        <v>127</v>
      </c>
      <c r="D159" s="11">
        <v>8600804703279</v>
      </c>
      <c r="E159" s="17">
        <v>430.85</v>
      </c>
      <c r="F159" s="13"/>
      <c r="G159" s="14">
        <f>F159*E159</f>
        <v>0</v>
      </c>
    </row>
    <row r="160" spans="2:7" ht="12.95" customHeight="1" outlineLevel="3">
      <c r="C160" s="10" t="s">
        <v>112</v>
      </c>
      <c r="D160" s="11">
        <v>8600804703040</v>
      </c>
      <c r="E160" s="17">
        <v>430.85</v>
      </c>
      <c r="F160" s="13"/>
      <c r="G160" s="14">
        <f>F160*E160</f>
        <v>0</v>
      </c>
    </row>
    <row r="161" spans="2:7" ht="12.95" customHeight="1" outlineLevel="3">
      <c r="C161" s="10" t="s">
        <v>128</v>
      </c>
      <c r="D161" s="11">
        <v>8600804703057</v>
      </c>
      <c r="E161" s="17">
        <v>430.85</v>
      </c>
      <c r="F161" s="13"/>
      <c r="G161" s="14">
        <f>F161*E161</f>
        <v>0</v>
      </c>
    </row>
    <row r="162" spans="2:7" ht="12.95" customHeight="1" outlineLevel="3">
      <c r="C162" s="10" t="s">
        <v>129</v>
      </c>
      <c r="D162" s="11">
        <v>8600804703231</v>
      </c>
      <c r="E162" s="17">
        <v>430.85</v>
      </c>
      <c r="F162" s="13"/>
      <c r="G162" s="14">
        <f>F162*E162</f>
        <v>0</v>
      </c>
    </row>
    <row r="163" spans="2:7" ht="12.95" customHeight="1" outlineLevel="3">
      <c r="C163" s="10" t="s">
        <v>130</v>
      </c>
      <c r="D163" s="11">
        <v>8600804703842</v>
      </c>
      <c r="E163" s="17">
        <v>430.85</v>
      </c>
      <c r="F163" s="13"/>
      <c r="G163" s="14">
        <f>F163*E163</f>
        <v>0</v>
      </c>
    </row>
    <row r="164" spans="2:7" ht="12.95" customHeight="1" outlineLevel="3">
      <c r="C164" s="10" t="s">
        <v>131</v>
      </c>
      <c r="D164" s="11">
        <v>8600804703064</v>
      </c>
      <c r="E164" s="17">
        <v>430.85</v>
      </c>
      <c r="F164" s="13"/>
      <c r="G164" s="14">
        <f>F164*E164</f>
        <v>0</v>
      </c>
    </row>
    <row r="165" spans="2:7" ht="12.95" customHeight="1" outlineLevel="3">
      <c r="C165" s="10" t="s">
        <v>132</v>
      </c>
      <c r="D165" s="11">
        <v>8600804703071</v>
      </c>
      <c r="E165" s="17">
        <v>430.85</v>
      </c>
      <c r="F165" s="13"/>
      <c r="G165" s="14">
        <f>F165*E165</f>
        <v>0</v>
      </c>
    </row>
    <row r="166" spans="2:7" ht="12.95" customHeight="1" outlineLevel="3">
      <c r="B166" s="35" t="str">
        <f>HYPERLINK("http://galantphoto.ru/pictures_for_form/Amelie/AME-8047.JPG","увеличить")</f>
        <v>увеличить</v>
      </c>
      <c r="C166" s="10" t="s">
        <v>133</v>
      </c>
      <c r="D166" s="11">
        <v>8600804703248</v>
      </c>
      <c r="E166" s="17">
        <v>430.85</v>
      </c>
      <c r="F166" s="13"/>
      <c r="G166" s="14">
        <f>F166*E166</f>
        <v>0</v>
      </c>
    </row>
    <row r="167" spans="2:7" ht="12.95" customHeight="1" outlineLevel="3">
      <c r="C167" s="10" t="s">
        <v>134</v>
      </c>
      <c r="D167" s="11">
        <v>8600804703880</v>
      </c>
      <c r="E167" s="17">
        <v>430.85</v>
      </c>
      <c r="F167" s="13"/>
      <c r="G167" s="14">
        <f>F167*E167</f>
        <v>0</v>
      </c>
    </row>
    <row r="168" spans="2:7" ht="12.95" customHeight="1" outlineLevel="3">
      <c r="C168" s="10" t="s">
        <v>135</v>
      </c>
      <c r="D168" s="11">
        <v>8600804703866</v>
      </c>
      <c r="E168" s="17">
        <v>430.85</v>
      </c>
      <c r="F168" s="13"/>
      <c r="G168" s="14">
        <f>F168*E168</f>
        <v>0</v>
      </c>
    </row>
    <row r="169" spans="2:7" ht="12.95" customHeight="1" outlineLevel="3">
      <c r="C169" s="10" t="s">
        <v>136</v>
      </c>
      <c r="D169" s="11">
        <v>8600804703088</v>
      </c>
      <c r="E169" s="17">
        <v>430.85</v>
      </c>
      <c r="F169" s="13"/>
      <c r="G169" s="14">
        <f>F169*E169</f>
        <v>0</v>
      </c>
    </row>
    <row r="170" spans="2:7" ht="12.95" customHeight="1" outlineLevel="3">
      <c r="C170" s="10" t="s">
        <v>113</v>
      </c>
      <c r="D170" s="11">
        <v>8600804701022</v>
      </c>
      <c r="E170" s="17">
        <v>430.85</v>
      </c>
      <c r="F170" s="13"/>
      <c r="G170" s="14">
        <f>F170*E170</f>
        <v>0</v>
      </c>
    </row>
    <row r="171" spans="2:7" ht="12.95" customHeight="1" outlineLevel="3">
      <c r="C171" s="10" t="s">
        <v>137</v>
      </c>
      <c r="D171" s="11">
        <v>8600804701039</v>
      </c>
      <c r="E171" s="17">
        <v>430.85</v>
      </c>
      <c r="F171" s="13"/>
      <c r="G171" s="14">
        <f>F171*E171</f>
        <v>0</v>
      </c>
    </row>
    <row r="172" spans="2:7" ht="12.95" customHeight="1" outlineLevel="3">
      <c r="C172" s="10" t="s">
        <v>138</v>
      </c>
      <c r="D172" s="11">
        <v>8600804701220</v>
      </c>
      <c r="E172" s="17">
        <v>430.85</v>
      </c>
      <c r="F172" s="13"/>
      <c r="G172" s="14">
        <f>F172*E172</f>
        <v>0</v>
      </c>
    </row>
    <row r="173" spans="2:7" ht="12.95" customHeight="1" outlineLevel="3">
      <c r="C173" s="10" t="s">
        <v>139</v>
      </c>
      <c r="D173" s="11">
        <v>8600804701398</v>
      </c>
      <c r="E173" s="17">
        <v>430.85</v>
      </c>
      <c r="F173" s="13"/>
      <c r="G173" s="14">
        <f>F173*E173</f>
        <v>0</v>
      </c>
    </row>
    <row r="174" spans="2:7" ht="12.95" customHeight="1" outlineLevel="3">
      <c r="C174" s="10" t="s">
        <v>140</v>
      </c>
      <c r="D174" s="11">
        <v>8600804701275</v>
      </c>
      <c r="E174" s="17">
        <v>430.85</v>
      </c>
      <c r="F174" s="13"/>
      <c r="G174" s="14">
        <f>F174*E174</f>
        <v>0</v>
      </c>
    </row>
    <row r="175" spans="2:7" ht="12.95" customHeight="1" outlineLevel="3">
      <c r="C175" s="10" t="s">
        <v>141</v>
      </c>
      <c r="D175" s="11">
        <v>8600804701053</v>
      </c>
      <c r="E175" s="17">
        <v>430.85</v>
      </c>
      <c r="F175" s="13"/>
      <c r="G175" s="14">
        <f>F175*E175</f>
        <v>0</v>
      </c>
    </row>
    <row r="176" spans="2:7" ht="12.95" customHeight="1" outlineLevel="3">
      <c r="C176" s="10" t="s">
        <v>142</v>
      </c>
      <c r="D176" s="11">
        <v>8600804701237</v>
      </c>
      <c r="E176" s="17">
        <v>430.85</v>
      </c>
      <c r="F176" s="13"/>
      <c r="G176" s="14">
        <f>F176*E176</f>
        <v>0</v>
      </c>
    </row>
    <row r="177" spans="3:7" ht="12.95" customHeight="1" outlineLevel="3">
      <c r="C177" s="10" t="s">
        <v>143</v>
      </c>
      <c r="D177" s="11">
        <v>8600804701848</v>
      </c>
      <c r="E177" s="17">
        <v>430.85</v>
      </c>
      <c r="F177" s="13"/>
      <c r="G177" s="14">
        <f>F177*E177</f>
        <v>0</v>
      </c>
    </row>
    <row r="178" spans="3:7" ht="12.95" customHeight="1" outlineLevel="3">
      <c r="C178" s="10" t="s">
        <v>144</v>
      </c>
      <c r="D178" s="11">
        <v>8600804701060</v>
      </c>
      <c r="E178" s="17">
        <v>430.85</v>
      </c>
      <c r="F178" s="13"/>
      <c r="G178" s="14">
        <f>F178*E178</f>
        <v>0</v>
      </c>
    </row>
    <row r="179" spans="3:7" ht="12.95" customHeight="1" outlineLevel="3">
      <c r="C179" s="10" t="s">
        <v>145</v>
      </c>
      <c r="D179" s="11">
        <v>8600804701077</v>
      </c>
      <c r="E179" s="17">
        <v>430.85</v>
      </c>
      <c r="F179" s="13"/>
      <c r="G179" s="14">
        <f>F179*E179</f>
        <v>0</v>
      </c>
    </row>
    <row r="180" spans="3:7" ht="12.95" customHeight="1" outlineLevel="3">
      <c r="C180" s="10" t="s">
        <v>146</v>
      </c>
      <c r="D180" s="11">
        <v>8600804701244</v>
      </c>
      <c r="E180" s="17">
        <v>430.85</v>
      </c>
      <c r="F180" s="13"/>
      <c r="G180" s="14">
        <f>F180*E180</f>
        <v>0</v>
      </c>
    </row>
    <row r="181" spans="3:7" ht="12.95" customHeight="1" outlineLevel="3">
      <c r="C181" s="10" t="s">
        <v>147</v>
      </c>
      <c r="D181" s="11">
        <v>8600804701886</v>
      </c>
      <c r="E181" s="17">
        <v>430.85</v>
      </c>
      <c r="F181" s="13"/>
      <c r="G181" s="14">
        <f>F181*E181</f>
        <v>0</v>
      </c>
    </row>
    <row r="182" spans="3:7" ht="12.95" customHeight="1" outlineLevel="3">
      <c r="C182" s="10" t="s">
        <v>148</v>
      </c>
      <c r="D182" s="11">
        <v>8600804701862</v>
      </c>
      <c r="E182" s="17">
        <v>430.85</v>
      </c>
      <c r="F182" s="13"/>
      <c r="G182" s="14">
        <f>F182*E182</f>
        <v>0</v>
      </c>
    </row>
    <row r="183" spans="3:7" ht="12.95" customHeight="1" outlineLevel="3">
      <c r="C183" s="10" t="s">
        <v>149</v>
      </c>
      <c r="D183" s="11">
        <v>8600804701084</v>
      </c>
      <c r="E183" s="17">
        <v>430.85</v>
      </c>
      <c r="F183" s="13"/>
      <c r="G183" s="14">
        <f>F183*E183</f>
        <v>0</v>
      </c>
    </row>
    <row r="184" spans="3:7" ht="12.95" customHeight="1" outlineLevel="3">
      <c r="C184" s="10" t="s">
        <v>150</v>
      </c>
      <c r="D184" s="11">
        <v>8600804701091</v>
      </c>
      <c r="E184" s="17">
        <v>430.85</v>
      </c>
      <c r="F184" s="13"/>
      <c r="G184" s="14">
        <f>F184*E184</f>
        <v>0</v>
      </c>
    </row>
    <row r="185" spans="3:7" ht="12.95" customHeight="1" outlineLevel="3">
      <c r="C185" s="10" t="s">
        <v>116</v>
      </c>
      <c r="D185" s="11">
        <v>8600804708014</v>
      </c>
      <c r="E185" s="17">
        <v>430.85</v>
      </c>
      <c r="F185" s="13"/>
      <c r="G185" s="14">
        <f>F185*E185</f>
        <v>0</v>
      </c>
    </row>
    <row r="186" spans="3:7" ht="12.95" customHeight="1" outlineLevel="3">
      <c r="C186" s="10" t="s">
        <v>151</v>
      </c>
      <c r="D186" s="11">
        <v>8600804708236</v>
      </c>
      <c r="E186" s="17">
        <v>430.85</v>
      </c>
      <c r="F186" s="13"/>
      <c r="G186" s="14">
        <f>F186*E186</f>
        <v>0</v>
      </c>
    </row>
    <row r="187" spans="3:7" ht="12.95" customHeight="1" outlineLevel="3">
      <c r="C187" s="10" t="s">
        <v>152</v>
      </c>
      <c r="D187" s="11">
        <v>8600804702012</v>
      </c>
      <c r="E187" s="17">
        <v>430.85</v>
      </c>
      <c r="F187" s="13"/>
      <c r="G187" s="14">
        <f>F187*E187</f>
        <v>0</v>
      </c>
    </row>
    <row r="188" spans="3:7" ht="12.95" customHeight="1" outlineLevel="3">
      <c r="C188" s="10" t="s">
        <v>153</v>
      </c>
      <c r="D188" s="11">
        <v>8600804702029</v>
      </c>
      <c r="E188" s="17">
        <v>430.85</v>
      </c>
      <c r="F188" s="13"/>
      <c r="G188" s="14">
        <f>F188*E188</f>
        <v>0</v>
      </c>
    </row>
    <row r="189" spans="3:7" ht="12.95" customHeight="1" outlineLevel="3">
      <c r="C189" s="10" t="s">
        <v>154</v>
      </c>
      <c r="D189" s="11">
        <v>8600804702036</v>
      </c>
      <c r="E189" s="17">
        <v>430.85</v>
      </c>
      <c r="F189" s="13"/>
      <c r="G189" s="14">
        <f>F189*E189</f>
        <v>0</v>
      </c>
    </row>
    <row r="190" spans="3:7" ht="12.95" customHeight="1" outlineLevel="3">
      <c r="C190" s="10" t="s">
        <v>155</v>
      </c>
      <c r="D190" s="11">
        <v>8600804702227</v>
      </c>
      <c r="E190" s="17">
        <v>430.85</v>
      </c>
      <c r="F190" s="13"/>
      <c r="G190" s="14">
        <f>F190*E190</f>
        <v>0</v>
      </c>
    </row>
    <row r="191" spans="3:7" ht="12.95" customHeight="1" outlineLevel="3">
      <c r="C191" s="10" t="s">
        <v>156</v>
      </c>
      <c r="D191" s="11">
        <v>8600804702395</v>
      </c>
      <c r="E191" s="17">
        <v>430.85</v>
      </c>
      <c r="F191" s="13"/>
      <c r="G191" s="14">
        <f>F191*E191</f>
        <v>0</v>
      </c>
    </row>
    <row r="192" spans="3:7" ht="12.95" customHeight="1" outlineLevel="3">
      <c r="C192" s="10" t="s">
        <v>157</v>
      </c>
      <c r="D192" s="11">
        <v>8600804702272</v>
      </c>
      <c r="E192" s="17">
        <v>430.85</v>
      </c>
      <c r="F192" s="13"/>
      <c r="G192" s="14">
        <f>F192*E192</f>
        <v>0</v>
      </c>
    </row>
    <row r="193" spans="2:7" ht="12.95" customHeight="1" outlineLevel="3">
      <c r="C193" s="10" t="s">
        <v>158</v>
      </c>
      <c r="D193" s="11">
        <v>8600804702043</v>
      </c>
      <c r="E193" s="17">
        <v>430.85</v>
      </c>
      <c r="F193" s="13"/>
      <c r="G193" s="14">
        <f>F193*E193</f>
        <v>0</v>
      </c>
    </row>
    <row r="194" spans="2:7" ht="12.95" customHeight="1" outlineLevel="3">
      <c r="C194" s="10" t="s">
        <v>159</v>
      </c>
      <c r="D194" s="11">
        <v>8600804702050</v>
      </c>
      <c r="E194" s="17">
        <v>430.85</v>
      </c>
      <c r="F194" s="13"/>
      <c r="G194" s="14">
        <f>F194*E194</f>
        <v>0</v>
      </c>
    </row>
    <row r="195" spans="2:7" ht="12.95" customHeight="1" outlineLevel="3">
      <c r="C195" s="10" t="s">
        <v>160</v>
      </c>
      <c r="D195" s="11">
        <v>8600804702234</v>
      </c>
      <c r="E195" s="17">
        <v>430.85</v>
      </c>
      <c r="F195" s="13"/>
      <c r="G195" s="14">
        <f>F195*E195</f>
        <v>0</v>
      </c>
    </row>
    <row r="196" spans="2:7" ht="12.95" customHeight="1" outlineLevel="3">
      <c r="C196" s="10" t="s">
        <v>161</v>
      </c>
      <c r="D196" s="11">
        <v>8600804702401</v>
      </c>
      <c r="E196" s="17">
        <v>430.85</v>
      </c>
      <c r="F196" s="13"/>
      <c r="G196" s="14">
        <f>F196*E196</f>
        <v>0</v>
      </c>
    </row>
    <row r="197" spans="2:7" ht="12.95" customHeight="1" outlineLevel="3">
      <c r="C197" s="10" t="s">
        <v>162</v>
      </c>
      <c r="D197" s="11">
        <v>8600804702845</v>
      </c>
      <c r="E197" s="17">
        <v>430.85</v>
      </c>
      <c r="F197" s="13"/>
      <c r="G197" s="14">
        <f>F197*E197</f>
        <v>0</v>
      </c>
    </row>
    <row r="198" spans="2:7" ht="12.95" customHeight="1" outlineLevel="3">
      <c r="C198" s="10" t="s">
        <v>163</v>
      </c>
      <c r="D198" s="11">
        <v>8600804702067</v>
      </c>
      <c r="E198" s="17">
        <v>430.85</v>
      </c>
      <c r="F198" s="13"/>
      <c r="G198" s="14">
        <f>F198*E198</f>
        <v>0</v>
      </c>
    </row>
    <row r="199" spans="2:7" ht="12.95" customHeight="1" outlineLevel="3">
      <c r="C199" s="10" t="s">
        <v>164</v>
      </c>
      <c r="D199" s="11">
        <v>8600804702074</v>
      </c>
      <c r="E199" s="17">
        <v>430.85</v>
      </c>
      <c r="F199" s="13"/>
      <c r="G199" s="14">
        <f>F199*E199</f>
        <v>0</v>
      </c>
    </row>
    <row r="200" spans="2:7" ht="12.95" customHeight="1" outlineLevel="3">
      <c r="C200" s="10" t="s">
        <v>165</v>
      </c>
      <c r="D200" s="11">
        <v>8600804702241</v>
      </c>
      <c r="E200" s="17">
        <v>430.85</v>
      </c>
      <c r="F200" s="13"/>
      <c r="G200" s="14">
        <f>F200*E200</f>
        <v>0</v>
      </c>
    </row>
    <row r="201" spans="2:7" ht="12.95" customHeight="1" outlineLevel="3">
      <c r="C201" s="10" t="s">
        <v>166</v>
      </c>
      <c r="D201" s="11">
        <v>8600804702883</v>
      </c>
      <c r="E201" s="17">
        <v>430.85</v>
      </c>
      <c r="F201" s="13"/>
      <c r="G201" s="14">
        <f>F201*E201</f>
        <v>0</v>
      </c>
    </row>
    <row r="202" spans="2:7" ht="12.95" customHeight="1" outlineLevel="3">
      <c r="C202" s="10" t="s">
        <v>167</v>
      </c>
      <c r="D202" s="11">
        <v>8600804702869</v>
      </c>
      <c r="E202" s="17">
        <v>430.85</v>
      </c>
      <c r="F202" s="13"/>
      <c r="G202" s="14">
        <f>F202*E202</f>
        <v>0</v>
      </c>
    </row>
    <row r="203" spans="2:7" ht="12.95" customHeight="1" outlineLevel="3">
      <c r="C203" s="10" t="s">
        <v>168</v>
      </c>
      <c r="D203" s="11">
        <v>8600804702081</v>
      </c>
      <c r="E203" s="17">
        <v>430.85</v>
      </c>
      <c r="F203" s="13"/>
      <c r="G203" s="14">
        <f>F203*E203</f>
        <v>0</v>
      </c>
    </row>
    <row r="204" spans="2:7" ht="12.95" customHeight="1" outlineLevel="3">
      <c r="C204" s="10" t="s">
        <v>169</v>
      </c>
      <c r="D204" s="11">
        <v>8600804702098</v>
      </c>
      <c r="E204" s="17">
        <v>430.85</v>
      </c>
      <c r="F204" s="13"/>
      <c r="G204" s="14">
        <f>F204*E204</f>
        <v>0</v>
      </c>
    </row>
    <row r="205" spans="2:7" ht="12.95" customHeight="1" outlineLevel="3">
      <c r="C205" s="10" t="s">
        <v>170</v>
      </c>
      <c r="D205" s="11">
        <v>8600804702203</v>
      </c>
      <c r="E205" s="17">
        <v>430.85</v>
      </c>
      <c r="F205" s="13"/>
      <c r="G205" s="14">
        <f>F205*E205</f>
        <v>0</v>
      </c>
    </row>
    <row r="206" spans="2:7" ht="11.1" customHeight="1" outlineLevel="3">
      <c r="B206" s="28" t="s">
        <v>171</v>
      </c>
      <c r="C206" s="28"/>
      <c r="D206" s="8"/>
      <c r="E206" s="33" t="str">
        <f>HYPERLINK("http://www.galantholding.ru/catalog/303/141872/","www.galantholding.ru")</f>
        <v>www.galantholding.ru</v>
      </c>
      <c r="F206" s="29"/>
      <c r="G206" s="29"/>
    </row>
    <row r="207" spans="2:7" ht="11.1" customHeight="1" outlineLevel="3">
      <c r="B207" s="30" t="s">
        <v>24</v>
      </c>
      <c r="C207" s="30"/>
      <c r="D207" s="30"/>
      <c r="E207" s="30"/>
      <c r="F207" s="9"/>
      <c r="G207" s="9"/>
    </row>
    <row r="208" spans="2:7" ht="12.95" customHeight="1" outlineLevel="3">
      <c r="C208" s="10" t="s">
        <v>172</v>
      </c>
      <c r="D208" s="11">
        <v>8602804703853</v>
      </c>
      <c r="E208" s="17">
        <v>204.7</v>
      </c>
      <c r="F208" s="13"/>
      <c r="G208" s="14">
        <f>F208*E208</f>
        <v>0</v>
      </c>
    </row>
    <row r="209" spans="2:7" ht="12.95" customHeight="1" outlineLevel="3">
      <c r="C209" s="10" t="s">
        <v>173</v>
      </c>
      <c r="D209" s="11">
        <v>8602804703112</v>
      </c>
      <c r="E209" s="17">
        <v>204.7</v>
      </c>
      <c r="F209" s="13"/>
      <c r="G209" s="14">
        <f>F209*E209</f>
        <v>0</v>
      </c>
    </row>
    <row r="210" spans="2:7" ht="12.95" customHeight="1" outlineLevel="3">
      <c r="C210" s="10" t="s">
        <v>174</v>
      </c>
      <c r="D210" s="11">
        <v>8602804703129</v>
      </c>
      <c r="E210" s="17">
        <v>204.7</v>
      </c>
      <c r="F210" s="13"/>
      <c r="G210" s="14">
        <f>F210*E210</f>
        <v>0</v>
      </c>
    </row>
    <row r="211" spans="2:7" ht="12.95" customHeight="1" outlineLevel="3">
      <c r="C211" s="10" t="s">
        <v>175</v>
      </c>
      <c r="D211" s="11">
        <v>8602804703136</v>
      </c>
      <c r="E211" s="17">
        <v>204.7</v>
      </c>
      <c r="F211" s="13"/>
      <c r="G211" s="14">
        <f>F211*E211</f>
        <v>0</v>
      </c>
    </row>
    <row r="212" spans="2:7" ht="12.95" customHeight="1" outlineLevel="3">
      <c r="C212" s="10" t="s">
        <v>176</v>
      </c>
      <c r="D212" s="11">
        <v>8602804703143</v>
      </c>
      <c r="E212" s="17">
        <v>204.7</v>
      </c>
      <c r="F212" s="13"/>
      <c r="G212" s="14">
        <f>F212*E212</f>
        <v>0</v>
      </c>
    </row>
    <row r="213" spans="2:7" ht="12.95" customHeight="1" outlineLevel="3">
      <c r="C213" s="10" t="s">
        <v>177</v>
      </c>
      <c r="D213" s="11">
        <v>8602804701859</v>
      </c>
      <c r="E213" s="17">
        <v>204.7</v>
      </c>
      <c r="F213" s="13"/>
      <c r="G213" s="14">
        <f>F213*E213</f>
        <v>0</v>
      </c>
    </row>
    <row r="214" spans="2:7" ht="12.95" customHeight="1" outlineLevel="3">
      <c r="C214" s="10" t="s">
        <v>178</v>
      </c>
      <c r="D214" s="11">
        <v>8602804701118</v>
      </c>
      <c r="E214" s="17">
        <v>204.7</v>
      </c>
      <c r="F214" s="13"/>
      <c r="G214" s="14">
        <f>F214*E214</f>
        <v>0</v>
      </c>
    </row>
    <row r="215" spans="2:7" ht="12.95" customHeight="1" outlineLevel="3">
      <c r="C215" s="10" t="s">
        <v>179</v>
      </c>
      <c r="D215" s="11">
        <v>8602804701125</v>
      </c>
      <c r="E215" s="17">
        <v>204.7</v>
      </c>
      <c r="F215" s="13"/>
      <c r="G215" s="14">
        <f>F215*E215</f>
        <v>0</v>
      </c>
    </row>
    <row r="216" spans="2:7" ht="12.95" customHeight="1" outlineLevel="3">
      <c r="C216" s="10" t="s">
        <v>180</v>
      </c>
      <c r="D216" s="11">
        <v>8602804701132</v>
      </c>
      <c r="E216" s="17">
        <v>204.7</v>
      </c>
      <c r="F216" s="13"/>
      <c r="G216" s="14">
        <f>F216*E216</f>
        <v>0</v>
      </c>
    </row>
    <row r="217" spans="2:7" ht="12.95" customHeight="1" outlineLevel="3">
      <c r="C217" s="10" t="s">
        <v>181</v>
      </c>
      <c r="D217" s="11">
        <v>8602804701149</v>
      </c>
      <c r="E217" s="17">
        <v>204.7</v>
      </c>
      <c r="F217" s="13"/>
      <c r="G217" s="14">
        <f>F217*E217</f>
        <v>0</v>
      </c>
    </row>
    <row r="218" spans="2:7" ht="12.95" customHeight="1" outlineLevel="3">
      <c r="C218" s="10" t="s">
        <v>182</v>
      </c>
      <c r="D218" s="11">
        <v>8602804702856</v>
      </c>
      <c r="E218" s="17">
        <v>204.7</v>
      </c>
      <c r="F218" s="13"/>
      <c r="G218" s="14">
        <f>F218*E218</f>
        <v>0</v>
      </c>
    </row>
    <row r="219" spans="2:7" ht="12.95" customHeight="1" outlineLevel="3">
      <c r="B219" s="35" t="str">
        <f>HYPERLINK("http://galantphoto.ru/pictures_for_form/Amelie/AME-8047-3.JPG","увеличить")</f>
        <v>увеличить</v>
      </c>
      <c r="C219" s="10" t="s">
        <v>183</v>
      </c>
      <c r="D219" s="11">
        <v>8602804702115</v>
      </c>
      <c r="E219" s="17">
        <v>204.7</v>
      </c>
      <c r="F219" s="13"/>
      <c r="G219" s="14">
        <f>F219*E219</f>
        <v>0</v>
      </c>
    </row>
    <row r="220" spans="2:7" ht="12.95" customHeight="1" outlineLevel="3">
      <c r="C220" s="10" t="s">
        <v>15</v>
      </c>
      <c r="D220" s="11">
        <v>8602804702122</v>
      </c>
      <c r="E220" s="17">
        <v>204.7</v>
      </c>
      <c r="F220" s="13"/>
      <c r="G220" s="14">
        <f>F220*E220</f>
        <v>0</v>
      </c>
    </row>
    <row r="221" spans="2:7" ht="12.95" customHeight="1" outlineLevel="3">
      <c r="C221" s="10" t="s">
        <v>16</v>
      </c>
      <c r="D221" s="11">
        <v>8602804702139</v>
      </c>
      <c r="E221" s="17">
        <v>204.7</v>
      </c>
      <c r="F221" s="13"/>
      <c r="G221" s="14">
        <f>F221*E221</f>
        <v>0</v>
      </c>
    </row>
    <row r="222" spans="2:7" ht="12.95" customHeight="1" outlineLevel="3">
      <c r="C222" s="10" t="s">
        <v>17</v>
      </c>
      <c r="D222" s="11">
        <v>8602804702146</v>
      </c>
      <c r="E222" s="17">
        <v>204.7</v>
      </c>
      <c r="F222" s="13"/>
      <c r="G222" s="14">
        <f>F222*E222</f>
        <v>0</v>
      </c>
    </row>
    <row r="223" spans="2:7" ht="11.1" customHeight="1" outlineLevel="2">
      <c r="B223" s="7" t="s">
        <v>184</v>
      </c>
      <c r="C223" s="7"/>
      <c r="D223" s="7"/>
      <c r="E223" s="7"/>
      <c r="F223" s="7"/>
      <c r="G223" s="7"/>
    </row>
    <row r="224" spans="2:7" ht="11.1" customHeight="1" outlineLevel="3">
      <c r="B224" s="28" t="s">
        <v>185</v>
      </c>
      <c r="C224" s="28"/>
      <c r="D224" s="8"/>
      <c r="E224" s="33" t="str">
        <f>HYPERLINK("http://www.galantholding.ru/catalog/292/100765/","www.galantholding.ru")</f>
        <v>www.galantholding.ru</v>
      </c>
      <c r="F224" s="29"/>
      <c r="G224" s="29"/>
    </row>
    <row r="225" spans="2:7" ht="11.1" customHeight="1" outlineLevel="3">
      <c r="B225" s="30" t="s">
        <v>186</v>
      </c>
      <c r="C225" s="30"/>
      <c r="D225" s="30"/>
      <c r="E225" s="30"/>
      <c r="F225" s="9"/>
      <c r="G225" s="9"/>
    </row>
    <row r="226" spans="2:7" ht="12.95" customHeight="1" outlineLevel="3">
      <c r="C226" s="10" t="s">
        <v>187</v>
      </c>
      <c r="D226" s="11">
        <v>8200800901190</v>
      </c>
      <c r="E226" s="17">
        <v>620.1</v>
      </c>
      <c r="F226" s="13"/>
      <c r="G226" s="14">
        <f>F226*E226</f>
        <v>0</v>
      </c>
    </row>
    <row r="227" spans="2:7" ht="12.95" customHeight="1" outlineLevel="3">
      <c r="C227" s="10" t="s">
        <v>188</v>
      </c>
      <c r="D227" s="11">
        <v>8200800901015</v>
      </c>
      <c r="E227" s="17">
        <v>620.1</v>
      </c>
      <c r="F227" s="13"/>
      <c r="G227" s="14">
        <f>F227*E227</f>
        <v>0</v>
      </c>
    </row>
    <row r="228" spans="2:7" ht="12.95" customHeight="1" outlineLevel="3">
      <c r="C228" s="10" t="s">
        <v>113</v>
      </c>
      <c r="D228" s="11">
        <v>8200800901022</v>
      </c>
      <c r="E228" s="17">
        <v>620.1</v>
      </c>
      <c r="F228" s="13"/>
      <c r="G228" s="14">
        <f>F228*E228</f>
        <v>0</v>
      </c>
    </row>
    <row r="229" spans="2:7" ht="12.95" customHeight="1" outlineLevel="3">
      <c r="C229" s="10" t="s">
        <v>140</v>
      </c>
      <c r="D229" s="11">
        <v>8200800901275</v>
      </c>
      <c r="E229" s="17">
        <v>620.1</v>
      </c>
      <c r="F229" s="13"/>
      <c r="G229" s="14">
        <f>F229*E229</f>
        <v>0</v>
      </c>
    </row>
    <row r="230" spans="2:7" ht="12.95" customHeight="1" outlineLevel="3">
      <c r="C230" s="10" t="s">
        <v>141</v>
      </c>
      <c r="D230" s="11">
        <v>8200800901053</v>
      </c>
      <c r="E230" s="17">
        <v>620.1</v>
      </c>
      <c r="F230" s="13"/>
      <c r="G230" s="14">
        <f>F230*E230</f>
        <v>0</v>
      </c>
    </row>
    <row r="231" spans="2:7" ht="12.95" customHeight="1" outlineLevel="3">
      <c r="C231" s="10" t="s">
        <v>189</v>
      </c>
      <c r="D231" s="11">
        <v>8600800916031</v>
      </c>
      <c r="E231" s="17">
        <v>620.1</v>
      </c>
      <c r="F231" s="13"/>
      <c r="G231" s="14">
        <f>F231*E231</f>
        <v>0</v>
      </c>
    </row>
    <row r="232" spans="2:7" ht="12.95" customHeight="1" outlineLevel="3">
      <c r="C232" s="10" t="s">
        <v>190</v>
      </c>
      <c r="D232" s="11">
        <v>8600800916048</v>
      </c>
      <c r="E232" s="17">
        <v>620.1</v>
      </c>
      <c r="F232" s="13"/>
      <c r="G232" s="14">
        <f>F232*E232</f>
        <v>0</v>
      </c>
    </row>
    <row r="233" spans="2:7" ht="12.95" customHeight="1" outlineLevel="3">
      <c r="C233" s="10" t="s">
        <v>191</v>
      </c>
      <c r="D233" s="11">
        <v>8600800916055</v>
      </c>
      <c r="E233" s="17">
        <v>620.1</v>
      </c>
      <c r="F233" s="13"/>
      <c r="G233" s="14">
        <f>F233*E233</f>
        <v>0</v>
      </c>
    </row>
    <row r="234" spans="2:7" ht="12.95" customHeight="1" outlineLevel="3">
      <c r="C234" s="10" t="s">
        <v>192</v>
      </c>
      <c r="D234" s="11">
        <v>8600800916062</v>
      </c>
      <c r="E234" s="17">
        <v>620.1</v>
      </c>
      <c r="F234" s="13"/>
      <c r="G234" s="14">
        <f>F234*E234</f>
        <v>0</v>
      </c>
    </row>
    <row r="235" spans="2:7" ht="12.95" customHeight="1" outlineLevel="3">
      <c r="C235" s="10" t="s">
        <v>193</v>
      </c>
      <c r="D235" s="11">
        <v>8200800902197</v>
      </c>
      <c r="E235" s="17">
        <v>620.1</v>
      </c>
      <c r="F235" s="13"/>
      <c r="G235" s="14">
        <f>F235*E235</f>
        <v>0</v>
      </c>
    </row>
    <row r="236" spans="2:7" ht="12.95" customHeight="1" outlineLevel="3">
      <c r="C236" s="10" t="s">
        <v>157</v>
      </c>
      <c r="D236" s="11">
        <v>8200800902272</v>
      </c>
      <c r="E236" s="17">
        <v>620.1</v>
      </c>
      <c r="F236" s="13"/>
      <c r="G236" s="14">
        <f>F236*E236</f>
        <v>0</v>
      </c>
    </row>
    <row r="237" spans="2:7" ht="12.95" customHeight="1" outlineLevel="3">
      <c r="B237" s="35" t="str">
        <f>HYPERLINK("http://galantphoto.ru/pictures_for_form/Amelie/AME-8009.jpg","увеличить")</f>
        <v>увеличить</v>
      </c>
      <c r="C237" s="10" t="s">
        <v>158</v>
      </c>
      <c r="D237" s="11">
        <v>8200800902043</v>
      </c>
      <c r="E237" s="17">
        <v>620.1</v>
      </c>
      <c r="F237" s="13"/>
      <c r="G237" s="14">
        <f>F237*E237</f>
        <v>0</v>
      </c>
    </row>
    <row r="238" spans="2:7" ht="12.95" customHeight="1" outlineLevel="3">
      <c r="C238" s="10" t="s">
        <v>159</v>
      </c>
      <c r="D238" s="11">
        <v>8200800902050</v>
      </c>
      <c r="E238" s="17">
        <v>620.1</v>
      </c>
      <c r="F238" s="13"/>
      <c r="G238" s="14">
        <f>F238*E238</f>
        <v>0</v>
      </c>
    </row>
    <row r="239" spans="2:7" ht="12.95" customHeight="1" outlineLevel="3">
      <c r="C239" s="10" t="s">
        <v>163</v>
      </c>
      <c r="D239" s="11">
        <v>8200800902067</v>
      </c>
      <c r="E239" s="17">
        <v>620.1</v>
      </c>
      <c r="F239" s="13"/>
      <c r="G239" s="14">
        <f>F239*E239</f>
        <v>0</v>
      </c>
    </row>
    <row r="240" spans="2:7" ht="11.1" customHeight="1" outlineLevel="3">
      <c r="B240" s="28" t="s">
        <v>194</v>
      </c>
      <c r="C240" s="28"/>
      <c r="D240" s="8"/>
      <c r="E240" s="33" t="str">
        <f>HYPERLINK("http://www.galantholding.ru/catalog/288/136999/","www.galantholding.ru")</f>
        <v>www.galantholding.ru</v>
      </c>
      <c r="F240" s="29"/>
      <c r="G240" s="29"/>
    </row>
    <row r="241" spans="2:7" ht="11.1" customHeight="1" outlineLevel="3">
      <c r="B241" s="30" t="s">
        <v>195</v>
      </c>
      <c r="C241" s="30"/>
      <c r="D241" s="30"/>
      <c r="E241" s="30"/>
      <c r="F241" s="9"/>
      <c r="G241" s="9"/>
    </row>
    <row r="242" spans="2:7" ht="12.95" customHeight="1" outlineLevel="3">
      <c r="C242" s="10" t="s">
        <v>196</v>
      </c>
      <c r="D242" s="11">
        <v>8200801001004</v>
      </c>
      <c r="E242" s="17">
        <v>624.49</v>
      </c>
      <c r="F242" s="13"/>
      <c r="G242" s="14">
        <f>F242*E242</f>
        <v>0</v>
      </c>
    </row>
    <row r="243" spans="2:7" ht="12.95" customHeight="1" outlineLevel="3">
      <c r="C243" s="10" t="s">
        <v>188</v>
      </c>
      <c r="D243" s="11">
        <v>8200801001011</v>
      </c>
      <c r="E243" s="17">
        <v>624.49</v>
      </c>
      <c r="F243" s="13"/>
      <c r="G243" s="14">
        <f>F243*E243</f>
        <v>0</v>
      </c>
    </row>
    <row r="244" spans="2:7" ht="12.95" customHeight="1" outlineLevel="3">
      <c r="C244" s="10" t="s">
        <v>113</v>
      </c>
      <c r="D244" s="11">
        <v>8200801001028</v>
      </c>
      <c r="E244" s="17">
        <v>624.49</v>
      </c>
      <c r="F244" s="13"/>
      <c r="G244" s="14">
        <f>F244*E244</f>
        <v>0</v>
      </c>
    </row>
    <row r="245" spans="2:7" ht="12.95" customHeight="1" outlineLevel="3">
      <c r="C245" s="10" t="s">
        <v>137</v>
      </c>
      <c r="D245" s="11">
        <v>8200801001035</v>
      </c>
      <c r="E245" s="17">
        <v>624.49</v>
      </c>
      <c r="F245" s="13"/>
      <c r="G245" s="14">
        <f>F245*E245</f>
        <v>0</v>
      </c>
    </row>
    <row r="246" spans="2:7" ht="12.95" customHeight="1" outlineLevel="3">
      <c r="C246" s="10" t="s">
        <v>140</v>
      </c>
      <c r="D246" s="11">
        <v>8200801001271</v>
      </c>
      <c r="E246" s="17">
        <v>624.49</v>
      </c>
      <c r="F246" s="13"/>
      <c r="G246" s="14">
        <f>F246*E246</f>
        <v>0</v>
      </c>
    </row>
    <row r="247" spans="2:7" ht="12.95" customHeight="1" outlineLevel="3">
      <c r="C247" s="10" t="s">
        <v>114</v>
      </c>
      <c r="D247" s="11">
        <v>8200801001042</v>
      </c>
      <c r="E247" s="17">
        <v>624.49</v>
      </c>
      <c r="F247" s="13"/>
      <c r="G247" s="14">
        <f>F247*E247</f>
        <v>0</v>
      </c>
    </row>
    <row r="248" spans="2:7" ht="12.95" customHeight="1" outlineLevel="3">
      <c r="C248" s="10" t="s">
        <v>141</v>
      </c>
      <c r="D248" s="11">
        <v>8200801001059</v>
      </c>
      <c r="E248" s="17">
        <v>624.49</v>
      </c>
      <c r="F248" s="13"/>
      <c r="G248" s="14">
        <f>F248*E248</f>
        <v>0</v>
      </c>
    </row>
    <row r="249" spans="2:7" ht="12.95" customHeight="1" outlineLevel="3">
      <c r="C249" s="10" t="s">
        <v>197</v>
      </c>
      <c r="D249" s="11">
        <v>8600801001408</v>
      </c>
      <c r="E249" s="17">
        <v>624.49</v>
      </c>
      <c r="F249" s="13"/>
      <c r="G249" s="14">
        <f>F249*E249</f>
        <v>0</v>
      </c>
    </row>
    <row r="250" spans="2:7" ht="12.95" customHeight="1" outlineLevel="3">
      <c r="C250" s="10" t="s">
        <v>143</v>
      </c>
      <c r="D250" s="11">
        <v>8600801001293</v>
      </c>
      <c r="E250" s="17">
        <v>624.49</v>
      </c>
      <c r="F250" s="13"/>
      <c r="G250" s="14">
        <f>F250*E250</f>
        <v>0</v>
      </c>
    </row>
    <row r="251" spans="2:7" ht="12.95" customHeight="1" outlineLevel="3">
      <c r="C251" s="10" t="s">
        <v>144</v>
      </c>
      <c r="D251" s="11">
        <v>8200801001066</v>
      </c>
      <c r="E251" s="17">
        <v>624.49</v>
      </c>
      <c r="F251" s="13"/>
      <c r="G251" s="14">
        <f>F251*E251</f>
        <v>0</v>
      </c>
    </row>
    <row r="252" spans="2:7" ht="12.95" customHeight="1" outlineLevel="3">
      <c r="C252" s="10" t="s">
        <v>145</v>
      </c>
      <c r="D252" s="11">
        <v>8200801001073</v>
      </c>
      <c r="E252" s="17">
        <v>624.49</v>
      </c>
      <c r="F252" s="13"/>
      <c r="G252" s="14">
        <f>F252*E252</f>
        <v>0</v>
      </c>
    </row>
    <row r="253" spans="2:7" ht="12.95" customHeight="1" outlineLevel="3">
      <c r="B253" s="35" t="str">
        <f>HYPERLINK("http://galantphoto.ru/pictures_for_form/Amelie/AME-8010.jpg","увеличить")</f>
        <v>увеличить</v>
      </c>
      <c r="C253" s="10" t="s">
        <v>189</v>
      </c>
      <c r="D253" s="11">
        <v>8200801016039</v>
      </c>
      <c r="E253" s="17">
        <v>624.49</v>
      </c>
      <c r="F253" s="13"/>
      <c r="G253" s="14">
        <f>F253*E253</f>
        <v>0</v>
      </c>
    </row>
    <row r="254" spans="2:7" ht="12.95" customHeight="1" outlineLevel="3">
      <c r="C254" s="10" t="s">
        <v>198</v>
      </c>
      <c r="D254" s="11">
        <v>8200801002001</v>
      </c>
      <c r="E254" s="17">
        <v>624.49</v>
      </c>
      <c r="F254" s="13"/>
      <c r="G254" s="14">
        <f>F254*E254</f>
        <v>0</v>
      </c>
    </row>
    <row r="255" spans="2:7" ht="12.95" customHeight="1" outlineLevel="3">
      <c r="C255" s="10" t="s">
        <v>152</v>
      </c>
      <c r="D255" s="11">
        <v>8200801002018</v>
      </c>
      <c r="E255" s="17">
        <v>624.49</v>
      </c>
      <c r="F255" s="13"/>
      <c r="G255" s="14">
        <f>F255*E255</f>
        <v>0</v>
      </c>
    </row>
    <row r="256" spans="2:7" ht="12.95" customHeight="1" outlineLevel="3">
      <c r="C256" s="10" t="s">
        <v>153</v>
      </c>
      <c r="D256" s="11">
        <v>8200801002025</v>
      </c>
      <c r="E256" s="17">
        <v>624.49</v>
      </c>
      <c r="F256" s="13"/>
      <c r="G256" s="14">
        <f>F256*E256</f>
        <v>0</v>
      </c>
    </row>
    <row r="257" spans="2:7" ht="12.95" customHeight="1" outlineLevel="3">
      <c r="C257" s="10" t="s">
        <v>154</v>
      </c>
      <c r="D257" s="11">
        <v>8200801002032</v>
      </c>
      <c r="E257" s="17">
        <v>624.49</v>
      </c>
      <c r="F257" s="13"/>
      <c r="G257" s="14">
        <f>F257*E257</f>
        <v>0</v>
      </c>
    </row>
    <row r="258" spans="2:7" ht="12.95" customHeight="1" outlineLevel="3">
      <c r="C258" s="10" t="s">
        <v>156</v>
      </c>
      <c r="D258" s="11">
        <v>8600801002399</v>
      </c>
      <c r="E258" s="17">
        <v>624.49</v>
      </c>
      <c r="F258" s="13"/>
      <c r="G258" s="14">
        <f>F258*E258</f>
        <v>0</v>
      </c>
    </row>
    <row r="259" spans="2:7" ht="12.95" customHeight="1" outlineLevel="3">
      <c r="C259" s="10" t="s">
        <v>157</v>
      </c>
      <c r="D259" s="11">
        <v>8200801002278</v>
      </c>
      <c r="E259" s="17">
        <v>624.49</v>
      </c>
      <c r="F259" s="13"/>
      <c r="G259" s="14">
        <f>F259*E259</f>
        <v>0</v>
      </c>
    </row>
    <row r="260" spans="2:7" ht="12.95" customHeight="1" outlineLevel="3">
      <c r="C260" s="10" t="s">
        <v>158</v>
      </c>
      <c r="D260" s="11">
        <v>8200801002049</v>
      </c>
      <c r="E260" s="17">
        <v>624.49</v>
      </c>
      <c r="F260" s="13"/>
      <c r="G260" s="14">
        <f>F260*E260</f>
        <v>0</v>
      </c>
    </row>
    <row r="261" spans="2:7" ht="12.95" customHeight="1" outlineLevel="3">
      <c r="C261" s="10" t="s">
        <v>159</v>
      </c>
      <c r="D261" s="11">
        <v>8200801002056</v>
      </c>
      <c r="E261" s="17">
        <v>624.49</v>
      </c>
      <c r="F261" s="13"/>
      <c r="G261" s="14">
        <f>F261*E261</f>
        <v>0</v>
      </c>
    </row>
    <row r="262" spans="2:7" ht="12.95" customHeight="1" outlineLevel="3">
      <c r="C262" s="10" t="s">
        <v>161</v>
      </c>
      <c r="D262" s="11">
        <v>8600801002405</v>
      </c>
      <c r="E262" s="17">
        <v>624.49</v>
      </c>
      <c r="F262" s="13"/>
      <c r="G262" s="14">
        <f>F262*E262</f>
        <v>0</v>
      </c>
    </row>
    <row r="263" spans="2:7" ht="12.95" customHeight="1" outlineLevel="3">
      <c r="C263" s="10" t="s">
        <v>162</v>
      </c>
      <c r="D263" s="11">
        <v>8600801002849</v>
      </c>
      <c r="E263" s="17">
        <v>624.49</v>
      </c>
      <c r="F263" s="13"/>
      <c r="G263" s="14">
        <f>F263*E263</f>
        <v>0</v>
      </c>
    </row>
    <row r="264" spans="2:7" ht="12.95" customHeight="1" outlineLevel="3">
      <c r="C264" s="10" t="s">
        <v>163</v>
      </c>
      <c r="D264" s="11">
        <v>8200801002063</v>
      </c>
      <c r="E264" s="17">
        <v>624.49</v>
      </c>
      <c r="F264" s="13"/>
      <c r="G264" s="14">
        <f>F264*E264</f>
        <v>0</v>
      </c>
    </row>
    <row r="265" spans="2:7" ht="12.95" customHeight="1" outlineLevel="3">
      <c r="C265" s="10" t="s">
        <v>164</v>
      </c>
      <c r="D265" s="11">
        <v>8200801002070</v>
      </c>
      <c r="E265" s="17">
        <v>624.49</v>
      </c>
      <c r="F265" s="13"/>
      <c r="G265" s="14">
        <f>F265*E265</f>
        <v>0</v>
      </c>
    </row>
    <row r="266" spans="2:7" ht="11.1" customHeight="1" outlineLevel="3">
      <c r="B266" s="28" t="s">
        <v>199</v>
      </c>
      <c r="C266" s="28"/>
      <c r="D266" s="8"/>
      <c r="E266" s="33" t="str">
        <f>HYPERLINK("http://www.galantholding.ru/catalog/288/100775/","www.galantholding.ru")</f>
        <v>www.galantholding.ru</v>
      </c>
      <c r="F266" s="29"/>
      <c r="G266" s="29"/>
    </row>
    <row r="267" spans="2:7" ht="11.1" customHeight="1" outlineLevel="3">
      <c r="B267" s="30" t="s">
        <v>186</v>
      </c>
      <c r="C267" s="30"/>
      <c r="D267" s="30"/>
      <c r="E267" s="30"/>
      <c r="F267" s="9"/>
      <c r="G267" s="9"/>
    </row>
    <row r="268" spans="2:7" ht="12.95" customHeight="1" outlineLevel="3">
      <c r="C268" s="10" t="s">
        <v>200</v>
      </c>
      <c r="D268" s="11">
        <v>8600801101856</v>
      </c>
      <c r="E268" s="17">
        <v>704</v>
      </c>
      <c r="F268" s="13"/>
      <c r="G268" s="14">
        <f>F268*E268</f>
        <v>0</v>
      </c>
    </row>
    <row r="269" spans="2:7" ht="12.95" customHeight="1" outlineLevel="3">
      <c r="C269" s="10" t="s">
        <v>201</v>
      </c>
      <c r="D269" s="11">
        <v>8200801101179</v>
      </c>
      <c r="E269" s="17">
        <v>704</v>
      </c>
      <c r="F269" s="13"/>
      <c r="G269" s="14">
        <f>F269*E269</f>
        <v>0</v>
      </c>
    </row>
    <row r="270" spans="2:7" ht="12.95" customHeight="1" outlineLevel="3">
      <c r="C270" s="10" t="s">
        <v>202</v>
      </c>
      <c r="D270" s="11">
        <v>8200801101186</v>
      </c>
      <c r="E270" s="17">
        <v>704</v>
      </c>
      <c r="F270" s="13"/>
      <c r="G270" s="14">
        <f>F270*E270</f>
        <v>0</v>
      </c>
    </row>
    <row r="271" spans="2:7" ht="12.95" customHeight="1" outlineLevel="3">
      <c r="C271" s="10" t="s">
        <v>187</v>
      </c>
      <c r="D271" s="11">
        <v>8200801101193</v>
      </c>
      <c r="E271" s="17">
        <v>704</v>
      </c>
      <c r="F271" s="13"/>
      <c r="G271" s="14">
        <f>F271*E271</f>
        <v>0</v>
      </c>
    </row>
    <row r="272" spans="2:7" ht="12.95" customHeight="1" outlineLevel="3">
      <c r="C272" s="10" t="s">
        <v>196</v>
      </c>
      <c r="D272" s="11">
        <v>8200801101001</v>
      </c>
      <c r="E272" s="17">
        <v>704</v>
      </c>
      <c r="F272" s="13"/>
      <c r="G272" s="14">
        <f>F272*E272</f>
        <v>0</v>
      </c>
    </row>
    <row r="273" spans="2:7" ht="12.95" customHeight="1" outlineLevel="3">
      <c r="C273" s="10" t="s">
        <v>114</v>
      </c>
      <c r="D273" s="11">
        <v>8200801101049</v>
      </c>
      <c r="E273" s="17">
        <v>704</v>
      </c>
      <c r="F273" s="13"/>
      <c r="G273" s="14">
        <f>F273*E273</f>
        <v>0</v>
      </c>
    </row>
    <row r="274" spans="2:7" ht="12.95" customHeight="1" outlineLevel="3">
      <c r="C274" s="10" t="s">
        <v>197</v>
      </c>
      <c r="D274" s="11">
        <v>8600801101405</v>
      </c>
      <c r="E274" s="17">
        <v>704</v>
      </c>
      <c r="F274" s="13"/>
      <c r="G274" s="14">
        <f>F274*E274</f>
        <v>0</v>
      </c>
    </row>
    <row r="275" spans="2:7" ht="12.95" customHeight="1" outlineLevel="3">
      <c r="C275" s="10" t="s">
        <v>143</v>
      </c>
      <c r="D275" s="11">
        <v>8600801101290</v>
      </c>
      <c r="E275" s="17">
        <v>704</v>
      </c>
      <c r="F275" s="13"/>
      <c r="G275" s="14">
        <f>F275*E275</f>
        <v>0</v>
      </c>
    </row>
    <row r="276" spans="2:7" ht="12.95" customHeight="1" outlineLevel="3">
      <c r="C276" s="10" t="s">
        <v>144</v>
      </c>
      <c r="D276" s="11">
        <v>8200801101063</v>
      </c>
      <c r="E276" s="17">
        <v>704</v>
      </c>
      <c r="F276" s="13"/>
      <c r="G276" s="14">
        <f>F276*E276</f>
        <v>0</v>
      </c>
    </row>
    <row r="277" spans="2:7" ht="12.95" customHeight="1" outlineLevel="3">
      <c r="C277" s="10" t="s">
        <v>145</v>
      </c>
      <c r="D277" s="11">
        <v>8200801101070</v>
      </c>
      <c r="E277" s="17">
        <v>704</v>
      </c>
      <c r="F277" s="13"/>
      <c r="G277" s="14">
        <f>F277*E277</f>
        <v>0</v>
      </c>
    </row>
    <row r="278" spans="2:7" ht="12.95" customHeight="1" outlineLevel="3">
      <c r="C278" s="10" t="s">
        <v>147</v>
      </c>
      <c r="D278" s="11">
        <v>8600801101887</v>
      </c>
      <c r="E278" s="17">
        <v>704</v>
      </c>
      <c r="F278" s="13"/>
      <c r="G278" s="14">
        <f>F278*E278</f>
        <v>0</v>
      </c>
    </row>
    <row r="279" spans="2:7" ht="12.95" customHeight="1" outlineLevel="3">
      <c r="B279" s="35" t="str">
        <f>HYPERLINK("http://galantphoto.ru/pictures_for_form/Amelie/AME-8011.jpg","увеличить")</f>
        <v>увеличить</v>
      </c>
      <c r="C279" s="10" t="s">
        <v>203</v>
      </c>
      <c r="D279" s="11">
        <v>8600801120888</v>
      </c>
      <c r="E279" s="17">
        <v>704</v>
      </c>
      <c r="F279" s="13"/>
      <c r="G279" s="14">
        <f>F279*E279</f>
        <v>0</v>
      </c>
    </row>
    <row r="280" spans="2:7" ht="12.95" customHeight="1" outlineLevel="3">
      <c r="C280" s="10" t="s">
        <v>204</v>
      </c>
      <c r="D280" s="11">
        <v>8600801123186</v>
      </c>
      <c r="E280" s="17">
        <v>704</v>
      </c>
      <c r="F280" s="13"/>
      <c r="G280" s="14">
        <f>F280*E280</f>
        <v>0</v>
      </c>
    </row>
    <row r="281" spans="2:7" ht="12.95" customHeight="1" outlineLevel="3">
      <c r="C281" s="10" t="s">
        <v>205</v>
      </c>
      <c r="D281" s="11">
        <v>8600801123193</v>
      </c>
      <c r="E281" s="17">
        <v>704</v>
      </c>
      <c r="F281" s="13"/>
      <c r="G281" s="14">
        <f>F281*E281</f>
        <v>0</v>
      </c>
    </row>
    <row r="282" spans="2:7" ht="12.95" customHeight="1" outlineLevel="3">
      <c r="C282" s="10" t="s">
        <v>206</v>
      </c>
      <c r="D282" s="11">
        <v>8600801123001</v>
      </c>
      <c r="E282" s="17">
        <v>704</v>
      </c>
      <c r="F282" s="13"/>
      <c r="G282" s="14">
        <f>F282*E282</f>
        <v>0</v>
      </c>
    </row>
    <row r="283" spans="2:7" ht="12.95" customHeight="1" outlineLevel="3">
      <c r="C283" s="10" t="s">
        <v>207</v>
      </c>
      <c r="D283" s="11">
        <v>8600801123018</v>
      </c>
      <c r="E283" s="17">
        <v>704</v>
      </c>
      <c r="F283" s="13"/>
      <c r="G283" s="14">
        <f>F283*E283</f>
        <v>0</v>
      </c>
    </row>
    <row r="284" spans="2:7" ht="12.95" customHeight="1" outlineLevel="3">
      <c r="C284" s="10" t="s">
        <v>208</v>
      </c>
      <c r="D284" s="11">
        <v>8600801123025</v>
      </c>
      <c r="E284" s="17">
        <v>704</v>
      </c>
      <c r="F284" s="13"/>
      <c r="G284" s="14">
        <f>F284*E284</f>
        <v>0</v>
      </c>
    </row>
    <row r="285" spans="2:7" ht="12.95" customHeight="1" outlineLevel="3">
      <c r="C285" s="10" t="s">
        <v>209</v>
      </c>
      <c r="D285" s="11">
        <v>8600801123032</v>
      </c>
      <c r="E285" s="17">
        <v>704</v>
      </c>
      <c r="F285" s="13"/>
      <c r="G285" s="14">
        <f>F285*E285</f>
        <v>0</v>
      </c>
    </row>
    <row r="286" spans="2:7" ht="12.95" customHeight="1" outlineLevel="3">
      <c r="C286" s="10" t="s">
        <v>210</v>
      </c>
      <c r="D286" s="11">
        <v>8600801123278</v>
      </c>
      <c r="E286" s="17">
        <v>704</v>
      </c>
      <c r="F286" s="13"/>
      <c r="G286" s="14">
        <f>F286*E286</f>
        <v>0</v>
      </c>
    </row>
    <row r="287" spans="2:7" ht="12.95" customHeight="1" outlineLevel="3">
      <c r="C287" s="10" t="s">
        <v>211</v>
      </c>
      <c r="D287" s="11">
        <v>8600801123049</v>
      </c>
      <c r="E287" s="17">
        <v>704</v>
      </c>
      <c r="F287" s="13"/>
      <c r="G287" s="14">
        <f>F287*E287</f>
        <v>0</v>
      </c>
    </row>
    <row r="288" spans="2:7" ht="12.95" customHeight="1" outlineLevel="3">
      <c r="C288" s="10" t="s">
        <v>212</v>
      </c>
      <c r="D288" s="11">
        <v>8600801123056</v>
      </c>
      <c r="E288" s="17">
        <v>704</v>
      </c>
      <c r="F288" s="13"/>
      <c r="G288" s="14">
        <f>F288*E288</f>
        <v>0</v>
      </c>
    </row>
    <row r="289" spans="3:7" ht="12.95" customHeight="1" outlineLevel="3">
      <c r="C289" s="10" t="s">
        <v>213</v>
      </c>
      <c r="D289" s="11">
        <v>8600801123407</v>
      </c>
      <c r="E289" s="17">
        <v>704</v>
      </c>
      <c r="F289" s="13"/>
      <c r="G289" s="14">
        <f>F289*E289</f>
        <v>0</v>
      </c>
    </row>
    <row r="290" spans="3:7" ht="12.95" customHeight="1" outlineLevel="3">
      <c r="C290" s="10" t="s">
        <v>214</v>
      </c>
      <c r="D290" s="11">
        <v>8600801123841</v>
      </c>
      <c r="E290" s="17">
        <v>704</v>
      </c>
      <c r="F290" s="13"/>
      <c r="G290" s="14">
        <f>F290*E290</f>
        <v>0</v>
      </c>
    </row>
    <row r="291" spans="3:7" ht="12.95" customHeight="1" outlineLevel="3">
      <c r="C291" s="10" t="s">
        <v>215</v>
      </c>
      <c r="D291" s="11">
        <v>8600801123063</v>
      </c>
      <c r="E291" s="17">
        <v>704</v>
      </c>
      <c r="F291" s="13"/>
      <c r="G291" s="14">
        <f>F291*E291</f>
        <v>0</v>
      </c>
    </row>
    <row r="292" spans="3:7" ht="12.95" customHeight="1" outlineLevel="3">
      <c r="C292" s="10" t="s">
        <v>216</v>
      </c>
      <c r="D292" s="11">
        <v>8600801123070</v>
      </c>
      <c r="E292" s="17">
        <v>704</v>
      </c>
      <c r="F292" s="13"/>
      <c r="G292" s="14">
        <f>F292*E292</f>
        <v>0</v>
      </c>
    </row>
    <row r="293" spans="3:7" ht="12.95" customHeight="1" outlineLevel="3">
      <c r="C293" s="10" t="s">
        <v>217</v>
      </c>
      <c r="D293" s="11">
        <v>8600801116850</v>
      </c>
      <c r="E293" s="17">
        <v>704</v>
      </c>
      <c r="F293" s="13"/>
      <c r="G293" s="14">
        <f>F293*E293</f>
        <v>0</v>
      </c>
    </row>
    <row r="294" spans="3:7" ht="12.95" customHeight="1" outlineLevel="3">
      <c r="C294" s="10" t="s">
        <v>218</v>
      </c>
      <c r="D294" s="11">
        <v>8200801103173</v>
      </c>
      <c r="E294" s="17">
        <v>704</v>
      </c>
      <c r="F294" s="13"/>
      <c r="G294" s="14">
        <f>F294*E294</f>
        <v>0</v>
      </c>
    </row>
    <row r="295" spans="3:7" ht="12.95" customHeight="1" outlineLevel="3">
      <c r="C295" s="10" t="s">
        <v>219</v>
      </c>
      <c r="D295" s="11">
        <v>8200801103180</v>
      </c>
      <c r="E295" s="17">
        <v>704</v>
      </c>
      <c r="F295" s="13"/>
      <c r="G295" s="14">
        <f>F295*E295</f>
        <v>0</v>
      </c>
    </row>
    <row r="296" spans="3:7" ht="12.95" customHeight="1" outlineLevel="3">
      <c r="C296" s="10" t="s">
        <v>220</v>
      </c>
      <c r="D296" s="11">
        <v>8200801103197</v>
      </c>
      <c r="E296" s="17">
        <v>704</v>
      </c>
      <c r="F296" s="13"/>
      <c r="G296" s="14">
        <f>F296*E296</f>
        <v>0</v>
      </c>
    </row>
    <row r="297" spans="3:7" ht="12.95" customHeight="1" outlineLevel="3">
      <c r="C297" s="10" t="s">
        <v>221</v>
      </c>
      <c r="D297" s="11">
        <v>8200801103005</v>
      </c>
      <c r="E297" s="17">
        <v>704</v>
      </c>
      <c r="F297" s="13"/>
      <c r="G297" s="14">
        <f>F297*E297</f>
        <v>0</v>
      </c>
    </row>
    <row r="298" spans="3:7" ht="12.95" customHeight="1" outlineLevel="3">
      <c r="C298" s="10" t="s">
        <v>222</v>
      </c>
      <c r="D298" s="11">
        <v>8200801103012</v>
      </c>
      <c r="E298" s="17">
        <v>704</v>
      </c>
      <c r="F298" s="13"/>
      <c r="G298" s="14">
        <f>F298*E298</f>
        <v>0</v>
      </c>
    </row>
    <row r="299" spans="3:7" ht="12.95" customHeight="1" outlineLevel="3">
      <c r="C299" s="10" t="s">
        <v>223</v>
      </c>
      <c r="D299" s="11">
        <v>8200801103029</v>
      </c>
      <c r="E299" s="17">
        <v>704</v>
      </c>
      <c r="F299" s="13"/>
      <c r="G299" s="14">
        <f>F299*E299</f>
        <v>0</v>
      </c>
    </row>
    <row r="300" spans="3:7" ht="12.95" customHeight="1" outlineLevel="3">
      <c r="C300" s="10" t="s">
        <v>224</v>
      </c>
      <c r="D300" s="11">
        <v>8600801116393</v>
      </c>
      <c r="E300" s="17">
        <v>704</v>
      </c>
      <c r="F300" s="13"/>
      <c r="G300" s="14">
        <f>F300*E300</f>
        <v>0</v>
      </c>
    </row>
    <row r="301" spans="3:7" ht="12.95" customHeight="1" outlineLevel="3">
      <c r="C301" s="10" t="s">
        <v>225</v>
      </c>
      <c r="D301" s="11">
        <v>8200801103272</v>
      </c>
      <c r="E301" s="17">
        <v>704</v>
      </c>
      <c r="F301" s="13"/>
      <c r="G301" s="14">
        <f>F301*E301</f>
        <v>0</v>
      </c>
    </row>
    <row r="302" spans="3:7" ht="12.95" customHeight="1" outlineLevel="3">
      <c r="C302" s="10" t="s">
        <v>190</v>
      </c>
      <c r="D302" s="11">
        <v>8200801103043</v>
      </c>
      <c r="E302" s="17">
        <v>704</v>
      </c>
      <c r="F302" s="13"/>
      <c r="G302" s="14">
        <f>F302*E302</f>
        <v>0</v>
      </c>
    </row>
    <row r="303" spans="3:7" ht="12.95" customHeight="1" outlineLevel="3">
      <c r="C303" s="10" t="s">
        <v>191</v>
      </c>
      <c r="D303" s="11">
        <v>8200801103050</v>
      </c>
      <c r="E303" s="17">
        <v>704</v>
      </c>
      <c r="F303" s="13"/>
      <c r="G303" s="14">
        <f>F303*E303</f>
        <v>0</v>
      </c>
    </row>
    <row r="304" spans="3:7" ht="12.95" customHeight="1" outlineLevel="3">
      <c r="C304" s="10" t="s">
        <v>226</v>
      </c>
      <c r="D304" s="11">
        <v>8600801116409</v>
      </c>
      <c r="E304" s="17">
        <v>704</v>
      </c>
      <c r="F304" s="13"/>
      <c r="G304" s="14">
        <f>F304*E304</f>
        <v>0</v>
      </c>
    </row>
    <row r="305" spans="3:7" ht="12.95" customHeight="1" outlineLevel="3">
      <c r="C305" s="10" t="s">
        <v>227</v>
      </c>
      <c r="D305" s="11">
        <v>8600801116287</v>
      </c>
      <c r="E305" s="17">
        <v>704</v>
      </c>
      <c r="F305" s="13"/>
      <c r="G305" s="14">
        <f>F305*E305</f>
        <v>0</v>
      </c>
    </row>
    <row r="306" spans="3:7" ht="12.95" customHeight="1" outlineLevel="3">
      <c r="C306" s="10" t="s">
        <v>192</v>
      </c>
      <c r="D306" s="11">
        <v>8200801103067</v>
      </c>
      <c r="E306" s="17">
        <v>704</v>
      </c>
      <c r="F306" s="13"/>
      <c r="G306" s="14">
        <f>F306*E306</f>
        <v>0</v>
      </c>
    </row>
    <row r="307" spans="3:7" ht="12.95" customHeight="1" outlineLevel="3">
      <c r="C307" s="10" t="s">
        <v>228</v>
      </c>
      <c r="D307" s="11">
        <v>8200801103074</v>
      </c>
      <c r="E307" s="17">
        <v>704</v>
      </c>
      <c r="F307" s="13"/>
      <c r="G307" s="14">
        <f>F307*E307</f>
        <v>0</v>
      </c>
    </row>
    <row r="308" spans="3:7" ht="12.95" customHeight="1" outlineLevel="3">
      <c r="C308" s="10" t="s">
        <v>229</v>
      </c>
      <c r="D308" s="11">
        <v>8600801116881</v>
      </c>
      <c r="E308" s="17">
        <v>704</v>
      </c>
      <c r="F308" s="13"/>
      <c r="G308" s="14">
        <f>F308*E308</f>
        <v>0</v>
      </c>
    </row>
    <row r="309" spans="3:7" ht="12.95" customHeight="1" outlineLevel="3">
      <c r="C309" s="10" t="s">
        <v>230</v>
      </c>
      <c r="D309" s="11">
        <v>8600801104888</v>
      </c>
      <c r="E309" s="17">
        <v>704</v>
      </c>
      <c r="F309" s="13"/>
      <c r="G309" s="14">
        <f>F309*E309</f>
        <v>0</v>
      </c>
    </row>
    <row r="310" spans="3:7" ht="12.95" customHeight="1" outlineLevel="3">
      <c r="C310" s="10" t="s">
        <v>231</v>
      </c>
      <c r="D310" s="11">
        <v>8600801104178</v>
      </c>
      <c r="E310" s="17">
        <v>704</v>
      </c>
      <c r="F310" s="13"/>
      <c r="G310" s="14">
        <f>F310*E310</f>
        <v>0</v>
      </c>
    </row>
    <row r="311" spans="3:7" ht="12.95" customHeight="1" outlineLevel="3">
      <c r="C311" s="10" t="s">
        <v>232</v>
      </c>
      <c r="D311" s="11">
        <v>8600801104185</v>
      </c>
      <c r="E311" s="17">
        <v>704</v>
      </c>
      <c r="F311" s="13"/>
      <c r="G311" s="14">
        <f>F311*E311</f>
        <v>0</v>
      </c>
    </row>
    <row r="312" spans="3:7" ht="12.95" customHeight="1" outlineLevel="3">
      <c r="C312" s="10" t="s">
        <v>233</v>
      </c>
      <c r="D312" s="11">
        <v>8600801104192</v>
      </c>
      <c r="E312" s="17">
        <v>704</v>
      </c>
      <c r="F312" s="13"/>
      <c r="G312" s="14">
        <f>F312*E312</f>
        <v>0</v>
      </c>
    </row>
    <row r="313" spans="3:7" ht="12.95" customHeight="1" outlineLevel="3">
      <c r="C313" s="10" t="s">
        <v>234</v>
      </c>
      <c r="D313" s="11">
        <v>8600801104000</v>
      </c>
      <c r="E313" s="17">
        <v>704</v>
      </c>
      <c r="F313" s="13"/>
      <c r="G313" s="14">
        <f>F313*E313</f>
        <v>0</v>
      </c>
    </row>
    <row r="314" spans="3:7" ht="12.95" customHeight="1" outlineLevel="3">
      <c r="C314" s="10" t="s">
        <v>235</v>
      </c>
      <c r="D314" s="11">
        <v>8600801104017</v>
      </c>
      <c r="E314" s="17">
        <v>704</v>
      </c>
      <c r="F314" s="13"/>
      <c r="G314" s="14">
        <f>F314*E314</f>
        <v>0</v>
      </c>
    </row>
    <row r="315" spans="3:7" ht="12.95" customHeight="1" outlineLevel="3">
      <c r="C315" s="10" t="s">
        <v>236</v>
      </c>
      <c r="D315" s="11">
        <v>8600801104024</v>
      </c>
      <c r="E315" s="17">
        <v>704</v>
      </c>
      <c r="F315" s="13"/>
      <c r="G315" s="14">
        <f>F315*E315</f>
        <v>0</v>
      </c>
    </row>
    <row r="316" spans="3:7" ht="12.95" customHeight="1" outlineLevel="3">
      <c r="C316" s="10" t="s">
        <v>237</v>
      </c>
      <c r="D316" s="11">
        <v>8600801104031</v>
      </c>
      <c r="E316" s="17">
        <v>704</v>
      </c>
      <c r="F316" s="13"/>
      <c r="G316" s="14">
        <f>F316*E316</f>
        <v>0</v>
      </c>
    </row>
    <row r="317" spans="3:7" ht="12.95" customHeight="1" outlineLevel="3">
      <c r="C317" s="10" t="s">
        <v>238</v>
      </c>
      <c r="D317" s="11">
        <v>8600801104390</v>
      </c>
      <c r="E317" s="17">
        <v>704</v>
      </c>
      <c r="F317" s="13"/>
      <c r="G317" s="14">
        <f>F317*E317</f>
        <v>0</v>
      </c>
    </row>
    <row r="318" spans="3:7" ht="12.95" customHeight="1" outlineLevel="3">
      <c r="C318" s="10" t="s">
        <v>239</v>
      </c>
      <c r="D318" s="11">
        <v>8600801104277</v>
      </c>
      <c r="E318" s="17">
        <v>704</v>
      </c>
      <c r="F318" s="13"/>
      <c r="G318" s="14">
        <f>F318*E318</f>
        <v>0</v>
      </c>
    </row>
    <row r="319" spans="3:7" ht="12.95" customHeight="1" outlineLevel="3">
      <c r="C319" s="10" t="s">
        <v>240</v>
      </c>
      <c r="D319" s="11">
        <v>8600801104048</v>
      </c>
      <c r="E319" s="17">
        <v>704</v>
      </c>
      <c r="F319" s="13"/>
      <c r="G319" s="14">
        <f>F319*E319</f>
        <v>0</v>
      </c>
    </row>
    <row r="320" spans="3:7" ht="12.95" customHeight="1" outlineLevel="3">
      <c r="C320" s="10" t="s">
        <v>241</v>
      </c>
      <c r="D320" s="11">
        <v>8600801104055</v>
      </c>
      <c r="E320" s="17">
        <v>704</v>
      </c>
      <c r="F320" s="13"/>
      <c r="G320" s="14">
        <f>F320*E320</f>
        <v>0</v>
      </c>
    </row>
    <row r="321" spans="3:7" ht="12.95" customHeight="1" outlineLevel="3">
      <c r="C321" s="10" t="s">
        <v>242</v>
      </c>
      <c r="D321" s="11">
        <v>8600801104406</v>
      </c>
      <c r="E321" s="17">
        <v>704</v>
      </c>
      <c r="F321" s="13"/>
      <c r="G321" s="14">
        <f>F321*E321</f>
        <v>0</v>
      </c>
    </row>
    <row r="322" spans="3:7" ht="12.95" customHeight="1" outlineLevel="3">
      <c r="C322" s="10" t="s">
        <v>243</v>
      </c>
      <c r="D322" s="11">
        <v>8600801104840</v>
      </c>
      <c r="E322" s="17">
        <v>704</v>
      </c>
      <c r="F322" s="13"/>
      <c r="G322" s="14">
        <f>F322*E322</f>
        <v>0</v>
      </c>
    </row>
    <row r="323" spans="3:7" ht="12.95" customHeight="1" outlineLevel="3">
      <c r="C323" s="10" t="s">
        <v>244</v>
      </c>
      <c r="D323" s="11">
        <v>8600801104062</v>
      </c>
      <c r="E323" s="17">
        <v>704</v>
      </c>
      <c r="F323" s="13"/>
      <c r="G323" s="14">
        <f>F323*E323</f>
        <v>0</v>
      </c>
    </row>
    <row r="324" spans="3:7" ht="12.95" customHeight="1" outlineLevel="3">
      <c r="C324" s="10" t="s">
        <v>245</v>
      </c>
      <c r="D324" s="11">
        <v>8600801104079</v>
      </c>
      <c r="E324" s="17">
        <v>704</v>
      </c>
      <c r="F324" s="13"/>
      <c r="G324" s="14">
        <f>F324*E324</f>
        <v>0</v>
      </c>
    </row>
    <row r="325" spans="3:7" ht="12.95" customHeight="1" outlineLevel="3">
      <c r="C325" s="10" t="s">
        <v>246</v>
      </c>
      <c r="D325" s="11">
        <v>8600801115884</v>
      </c>
      <c r="E325" s="17">
        <v>704</v>
      </c>
      <c r="F325" s="13"/>
      <c r="G325" s="14">
        <f>F325*E325</f>
        <v>0</v>
      </c>
    </row>
    <row r="326" spans="3:7" ht="12.95" customHeight="1" outlineLevel="3">
      <c r="C326" s="10" t="s">
        <v>247</v>
      </c>
      <c r="D326" s="11">
        <v>8600801114177</v>
      </c>
      <c r="E326" s="17">
        <v>704</v>
      </c>
      <c r="F326" s="13"/>
      <c r="G326" s="14">
        <f>F326*E326</f>
        <v>0</v>
      </c>
    </row>
    <row r="327" spans="3:7" ht="12.95" customHeight="1" outlineLevel="3">
      <c r="C327" s="10" t="s">
        <v>248</v>
      </c>
      <c r="D327" s="11">
        <v>8600801114184</v>
      </c>
      <c r="E327" s="17">
        <v>704</v>
      </c>
      <c r="F327" s="13"/>
      <c r="G327" s="14">
        <f>F327*E327</f>
        <v>0</v>
      </c>
    </row>
    <row r="328" spans="3:7" ht="12.95" customHeight="1" outlineLevel="3">
      <c r="C328" s="10" t="s">
        <v>249</v>
      </c>
      <c r="D328" s="11">
        <v>8600801114191</v>
      </c>
      <c r="E328" s="17">
        <v>704</v>
      </c>
      <c r="F328" s="13"/>
      <c r="G328" s="14">
        <f>F328*E328</f>
        <v>0</v>
      </c>
    </row>
    <row r="329" spans="3:7" ht="12.95" customHeight="1" outlineLevel="3">
      <c r="C329" s="10" t="s">
        <v>250</v>
      </c>
      <c r="D329" s="11">
        <v>8600801114016</v>
      </c>
      <c r="E329" s="17">
        <v>704</v>
      </c>
      <c r="F329" s="13"/>
      <c r="G329" s="14">
        <f>F329*E329</f>
        <v>0</v>
      </c>
    </row>
    <row r="330" spans="3:7" ht="12.95" customHeight="1" outlineLevel="3">
      <c r="C330" s="10" t="s">
        <v>251</v>
      </c>
      <c r="D330" s="11">
        <v>8600801114023</v>
      </c>
      <c r="E330" s="17">
        <v>704</v>
      </c>
      <c r="F330" s="13"/>
      <c r="G330" s="14">
        <f>F330*E330</f>
        <v>0</v>
      </c>
    </row>
    <row r="331" spans="3:7" ht="12.95" customHeight="1" outlineLevel="3">
      <c r="C331" s="10" t="s">
        <v>252</v>
      </c>
      <c r="D331" s="11">
        <v>8600801114030</v>
      </c>
      <c r="E331" s="17">
        <v>704</v>
      </c>
      <c r="F331" s="13"/>
      <c r="G331" s="14">
        <f>F331*E331</f>
        <v>0</v>
      </c>
    </row>
    <row r="332" spans="3:7" ht="12.95" customHeight="1" outlineLevel="3">
      <c r="C332" s="10" t="s">
        <v>253</v>
      </c>
      <c r="D332" s="11">
        <v>8600801114399</v>
      </c>
      <c r="E332" s="17">
        <v>704</v>
      </c>
      <c r="F332" s="13"/>
      <c r="G332" s="14">
        <f>F332*E332</f>
        <v>0</v>
      </c>
    </row>
    <row r="333" spans="3:7" ht="12.95" customHeight="1" outlineLevel="3">
      <c r="C333" s="10" t="s">
        <v>254</v>
      </c>
      <c r="D333" s="11">
        <v>8600801114276</v>
      </c>
      <c r="E333" s="17">
        <v>704</v>
      </c>
      <c r="F333" s="13"/>
      <c r="G333" s="14">
        <f>F333*E333</f>
        <v>0</v>
      </c>
    </row>
    <row r="334" spans="3:7" ht="12.95" customHeight="1" outlineLevel="3">
      <c r="C334" s="10" t="s">
        <v>255</v>
      </c>
      <c r="D334" s="11">
        <v>8600801114047</v>
      </c>
      <c r="E334" s="17">
        <v>704</v>
      </c>
      <c r="F334" s="13"/>
      <c r="G334" s="14">
        <f>F334*E334</f>
        <v>0</v>
      </c>
    </row>
    <row r="335" spans="3:7" ht="12.95" customHeight="1" outlineLevel="3">
      <c r="C335" s="10" t="s">
        <v>256</v>
      </c>
      <c r="D335" s="11">
        <v>8600801114054</v>
      </c>
      <c r="E335" s="17">
        <v>704</v>
      </c>
      <c r="F335" s="13"/>
      <c r="G335" s="14">
        <f>F335*E335</f>
        <v>0</v>
      </c>
    </row>
    <row r="336" spans="3:7" ht="12.95" customHeight="1" outlineLevel="3">
      <c r="C336" s="10" t="s">
        <v>257</v>
      </c>
      <c r="D336" s="11">
        <v>8600801114405</v>
      </c>
      <c r="E336" s="17">
        <v>704</v>
      </c>
      <c r="F336" s="13"/>
      <c r="G336" s="14">
        <f>F336*E336</f>
        <v>0</v>
      </c>
    </row>
    <row r="337" spans="2:7" ht="12.95" customHeight="1" outlineLevel="3">
      <c r="C337" s="10" t="s">
        <v>258</v>
      </c>
      <c r="D337" s="11">
        <v>8600801114849</v>
      </c>
      <c r="E337" s="17">
        <v>704</v>
      </c>
      <c r="F337" s="13"/>
      <c r="G337" s="14">
        <f>F337*E337</f>
        <v>0</v>
      </c>
    </row>
    <row r="338" spans="2:7" ht="12.95" customHeight="1" outlineLevel="3">
      <c r="C338" s="10" t="s">
        <v>259</v>
      </c>
      <c r="D338" s="11">
        <v>8600801114061</v>
      </c>
      <c r="E338" s="17">
        <v>704</v>
      </c>
      <c r="F338" s="13"/>
      <c r="G338" s="14">
        <f>F338*E338</f>
        <v>0</v>
      </c>
    </row>
    <row r="339" spans="2:7" ht="12.95" customHeight="1" outlineLevel="3">
      <c r="C339" s="10" t="s">
        <v>260</v>
      </c>
      <c r="D339" s="11">
        <v>8600801114078</v>
      </c>
      <c r="E339" s="17">
        <v>704</v>
      </c>
      <c r="F339" s="13"/>
      <c r="G339" s="14">
        <f>F339*E339</f>
        <v>0</v>
      </c>
    </row>
    <row r="340" spans="2:7" ht="12.95" customHeight="1" outlineLevel="3">
      <c r="C340" s="10" t="s">
        <v>153</v>
      </c>
      <c r="D340" s="11">
        <v>8200801102022</v>
      </c>
      <c r="E340" s="17">
        <v>704</v>
      </c>
      <c r="F340" s="13"/>
      <c r="G340" s="14">
        <f>F340*E340</f>
        <v>0</v>
      </c>
    </row>
    <row r="341" spans="2:7" ht="12.95" customHeight="1" outlineLevel="3">
      <c r="C341" s="10" t="s">
        <v>163</v>
      </c>
      <c r="D341" s="11">
        <v>8200801102060</v>
      </c>
      <c r="E341" s="17">
        <v>704</v>
      </c>
      <c r="F341" s="13"/>
      <c r="G341" s="14">
        <f>F341*E341</f>
        <v>0</v>
      </c>
    </row>
    <row r="342" spans="2:7" ht="11.1" customHeight="1" outlineLevel="3">
      <c r="B342" s="28" t="s">
        <v>261</v>
      </c>
      <c r="C342" s="28"/>
      <c r="D342" s="8"/>
      <c r="E342" s="29"/>
      <c r="F342" s="29"/>
      <c r="G342" s="29"/>
    </row>
    <row r="343" spans="2:7" ht="11.1" customHeight="1" outlineLevel="3">
      <c r="B343" s="30" t="s">
        <v>86</v>
      </c>
      <c r="C343" s="30"/>
      <c r="D343" s="30"/>
      <c r="E343" s="30"/>
      <c r="F343" s="9"/>
      <c r="G343" s="9"/>
    </row>
    <row r="344" spans="2:7" ht="12.95" customHeight="1" outlineLevel="3">
      <c r="C344" s="10" t="s">
        <v>262</v>
      </c>
      <c r="D344" s="11">
        <v>8602800904858</v>
      </c>
      <c r="E344" s="17">
        <v>356.4</v>
      </c>
      <c r="F344" s="13"/>
      <c r="G344" s="14">
        <f>F344*E344</f>
        <v>0</v>
      </c>
    </row>
    <row r="345" spans="2:7" ht="12.95" customHeight="1" outlineLevel="3">
      <c r="C345" s="10" t="s">
        <v>263</v>
      </c>
      <c r="D345" s="11">
        <v>8602800904117</v>
      </c>
      <c r="E345" s="17">
        <v>356.4</v>
      </c>
      <c r="F345" s="13"/>
      <c r="G345" s="14">
        <f>F345*E345</f>
        <v>0</v>
      </c>
    </row>
    <row r="346" spans="2:7" ht="12.95" customHeight="1" outlineLevel="3">
      <c r="C346" s="10" t="s">
        <v>264</v>
      </c>
      <c r="D346" s="11">
        <v>8602800904124</v>
      </c>
      <c r="E346" s="17">
        <v>356.4</v>
      </c>
      <c r="F346" s="13"/>
      <c r="G346" s="14">
        <f>F346*E346</f>
        <v>0</v>
      </c>
    </row>
    <row r="347" spans="2:7" ht="12.95" customHeight="1" outlineLevel="3">
      <c r="C347" s="10" t="s">
        <v>265</v>
      </c>
      <c r="D347" s="11">
        <v>8602800904131</v>
      </c>
      <c r="E347" s="17">
        <v>356.4</v>
      </c>
      <c r="F347" s="13"/>
      <c r="G347" s="14">
        <f>F347*E347</f>
        <v>0</v>
      </c>
    </row>
    <row r="348" spans="2:7" ht="12.95" customHeight="1" outlineLevel="3">
      <c r="C348" s="10" t="s">
        <v>266</v>
      </c>
      <c r="D348" s="11">
        <v>8602800914857</v>
      </c>
      <c r="E348" s="17">
        <v>356.4</v>
      </c>
      <c r="F348" s="13"/>
      <c r="G348" s="14">
        <f>F348*E348</f>
        <v>0</v>
      </c>
    </row>
    <row r="349" spans="2:7" ht="12.95" customHeight="1" outlineLevel="3">
      <c r="C349" s="10" t="s">
        <v>267</v>
      </c>
      <c r="D349" s="11">
        <v>8602800914116</v>
      </c>
      <c r="E349" s="17">
        <v>356.4</v>
      </c>
      <c r="F349" s="13"/>
      <c r="G349" s="14">
        <f>F349*E349</f>
        <v>0</v>
      </c>
    </row>
    <row r="350" spans="2:7" ht="12.95" customHeight="1" outlineLevel="3">
      <c r="C350" s="10" t="s">
        <v>268</v>
      </c>
      <c r="D350" s="11">
        <v>8602800914123</v>
      </c>
      <c r="E350" s="17">
        <v>356.4</v>
      </c>
      <c r="F350" s="13"/>
      <c r="G350" s="14">
        <f>F350*E350</f>
        <v>0</v>
      </c>
    </row>
    <row r="351" spans="2:7" ht="12.95" customHeight="1" outlineLevel="3">
      <c r="C351" s="10" t="s">
        <v>269</v>
      </c>
      <c r="D351" s="11">
        <v>8602800914130</v>
      </c>
      <c r="E351" s="17">
        <v>356.4</v>
      </c>
      <c r="F351" s="13"/>
      <c r="G351" s="14">
        <f>F351*E351</f>
        <v>0</v>
      </c>
    </row>
    <row r="352" spans="2:7" ht="12.95" customHeight="1" outlineLevel="3">
      <c r="C352" s="10"/>
      <c r="D352" s="10"/>
      <c r="E352" s="18"/>
      <c r="F352" s="13"/>
      <c r="G352" s="14"/>
    </row>
    <row r="353" spans="2:7" ht="12.95" customHeight="1" outlineLevel="3">
      <c r="C353" s="10"/>
      <c r="D353" s="10"/>
      <c r="E353" s="18"/>
      <c r="F353" s="13"/>
      <c r="G353" s="14"/>
    </row>
    <row r="354" spans="2:7" ht="12.95" customHeight="1" outlineLevel="3">
      <c r="C354" s="10"/>
      <c r="D354" s="10"/>
      <c r="E354" s="18"/>
      <c r="F354" s="13"/>
      <c r="G354" s="14"/>
    </row>
    <row r="355" spans="2:7" ht="12.95" customHeight="1" outlineLevel="3">
      <c r="B355" s="16"/>
      <c r="C355" s="10"/>
      <c r="D355" s="10"/>
      <c r="E355" s="18"/>
      <c r="F355" s="13"/>
      <c r="G355" s="14"/>
    </row>
    <row r="356" spans="2:7" ht="11.1" customHeight="1" outlineLevel="3">
      <c r="B356" s="28" t="s">
        <v>270</v>
      </c>
      <c r="C356" s="28"/>
      <c r="D356" s="8"/>
      <c r="E356" s="33" t="str">
        <f>HYPERLINK("http://www.galantholding.ru/catalog/307/100789/","www.galantholding.ru")</f>
        <v>www.galantholding.ru</v>
      </c>
      <c r="F356" s="29"/>
      <c r="G356" s="29"/>
    </row>
    <row r="357" spans="2:7" ht="11.1" customHeight="1" outlineLevel="3">
      <c r="B357" s="30" t="s">
        <v>186</v>
      </c>
      <c r="C357" s="30"/>
      <c r="D357" s="30"/>
      <c r="E357" s="30"/>
      <c r="F357" s="9"/>
      <c r="G357" s="9"/>
    </row>
    <row r="358" spans="2:7" ht="12.95" customHeight="1" outlineLevel="3">
      <c r="C358" s="10" t="s">
        <v>177</v>
      </c>
      <c r="D358" s="11">
        <v>8602801001853</v>
      </c>
      <c r="E358" s="17">
        <v>288.60000000000002</v>
      </c>
      <c r="F358" s="13"/>
      <c r="G358" s="14">
        <f>F358*E358</f>
        <v>0</v>
      </c>
    </row>
    <row r="359" spans="2:7" ht="12.95" customHeight="1" outlineLevel="3">
      <c r="C359" s="10" t="s">
        <v>179</v>
      </c>
      <c r="D359" s="11">
        <v>8202801001121</v>
      </c>
      <c r="E359" s="17">
        <v>288.60000000000002</v>
      </c>
      <c r="F359" s="13"/>
      <c r="G359" s="14">
        <f>F359*E359</f>
        <v>0</v>
      </c>
    </row>
    <row r="360" spans="2:7" ht="12.95" customHeight="1" outlineLevel="3">
      <c r="C360" s="10" t="s">
        <v>180</v>
      </c>
      <c r="D360" s="11">
        <v>8202801001138</v>
      </c>
      <c r="E360" s="17">
        <v>288.60000000000002</v>
      </c>
      <c r="F360" s="13"/>
      <c r="G360" s="14">
        <f>F360*E360</f>
        <v>0</v>
      </c>
    </row>
    <row r="361" spans="2:7" ht="12.95" customHeight="1" outlineLevel="3">
      <c r="C361" s="10" t="s">
        <v>271</v>
      </c>
      <c r="D361" s="11">
        <v>8602801001150</v>
      </c>
      <c r="E361" s="17">
        <v>288.60000000000002</v>
      </c>
      <c r="F361" s="13"/>
      <c r="G361" s="14">
        <f>F361*E361</f>
        <v>0</v>
      </c>
    </row>
    <row r="362" spans="2:7" ht="12.95" customHeight="1" outlineLevel="3">
      <c r="C362" s="10" t="s">
        <v>272</v>
      </c>
      <c r="D362" s="11">
        <v>8602801001167</v>
      </c>
      <c r="E362" s="17">
        <v>288.60000000000002</v>
      </c>
      <c r="F362" s="13"/>
      <c r="G362" s="14">
        <f>F362*E362</f>
        <v>0</v>
      </c>
    </row>
    <row r="363" spans="2:7" ht="12.95" customHeight="1" outlineLevel="3">
      <c r="C363" s="10" t="s">
        <v>273</v>
      </c>
      <c r="D363" s="11">
        <v>8202801016125</v>
      </c>
      <c r="E363" s="17">
        <v>288.60000000000002</v>
      </c>
      <c r="F363" s="13"/>
      <c r="G363" s="14">
        <f>F363*E363</f>
        <v>0</v>
      </c>
    </row>
    <row r="364" spans="2:7" ht="12.95" customHeight="1" outlineLevel="3">
      <c r="C364" s="10" t="s">
        <v>274</v>
      </c>
      <c r="D364" s="11">
        <v>8602801016154</v>
      </c>
      <c r="E364" s="17">
        <v>288.60000000000002</v>
      </c>
      <c r="F364" s="13"/>
      <c r="G364" s="14">
        <f>F364*E364</f>
        <v>0</v>
      </c>
    </row>
    <row r="365" spans="2:7" ht="12.95" customHeight="1" outlineLevel="3">
      <c r="C365" s="10" t="s">
        <v>275</v>
      </c>
      <c r="D365" s="11">
        <v>8602801016161</v>
      </c>
      <c r="E365" s="17">
        <v>288.60000000000002</v>
      </c>
      <c r="F365" s="13"/>
      <c r="G365" s="14">
        <f>F365*E365</f>
        <v>0</v>
      </c>
    </row>
    <row r="366" spans="2:7" ht="12.95" customHeight="1" outlineLevel="3">
      <c r="C366" s="10" t="s">
        <v>15</v>
      </c>
      <c r="D366" s="11">
        <v>8202801002128</v>
      </c>
      <c r="E366" s="17">
        <v>288.60000000000002</v>
      </c>
      <c r="F366" s="13"/>
      <c r="G366" s="14">
        <f>F366*E366</f>
        <v>0</v>
      </c>
    </row>
    <row r="367" spans="2:7" ht="12.95" customHeight="1" outlineLevel="3">
      <c r="C367" s="10" t="s">
        <v>17</v>
      </c>
      <c r="D367" s="11">
        <v>8202801002142</v>
      </c>
      <c r="E367" s="17">
        <v>288.60000000000002</v>
      </c>
      <c r="F367" s="13"/>
      <c r="G367" s="14">
        <f>F367*E367</f>
        <v>0</v>
      </c>
    </row>
    <row r="368" spans="2:7" ht="12.95" customHeight="1" outlineLevel="3">
      <c r="C368" s="10" t="s">
        <v>18</v>
      </c>
      <c r="D368" s="11">
        <v>8602801002157</v>
      </c>
      <c r="E368" s="17">
        <v>288.60000000000002</v>
      </c>
      <c r="F368" s="13"/>
      <c r="G368" s="14">
        <f>F368*E368</f>
        <v>0</v>
      </c>
    </row>
    <row r="369" spans="2:7" ht="12.95" customHeight="1" outlineLevel="3">
      <c r="B369" s="35" t="str">
        <f>HYPERLINK("http://galantphoto.ru/pictures_for_form/Amelie/AME-8010-2.jpg","увеличить")</f>
        <v>увеличить</v>
      </c>
      <c r="C369" s="10" t="s">
        <v>276</v>
      </c>
      <c r="D369" s="11">
        <v>8602801002164</v>
      </c>
      <c r="E369" s="17">
        <v>288.60000000000002</v>
      </c>
      <c r="F369" s="13"/>
      <c r="G369" s="14">
        <f>F369*E369</f>
        <v>0</v>
      </c>
    </row>
    <row r="370" spans="2:7" ht="11.1" customHeight="1" outlineLevel="3">
      <c r="B370" s="28" t="s">
        <v>277</v>
      </c>
      <c r="C370" s="28"/>
      <c r="D370" s="8"/>
      <c r="E370" s="33" t="str">
        <f>HYPERLINK("http://www.galantholding.ru/catalog/308/100794/","www.galantholding.ru")</f>
        <v>www.galantholding.ru</v>
      </c>
      <c r="F370" s="29"/>
      <c r="G370" s="29"/>
    </row>
    <row r="371" spans="2:7" ht="11.1" customHeight="1" outlineLevel="3">
      <c r="B371" s="30" t="s">
        <v>186</v>
      </c>
      <c r="C371" s="30"/>
      <c r="D371" s="30"/>
      <c r="E371" s="30"/>
      <c r="F371" s="9"/>
      <c r="G371" s="9"/>
    </row>
    <row r="372" spans="2:7" ht="12.95" customHeight="1" outlineLevel="3">
      <c r="C372" s="10" t="s">
        <v>178</v>
      </c>
      <c r="D372" s="11">
        <v>8201800901111</v>
      </c>
      <c r="E372" s="17">
        <v>286.57</v>
      </c>
      <c r="F372" s="13"/>
      <c r="G372" s="14">
        <f>F372*E372</f>
        <v>0</v>
      </c>
    </row>
    <row r="373" spans="2:7" ht="12.95" customHeight="1" outlineLevel="3">
      <c r="C373" s="10" t="s">
        <v>179</v>
      </c>
      <c r="D373" s="11">
        <v>8201800901128</v>
      </c>
      <c r="E373" s="17">
        <v>286.57</v>
      </c>
      <c r="F373" s="13"/>
      <c r="G373" s="14">
        <f>F373*E373</f>
        <v>0</v>
      </c>
    </row>
    <row r="374" spans="2:7" ht="12.95" customHeight="1" outlineLevel="3">
      <c r="C374" s="10" t="s">
        <v>278</v>
      </c>
      <c r="D374" s="11">
        <v>8601800923852</v>
      </c>
      <c r="E374" s="17">
        <v>286.57</v>
      </c>
      <c r="F374" s="13"/>
      <c r="G374" s="14">
        <f>F374*E374</f>
        <v>0</v>
      </c>
    </row>
    <row r="375" spans="2:7" ht="12.95" customHeight="1" outlineLevel="3">
      <c r="C375" s="10" t="s">
        <v>279</v>
      </c>
      <c r="D375" s="11">
        <v>8601800923111</v>
      </c>
      <c r="E375" s="17">
        <v>286.57</v>
      </c>
      <c r="F375" s="13"/>
      <c r="G375" s="14">
        <f>F375*E375</f>
        <v>0</v>
      </c>
    </row>
    <row r="376" spans="2:7" ht="12.95" customHeight="1" outlineLevel="3">
      <c r="C376" s="10" t="s">
        <v>280</v>
      </c>
      <c r="D376" s="11">
        <v>8601800923128</v>
      </c>
      <c r="E376" s="17">
        <v>286.57</v>
      </c>
      <c r="F376" s="13"/>
      <c r="G376" s="14">
        <f>F376*E376</f>
        <v>0</v>
      </c>
    </row>
    <row r="377" spans="2:7" ht="12.95" customHeight="1" outlineLevel="3">
      <c r="C377" s="10" t="s">
        <v>281</v>
      </c>
      <c r="D377" s="11">
        <v>8601800923135</v>
      </c>
      <c r="E377" s="17">
        <v>286.57</v>
      </c>
      <c r="F377" s="13"/>
      <c r="G377" s="14">
        <f>F377*E377</f>
        <v>0</v>
      </c>
    </row>
    <row r="378" spans="2:7" ht="12.95" customHeight="1" outlineLevel="3">
      <c r="C378" s="10" t="s">
        <v>282</v>
      </c>
      <c r="D378" s="11">
        <v>8601800916007</v>
      </c>
      <c r="E378" s="17">
        <v>286.57</v>
      </c>
      <c r="F378" s="13"/>
      <c r="G378" s="14">
        <f>F378*E378</f>
        <v>0</v>
      </c>
    </row>
    <row r="379" spans="2:7" ht="12.95" customHeight="1" outlineLevel="3">
      <c r="C379" s="10" t="s">
        <v>283</v>
      </c>
      <c r="D379" s="11">
        <v>8201800916115</v>
      </c>
      <c r="E379" s="17">
        <v>286.57</v>
      </c>
      <c r="F379" s="13"/>
      <c r="G379" s="14">
        <f>F379*E379</f>
        <v>0</v>
      </c>
    </row>
    <row r="380" spans="2:7" ht="12.95" customHeight="1" outlineLevel="3">
      <c r="C380" s="10" t="s">
        <v>273</v>
      </c>
      <c r="D380" s="11">
        <v>8201800916122</v>
      </c>
      <c r="E380" s="17">
        <v>286.57</v>
      </c>
      <c r="F380" s="13"/>
      <c r="G380" s="14">
        <f>F380*E380</f>
        <v>0</v>
      </c>
    </row>
    <row r="381" spans="2:7" ht="12.95" customHeight="1" outlineLevel="3">
      <c r="C381" s="10" t="s">
        <v>284</v>
      </c>
      <c r="D381" s="11">
        <v>8601800916144</v>
      </c>
      <c r="E381" s="17">
        <v>286.57</v>
      </c>
      <c r="F381" s="13"/>
      <c r="G381" s="14">
        <f>F381*E381</f>
        <v>0</v>
      </c>
    </row>
    <row r="382" spans="2:7" ht="12.95" customHeight="1" outlineLevel="3">
      <c r="C382" s="10" t="s">
        <v>183</v>
      </c>
      <c r="D382" s="11">
        <v>8201800902118</v>
      </c>
      <c r="E382" s="17">
        <v>286.57</v>
      </c>
      <c r="F382" s="13"/>
      <c r="G382" s="14">
        <f>F382*E382</f>
        <v>0</v>
      </c>
    </row>
    <row r="383" spans="2:7" ht="12.95" customHeight="1" outlineLevel="3">
      <c r="B383" s="35" t="str">
        <f>HYPERLINK("http://galantphoto.ru/pictures_for_form/Amelie/AME-8009-1.jpg","увеличить")</f>
        <v>увеличить</v>
      </c>
      <c r="C383" s="10" t="s">
        <v>15</v>
      </c>
      <c r="D383" s="11">
        <v>8201800902125</v>
      </c>
      <c r="E383" s="17">
        <v>286.57</v>
      </c>
      <c r="F383" s="13"/>
      <c r="G383" s="14">
        <f>F383*E383</f>
        <v>0</v>
      </c>
    </row>
    <row r="384" spans="2:7" ht="11.1" customHeight="1" outlineLevel="2">
      <c r="B384" s="7" t="s">
        <v>285</v>
      </c>
      <c r="C384" s="7"/>
      <c r="D384" s="7"/>
      <c r="E384" s="7"/>
      <c r="F384" s="7"/>
      <c r="G384" s="7"/>
    </row>
    <row r="385" spans="2:7" ht="11.1" customHeight="1" outlineLevel="3">
      <c r="B385" s="28" t="s">
        <v>286</v>
      </c>
      <c r="C385" s="28"/>
      <c r="D385" s="8"/>
      <c r="E385" s="33" t="str">
        <f>HYPERLINK("http://www.galantholding.ru/blank/292/156247/","www.galantholding.ru")</f>
        <v>www.galantholding.ru</v>
      </c>
      <c r="F385" s="29"/>
      <c r="G385" s="29"/>
    </row>
    <row r="386" spans="2:7" ht="11.1" customHeight="1" outlineLevel="3">
      <c r="B386" s="30" t="s">
        <v>24</v>
      </c>
      <c r="C386" s="30"/>
      <c r="D386" s="30"/>
      <c r="E386" s="30"/>
      <c r="F386" s="9"/>
      <c r="G386" s="9"/>
    </row>
    <row r="387" spans="2:7" ht="12.95" customHeight="1" outlineLevel="3">
      <c r="C387" s="10" t="s">
        <v>201</v>
      </c>
      <c r="D387" s="11">
        <v>8600805401174</v>
      </c>
      <c r="E387" s="17">
        <v>617.76</v>
      </c>
      <c r="F387" s="13"/>
      <c r="G387" s="14">
        <f>F387*E387</f>
        <v>0</v>
      </c>
    </row>
    <row r="388" spans="2:7" ht="12.95" customHeight="1" outlineLevel="3">
      <c r="C388" s="10" t="s">
        <v>202</v>
      </c>
      <c r="D388" s="11">
        <v>8600805401181</v>
      </c>
      <c r="E388" s="17">
        <v>617.76</v>
      </c>
      <c r="F388" s="13"/>
      <c r="G388" s="14">
        <f>F388*E388</f>
        <v>0</v>
      </c>
    </row>
    <row r="389" spans="2:7" ht="12.95" customHeight="1" outlineLevel="3">
      <c r="C389" s="10" t="s">
        <v>187</v>
      </c>
      <c r="D389" s="11">
        <v>8600805401198</v>
      </c>
      <c r="E389" s="17">
        <v>617.76</v>
      </c>
      <c r="F389" s="13"/>
      <c r="G389" s="14">
        <f>F389*E389</f>
        <v>0</v>
      </c>
    </row>
    <row r="390" spans="2:7" ht="12.95" customHeight="1" outlineLevel="3">
      <c r="C390" s="10" t="s">
        <v>196</v>
      </c>
      <c r="D390" s="11">
        <v>8600805401006</v>
      </c>
      <c r="E390" s="17">
        <v>617.76</v>
      </c>
      <c r="F390" s="13"/>
      <c r="G390" s="14">
        <f>F390*E390</f>
        <v>0</v>
      </c>
    </row>
    <row r="391" spans="2:7" ht="12.95" customHeight="1" outlineLevel="3">
      <c r="C391" s="10" t="s">
        <v>188</v>
      </c>
      <c r="D391" s="11">
        <v>8600805401013</v>
      </c>
      <c r="E391" s="17">
        <v>617.76</v>
      </c>
      <c r="F391" s="13"/>
      <c r="G391" s="14">
        <f>F391*E391</f>
        <v>0</v>
      </c>
    </row>
    <row r="392" spans="2:7" ht="12.95" customHeight="1" outlineLevel="3">
      <c r="C392" s="10" t="s">
        <v>113</v>
      </c>
      <c r="D392" s="11">
        <v>8600805401020</v>
      </c>
      <c r="E392" s="17">
        <v>617.76</v>
      </c>
      <c r="F392" s="13"/>
      <c r="G392" s="14">
        <f>F392*E392</f>
        <v>0</v>
      </c>
    </row>
    <row r="393" spans="2:7" ht="12.95" customHeight="1" outlineLevel="3">
      <c r="C393" s="10" t="s">
        <v>137</v>
      </c>
      <c r="D393" s="11">
        <v>8600805401037</v>
      </c>
      <c r="E393" s="17">
        <v>617.76</v>
      </c>
      <c r="F393" s="13"/>
      <c r="G393" s="14">
        <f>F393*E393</f>
        <v>0</v>
      </c>
    </row>
    <row r="394" spans="2:7" ht="12.95" customHeight="1" outlineLevel="3">
      <c r="C394" s="10" t="s">
        <v>139</v>
      </c>
      <c r="D394" s="11">
        <v>8600805401396</v>
      </c>
      <c r="E394" s="17">
        <v>617.76</v>
      </c>
      <c r="F394" s="13"/>
      <c r="G394" s="14">
        <f>F394*E394</f>
        <v>0</v>
      </c>
    </row>
    <row r="395" spans="2:7" ht="12.95" customHeight="1" outlineLevel="3">
      <c r="C395" s="10" t="s">
        <v>140</v>
      </c>
      <c r="D395" s="11">
        <v>8600805401273</v>
      </c>
      <c r="E395" s="17">
        <v>617.76</v>
      </c>
      <c r="F395" s="13"/>
      <c r="G395" s="14">
        <f>F395*E395</f>
        <v>0</v>
      </c>
    </row>
    <row r="396" spans="2:7" ht="12.95" customHeight="1" outlineLevel="3">
      <c r="C396" s="10" t="s">
        <v>114</v>
      </c>
      <c r="D396" s="11">
        <v>8600805401044</v>
      </c>
      <c r="E396" s="17">
        <v>617.76</v>
      </c>
      <c r="F396" s="13"/>
      <c r="G396" s="14">
        <f>F396*E396</f>
        <v>0</v>
      </c>
    </row>
    <row r="397" spans="2:7" ht="12.95" customHeight="1" outlineLevel="3">
      <c r="C397" s="10" t="s">
        <v>141</v>
      </c>
      <c r="D397" s="11">
        <v>8600805401051</v>
      </c>
      <c r="E397" s="17">
        <v>617.76</v>
      </c>
      <c r="F397" s="13"/>
      <c r="G397" s="14">
        <f>F397*E397</f>
        <v>0</v>
      </c>
    </row>
    <row r="398" spans="2:7" ht="12.95" customHeight="1" outlineLevel="3">
      <c r="B398" s="35" t="str">
        <f>HYPERLINK("http://galantphoto.ru/pictures_for_form/Amelie/AME-8054.jpg","увеличить")</f>
        <v>увеличить</v>
      </c>
      <c r="C398" s="10" t="s">
        <v>197</v>
      </c>
      <c r="D398" s="11">
        <v>8600805401402</v>
      </c>
      <c r="E398" s="17">
        <v>617.76</v>
      </c>
      <c r="F398" s="13"/>
      <c r="G398" s="14">
        <f>F398*E398</f>
        <v>0</v>
      </c>
    </row>
    <row r="399" spans="2:7" ht="12.95" customHeight="1" outlineLevel="3">
      <c r="C399" s="10" t="s">
        <v>143</v>
      </c>
      <c r="D399" s="11">
        <v>8600805401075</v>
      </c>
      <c r="E399" s="17">
        <v>617.76</v>
      </c>
      <c r="F399" s="13"/>
      <c r="G399" s="14">
        <f>F399*E399</f>
        <v>0</v>
      </c>
    </row>
    <row r="400" spans="2:7" ht="12.95" customHeight="1" outlineLevel="3">
      <c r="C400" s="10" t="s">
        <v>144</v>
      </c>
      <c r="D400" s="11">
        <v>8600805401068</v>
      </c>
      <c r="E400" s="17">
        <v>617.76</v>
      </c>
      <c r="F400" s="13"/>
      <c r="G400" s="14">
        <f>F400*E400</f>
        <v>0</v>
      </c>
    </row>
    <row r="401" spans="3:7" ht="12.95" customHeight="1" outlineLevel="3">
      <c r="C401" s="10" t="s">
        <v>287</v>
      </c>
      <c r="D401" s="11">
        <v>8600805400887</v>
      </c>
      <c r="E401" s="17">
        <v>617.76</v>
      </c>
      <c r="F401" s="13"/>
      <c r="G401" s="14">
        <f>F401*E401</f>
        <v>0</v>
      </c>
    </row>
    <row r="402" spans="3:7" ht="12.95" customHeight="1" outlineLevel="3">
      <c r="C402" s="10" t="s">
        <v>288</v>
      </c>
      <c r="D402" s="11">
        <v>8600805400177</v>
      </c>
      <c r="E402" s="17">
        <v>617.76</v>
      </c>
      <c r="F402" s="13"/>
      <c r="G402" s="14">
        <f>F402*E402</f>
        <v>0</v>
      </c>
    </row>
    <row r="403" spans="3:7" ht="12.95" customHeight="1" outlineLevel="3">
      <c r="C403" s="10" t="s">
        <v>289</v>
      </c>
      <c r="D403" s="11">
        <v>8600805400184</v>
      </c>
      <c r="E403" s="17">
        <v>617.76</v>
      </c>
      <c r="F403" s="13"/>
      <c r="G403" s="14">
        <f>F403*E403</f>
        <v>0</v>
      </c>
    </row>
    <row r="404" spans="3:7" ht="12.95" customHeight="1" outlineLevel="3">
      <c r="C404" s="10" t="s">
        <v>290</v>
      </c>
      <c r="D404" s="11">
        <v>8600805400191</v>
      </c>
      <c r="E404" s="17">
        <v>617.76</v>
      </c>
      <c r="F404" s="13"/>
      <c r="G404" s="14">
        <f>F404*E404</f>
        <v>0</v>
      </c>
    </row>
    <row r="405" spans="3:7" ht="12.95" customHeight="1" outlineLevel="3">
      <c r="C405" s="10" t="s">
        <v>291</v>
      </c>
      <c r="D405" s="11">
        <v>8600805400009</v>
      </c>
      <c r="E405" s="17">
        <v>617.76</v>
      </c>
      <c r="F405" s="13"/>
      <c r="G405" s="14">
        <f>F405*E405</f>
        <v>0</v>
      </c>
    </row>
    <row r="406" spans="3:7" ht="12.95" customHeight="1" outlineLevel="3">
      <c r="C406" s="10" t="s">
        <v>292</v>
      </c>
      <c r="D406" s="11">
        <v>8600805400016</v>
      </c>
      <c r="E406" s="17">
        <v>617.76</v>
      </c>
      <c r="F406" s="13"/>
      <c r="G406" s="14">
        <f>F406*E406</f>
        <v>0</v>
      </c>
    </row>
    <row r="407" spans="3:7" ht="12.95" customHeight="1" outlineLevel="3">
      <c r="C407" s="10" t="s">
        <v>293</v>
      </c>
      <c r="D407" s="11">
        <v>8600805400023</v>
      </c>
      <c r="E407" s="17">
        <v>617.76</v>
      </c>
      <c r="F407" s="13"/>
      <c r="G407" s="14">
        <f>F407*E407</f>
        <v>0</v>
      </c>
    </row>
    <row r="408" spans="3:7" ht="12.95" customHeight="1" outlineLevel="3">
      <c r="C408" s="10" t="s">
        <v>294</v>
      </c>
      <c r="D408" s="11">
        <v>8600805400030</v>
      </c>
      <c r="E408" s="17">
        <v>617.76</v>
      </c>
      <c r="F408" s="13"/>
      <c r="G408" s="14">
        <f>F408*E408</f>
        <v>0</v>
      </c>
    </row>
    <row r="409" spans="3:7" ht="12.95" customHeight="1" outlineLevel="3">
      <c r="C409" s="10" t="s">
        <v>295</v>
      </c>
      <c r="D409" s="11">
        <v>8600805400399</v>
      </c>
      <c r="E409" s="17">
        <v>617.76</v>
      </c>
      <c r="F409" s="13"/>
      <c r="G409" s="14">
        <f>F409*E409</f>
        <v>0</v>
      </c>
    </row>
    <row r="410" spans="3:7" ht="12.95" customHeight="1" outlineLevel="3">
      <c r="C410" s="10" t="s">
        <v>296</v>
      </c>
      <c r="D410" s="11">
        <v>8600805400276</v>
      </c>
      <c r="E410" s="17">
        <v>617.76</v>
      </c>
      <c r="F410" s="13"/>
      <c r="G410" s="14">
        <f>F410*E410</f>
        <v>0</v>
      </c>
    </row>
    <row r="411" spans="3:7" ht="12.95" customHeight="1" outlineLevel="3">
      <c r="C411" s="10" t="s">
        <v>297</v>
      </c>
      <c r="D411" s="11">
        <v>8600805400047</v>
      </c>
      <c r="E411" s="17">
        <v>617.76</v>
      </c>
      <c r="F411" s="13"/>
      <c r="G411" s="14">
        <f>F411*E411</f>
        <v>0</v>
      </c>
    </row>
    <row r="412" spans="3:7" ht="12.95" customHeight="1" outlineLevel="3">
      <c r="C412" s="10" t="s">
        <v>298</v>
      </c>
      <c r="D412" s="11">
        <v>8600805400054</v>
      </c>
      <c r="E412" s="17">
        <v>617.76</v>
      </c>
      <c r="F412" s="13"/>
      <c r="G412" s="14">
        <f>F412*E412</f>
        <v>0</v>
      </c>
    </row>
    <row r="413" spans="3:7" ht="12.95" customHeight="1" outlineLevel="3">
      <c r="C413" s="10" t="s">
        <v>299</v>
      </c>
      <c r="D413" s="11">
        <v>8600805400405</v>
      </c>
      <c r="E413" s="17">
        <v>617.76</v>
      </c>
      <c r="F413" s="13"/>
      <c r="G413" s="14">
        <f>F413*E413</f>
        <v>0</v>
      </c>
    </row>
    <row r="414" spans="3:7" ht="12.95" customHeight="1" outlineLevel="3">
      <c r="C414" s="10" t="s">
        <v>300</v>
      </c>
      <c r="D414" s="11">
        <v>8600805400849</v>
      </c>
      <c r="E414" s="17">
        <v>617.76</v>
      </c>
      <c r="F414" s="13"/>
      <c r="G414" s="14">
        <f>F414*E414</f>
        <v>0</v>
      </c>
    </row>
    <row r="415" spans="3:7" ht="12.95" customHeight="1" outlineLevel="3">
      <c r="C415" s="10" t="s">
        <v>301</v>
      </c>
      <c r="D415" s="11">
        <v>8600805400061</v>
      </c>
      <c r="E415" s="17">
        <v>617.76</v>
      </c>
      <c r="F415" s="13"/>
      <c r="G415" s="14">
        <f>F415*E415</f>
        <v>0</v>
      </c>
    </row>
    <row r="416" spans="3:7" ht="12.95" customHeight="1" outlineLevel="3">
      <c r="C416" s="10" t="s">
        <v>302</v>
      </c>
      <c r="D416" s="11">
        <v>8600805403888</v>
      </c>
      <c r="E416" s="17">
        <v>617.76</v>
      </c>
      <c r="F416" s="13"/>
      <c r="G416" s="14">
        <f>F416*E416</f>
        <v>0</v>
      </c>
    </row>
    <row r="417" spans="3:7" ht="12.95" customHeight="1" outlineLevel="3">
      <c r="C417" s="10" t="s">
        <v>303</v>
      </c>
      <c r="D417" s="11">
        <v>8600805403178</v>
      </c>
      <c r="E417" s="17">
        <v>617.76</v>
      </c>
      <c r="F417" s="13"/>
      <c r="G417" s="14">
        <f>F417*E417</f>
        <v>0</v>
      </c>
    </row>
    <row r="418" spans="3:7" ht="12.95" customHeight="1" outlineLevel="3">
      <c r="C418" s="10" t="s">
        <v>304</v>
      </c>
      <c r="D418" s="11">
        <v>8600805403185</v>
      </c>
      <c r="E418" s="17">
        <v>617.76</v>
      </c>
      <c r="F418" s="13"/>
      <c r="G418" s="14">
        <f>F418*E418</f>
        <v>0</v>
      </c>
    </row>
    <row r="419" spans="3:7" ht="12.95" customHeight="1" outlineLevel="3">
      <c r="C419" s="10" t="s">
        <v>305</v>
      </c>
      <c r="D419" s="11">
        <v>8600805403192</v>
      </c>
      <c r="E419" s="17">
        <v>617.76</v>
      </c>
      <c r="F419" s="13"/>
      <c r="G419" s="14">
        <f>F419*E419</f>
        <v>0</v>
      </c>
    </row>
    <row r="420" spans="3:7" ht="12.95" customHeight="1" outlineLevel="3">
      <c r="C420" s="10" t="s">
        <v>306</v>
      </c>
      <c r="D420" s="11">
        <v>8600805403000</v>
      </c>
      <c r="E420" s="17">
        <v>617.76</v>
      </c>
      <c r="F420" s="13"/>
      <c r="G420" s="14">
        <f>F420*E420</f>
        <v>0</v>
      </c>
    </row>
    <row r="421" spans="3:7" ht="12.95" customHeight="1" outlineLevel="3">
      <c r="C421" s="10" t="s">
        <v>307</v>
      </c>
      <c r="D421" s="11">
        <v>8600805403017</v>
      </c>
      <c r="E421" s="17">
        <v>617.76</v>
      </c>
      <c r="F421" s="13"/>
      <c r="G421" s="14">
        <f>F421*E421</f>
        <v>0</v>
      </c>
    </row>
    <row r="422" spans="3:7" ht="12.95" customHeight="1" outlineLevel="3">
      <c r="C422" s="10" t="s">
        <v>308</v>
      </c>
      <c r="D422" s="11">
        <v>8600805403024</v>
      </c>
      <c r="E422" s="17">
        <v>617.76</v>
      </c>
      <c r="F422" s="13"/>
      <c r="G422" s="14">
        <f>F422*E422</f>
        <v>0</v>
      </c>
    </row>
    <row r="423" spans="3:7" ht="12.95" customHeight="1" outlineLevel="3">
      <c r="C423" s="10" t="s">
        <v>309</v>
      </c>
      <c r="D423" s="11">
        <v>8600805403031</v>
      </c>
      <c r="E423" s="17">
        <v>617.76</v>
      </c>
      <c r="F423" s="13"/>
      <c r="G423" s="14">
        <f>F423*E423</f>
        <v>0</v>
      </c>
    </row>
    <row r="424" spans="3:7" ht="12.95" customHeight="1" outlineLevel="3">
      <c r="C424" s="10" t="s">
        <v>310</v>
      </c>
      <c r="D424" s="11">
        <v>8600805403277</v>
      </c>
      <c r="E424" s="17">
        <v>617.76</v>
      </c>
      <c r="F424" s="13"/>
      <c r="G424" s="14">
        <f>F424*E424</f>
        <v>0</v>
      </c>
    </row>
    <row r="425" spans="3:7" ht="12.95" customHeight="1" outlineLevel="3">
      <c r="C425" s="10" t="s">
        <v>311</v>
      </c>
      <c r="D425" s="11">
        <v>8600805403048</v>
      </c>
      <c r="E425" s="17">
        <v>617.76</v>
      </c>
      <c r="F425" s="13"/>
      <c r="G425" s="14">
        <f>F425*E425</f>
        <v>0</v>
      </c>
    </row>
    <row r="426" spans="3:7" ht="12.95" customHeight="1" outlineLevel="3">
      <c r="C426" s="10" t="s">
        <v>312</v>
      </c>
      <c r="D426" s="11">
        <v>8600805403055</v>
      </c>
      <c r="E426" s="17">
        <v>617.76</v>
      </c>
      <c r="F426" s="13"/>
      <c r="G426" s="14">
        <f>F426*E426</f>
        <v>0</v>
      </c>
    </row>
    <row r="427" spans="3:7" ht="12.95" customHeight="1" outlineLevel="3">
      <c r="C427" s="10" t="s">
        <v>313</v>
      </c>
      <c r="D427" s="11">
        <v>8600805403406</v>
      </c>
      <c r="E427" s="17">
        <v>617.76</v>
      </c>
      <c r="F427" s="13"/>
      <c r="G427" s="14">
        <f>F427*E427</f>
        <v>0</v>
      </c>
    </row>
    <row r="428" spans="3:7" ht="12.95" customHeight="1" outlineLevel="3">
      <c r="C428" s="10" t="s">
        <v>314</v>
      </c>
      <c r="D428" s="11">
        <v>8600805403079</v>
      </c>
      <c r="E428" s="17">
        <v>617.76</v>
      </c>
      <c r="F428" s="13"/>
      <c r="G428" s="14">
        <f>F428*E428</f>
        <v>0</v>
      </c>
    </row>
    <row r="429" spans="3:7" ht="12.95" customHeight="1" outlineLevel="3">
      <c r="C429" s="10" t="s">
        <v>315</v>
      </c>
      <c r="D429" s="11">
        <v>8600805403062</v>
      </c>
      <c r="E429" s="17">
        <v>617.76</v>
      </c>
      <c r="F429" s="13"/>
      <c r="G429" s="14">
        <f>F429*E429</f>
        <v>0</v>
      </c>
    </row>
    <row r="430" spans="3:7" ht="12.95" customHeight="1" outlineLevel="3">
      <c r="C430" s="10" t="s">
        <v>316</v>
      </c>
      <c r="D430" s="11">
        <v>8600805402881</v>
      </c>
      <c r="E430" s="17">
        <v>617.76</v>
      </c>
      <c r="F430" s="13"/>
      <c r="G430" s="14">
        <f>F430*E430</f>
        <v>0</v>
      </c>
    </row>
    <row r="431" spans="3:7" ht="12.95" customHeight="1" outlineLevel="3">
      <c r="C431" s="10" t="s">
        <v>317</v>
      </c>
      <c r="D431" s="11">
        <v>8600805402188</v>
      </c>
      <c r="E431" s="17">
        <v>617.76</v>
      </c>
      <c r="F431" s="13"/>
      <c r="G431" s="14">
        <f>F431*E431</f>
        <v>0</v>
      </c>
    </row>
    <row r="432" spans="3:7" ht="12.95" customHeight="1" outlineLevel="3">
      <c r="C432" s="10" t="s">
        <v>193</v>
      </c>
      <c r="D432" s="11">
        <v>8600805402195</v>
      </c>
      <c r="E432" s="17">
        <v>617.76</v>
      </c>
      <c r="F432" s="13"/>
      <c r="G432" s="14">
        <f>F432*E432</f>
        <v>0</v>
      </c>
    </row>
    <row r="433" spans="2:7" ht="12.95" customHeight="1" outlineLevel="3">
      <c r="C433" s="10" t="s">
        <v>198</v>
      </c>
      <c r="D433" s="11">
        <v>8600805402003</v>
      </c>
      <c r="E433" s="17">
        <v>617.76</v>
      </c>
      <c r="F433" s="13"/>
      <c r="G433" s="14">
        <f>F433*E433</f>
        <v>0</v>
      </c>
    </row>
    <row r="434" spans="2:7" ht="12.95" customHeight="1" outlineLevel="3">
      <c r="C434" s="10" t="s">
        <v>152</v>
      </c>
      <c r="D434" s="11">
        <v>8600805402010</v>
      </c>
      <c r="E434" s="17">
        <v>617.76</v>
      </c>
      <c r="F434" s="13"/>
      <c r="G434" s="14">
        <f>F434*E434</f>
        <v>0</v>
      </c>
    </row>
    <row r="435" spans="2:7" ht="12.95" customHeight="1" outlineLevel="3">
      <c r="C435" s="10" t="s">
        <v>153</v>
      </c>
      <c r="D435" s="11">
        <v>8600805402027</v>
      </c>
      <c r="E435" s="17">
        <v>617.76</v>
      </c>
      <c r="F435" s="13"/>
      <c r="G435" s="14">
        <f>F435*E435</f>
        <v>0</v>
      </c>
    </row>
    <row r="436" spans="2:7" ht="12.95" customHeight="1" outlineLevel="3">
      <c r="C436" s="10" t="s">
        <v>154</v>
      </c>
      <c r="D436" s="11">
        <v>8600805402034</v>
      </c>
      <c r="E436" s="17">
        <v>617.76</v>
      </c>
      <c r="F436" s="13"/>
      <c r="G436" s="14">
        <f>F436*E436</f>
        <v>0</v>
      </c>
    </row>
    <row r="437" spans="2:7" ht="12.95" customHeight="1" outlineLevel="3">
      <c r="C437" s="10" t="s">
        <v>156</v>
      </c>
      <c r="D437" s="11">
        <v>8600805402393</v>
      </c>
      <c r="E437" s="17">
        <v>617.76</v>
      </c>
      <c r="F437" s="13"/>
      <c r="G437" s="14">
        <f>F437*E437</f>
        <v>0</v>
      </c>
    </row>
    <row r="438" spans="2:7" ht="12.95" customHeight="1" outlineLevel="3">
      <c r="C438" s="10" t="s">
        <v>157</v>
      </c>
      <c r="D438" s="11">
        <v>8600805402270</v>
      </c>
      <c r="E438" s="17">
        <v>617.76</v>
      </c>
      <c r="F438" s="13"/>
      <c r="G438" s="14">
        <f>F438*E438</f>
        <v>0</v>
      </c>
    </row>
    <row r="439" spans="2:7" ht="12.95" customHeight="1" outlineLevel="3">
      <c r="C439" s="10" t="s">
        <v>158</v>
      </c>
      <c r="D439" s="11">
        <v>8600805402041</v>
      </c>
      <c r="E439" s="17">
        <v>617.76</v>
      </c>
      <c r="F439" s="13"/>
      <c r="G439" s="14">
        <f>F439*E439</f>
        <v>0</v>
      </c>
    </row>
    <row r="440" spans="2:7" ht="12.95" customHeight="1" outlineLevel="3">
      <c r="C440" s="10" t="s">
        <v>159</v>
      </c>
      <c r="D440" s="11">
        <v>8600805402058</v>
      </c>
      <c r="E440" s="17">
        <v>617.76</v>
      </c>
      <c r="F440" s="13"/>
      <c r="G440" s="14">
        <f>F440*E440</f>
        <v>0</v>
      </c>
    </row>
    <row r="441" spans="2:7" ht="12.95" customHeight="1" outlineLevel="3">
      <c r="C441" s="10" t="s">
        <v>161</v>
      </c>
      <c r="D441" s="11">
        <v>8600805402409</v>
      </c>
      <c r="E441" s="17">
        <v>617.76</v>
      </c>
      <c r="F441" s="13"/>
      <c r="G441" s="14">
        <f>F441*E441</f>
        <v>0</v>
      </c>
    </row>
    <row r="442" spans="2:7" ht="12.95" customHeight="1" outlineLevel="3">
      <c r="C442" s="10" t="s">
        <v>163</v>
      </c>
      <c r="D442" s="11">
        <v>8600805402065</v>
      </c>
      <c r="E442" s="17">
        <v>617.76</v>
      </c>
      <c r="F442" s="13"/>
      <c r="G442" s="14">
        <f>F442*E442</f>
        <v>0</v>
      </c>
    </row>
    <row r="443" spans="2:7" ht="11.1" customHeight="1" outlineLevel="3">
      <c r="B443" s="28" t="s">
        <v>318</v>
      </c>
      <c r="C443" s="28"/>
      <c r="D443" s="8"/>
      <c r="E443" s="33" t="str">
        <f>HYPERLINK("http://www.galantholding.ru/blank/288/156248/","www.galantholding.ru")</f>
        <v>www.galantholding.ru</v>
      </c>
      <c r="F443" s="29"/>
      <c r="G443" s="29"/>
    </row>
    <row r="444" spans="2:7" ht="11.1" customHeight="1" outlineLevel="3">
      <c r="B444" s="30" t="s">
        <v>24</v>
      </c>
      <c r="C444" s="30"/>
      <c r="D444" s="30"/>
      <c r="E444" s="30"/>
      <c r="F444" s="9"/>
      <c r="G444" s="9"/>
    </row>
    <row r="445" spans="2:7" ht="12.95" customHeight="1" outlineLevel="3">
      <c r="C445" s="10" t="s">
        <v>188</v>
      </c>
      <c r="D445" s="11">
        <v>8600805501010</v>
      </c>
      <c r="E445" s="17">
        <v>628.85</v>
      </c>
      <c r="F445" s="13"/>
      <c r="G445" s="14">
        <f>F445*E445</f>
        <v>0</v>
      </c>
    </row>
    <row r="446" spans="2:7" ht="12.95" customHeight="1" outlineLevel="3">
      <c r="C446" s="10" t="s">
        <v>113</v>
      </c>
      <c r="D446" s="11">
        <v>8600805501027</v>
      </c>
      <c r="E446" s="17">
        <v>628.85</v>
      </c>
      <c r="F446" s="13"/>
      <c r="G446" s="14">
        <f>F446*E446</f>
        <v>0</v>
      </c>
    </row>
    <row r="447" spans="2:7" ht="12.95" customHeight="1" outlineLevel="3">
      <c r="C447" s="10" t="s">
        <v>137</v>
      </c>
      <c r="D447" s="11">
        <v>8600805501034</v>
      </c>
      <c r="E447" s="17">
        <v>628.85</v>
      </c>
      <c r="F447" s="13"/>
      <c r="G447" s="14">
        <f>F447*E447</f>
        <v>0</v>
      </c>
    </row>
    <row r="448" spans="2:7" ht="12.95" customHeight="1" outlineLevel="3">
      <c r="C448" s="10" t="s">
        <v>138</v>
      </c>
      <c r="D448" s="11">
        <v>8600805501225</v>
      </c>
      <c r="E448" s="17">
        <v>628.85</v>
      </c>
      <c r="F448" s="13"/>
      <c r="G448" s="14">
        <f>F448*E448</f>
        <v>0</v>
      </c>
    </row>
    <row r="449" spans="2:7" ht="12.95" customHeight="1" outlineLevel="3">
      <c r="C449" s="10" t="s">
        <v>139</v>
      </c>
      <c r="D449" s="11">
        <v>8600805501393</v>
      </c>
      <c r="E449" s="17">
        <v>628.85</v>
      </c>
      <c r="F449" s="13"/>
      <c r="G449" s="14">
        <f>F449*E449</f>
        <v>0</v>
      </c>
    </row>
    <row r="450" spans="2:7" ht="12.95" customHeight="1" outlineLevel="3">
      <c r="C450" s="10" t="s">
        <v>140</v>
      </c>
      <c r="D450" s="11">
        <v>8600805501270</v>
      </c>
      <c r="E450" s="17">
        <v>628.85</v>
      </c>
      <c r="F450" s="13"/>
      <c r="G450" s="14">
        <f>F450*E450</f>
        <v>0</v>
      </c>
    </row>
    <row r="451" spans="2:7" ht="12.95" customHeight="1" outlineLevel="3">
      <c r="C451" s="10" t="s">
        <v>114</v>
      </c>
      <c r="D451" s="11">
        <v>8600805501041</v>
      </c>
      <c r="E451" s="17">
        <v>628.85</v>
      </c>
      <c r="F451" s="13"/>
      <c r="G451" s="14">
        <f>F451*E451</f>
        <v>0</v>
      </c>
    </row>
    <row r="452" spans="2:7" ht="12.95" customHeight="1" outlineLevel="3">
      <c r="C452" s="10" t="s">
        <v>141</v>
      </c>
      <c r="D452" s="11">
        <v>8600805501058</v>
      </c>
      <c r="E452" s="17">
        <v>628.85</v>
      </c>
      <c r="F452" s="13"/>
      <c r="G452" s="14">
        <f>F452*E452</f>
        <v>0</v>
      </c>
    </row>
    <row r="453" spans="2:7" ht="12.95" customHeight="1" outlineLevel="3">
      <c r="C453" s="10" t="s">
        <v>142</v>
      </c>
      <c r="D453" s="11">
        <v>8600805501232</v>
      </c>
      <c r="E453" s="17">
        <v>628.85</v>
      </c>
      <c r="F453" s="13"/>
      <c r="G453" s="14">
        <f>F453*E453</f>
        <v>0</v>
      </c>
    </row>
    <row r="454" spans="2:7" ht="12.95" customHeight="1" outlineLevel="3">
      <c r="C454" s="10" t="s">
        <v>197</v>
      </c>
      <c r="D454" s="11">
        <v>8600805501409</v>
      </c>
      <c r="E454" s="17">
        <v>628.85</v>
      </c>
      <c r="F454" s="13"/>
      <c r="G454" s="14">
        <f>F454*E454</f>
        <v>0</v>
      </c>
    </row>
    <row r="455" spans="2:7" ht="12.95" customHeight="1" outlineLevel="3">
      <c r="C455" s="10" t="s">
        <v>143</v>
      </c>
      <c r="D455" s="11">
        <v>8600805501843</v>
      </c>
      <c r="E455" s="17">
        <v>628.85</v>
      </c>
      <c r="F455" s="13"/>
      <c r="G455" s="14">
        <f>F455*E455</f>
        <v>0</v>
      </c>
    </row>
    <row r="456" spans="2:7" ht="12.95" customHeight="1" outlineLevel="3">
      <c r="B456" s="35" t="str">
        <f>HYPERLINK("http://galantphoto.ru/pictures_for_form/Amelie/AME-8055.jpg","увеличить")</f>
        <v>увеличить</v>
      </c>
      <c r="C456" s="10" t="s">
        <v>144</v>
      </c>
      <c r="D456" s="11">
        <v>8600805501065</v>
      </c>
      <c r="E456" s="17">
        <v>628.85</v>
      </c>
      <c r="F456" s="13"/>
      <c r="G456" s="14">
        <f>F456*E456</f>
        <v>0</v>
      </c>
    </row>
    <row r="457" spans="2:7" ht="12.95" customHeight="1" outlineLevel="3">
      <c r="C457" s="10" t="s">
        <v>145</v>
      </c>
      <c r="D457" s="11">
        <v>8600805501072</v>
      </c>
      <c r="E457" s="17">
        <v>628.85</v>
      </c>
      <c r="F457" s="13"/>
      <c r="G457" s="14">
        <f>F457*E457</f>
        <v>0</v>
      </c>
    </row>
    <row r="458" spans="2:7" ht="12.95" customHeight="1" outlineLevel="3">
      <c r="C458" s="10" t="s">
        <v>146</v>
      </c>
      <c r="D458" s="11">
        <v>8600805501249</v>
      </c>
      <c r="E458" s="17">
        <v>628.85</v>
      </c>
      <c r="F458" s="13"/>
      <c r="G458" s="14">
        <f>F458*E458</f>
        <v>0</v>
      </c>
    </row>
    <row r="459" spans="2:7" ht="12.95" customHeight="1" outlineLevel="3">
      <c r="C459" s="10" t="s">
        <v>147</v>
      </c>
      <c r="D459" s="11">
        <v>8600805501881</v>
      </c>
      <c r="E459" s="17">
        <v>628.85</v>
      </c>
      <c r="F459" s="13"/>
      <c r="G459" s="14">
        <f>F459*E459</f>
        <v>0</v>
      </c>
    </row>
    <row r="460" spans="2:7" ht="12.95" customHeight="1" outlineLevel="3">
      <c r="C460" s="10" t="s">
        <v>148</v>
      </c>
      <c r="D460" s="11">
        <v>8600805501867</v>
      </c>
      <c r="E460" s="17">
        <v>628.85</v>
      </c>
      <c r="F460" s="13"/>
      <c r="G460" s="14">
        <f>F460*E460</f>
        <v>0</v>
      </c>
    </row>
    <row r="461" spans="2:7" ht="12.95" customHeight="1" outlineLevel="3">
      <c r="C461" s="10" t="s">
        <v>149</v>
      </c>
      <c r="D461" s="11">
        <v>8600805501089</v>
      </c>
      <c r="E461" s="17">
        <v>628.85</v>
      </c>
      <c r="F461" s="13"/>
      <c r="G461" s="14">
        <f>F461*E461</f>
        <v>0</v>
      </c>
    </row>
    <row r="462" spans="2:7" ht="12.95" customHeight="1" outlineLevel="3">
      <c r="C462" s="10" t="s">
        <v>150</v>
      </c>
      <c r="D462" s="11">
        <v>8600805501096</v>
      </c>
      <c r="E462" s="17">
        <v>628.85</v>
      </c>
      <c r="F462" s="13"/>
      <c r="G462" s="14">
        <f>F462*E462</f>
        <v>0</v>
      </c>
    </row>
    <row r="463" spans="2:7" ht="12.95" customHeight="1" outlineLevel="3">
      <c r="C463" s="10" t="s">
        <v>319</v>
      </c>
      <c r="D463" s="11">
        <v>8600805401105</v>
      </c>
      <c r="E463" s="17">
        <v>628.85</v>
      </c>
      <c r="F463" s="13"/>
      <c r="G463" s="14">
        <f>F463*E463</f>
        <v>0</v>
      </c>
    </row>
    <row r="464" spans="2:7" ht="12.95" customHeight="1" outlineLevel="3">
      <c r="C464" s="10" t="s">
        <v>292</v>
      </c>
      <c r="D464" s="11">
        <v>8600805500013</v>
      </c>
      <c r="E464" s="17">
        <v>628.85</v>
      </c>
      <c r="F464" s="13"/>
      <c r="G464" s="14">
        <f>F464*E464</f>
        <v>0</v>
      </c>
    </row>
    <row r="465" spans="3:7" ht="12.95" customHeight="1" outlineLevel="3">
      <c r="C465" s="10" t="s">
        <v>293</v>
      </c>
      <c r="D465" s="11">
        <v>8600805500020</v>
      </c>
      <c r="E465" s="17">
        <v>628.85</v>
      </c>
      <c r="F465" s="13"/>
      <c r="G465" s="14">
        <f>F465*E465</f>
        <v>0</v>
      </c>
    </row>
    <row r="466" spans="3:7" ht="12.95" customHeight="1" outlineLevel="3">
      <c r="C466" s="10" t="s">
        <v>294</v>
      </c>
      <c r="D466" s="11">
        <v>8600805500037</v>
      </c>
      <c r="E466" s="17">
        <v>628.85</v>
      </c>
      <c r="F466" s="13"/>
      <c r="G466" s="14">
        <f>F466*E466</f>
        <v>0</v>
      </c>
    </row>
    <row r="467" spans="3:7" ht="12.95" customHeight="1" outlineLevel="3">
      <c r="C467" s="10" t="s">
        <v>320</v>
      </c>
      <c r="D467" s="11">
        <v>8600805500228</v>
      </c>
      <c r="E467" s="17">
        <v>628.85</v>
      </c>
      <c r="F467" s="13"/>
      <c r="G467" s="14">
        <f>F467*E467</f>
        <v>0</v>
      </c>
    </row>
    <row r="468" spans="3:7" ht="12.95" customHeight="1" outlineLevel="3">
      <c r="C468" s="10" t="s">
        <v>295</v>
      </c>
      <c r="D468" s="11">
        <v>8600805500396</v>
      </c>
      <c r="E468" s="17">
        <v>628.85</v>
      </c>
      <c r="F468" s="13"/>
      <c r="G468" s="14">
        <f>F468*E468</f>
        <v>0</v>
      </c>
    </row>
    <row r="469" spans="3:7" ht="12.95" customHeight="1" outlineLevel="3">
      <c r="C469" s="10" t="s">
        <v>296</v>
      </c>
      <c r="D469" s="11">
        <v>8600805500273</v>
      </c>
      <c r="E469" s="17">
        <v>628.85</v>
      </c>
      <c r="F469" s="13"/>
      <c r="G469" s="14">
        <f>F469*E469</f>
        <v>0</v>
      </c>
    </row>
    <row r="470" spans="3:7" ht="12.95" customHeight="1" outlineLevel="3">
      <c r="C470" s="10" t="s">
        <v>297</v>
      </c>
      <c r="D470" s="11">
        <v>8600805500044</v>
      </c>
      <c r="E470" s="17">
        <v>628.85</v>
      </c>
      <c r="F470" s="13"/>
      <c r="G470" s="14">
        <f>F470*E470</f>
        <v>0</v>
      </c>
    </row>
    <row r="471" spans="3:7" ht="12.95" customHeight="1" outlineLevel="3">
      <c r="C471" s="10" t="s">
        <v>298</v>
      </c>
      <c r="D471" s="11">
        <v>8600805500051</v>
      </c>
      <c r="E471" s="17">
        <v>628.85</v>
      </c>
      <c r="F471" s="13"/>
      <c r="G471" s="14">
        <f>F471*E471</f>
        <v>0</v>
      </c>
    </row>
    <row r="472" spans="3:7" ht="12.95" customHeight="1" outlineLevel="3">
      <c r="C472" s="10" t="s">
        <v>321</v>
      </c>
      <c r="D472" s="11">
        <v>8600805500235</v>
      </c>
      <c r="E472" s="17">
        <v>628.85</v>
      </c>
      <c r="F472" s="13"/>
      <c r="G472" s="14">
        <f>F472*E472</f>
        <v>0</v>
      </c>
    </row>
    <row r="473" spans="3:7" ht="12.95" customHeight="1" outlineLevel="3">
      <c r="C473" s="10" t="s">
        <v>299</v>
      </c>
      <c r="D473" s="11">
        <v>8600805500402</v>
      </c>
      <c r="E473" s="17">
        <v>628.85</v>
      </c>
      <c r="F473" s="13"/>
      <c r="G473" s="14">
        <f>F473*E473</f>
        <v>0</v>
      </c>
    </row>
    <row r="474" spans="3:7" ht="12.95" customHeight="1" outlineLevel="3">
      <c r="C474" s="10" t="s">
        <v>300</v>
      </c>
      <c r="D474" s="11">
        <v>8600805500846</v>
      </c>
      <c r="E474" s="17">
        <v>628.85</v>
      </c>
      <c r="F474" s="13"/>
      <c r="G474" s="14">
        <f>F474*E474</f>
        <v>0</v>
      </c>
    </row>
    <row r="475" spans="3:7" ht="12.95" customHeight="1" outlineLevel="3">
      <c r="C475" s="10" t="s">
        <v>301</v>
      </c>
      <c r="D475" s="11">
        <v>8600805500068</v>
      </c>
      <c r="E475" s="17">
        <v>628.85</v>
      </c>
      <c r="F475" s="13"/>
      <c r="G475" s="14">
        <f>F475*E475</f>
        <v>0</v>
      </c>
    </row>
    <row r="476" spans="3:7" ht="12.95" customHeight="1" outlineLevel="3">
      <c r="C476" s="10" t="s">
        <v>322</v>
      </c>
      <c r="D476" s="11">
        <v>8600805500075</v>
      </c>
      <c r="E476" s="17">
        <v>628.85</v>
      </c>
      <c r="F476" s="13"/>
      <c r="G476" s="14">
        <f>F476*E476</f>
        <v>0</v>
      </c>
    </row>
    <row r="477" spans="3:7" ht="12.95" customHeight="1" outlineLevel="3">
      <c r="C477" s="10" t="s">
        <v>323</v>
      </c>
      <c r="D477" s="11">
        <v>8600805500242</v>
      </c>
      <c r="E477" s="17">
        <v>628.85</v>
      </c>
      <c r="F477" s="13"/>
      <c r="G477" s="14">
        <f>F477*E477</f>
        <v>0</v>
      </c>
    </row>
    <row r="478" spans="3:7" ht="12.95" customHeight="1" outlineLevel="3">
      <c r="C478" s="10" t="s">
        <v>324</v>
      </c>
      <c r="D478" s="11">
        <v>8600805500884</v>
      </c>
      <c r="E478" s="17">
        <v>628.85</v>
      </c>
      <c r="F478" s="13"/>
      <c r="G478" s="14">
        <f>F478*E478</f>
        <v>0</v>
      </c>
    </row>
    <row r="479" spans="3:7" ht="12.95" customHeight="1" outlineLevel="3">
      <c r="C479" s="10" t="s">
        <v>325</v>
      </c>
      <c r="D479" s="11">
        <v>8600805500860</v>
      </c>
      <c r="E479" s="17">
        <v>628.85</v>
      </c>
      <c r="F479" s="13"/>
      <c r="G479" s="14">
        <f>F479*E479</f>
        <v>0</v>
      </c>
    </row>
    <row r="480" spans="3:7" ht="12.95" customHeight="1" outlineLevel="3">
      <c r="C480" s="10" t="s">
        <v>326</v>
      </c>
      <c r="D480" s="11">
        <v>8600805500082</v>
      </c>
      <c r="E480" s="17">
        <v>628.85</v>
      </c>
      <c r="F480" s="13"/>
      <c r="G480" s="14">
        <f>F480*E480</f>
        <v>0</v>
      </c>
    </row>
    <row r="481" spans="3:7" ht="12.95" customHeight="1" outlineLevel="3">
      <c r="C481" s="10" t="s">
        <v>307</v>
      </c>
      <c r="D481" s="11">
        <v>8600805503014</v>
      </c>
      <c r="E481" s="17">
        <v>628.85</v>
      </c>
      <c r="F481" s="13"/>
      <c r="G481" s="14">
        <f>F481*E481</f>
        <v>0</v>
      </c>
    </row>
    <row r="482" spans="3:7" ht="12.95" customHeight="1" outlineLevel="3">
      <c r="C482" s="10" t="s">
        <v>308</v>
      </c>
      <c r="D482" s="11">
        <v>8600805503021</v>
      </c>
      <c r="E482" s="17">
        <v>628.85</v>
      </c>
      <c r="F482" s="13"/>
      <c r="G482" s="14">
        <f>F482*E482</f>
        <v>0</v>
      </c>
    </row>
    <row r="483" spans="3:7" ht="12.95" customHeight="1" outlineLevel="3">
      <c r="C483" s="10" t="s">
        <v>309</v>
      </c>
      <c r="D483" s="11">
        <v>8600805503038</v>
      </c>
      <c r="E483" s="17">
        <v>628.85</v>
      </c>
      <c r="F483" s="13"/>
      <c r="G483" s="14">
        <f>F483*E483</f>
        <v>0</v>
      </c>
    </row>
    <row r="484" spans="3:7" ht="12.95" customHeight="1" outlineLevel="3">
      <c r="C484" s="10" t="s">
        <v>327</v>
      </c>
      <c r="D484" s="11">
        <v>8600805503229</v>
      </c>
      <c r="E484" s="17">
        <v>628.85</v>
      </c>
      <c r="F484" s="13"/>
      <c r="G484" s="14">
        <f>F484*E484</f>
        <v>0</v>
      </c>
    </row>
    <row r="485" spans="3:7" ht="12.95" customHeight="1" outlineLevel="3">
      <c r="C485" s="10" t="s">
        <v>328</v>
      </c>
      <c r="D485" s="11">
        <v>8600805503397</v>
      </c>
      <c r="E485" s="17">
        <v>628.85</v>
      </c>
      <c r="F485" s="13"/>
      <c r="G485" s="14">
        <f>F485*E485</f>
        <v>0</v>
      </c>
    </row>
    <row r="486" spans="3:7" ht="12.95" customHeight="1" outlineLevel="3">
      <c r="C486" s="10" t="s">
        <v>310</v>
      </c>
      <c r="D486" s="11">
        <v>8600805503274</v>
      </c>
      <c r="E486" s="17">
        <v>628.85</v>
      </c>
      <c r="F486" s="13"/>
      <c r="G486" s="14">
        <f>F486*E486</f>
        <v>0</v>
      </c>
    </row>
    <row r="487" spans="3:7" ht="12.95" customHeight="1" outlineLevel="3">
      <c r="C487" s="10" t="s">
        <v>311</v>
      </c>
      <c r="D487" s="11">
        <v>8600805503045</v>
      </c>
      <c r="E487" s="17">
        <v>628.85</v>
      </c>
      <c r="F487" s="13"/>
      <c r="G487" s="14">
        <f>F487*E487</f>
        <v>0</v>
      </c>
    </row>
    <row r="488" spans="3:7" ht="12.95" customHeight="1" outlineLevel="3">
      <c r="C488" s="10" t="s">
        <v>312</v>
      </c>
      <c r="D488" s="11">
        <v>8600805503052</v>
      </c>
      <c r="E488" s="17">
        <v>628.85</v>
      </c>
      <c r="F488" s="13"/>
      <c r="G488" s="14">
        <f>F488*E488</f>
        <v>0</v>
      </c>
    </row>
    <row r="489" spans="3:7" ht="12.95" customHeight="1" outlineLevel="3">
      <c r="C489" s="10" t="s">
        <v>329</v>
      </c>
      <c r="D489" s="11">
        <v>8600805503236</v>
      </c>
      <c r="E489" s="17">
        <v>628.85</v>
      </c>
      <c r="F489" s="13"/>
      <c r="G489" s="14">
        <f>F489*E489</f>
        <v>0</v>
      </c>
    </row>
    <row r="490" spans="3:7" ht="12.95" customHeight="1" outlineLevel="3">
      <c r="C490" s="10" t="s">
        <v>313</v>
      </c>
      <c r="D490" s="11">
        <v>8600805503403</v>
      </c>
      <c r="E490" s="17">
        <v>628.85</v>
      </c>
      <c r="F490" s="13"/>
      <c r="G490" s="14">
        <f>F490*E490</f>
        <v>0</v>
      </c>
    </row>
    <row r="491" spans="3:7" ht="12.95" customHeight="1" outlineLevel="3">
      <c r="C491" s="10" t="s">
        <v>314</v>
      </c>
      <c r="D491" s="11">
        <v>8600805503847</v>
      </c>
      <c r="E491" s="17">
        <v>628.85</v>
      </c>
      <c r="F491" s="13"/>
      <c r="G491" s="14">
        <f>F491*E491</f>
        <v>0</v>
      </c>
    </row>
    <row r="492" spans="3:7" ht="12.95" customHeight="1" outlineLevel="3">
      <c r="C492" s="10" t="s">
        <v>315</v>
      </c>
      <c r="D492" s="11">
        <v>8600805503069</v>
      </c>
      <c r="E492" s="17">
        <v>628.85</v>
      </c>
      <c r="F492" s="13"/>
      <c r="G492" s="14">
        <f>F492*E492</f>
        <v>0</v>
      </c>
    </row>
    <row r="493" spans="3:7" ht="12.95" customHeight="1" outlineLevel="3">
      <c r="C493" s="10" t="s">
        <v>330</v>
      </c>
      <c r="D493" s="11">
        <v>8600805503076</v>
      </c>
      <c r="E493" s="17">
        <v>628.85</v>
      </c>
      <c r="F493" s="13"/>
      <c r="G493" s="14">
        <f>F493*E493</f>
        <v>0</v>
      </c>
    </row>
    <row r="494" spans="3:7" ht="12.95" customHeight="1" outlineLevel="3">
      <c r="C494" s="10" t="s">
        <v>331</v>
      </c>
      <c r="D494" s="11">
        <v>8600805503243</v>
      </c>
      <c r="E494" s="17">
        <v>628.85</v>
      </c>
      <c r="F494" s="13"/>
      <c r="G494" s="14">
        <f>F494*E494</f>
        <v>0</v>
      </c>
    </row>
    <row r="495" spans="3:7" ht="12.95" customHeight="1" outlineLevel="3">
      <c r="C495" s="10" t="s">
        <v>332</v>
      </c>
      <c r="D495" s="11">
        <v>8600805503885</v>
      </c>
      <c r="E495" s="17">
        <v>628.85</v>
      </c>
      <c r="F495" s="13"/>
      <c r="G495" s="14">
        <f>F495*E495</f>
        <v>0</v>
      </c>
    </row>
    <row r="496" spans="3:7" ht="12.95" customHeight="1" outlineLevel="3">
      <c r="C496" s="10" t="s">
        <v>333</v>
      </c>
      <c r="D496" s="11">
        <v>8600805503861</v>
      </c>
      <c r="E496" s="17">
        <v>628.85</v>
      </c>
      <c r="F496" s="13"/>
      <c r="G496" s="14">
        <f>F496*E496</f>
        <v>0</v>
      </c>
    </row>
    <row r="497" spans="3:7" ht="12.95" customHeight="1" outlineLevel="3">
      <c r="C497" s="10" t="s">
        <v>334</v>
      </c>
      <c r="D497" s="11">
        <v>8600805503083</v>
      </c>
      <c r="E497" s="17">
        <v>628.85</v>
      </c>
      <c r="F497" s="13"/>
      <c r="G497" s="14">
        <f>F497*E497</f>
        <v>0</v>
      </c>
    </row>
    <row r="498" spans="3:7" ht="12.95" customHeight="1" outlineLevel="3">
      <c r="C498" s="10" t="s">
        <v>335</v>
      </c>
      <c r="D498" s="11">
        <v>8600805503090</v>
      </c>
      <c r="E498" s="17">
        <v>628.85</v>
      </c>
      <c r="F498" s="13"/>
      <c r="G498" s="14">
        <f>F498*E498</f>
        <v>0</v>
      </c>
    </row>
    <row r="499" spans="3:7" ht="12.95" customHeight="1" outlineLevel="3">
      <c r="C499" s="10" t="s">
        <v>152</v>
      </c>
      <c r="D499" s="11">
        <v>8600805502017</v>
      </c>
      <c r="E499" s="17">
        <v>628.85</v>
      </c>
      <c r="F499" s="13"/>
      <c r="G499" s="14">
        <f>F499*E499</f>
        <v>0</v>
      </c>
    </row>
    <row r="500" spans="3:7" ht="12.95" customHeight="1" outlineLevel="3">
      <c r="C500" s="10" t="s">
        <v>154</v>
      </c>
      <c r="D500" s="11">
        <v>8600805502031</v>
      </c>
      <c r="E500" s="17">
        <v>628.85</v>
      </c>
      <c r="F500" s="13"/>
      <c r="G500" s="14">
        <f>F500*E500</f>
        <v>0</v>
      </c>
    </row>
    <row r="501" spans="3:7" ht="12.95" customHeight="1" outlineLevel="3">
      <c r="C501" s="10" t="s">
        <v>155</v>
      </c>
      <c r="D501" s="11">
        <v>8600805502222</v>
      </c>
      <c r="E501" s="17">
        <v>628.85</v>
      </c>
      <c r="F501" s="13"/>
      <c r="G501" s="14">
        <f>F501*E501</f>
        <v>0</v>
      </c>
    </row>
    <row r="502" spans="3:7" ht="12.95" customHeight="1" outlineLevel="3">
      <c r="C502" s="10" t="s">
        <v>156</v>
      </c>
      <c r="D502" s="11">
        <v>8600805502390</v>
      </c>
      <c r="E502" s="17">
        <v>628.85</v>
      </c>
      <c r="F502" s="13"/>
      <c r="G502" s="14">
        <f>F502*E502</f>
        <v>0</v>
      </c>
    </row>
    <row r="503" spans="3:7" ht="12.95" customHeight="1" outlineLevel="3">
      <c r="C503" s="10" t="s">
        <v>157</v>
      </c>
      <c r="D503" s="11">
        <v>8600805502277</v>
      </c>
      <c r="E503" s="17">
        <v>628.85</v>
      </c>
      <c r="F503" s="13"/>
      <c r="G503" s="14">
        <f>F503*E503</f>
        <v>0</v>
      </c>
    </row>
    <row r="504" spans="3:7" ht="12.95" customHeight="1" outlineLevel="3">
      <c r="C504" s="10" t="s">
        <v>158</v>
      </c>
      <c r="D504" s="11">
        <v>8600805502048</v>
      </c>
      <c r="E504" s="17">
        <v>628.85</v>
      </c>
      <c r="F504" s="13"/>
      <c r="G504" s="14">
        <f>F504*E504</f>
        <v>0</v>
      </c>
    </row>
    <row r="505" spans="3:7" ht="12.95" customHeight="1" outlineLevel="3">
      <c r="C505" s="10" t="s">
        <v>159</v>
      </c>
      <c r="D505" s="11">
        <v>8600805502055</v>
      </c>
      <c r="E505" s="17">
        <v>628.85</v>
      </c>
      <c r="F505" s="13"/>
      <c r="G505" s="14">
        <f>F505*E505</f>
        <v>0</v>
      </c>
    </row>
    <row r="506" spans="3:7" ht="12.95" customHeight="1" outlineLevel="3">
      <c r="C506" s="10" t="s">
        <v>160</v>
      </c>
      <c r="D506" s="11">
        <v>8600805502239</v>
      </c>
      <c r="E506" s="17">
        <v>628.85</v>
      </c>
      <c r="F506" s="13"/>
      <c r="G506" s="14">
        <f>F506*E506</f>
        <v>0</v>
      </c>
    </row>
    <row r="507" spans="3:7" ht="12.95" customHeight="1" outlineLevel="3">
      <c r="C507" s="10" t="s">
        <v>161</v>
      </c>
      <c r="D507" s="11">
        <v>8600805502406</v>
      </c>
      <c r="E507" s="17">
        <v>628.85</v>
      </c>
      <c r="F507" s="13"/>
      <c r="G507" s="14">
        <f>F507*E507</f>
        <v>0</v>
      </c>
    </row>
    <row r="508" spans="3:7" ht="12.95" customHeight="1" outlineLevel="3">
      <c r="C508" s="10" t="s">
        <v>162</v>
      </c>
      <c r="D508" s="11">
        <v>8600805502840</v>
      </c>
      <c r="E508" s="17">
        <v>628.85</v>
      </c>
      <c r="F508" s="13"/>
      <c r="G508" s="14">
        <f>F508*E508</f>
        <v>0</v>
      </c>
    </row>
    <row r="509" spans="3:7" ht="12.95" customHeight="1" outlineLevel="3">
      <c r="C509" s="10" t="s">
        <v>163</v>
      </c>
      <c r="D509" s="11">
        <v>8600805502062</v>
      </c>
      <c r="E509" s="17">
        <v>628.85</v>
      </c>
      <c r="F509" s="13"/>
      <c r="G509" s="14">
        <f>F509*E509</f>
        <v>0</v>
      </c>
    </row>
    <row r="510" spans="3:7" ht="12.95" customHeight="1" outlineLevel="3">
      <c r="C510" s="10" t="s">
        <v>164</v>
      </c>
      <c r="D510" s="11">
        <v>8600805502079</v>
      </c>
      <c r="E510" s="17">
        <v>628.85</v>
      </c>
      <c r="F510" s="13"/>
      <c r="G510" s="14">
        <f>F510*E510</f>
        <v>0</v>
      </c>
    </row>
    <row r="511" spans="3:7" ht="12.95" customHeight="1" outlineLevel="3">
      <c r="C511" s="10" t="s">
        <v>165</v>
      </c>
      <c r="D511" s="11">
        <v>8600805502246</v>
      </c>
      <c r="E511" s="17">
        <v>628.85</v>
      </c>
      <c r="F511" s="13"/>
      <c r="G511" s="14">
        <f>F511*E511</f>
        <v>0</v>
      </c>
    </row>
    <row r="512" spans="3:7" ht="12.95" customHeight="1" outlineLevel="3">
      <c r="C512" s="10" t="s">
        <v>166</v>
      </c>
      <c r="D512" s="11">
        <v>8600805502888</v>
      </c>
      <c r="E512" s="17">
        <v>628.85</v>
      </c>
      <c r="F512" s="13"/>
      <c r="G512" s="14">
        <f>F512*E512</f>
        <v>0</v>
      </c>
    </row>
    <row r="513" spans="2:7" ht="12.95" customHeight="1" outlineLevel="3">
      <c r="C513" s="10" t="s">
        <v>167</v>
      </c>
      <c r="D513" s="11">
        <v>8600805502864</v>
      </c>
      <c r="E513" s="17">
        <v>628.85</v>
      </c>
      <c r="F513" s="13"/>
      <c r="G513" s="14">
        <f>F513*E513</f>
        <v>0</v>
      </c>
    </row>
    <row r="514" spans="2:7" ht="12.95" customHeight="1" outlineLevel="3">
      <c r="C514" s="10" t="s">
        <v>168</v>
      </c>
      <c r="D514" s="11">
        <v>8600805502086</v>
      </c>
      <c r="E514" s="17">
        <v>628.85</v>
      </c>
      <c r="F514" s="13"/>
      <c r="G514" s="14">
        <f>F514*E514</f>
        <v>0</v>
      </c>
    </row>
    <row r="515" spans="2:7" ht="12.95" customHeight="1" outlineLevel="3">
      <c r="C515" s="10" t="s">
        <v>169</v>
      </c>
      <c r="D515" s="11">
        <v>8600805502093</v>
      </c>
      <c r="E515" s="17">
        <v>628.85</v>
      </c>
      <c r="F515" s="13"/>
      <c r="G515" s="14">
        <f>F515*E515</f>
        <v>0</v>
      </c>
    </row>
    <row r="516" spans="2:7" ht="11.1" customHeight="1" outlineLevel="3">
      <c r="B516" s="28" t="s">
        <v>336</v>
      </c>
      <c r="C516" s="28"/>
      <c r="D516" s="8"/>
      <c r="E516" s="33" t="str">
        <f>HYPERLINK("http://www.galantholding.ru/blank/296/156253/","www.galantholding.ru")</f>
        <v>www.galantholding.ru</v>
      </c>
      <c r="F516" s="29"/>
      <c r="G516" s="29"/>
    </row>
    <row r="517" spans="2:7" ht="11.1" customHeight="1" outlineLevel="3">
      <c r="B517" s="30" t="s">
        <v>24</v>
      </c>
      <c r="C517" s="30"/>
      <c r="D517" s="30"/>
      <c r="E517" s="30"/>
      <c r="F517" s="9"/>
      <c r="G517" s="9"/>
    </row>
    <row r="518" spans="2:7" ht="12.95" customHeight="1" outlineLevel="3">
      <c r="C518" s="10" t="s">
        <v>337</v>
      </c>
      <c r="D518" s="11">
        <v>8603100402105</v>
      </c>
      <c r="E518" s="17">
        <v>326.44</v>
      </c>
      <c r="F518" s="13"/>
      <c r="G518" s="14">
        <f>F518*E518</f>
        <v>0</v>
      </c>
    </row>
    <row r="519" spans="2:7" ht="12.95" customHeight="1" outlineLevel="3">
      <c r="C519" s="10"/>
      <c r="D519" s="10"/>
      <c r="E519" s="18"/>
      <c r="F519" s="13"/>
      <c r="G519" s="14"/>
    </row>
    <row r="520" spans="2:7" ht="12.95" customHeight="1" outlineLevel="3">
      <c r="C520" s="10"/>
      <c r="D520" s="10"/>
      <c r="E520" s="18"/>
      <c r="F520" s="13"/>
      <c r="G520" s="14"/>
    </row>
    <row r="521" spans="2:7" ht="12.95" customHeight="1" outlineLevel="3">
      <c r="C521" s="10"/>
      <c r="D521" s="10"/>
      <c r="E521" s="18"/>
      <c r="F521" s="13"/>
      <c r="G521" s="14"/>
    </row>
    <row r="522" spans="2:7" ht="12.95" customHeight="1" outlineLevel="3">
      <c r="C522" s="10"/>
      <c r="D522" s="10"/>
      <c r="E522" s="18"/>
      <c r="F522" s="13"/>
      <c r="G522" s="14"/>
    </row>
    <row r="523" spans="2:7" ht="12.95" customHeight="1" outlineLevel="3">
      <c r="C523" s="10"/>
      <c r="D523" s="10"/>
      <c r="E523" s="18"/>
      <c r="F523" s="13"/>
      <c r="G523" s="14"/>
    </row>
    <row r="524" spans="2:7" ht="12.95" customHeight="1" outlineLevel="3">
      <c r="C524" s="10"/>
      <c r="D524" s="10"/>
      <c r="E524" s="18"/>
      <c r="F524" s="13"/>
      <c r="G524" s="14"/>
    </row>
    <row r="525" spans="2:7" ht="12.95" customHeight="1" outlineLevel="3">
      <c r="C525" s="10"/>
      <c r="D525" s="10"/>
      <c r="E525" s="18"/>
      <c r="F525" s="13"/>
      <c r="G525" s="14"/>
    </row>
    <row r="526" spans="2:7" ht="12.95" customHeight="1" outlineLevel="3">
      <c r="C526" s="10"/>
      <c r="D526" s="10"/>
      <c r="E526" s="18"/>
      <c r="F526" s="13"/>
      <c r="G526" s="14"/>
    </row>
    <row r="527" spans="2:7" ht="12.95" customHeight="1" outlineLevel="3">
      <c r="C527" s="10"/>
      <c r="D527" s="10"/>
      <c r="E527" s="18"/>
      <c r="F527" s="13"/>
      <c r="G527" s="14"/>
    </row>
    <row r="528" spans="2:7" ht="12.95" customHeight="1" outlineLevel="3">
      <c r="C528" s="10"/>
      <c r="D528" s="10"/>
      <c r="E528" s="18"/>
      <c r="F528" s="13"/>
      <c r="G528" s="14"/>
    </row>
    <row r="529" spans="2:7" ht="12.95" customHeight="1" outlineLevel="3">
      <c r="B529" s="35" t="str">
        <f>HYPERLINK("http://galantphoto.ru/pictures_for_form/Amelie/AME-1004.jpg","увеличить")</f>
        <v>увеличить</v>
      </c>
      <c r="C529" s="10"/>
      <c r="D529" s="10"/>
      <c r="E529" s="18"/>
      <c r="F529" s="13"/>
      <c r="G529" s="14"/>
    </row>
    <row r="530" spans="2:7" ht="11.1" customHeight="1" outlineLevel="3">
      <c r="B530" s="28" t="s">
        <v>338</v>
      </c>
      <c r="C530" s="28"/>
      <c r="D530" s="8"/>
      <c r="E530" s="33" t="str">
        <f>HYPERLINK("http://www.galantholding.ru/blank/303/156254/","www.galantholding.ru")</f>
        <v>www.galantholding.ru</v>
      </c>
      <c r="F530" s="29"/>
      <c r="G530" s="29"/>
    </row>
    <row r="531" spans="2:7" ht="11.1" customHeight="1" outlineLevel="3">
      <c r="B531" s="30" t="s">
        <v>24</v>
      </c>
      <c r="C531" s="30"/>
      <c r="D531" s="30"/>
      <c r="E531" s="30"/>
      <c r="F531" s="9"/>
      <c r="G531" s="9"/>
    </row>
    <row r="532" spans="2:7" ht="12.95" customHeight="1" outlineLevel="3">
      <c r="C532" s="10" t="s">
        <v>177</v>
      </c>
      <c r="D532" s="11">
        <v>8602805601851</v>
      </c>
      <c r="E532" s="17">
        <v>340.1</v>
      </c>
      <c r="F532" s="13"/>
      <c r="G532" s="14">
        <f>F532*E532</f>
        <v>0</v>
      </c>
    </row>
    <row r="533" spans="2:7" ht="12.95" customHeight="1" outlineLevel="3">
      <c r="C533" s="10" t="s">
        <v>178</v>
      </c>
      <c r="D533" s="11">
        <v>8602805601110</v>
      </c>
      <c r="E533" s="17">
        <v>340.1</v>
      </c>
      <c r="F533" s="13"/>
      <c r="G533" s="14">
        <f>F533*E533</f>
        <v>0</v>
      </c>
    </row>
    <row r="534" spans="2:7" ht="12.95" customHeight="1" outlineLevel="3">
      <c r="C534" s="10" t="s">
        <v>179</v>
      </c>
      <c r="D534" s="11">
        <v>8602805601127</v>
      </c>
      <c r="E534" s="17">
        <v>340.1</v>
      </c>
      <c r="F534" s="13"/>
      <c r="G534" s="14">
        <f>F534*E534</f>
        <v>0</v>
      </c>
    </row>
    <row r="535" spans="2:7" ht="12.95" customHeight="1" outlineLevel="3">
      <c r="C535" s="10" t="s">
        <v>180</v>
      </c>
      <c r="D535" s="11">
        <v>8602805601134</v>
      </c>
      <c r="E535" s="17">
        <v>340.1</v>
      </c>
      <c r="F535" s="13"/>
      <c r="G535" s="14">
        <f>F535*E535</f>
        <v>0</v>
      </c>
    </row>
    <row r="536" spans="2:7" ht="12.95" customHeight="1" outlineLevel="3">
      <c r="C536" s="10" t="s">
        <v>181</v>
      </c>
      <c r="D536" s="11">
        <v>8602805601141</v>
      </c>
      <c r="E536" s="17">
        <v>340.1</v>
      </c>
      <c r="F536" s="13"/>
      <c r="G536" s="14">
        <f>F536*E536</f>
        <v>0</v>
      </c>
    </row>
    <row r="537" spans="2:7" ht="12.95" customHeight="1" outlineLevel="3">
      <c r="C537" s="10" t="s">
        <v>339</v>
      </c>
      <c r="D537" s="11">
        <v>8602805600854</v>
      </c>
      <c r="E537" s="17">
        <v>340.1</v>
      </c>
      <c r="F537" s="13"/>
      <c r="G537" s="14">
        <f>F537*E537</f>
        <v>0</v>
      </c>
    </row>
    <row r="538" spans="2:7" ht="12.95" customHeight="1" outlineLevel="3">
      <c r="C538" s="10" t="s">
        <v>340</v>
      </c>
      <c r="D538" s="11">
        <v>8602805600113</v>
      </c>
      <c r="E538" s="17">
        <v>340.1</v>
      </c>
      <c r="F538" s="13"/>
      <c r="G538" s="14">
        <f>F538*E538</f>
        <v>0</v>
      </c>
    </row>
    <row r="539" spans="2:7" ht="12.95" customHeight="1" outlineLevel="3">
      <c r="C539" s="10" t="s">
        <v>341</v>
      </c>
      <c r="D539" s="11">
        <v>8602805600120</v>
      </c>
      <c r="E539" s="17">
        <v>340.1</v>
      </c>
      <c r="F539" s="13"/>
      <c r="G539" s="14">
        <f>F539*E539</f>
        <v>0</v>
      </c>
    </row>
    <row r="540" spans="2:7" ht="12.95" customHeight="1" outlineLevel="3">
      <c r="C540" s="10" t="s">
        <v>342</v>
      </c>
      <c r="D540" s="11">
        <v>8602805600137</v>
      </c>
      <c r="E540" s="17">
        <v>340.1</v>
      </c>
      <c r="F540" s="13"/>
      <c r="G540" s="14">
        <f>F540*E540</f>
        <v>0</v>
      </c>
    </row>
    <row r="541" spans="2:7" ht="12.95" customHeight="1" outlineLevel="3">
      <c r="C541" s="10" t="s">
        <v>343</v>
      </c>
      <c r="D541" s="11">
        <v>8602805600144</v>
      </c>
      <c r="E541" s="17">
        <v>340.1</v>
      </c>
      <c r="F541" s="13"/>
      <c r="G541" s="14">
        <f>F541*E541</f>
        <v>0</v>
      </c>
    </row>
    <row r="542" spans="2:7" ht="12.95" customHeight="1" outlineLevel="3">
      <c r="C542" s="10" t="s">
        <v>344</v>
      </c>
      <c r="D542" s="11">
        <v>8602805603855</v>
      </c>
      <c r="E542" s="17">
        <v>340.1</v>
      </c>
      <c r="F542" s="13"/>
      <c r="G542" s="14">
        <f>F542*E542</f>
        <v>0</v>
      </c>
    </row>
    <row r="543" spans="2:7" ht="12.95" customHeight="1" outlineLevel="3">
      <c r="B543" s="35" t="str">
        <f>HYPERLINK("http://galantphoto.ru/pictures_for_form/Amelie/AME-8056-3.jpg","увеличить")</f>
        <v>увеличить</v>
      </c>
      <c r="C543" s="10" t="s">
        <v>345</v>
      </c>
      <c r="D543" s="11">
        <v>8602805603114</v>
      </c>
      <c r="E543" s="17">
        <v>340.1</v>
      </c>
      <c r="F543" s="13"/>
      <c r="G543" s="14">
        <f>F543*E543</f>
        <v>0</v>
      </c>
    </row>
    <row r="544" spans="2:7" ht="12.95" customHeight="1" outlineLevel="3">
      <c r="C544" s="10" t="s">
        <v>346</v>
      </c>
      <c r="D544" s="11">
        <v>8602805603121</v>
      </c>
      <c r="E544" s="17">
        <v>340.1</v>
      </c>
      <c r="F544" s="13"/>
      <c r="G544" s="14">
        <f>F544*E544</f>
        <v>0</v>
      </c>
    </row>
    <row r="545" spans="2:7" ht="12.95" customHeight="1" outlineLevel="3">
      <c r="C545" s="10" t="s">
        <v>347</v>
      </c>
      <c r="D545" s="11">
        <v>8602805603138</v>
      </c>
      <c r="E545" s="17">
        <v>340.1</v>
      </c>
      <c r="F545" s="13"/>
      <c r="G545" s="14">
        <f>F545*E545</f>
        <v>0</v>
      </c>
    </row>
    <row r="546" spans="2:7" ht="12.95" customHeight="1" outlineLevel="3">
      <c r="C546" s="10" t="s">
        <v>348</v>
      </c>
      <c r="D546" s="11">
        <v>8602805603145</v>
      </c>
      <c r="E546" s="17">
        <v>340.1</v>
      </c>
      <c r="F546" s="13"/>
      <c r="G546" s="14">
        <f>F546*E546</f>
        <v>0</v>
      </c>
    </row>
    <row r="547" spans="2:7" ht="12.95" customHeight="1" outlineLevel="3">
      <c r="C547" s="10" t="s">
        <v>183</v>
      </c>
      <c r="D547" s="11">
        <v>8602805602117</v>
      </c>
      <c r="E547" s="17">
        <v>340.1</v>
      </c>
      <c r="F547" s="13"/>
      <c r="G547" s="14">
        <f>F547*E547</f>
        <v>0</v>
      </c>
    </row>
    <row r="548" spans="2:7" ht="12.95" customHeight="1" outlineLevel="3">
      <c r="C548" s="10" t="s">
        <v>15</v>
      </c>
      <c r="D548" s="11">
        <v>8602805602124</v>
      </c>
      <c r="E548" s="17">
        <v>340.1</v>
      </c>
      <c r="F548" s="13"/>
      <c r="G548" s="14">
        <f>F548*E548</f>
        <v>0</v>
      </c>
    </row>
    <row r="549" spans="2:7" ht="12.95" customHeight="1" outlineLevel="3">
      <c r="C549" s="10" t="s">
        <v>16</v>
      </c>
      <c r="D549" s="11">
        <v>8602805602131</v>
      </c>
      <c r="E549" s="17">
        <v>340.1</v>
      </c>
      <c r="F549" s="13"/>
      <c r="G549" s="14">
        <f>F549*E549</f>
        <v>0</v>
      </c>
    </row>
    <row r="550" spans="2:7" ht="11.1" customHeight="1" outlineLevel="3">
      <c r="B550" s="28" t="s">
        <v>349</v>
      </c>
      <c r="C550" s="28"/>
      <c r="D550" s="8"/>
      <c r="E550" s="33" t="str">
        <f>HYPERLINK("http://www.galantholding.ru/blank/307/156255/","www.galantholding.ru")</f>
        <v>www.galantholding.ru</v>
      </c>
      <c r="F550" s="29"/>
      <c r="G550" s="29"/>
    </row>
    <row r="551" spans="2:7" ht="11.1" customHeight="1" outlineLevel="3">
      <c r="B551" s="30" t="s">
        <v>24</v>
      </c>
      <c r="C551" s="30"/>
      <c r="D551" s="30"/>
      <c r="E551" s="30"/>
      <c r="F551" s="9"/>
      <c r="G551" s="9"/>
    </row>
    <row r="552" spans="2:7" ht="12.95" customHeight="1" outlineLevel="3">
      <c r="C552" s="10" t="s">
        <v>177</v>
      </c>
      <c r="D552" s="11">
        <v>8602805501854</v>
      </c>
      <c r="E552" s="17">
        <v>329.54</v>
      </c>
      <c r="F552" s="13"/>
      <c r="G552" s="14">
        <f>F552*E552</f>
        <v>0</v>
      </c>
    </row>
    <row r="553" spans="2:7" ht="12.95" customHeight="1" outlineLevel="3">
      <c r="C553" s="10" t="s">
        <v>178</v>
      </c>
      <c r="D553" s="11">
        <v>8602805501113</v>
      </c>
      <c r="E553" s="17">
        <v>329.54</v>
      </c>
      <c r="F553" s="13"/>
      <c r="G553" s="14">
        <f>F553*E553</f>
        <v>0</v>
      </c>
    </row>
    <row r="554" spans="2:7" ht="12.95" customHeight="1" outlineLevel="3">
      <c r="C554" s="10" t="s">
        <v>179</v>
      </c>
      <c r="D554" s="11">
        <v>8602805501120</v>
      </c>
      <c r="E554" s="17">
        <v>329.54</v>
      </c>
      <c r="F554" s="13"/>
      <c r="G554" s="14">
        <f>F554*E554</f>
        <v>0</v>
      </c>
    </row>
    <row r="555" spans="2:7" ht="12.95" customHeight="1" outlineLevel="3">
      <c r="C555" s="10" t="s">
        <v>180</v>
      </c>
      <c r="D555" s="11">
        <v>8602805501137</v>
      </c>
      <c r="E555" s="17">
        <v>329.54</v>
      </c>
      <c r="F555" s="13"/>
      <c r="G555" s="14">
        <f>F555*E555</f>
        <v>0</v>
      </c>
    </row>
    <row r="556" spans="2:7" ht="12.95" customHeight="1" outlineLevel="3">
      <c r="C556" s="10" t="s">
        <v>181</v>
      </c>
      <c r="D556" s="11">
        <v>8602805501144</v>
      </c>
      <c r="E556" s="17">
        <v>329.54</v>
      </c>
      <c r="F556" s="13"/>
      <c r="G556" s="14">
        <f>F556*E556</f>
        <v>0</v>
      </c>
    </row>
    <row r="557" spans="2:7" ht="12.95" customHeight="1" outlineLevel="3">
      <c r="C557" s="10" t="s">
        <v>344</v>
      </c>
      <c r="D557" s="11">
        <v>8602805503858</v>
      </c>
      <c r="E557" s="17">
        <v>329.54</v>
      </c>
      <c r="F557" s="13"/>
      <c r="G557" s="14">
        <f>F557*E557</f>
        <v>0</v>
      </c>
    </row>
    <row r="558" spans="2:7" ht="12.95" customHeight="1" outlineLevel="3">
      <c r="C558" s="10" t="s">
        <v>345</v>
      </c>
      <c r="D558" s="11">
        <v>8602805503117</v>
      </c>
      <c r="E558" s="17">
        <v>329.54</v>
      </c>
      <c r="F558" s="13"/>
      <c r="G558" s="14">
        <f>F558*E558</f>
        <v>0</v>
      </c>
    </row>
    <row r="559" spans="2:7" ht="12.95" customHeight="1" outlineLevel="3">
      <c r="C559" s="10" t="s">
        <v>346</v>
      </c>
      <c r="D559" s="11">
        <v>8602805503124</v>
      </c>
      <c r="E559" s="17">
        <v>329.54</v>
      </c>
      <c r="F559" s="13"/>
      <c r="G559" s="14">
        <f>F559*E559</f>
        <v>0</v>
      </c>
    </row>
    <row r="560" spans="2:7" ht="12.95" customHeight="1" outlineLevel="3">
      <c r="C560" s="10" t="s">
        <v>347</v>
      </c>
      <c r="D560" s="11">
        <v>8602805503131</v>
      </c>
      <c r="E560" s="17">
        <v>329.54</v>
      </c>
      <c r="F560" s="13"/>
      <c r="G560" s="14">
        <f>F560*E560</f>
        <v>0</v>
      </c>
    </row>
    <row r="561" spans="2:7" ht="12.95" customHeight="1" outlineLevel="3">
      <c r="C561" s="10" t="s">
        <v>348</v>
      </c>
      <c r="D561" s="11">
        <v>8602805503148</v>
      </c>
      <c r="E561" s="17">
        <v>329.54</v>
      </c>
      <c r="F561" s="13"/>
      <c r="G561" s="14">
        <f>F561*E561</f>
        <v>0</v>
      </c>
    </row>
    <row r="562" spans="2:7" ht="12.95" customHeight="1" outlineLevel="3">
      <c r="C562" s="10" t="s">
        <v>182</v>
      </c>
      <c r="D562" s="11">
        <v>8602805502851</v>
      </c>
      <c r="E562" s="17">
        <v>329.54</v>
      </c>
      <c r="F562" s="13"/>
      <c r="G562" s="14">
        <f>F562*E562</f>
        <v>0</v>
      </c>
    </row>
    <row r="563" spans="2:7" ht="12.95" customHeight="1" outlineLevel="3">
      <c r="B563" s="35" t="str">
        <f>HYPERLINK("http://galantphoto.ru/pictures_for_form/Amelie/AME-8055-2.jpg","увеличить")</f>
        <v>увеличить</v>
      </c>
      <c r="C563" s="10" t="s">
        <v>183</v>
      </c>
      <c r="D563" s="11">
        <v>8602805502110</v>
      </c>
      <c r="E563" s="17">
        <v>329.54</v>
      </c>
      <c r="F563" s="13"/>
      <c r="G563" s="14">
        <f>F563*E563</f>
        <v>0</v>
      </c>
    </row>
    <row r="564" spans="2:7" ht="12.95" customHeight="1" outlineLevel="3">
      <c r="C564" s="10" t="s">
        <v>15</v>
      </c>
      <c r="D564" s="11">
        <v>8602805502127</v>
      </c>
      <c r="E564" s="17">
        <v>329.54</v>
      </c>
      <c r="F564" s="13"/>
      <c r="G564" s="14">
        <f>F564*E564</f>
        <v>0</v>
      </c>
    </row>
    <row r="565" spans="2:7" ht="12.95" customHeight="1" outlineLevel="3">
      <c r="C565" s="10" t="s">
        <v>16</v>
      </c>
      <c r="D565" s="11">
        <v>8602805502134</v>
      </c>
      <c r="E565" s="17">
        <v>329.54</v>
      </c>
      <c r="F565" s="13"/>
      <c r="G565" s="14">
        <f>F565*E565</f>
        <v>0</v>
      </c>
    </row>
    <row r="566" spans="2:7" ht="12.95" customHeight="1" outlineLevel="3">
      <c r="C566" s="10" t="s">
        <v>17</v>
      </c>
      <c r="D566" s="11">
        <v>8602805502141</v>
      </c>
      <c r="E566" s="17">
        <v>329.54</v>
      </c>
      <c r="F566" s="13"/>
      <c r="G566" s="14">
        <f>F566*E566</f>
        <v>0</v>
      </c>
    </row>
    <row r="567" spans="2:7" ht="11.1" customHeight="1" outlineLevel="3">
      <c r="B567" s="28" t="s">
        <v>350</v>
      </c>
      <c r="C567" s="28"/>
      <c r="D567" s="8"/>
      <c r="E567" s="33" t="str">
        <f>HYPERLINK("http://www.galantholding.ru/blank/308/156256/","www.galantholding.ru")</f>
        <v>www.galantholding.ru</v>
      </c>
      <c r="F567" s="29"/>
      <c r="G567" s="29"/>
    </row>
    <row r="568" spans="2:7" ht="11.1" customHeight="1" outlineLevel="3">
      <c r="B568" s="30" t="s">
        <v>24</v>
      </c>
      <c r="C568" s="30"/>
      <c r="D568" s="30"/>
      <c r="E568" s="30"/>
      <c r="F568" s="9"/>
      <c r="G568" s="9"/>
    </row>
    <row r="569" spans="2:7" ht="12.95" customHeight="1" outlineLevel="3">
      <c r="C569" s="10" t="s">
        <v>177</v>
      </c>
      <c r="D569" s="11">
        <v>8601805401850</v>
      </c>
      <c r="E569" s="17">
        <v>288.29000000000002</v>
      </c>
      <c r="F569" s="13"/>
      <c r="G569" s="14">
        <f>F569*E569</f>
        <v>0</v>
      </c>
    </row>
    <row r="570" spans="2:7" ht="12.95" customHeight="1" outlineLevel="3">
      <c r="C570" s="10" t="s">
        <v>178</v>
      </c>
      <c r="D570" s="11">
        <v>8601805401119</v>
      </c>
      <c r="E570" s="17">
        <v>288.29000000000002</v>
      </c>
      <c r="F570" s="13"/>
      <c r="G570" s="14">
        <f>F570*E570</f>
        <v>0</v>
      </c>
    </row>
    <row r="571" spans="2:7" ht="12.95" customHeight="1" outlineLevel="3">
      <c r="C571" s="10" t="s">
        <v>179</v>
      </c>
      <c r="D571" s="11">
        <v>8601805401126</v>
      </c>
      <c r="E571" s="17">
        <v>288.29000000000002</v>
      </c>
      <c r="F571" s="13"/>
      <c r="G571" s="14">
        <f>F571*E571</f>
        <v>0</v>
      </c>
    </row>
    <row r="572" spans="2:7" ht="12.95" customHeight="1" outlineLevel="3">
      <c r="C572" s="10" t="s">
        <v>180</v>
      </c>
      <c r="D572" s="11">
        <v>8601805401133</v>
      </c>
      <c r="E572" s="17">
        <v>288.29000000000002</v>
      </c>
      <c r="F572" s="13"/>
      <c r="G572" s="14">
        <f>F572*E572</f>
        <v>0</v>
      </c>
    </row>
    <row r="573" spans="2:7" ht="12.95" customHeight="1" outlineLevel="3">
      <c r="C573" s="10" t="s">
        <v>181</v>
      </c>
      <c r="D573" s="11">
        <v>8601805401140</v>
      </c>
      <c r="E573" s="17">
        <v>288.29000000000002</v>
      </c>
      <c r="F573" s="13"/>
      <c r="G573" s="14">
        <f>F573*E573</f>
        <v>0</v>
      </c>
    </row>
    <row r="574" spans="2:7" ht="12.95" customHeight="1" outlineLevel="3">
      <c r="C574" s="10" t="s">
        <v>339</v>
      </c>
      <c r="D574" s="11">
        <v>8601805400853</v>
      </c>
      <c r="E574" s="17">
        <v>288.29000000000002</v>
      </c>
      <c r="F574" s="13"/>
      <c r="G574" s="14">
        <f>F574*E574</f>
        <v>0</v>
      </c>
    </row>
    <row r="575" spans="2:7" ht="12.95" customHeight="1" outlineLevel="3">
      <c r="C575" s="10" t="s">
        <v>340</v>
      </c>
      <c r="D575" s="11">
        <v>8601805400112</v>
      </c>
      <c r="E575" s="17">
        <v>288.29000000000002</v>
      </c>
      <c r="F575" s="13"/>
      <c r="G575" s="14">
        <f>F575*E575</f>
        <v>0</v>
      </c>
    </row>
    <row r="576" spans="2:7" ht="12.95" customHeight="1" outlineLevel="3">
      <c r="C576" s="10" t="s">
        <v>341</v>
      </c>
      <c r="D576" s="11">
        <v>8601805400129</v>
      </c>
      <c r="E576" s="17">
        <v>288.29000000000002</v>
      </c>
      <c r="F576" s="13"/>
      <c r="G576" s="14">
        <f>F576*E576</f>
        <v>0</v>
      </c>
    </row>
    <row r="577" spans="2:7" ht="12.95" customHeight="1" outlineLevel="3">
      <c r="C577" s="10" t="s">
        <v>342</v>
      </c>
      <c r="D577" s="11">
        <v>8601805400136</v>
      </c>
      <c r="E577" s="17">
        <v>288.29000000000002</v>
      </c>
      <c r="F577" s="13"/>
      <c r="G577" s="14">
        <f>F577*E577</f>
        <v>0</v>
      </c>
    </row>
    <row r="578" spans="2:7" ht="12.95" customHeight="1" outlineLevel="3">
      <c r="C578" s="10" t="s">
        <v>343</v>
      </c>
      <c r="D578" s="11">
        <v>8601805400143</v>
      </c>
      <c r="E578" s="17">
        <v>288.29000000000002</v>
      </c>
      <c r="F578" s="13"/>
      <c r="G578" s="14">
        <f>F578*E578</f>
        <v>0</v>
      </c>
    </row>
    <row r="579" spans="2:7" ht="12.95" customHeight="1" outlineLevel="3">
      <c r="C579" s="10" t="s">
        <v>344</v>
      </c>
      <c r="D579" s="11">
        <v>8601805403854</v>
      </c>
      <c r="E579" s="17">
        <v>288.29000000000002</v>
      </c>
      <c r="F579" s="13"/>
      <c r="G579" s="14">
        <f>F579*E579</f>
        <v>0</v>
      </c>
    </row>
    <row r="580" spans="2:7" ht="12.95" customHeight="1" outlineLevel="3">
      <c r="B580" s="35" t="str">
        <f>HYPERLINK("http://galantphoto.ru/pictures_for_form/Amelie/AME-8054-1.jpg","увеличить")</f>
        <v>увеличить</v>
      </c>
      <c r="C580" s="10" t="s">
        <v>345</v>
      </c>
      <c r="D580" s="11">
        <v>8601805403113</v>
      </c>
      <c r="E580" s="17">
        <v>288.29000000000002</v>
      </c>
      <c r="F580" s="13"/>
      <c r="G580" s="14">
        <f>F580*E580</f>
        <v>0</v>
      </c>
    </row>
    <row r="581" spans="2:7" ht="12.95" customHeight="1" outlineLevel="3">
      <c r="C581" s="10" t="s">
        <v>346</v>
      </c>
      <c r="D581" s="11">
        <v>8601805403120</v>
      </c>
      <c r="E581" s="17">
        <v>288.29000000000002</v>
      </c>
      <c r="F581" s="13"/>
      <c r="G581" s="14">
        <f>F581*E581</f>
        <v>0</v>
      </c>
    </row>
    <row r="582" spans="2:7" ht="12.95" customHeight="1" outlineLevel="3">
      <c r="C582" s="10" t="s">
        <v>347</v>
      </c>
      <c r="D582" s="11">
        <v>8601805403137</v>
      </c>
      <c r="E582" s="17">
        <v>288.29000000000002</v>
      </c>
      <c r="F582" s="13"/>
      <c r="G582" s="14">
        <f>F582*E582</f>
        <v>0</v>
      </c>
    </row>
    <row r="583" spans="2:7" ht="12.95" customHeight="1" outlineLevel="3">
      <c r="C583" s="10" t="s">
        <v>348</v>
      </c>
      <c r="D583" s="11">
        <v>8601805403144</v>
      </c>
      <c r="E583" s="17">
        <v>288.29000000000002</v>
      </c>
      <c r="F583" s="13"/>
      <c r="G583" s="14">
        <f>F583*E583</f>
        <v>0</v>
      </c>
    </row>
    <row r="584" spans="2:7" ht="12.95" customHeight="1" outlineLevel="3">
      <c r="C584" s="10" t="s">
        <v>182</v>
      </c>
      <c r="D584" s="11">
        <v>8601805402857</v>
      </c>
      <c r="E584" s="17">
        <v>288.29000000000002</v>
      </c>
      <c r="F584" s="13"/>
      <c r="G584" s="14">
        <f>F584*E584</f>
        <v>0</v>
      </c>
    </row>
    <row r="585" spans="2:7" ht="12.95" customHeight="1" outlineLevel="3">
      <c r="C585" s="10" t="s">
        <v>183</v>
      </c>
      <c r="D585" s="11">
        <v>8601805402116</v>
      </c>
      <c r="E585" s="17">
        <v>288.29000000000002</v>
      </c>
      <c r="F585" s="13"/>
      <c r="G585" s="14">
        <f>F585*E585</f>
        <v>0</v>
      </c>
    </row>
    <row r="586" spans="2:7" ht="12.95" customHeight="1" outlineLevel="3">
      <c r="C586" s="10" t="s">
        <v>15</v>
      </c>
      <c r="D586" s="11">
        <v>8601805402123</v>
      </c>
      <c r="E586" s="17">
        <v>288.29000000000002</v>
      </c>
      <c r="F586" s="13"/>
      <c r="G586" s="14">
        <f>F586*E586</f>
        <v>0</v>
      </c>
    </row>
    <row r="587" spans="2:7" ht="12.95" customHeight="1" outlineLevel="3">
      <c r="C587" s="10" t="s">
        <v>16</v>
      </c>
      <c r="D587" s="11">
        <v>8601805402130</v>
      </c>
      <c r="E587" s="17">
        <v>288.29000000000002</v>
      </c>
      <c r="F587" s="13"/>
      <c r="G587" s="14">
        <f>F587*E587</f>
        <v>0</v>
      </c>
    </row>
    <row r="588" spans="2:7" ht="12.95" customHeight="1" outlineLevel="3">
      <c r="C588" s="10" t="s">
        <v>17</v>
      </c>
      <c r="D588" s="11">
        <v>8601805402147</v>
      </c>
      <c r="E588" s="17">
        <v>288.29000000000002</v>
      </c>
      <c r="F588" s="13"/>
      <c r="G588" s="14">
        <f>F588*E588</f>
        <v>0</v>
      </c>
    </row>
    <row r="589" spans="2:7" ht="11.1" customHeight="1" outlineLevel="2">
      <c r="B589" s="7" t="s">
        <v>351</v>
      </c>
      <c r="C589" s="7"/>
      <c r="D589" s="7"/>
      <c r="E589" s="7"/>
      <c r="F589" s="7"/>
      <c r="G589" s="7"/>
    </row>
    <row r="590" spans="2:7" ht="11.1" customHeight="1" outlineLevel="3">
      <c r="B590" s="28" t="s">
        <v>352</v>
      </c>
      <c r="C590" s="28"/>
      <c r="D590" s="8"/>
      <c r="E590" s="33" t="str">
        <f>HYPERLINK("http://www.galantholding.ru/catalog/292/111665/","www.galantholding.ru")</f>
        <v>www.galantholding.ru</v>
      </c>
      <c r="F590" s="29"/>
      <c r="G590" s="29"/>
    </row>
    <row r="591" spans="2:7" ht="11.1" customHeight="1" outlineLevel="3">
      <c r="B591" s="30" t="s">
        <v>24</v>
      </c>
      <c r="C591" s="30"/>
      <c r="D591" s="30"/>
      <c r="E591" s="30"/>
      <c r="F591" s="9"/>
      <c r="G591" s="9"/>
    </row>
    <row r="592" spans="2:7" ht="12.95" customHeight="1" outlineLevel="3">
      <c r="C592" s="10" t="s">
        <v>202</v>
      </c>
      <c r="D592" s="11">
        <v>8600804001184</v>
      </c>
      <c r="E592" s="17">
        <v>675.5</v>
      </c>
      <c r="F592" s="13"/>
      <c r="G592" s="14">
        <f>F592*E592</f>
        <v>0</v>
      </c>
    </row>
    <row r="593" spans="2:7" ht="12.95" customHeight="1" outlineLevel="3">
      <c r="C593" s="10" t="s">
        <v>187</v>
      </c>
      <c r="D593" s="11">
        <v>8600804001191</v>
      </c>
      <c r="E593" s="17">
        <v>675.5</v>
      </c>
      <c r="F593" s="13"/>
      <c r="G593" s="14">
        <f>F593*E593</f>
        <v>0</v>
      </c>
    </row>
    <row r="594" spans="2:7" ht="12.95" customHeight="1" outlineLevel="3">
      <c r="C594" s="10" t="s">
        <v>196</v>
      </c>
      <c r="D594" s="11">
        <v>8600804001009</v>
      </c>
      <c r="E594" s="17">
        <v>675.5</v>
      </c>
      <c r="F594" s="13"/>
      <c r="G594" s="14">
        <f>F594*E594</f>
        <v>0</v>
      </c>
    </row>
    <row r="595" spans="2:7" ht="12.95" customHeight="1" outlineLevel="3">
      <c r="C595" s="10" t="s">
        <v>188</v>
      </c>
      <c r="D595" s="11">
        <v>8600804001016</v>
      </c>
      <c r="E595" s="17">
        <v>675.5</v>
      </c>
      <c r="F595" s="13"/>
      <c r="G595" s="14">
        <f>F595*E595</f>
        <v>0</v>
      </c>
    </row>
    <row r="596" spans="2:7" ht="12.95" customHeight="1" outlineLevel="3">
      <c r="C596" s="10" t="s">
        <v>137</v>
      </c>
      <c r="D596" s="11">
        <v>8600804001030</v>
      </c>
      <c r="E596" s="17">
        <v>675.5</v>
      </c>
      <c r="F596" s="13"/>
      <c r="G596" s="14">
        <f>F596*E596</f>
        <v>0</v>
      </c>
    </row>
    <row r="597" spans="2:7" ht="12.95" customHeight="1" outlineLevel="3">
      <c r="C597" s="10" t="s">
        <v>114</v>
      </c>
      <c r="D597" s="11">
        <v>8600804001047</v>
      </c>
      <c r="E597" s="17">
        <v>675.5</v>
      </c>
      <c r="F597" s="13"/>
      <c r="G597" s="14">
        <f>F597*E597</f>
        <v>0</v>
      </c>
    </row>
    <row r="598" spans="2:7" ht="12.95" customHeight="1" outlineLevel="3">
      <c r="C598" s="10" t="s">
        <v>144</v>
      </c>
      <c r="D598" s="11">
        <v>8600804001061</v>
      </c>
      <c r="E598" s="17">
        <v>675.5</v>
      </c>
      <c r="F598" s="13"/>
      <c r="G598" s="14">
        <f>F598*E598</f>
        <v>0</v>
      </c>
    </row>
    <row r="599" spans="2:7" ht="12.95" customHeight="1" outlineLevel="3">
      <c r="C599" s="10" t="s">
        <v>353</v>
      </c>
      <c r="D599" s="11">
        <v>8600804008183</v>
      </c>
      <c r="E599" s="17">
        <v>675.5</v>
      </c>
      <c r="F599" s="13"/>
      <c r="G599" s="14">
        <f>F599*E599</f>
        <v>0</v>
      </c>
    </row>
    <row r="600" spans="2:7" ht="12.95" customHeight="1" outlineLevel="3">
      <c r="C600" s="10" t="s">
        <v>354</v>
      </c>
      <c r="D600" s="11">
        <v>8600804008190</v>
      </c>
      <c r="E600" s="17">
        <v>675.5</v>
      </c>
      <c r="F600" s="13"/>
      <c r="G600" s="14">
        <f>F600*E600</f>
        <v>0</v>
      </c>
    </row>
    <row r="601" spans="2:7" ht="12.95" customHeight="1" outlineLevel="3">
      <c r="C601" s="10" t="s">
        <v>355</v>
      </c>
      <c r="D601" s="11">
        <v>8600804008008</v>
      </c>
      <c r="E601" s="17">
        <v>675.5</v>
      </c>
      <c r="F601" s="13"/>
      <c r="G601" s="14">
        <f>F601*E601</f>
        <v>0</v>
      </c>
    </row>
    <row r="602" spans="2:7" ht="12.95" customHeight="1" outlineLevel="3">
      <c r="C602" s="10" t="s">
        <v>356</v>
      </c>
      <c r="D602" s="11">
        <v>8600804008015</v>
      </c>
      <c r="E602" s="17">
        <v>675.5</v>
      </c>
      <c r="F602" s="13"/>
      <c r="G602" s="14">
        <f>F602*E602</f>
        <v>0</v>
      </c>
    </row>
    <row r="603" spans="2:7" ht="12.95" customHeight="1" outlineLevel="3">
      <c r="B603" s="35" t="str">
        <f>HYPERLINK("http://galantphoto.ru/pictures_for_form/Amelie/AME-8040.jpg","увеличить")</f>
        <v>увеличить</v>
      </c>
      <c r="C603" s="10" t="s">
        <v>357</v>
      </c>
      <c r="D603" s="11">
        <v>8600804008039</v>
      </c>
      <c r="E603" s="17">
        <v>675.5</v>
      </c>
      <c r="F603" s="13"/>
      <c r="G603" s="14">
        <f>F603*E603</f>
        <v>0</v>
      </c>
    </row>
    <row r="604" spans="2:7" ht="12.95" customHeight="1" outlineLevel="3">
      <c r="C604" s="10" t="s">
        <v>358</v>
      </c>
      <c r="D604" s="11">
        <v>8600804008046</v>
      </c>
      <c r="E604" s="17">
        <v>675.5</v>
      </c>
      <c r="F604" s="13"/>
      <c r="G604" s="14">
        <f>F604*E604</f>
        <v>0</v>
      </c>
    </row>
    <row r="605" spans="2:7" ht="12.95" customHeight="1" outlineLevel="3">
      <c r="C605" s="10" t="s">
        <v>359</v>
      </c>
      <c r="D605" s="11">
        <v>8600804008060</v>
      </c>
      <c r="E605" s="17">
        <v>675.5</v>
      </c>
      <c r="F605" s="13"/>
      <c r="G605" s="14">
        <f>F605*E605</f>
        <v>0</v>
      </c>
    </row>
    <row r="606" spans="2:7" ht="12.95" customHeight="1" outlineLevel="3">
      <c r="C606" s="10" t="s">
        <v>360</v>
      </c>
      <c r="D606" s="11">
        <v>8600804008077</v>
      </c>
      <c r="E606" s="17">
        <v>675.5</v>
      </c>
      <c r="F606" s="13"/>
      <c r="G606" s="14">
        <f>F606*E606</f>
        <v>0</v>
      </c>
    </row>
    <row r="607" spans="2:7" ht="12.95" customHeight="1" outlineLevel="3">
      <c r="C607" s="10" t="s">
        <v>193</v>
      </c>
      <c r="D607" s="11">
        <v>8600804002198</v>
      </c>
      <c r="E607" s="17">
        <v>675.5</v>
      </c>
      <c r="F607" s="13"/>
      <c r="G607" s="14">
        <f>F607*E607</f>
        <v>0</v>
      </c>
    </row>
    <row r="608" spans="2:7" ht="12.95" customHeight="1" outlineLevel="3">
      <c r="C608" s="10" t="s">
        <v>198</v>
      </c>
      <c r="D608" s="11">
        <v>8600804002006</v>
      </c>
      <c r="E608" s="17">
        <v>675.5</v>
      </c>
      <c r="F608" s="13"/>
      <c r="G608" s="14">
        <f>F608*E608</f>
        <v>0</v>
      </c>
    </row>
    <row r="609" spans="2:7" ht="12.95" customHeight="1" outlineLevel="3">
      <c r="C609" s="10" t="s">
        <v>154</v>
      </c>
      <c r="D609" s="11">
        <v>8600804002037</v>
      </c>
      <c r="E609" s="17">
        <v>675.5</v>
      </c>
      <c r="F609" s="13"/>
      <c r="G609" s="14">
        <f>F609*E609</f>
        <v>0</v>
      </c>
    </row>
    <row r="610" spans="2:7" ht="11.1" customHeight="1" outlineLevel="3">
      <c r="B610" s="28" t="s">
        <v>361</v>
      </c>
      <c r="C610" s="28"/>
      <c r="D610" s="8"/>
      <c r="E610" s="33" t="str">
        <f>HYPERLINK("http://www.galantholding.ru/catalog/288/111666/","www.galantholding.ru")</f>
        <v>www.galantholding.ru</v>
      </c>
      <c r="F610" s="29"/>
      <c r="G610" s="29"/>
    </row>
    <row r="611" spans="2:7" ht="11.1" customHeight="1" outlineLevel="3">
      <c r="B611" s="30" t="s">
        <v>86</v>
      </c>
      <c r="C611" s="30"/>
      <c r="D611" s="30"/>
      <c r="E611" s="30"/>
      <c r="F611" s="9"/>
      <c r="G611" s="9"/>
    </row>
    <row r="612" spans="2:7" ht="12.95" customHeight="1" outlineLevel="3">
      <c r="C612" s="10" t="s">
        <v>188</v>
      </c>
      <c r="D612" s="11">
        <v>8600804101013</v>
      </c>
      <c r="E612" s="17">
        <v>732.1</v>
      </c>
      <c r="F612" s="13"/>
      <c r="G612" s="14">
        <f>F612*E612</f>
        <v>0</v>
      </c>
    </row>
    <row r="613" spans="2:7" ht="12.95" customHeight="1" outlineLevel="3">
      <c r="C613" s="10" t="s">
        <v>113</v>
      </c>
      <c r="D613" s="11">
        <v>8600804101020</v>
      </c>
      <c r="E613" s="17">
        <v>732.1</v>
      </c>
      <c r="F613" s="13"/>
      <c r="G613" s="14">
        <f>F613*E613</f>
        <v>0</v>
      </c>
    </row>
    <row r="614" spans="2:7" ht="12.95" customHeight="1" outlineLevel="3">
      <c r="C614" s="10" t="s">
        <v>137</v>
      </c>
      <c r="D614" s="11">
        <v>8600804101037</v>
      </c>
      <c r="E614" s="17">
        <v>732.1</v>
      </c>
      <c r="F614" s="13"/>
      <c r="G614" s="14">
        <f>F614*E614</f>
        <v>0</v>
      </c>
    </row>
    <row r="615" spans="2:7" ht="12.95" customHeight="1" outlineLevel="3">
      <c r="C615" s="10" t="s">
        <v>141</v>
      </c>
      <c r="D615" s="11">
        <v>8600804101051</v>
      </c>
      <c r="E615" s="17">
        <v>732.1</v>
      </c>
      <c r="F615" s="13"/>
      <c r="G615" s="14">
        <f>F615*E615</f>
        <v>0</v>
      </c>
    </row>
    <row r="616" spans="2:7" ht="12.95" customHeight="1" outlineLevel="3">
      <c r="C616" s="10" t="s">
        <v>144</v>
      </c>
      <c r="D616" s="11">
        <v>8600804101068</v>
      </c>
      <c r="E616" s="17">
        <v>732.1</v>
      </c>
      <c r="F616" s="13"/>
      <c r="G616" s="14">
        <f>F616*E616</f>
        <v>0</v>
      </c>
    </row>
    <row r="617" spans="2:7" ht="12.95" customHeight="1" outlineLevel="3">
      <c r="C617" s="10" t="s">
        <v>145</v>
      </c>
      <c r="D617" s="11">
        <v>8600804101075</v>
      </c>
      <c r="E617" s="17">
        <v>732.1</v>
      </c>
      <c r="F617" s="13"/>
      <c r="G617" s="14">
        <f>F617*E617</f>
        <v>0</v>
      </c>
    </row>
    <row r="618" spans="2:7" ht="12.95" customHeight="1" outlineLevel="3">
      <c r="C618" s="10" t="s">
        <v>355</v>
      </c>
      <c r="D618" s="11">
        <v>8600804108005</v>
      </c>
      <c r="E618" s="17">
        <v>732.1</v>
      </c>
      <c r="F618" s="13"/>
      <c r="G618" s="14">
        <f>F618*E618</f>
        <v>0</v>
      </c>
    </row>
    <row r="619" spans="2:7" ht="12.95" customHeight="1" outlineLevel="3">
      <c r="C619" s="10" t="s">
        <v>356</v>
      </c>
      <c r="D619" s="11">
        <v>8600804108012</v>
      </c>
      <c r="E619" s="17">
        <v>732.1</v>
      </c>
      <c r="F619" s="13"/>
      <c r="G619" s="14">
        <f>F619*E619</f>
        <v>0</v>
      </c>
    </row>
    <row r="620" spans="2:7" ht="12.95" customHeight="1" outlineLevel="3">
      <c r="C620" s="10" t="s">
        <v>362</v>
      </c>
      <c r="D620" s="11">
        <v>8600804108029</v>
      </c>
      <c r="E620" s="17">
        <v>732.1</v>
      </c>
      <c r="F620" s="13"/>
      <c r="G620" s="14">
        <f>F620*E620</f>
        <v>0</v>
      </c>
    </row>
    <row r="621" spans="2:7" ht="12.95" customHeight="1" outlineLevel="3">
      <c r="C621" s="10" t="s">
        <v>193</v>
      </c>
      <c r="D621" s="11">
        <v>8600804102195</v>
      </c>
      <c r="E621" s="17">
        <v>732.1</v>
      </c>
      <c r="F621" s="13"/>
      <c r="G621" s="14">
        <f>F621*E621</f>
        <v>0</v>
      </c>
    </row>
    <row r="622" spans="2:7" ht="12.95" customHeight="1" outlineLevel="3">
      <c r="C622" s="10" t="s">
        <v>153</v>
      </c>
      <c r="D622" s="11">
        <v>8600804102027</v>
      </c>
      <c r="E622" s="17">
        <v>732.1</v>
      </c>
      <c r="F622" s="13"/>
      <c r="G622" s="14">
        <f>F622*E622</f>
        <v>0</v>
      </c>
    </row>
    <row r="623" spans="2:7" ht="12.95" customHeight="1" outlineLevel="3">
      <c r="B623" s="35" t="str">
        <f>HYPERLINK("http://galantphoto.ru/pictures_for_form/Amelie/AME-8041.jpg","увеличить")</f>
        <v>увеличить</v>
      </c>
      <c r="C623" s="10" t="s">
        <v>154</v>
      </c>
      <c r="D623" s="11">
        <v>8600804102034</v>
      </c>
      <c r="E623" s="17">
        <v>732.1</v>
      </c>
      <c r="F623" s="13"/>
      <c r="G623" s="14">
        <f>F623*E623</f>
        <v>0</v>
      </c>
    </row>
    <row r="624" spans="2:7" ht="12.95" customHeight="1" outlineLevel="3">
      <c r="C624" s="10" t="s">
        <v>157</v>
      </c>
      <c r="D624" s="11">
        <v>8600804102270</v>
      </c>
      <c r="E624" s="17">
        <v>732.1</v>
      </c>
      <c r="F624" s="13"/>
      <c r="G624" s="14">
        <f>F624*E624</f>
        <v>0</v>
      </c>
    </row>
    <row r="625" spans="2:7" ht="12.95" customHeight="1" outlineLevel="3">
      <c r="C625" s="10" t="s">
        <v>158</v>
      </c>
      <c r="D625" s="11">
        <v>8600804102041</v>
      </c>
      <c r="E625" s="17">
        <v>732.1</v>
      </c>
      <c r="F625" s="13"/>
      <c r="G625" s="14">
        <f>F625*E625</f>
        <v>0</v>
      </c>
    </row>
    <row r="626" spans="2:7" ht="12.95" customHeight="1" outlineLevel="3">
      <c r="C626" s="10" t="s">
        <v>159</v>
      </c>
      <c r="D626" s="11">
        <v>8600804102058</v>
      </c>
      <c r="E626" s="17">
        <v>732.1</v>
      </c>
      <c r="F626" s="13"/>
      <c r="G626" s="14">
        <f>F626*E626</f>
        <v>0</v>
      </c>
    </row>
    <row r="627" spans="2:7" ht="12.95" customHeight="1" outlineLevel="3">
      <c r="C627" s="10" t="s">
        <v>162</v>
      </c>
      <c r="D627" s="11">
        <v>8600804102843</v>
      </c>
      <c r="E627" s="17">
        <v>732.1</v>
      </c>
      <c r="F627" s="13"/>
      <c r="G627" s="14">
        <f>F627*E627</f>
        <v>0</v>
      </c>
    </row>
    <row r="628" spans="2:7" ht="12.95" customHeight="1" outlineLevel="3">
      <c r="C628" s="10" t="s">
        <v>164</v>
      </c>
      <c r="D628" s="11">
        <v>8600804102072</v>
      </c>
      <c r="E628" s="17">
        <v>732.1</v>
      </c>
      <c r="F628" s="13"/>
      <c r="G628" s="14">
        <f>F628*E628</f>
        <v>0</v>
      </c>
    </row>
    <row r="629" spans="2:7" ht="11.1" customHeight="1" outlineLevel="3">
      <c r="B629" s="28" t="s">
        <v>363</v>
      </c>
      <c r="C629" s="28"/>
      <c r="D629" s="8"/>
      <c r="E629" s="33" t="str">
        <f>HYPERLINK("http://www.galantholding.ru/catalog/303/111667/","www.galantholding.ru")</f>
        <v>www.galantholding.ru</v>
      </c>
      <c r="F629" s="29"/>
      <c r="G629" s="29"/>
    </row>
    <row r="630" spans="2:7" ht="11.1" customHeight="1" outlineLevel="3">
      <c r="B630" s="30" t="s">
        <v>24</v>
      </c>
      <c r="C630" s="30"/>
      <c r="D630" s="30"/>
      <c r="E630" s="30"/>
      <c r="F630" s="9"/>
      <c r="G630" s="9"/>
    </row>
    <row r="631" spans="2:7" ht="12.95" customHeight="1" outlineLevel="3">
      <c r="C631" s="10" t="s">
        <v>177</v>
      </c>
      <c r="D631" s="11">
        <v>8602804001850</v>
      </c>
      <c r="E631" s="17">
        <v>311.89999999999998</v>
      </c>
      <c r="F631" s="13"/>
      <c r="G631" s="14">
        <f>F631*E631</f>
        <v>0</v>
      </c>
    </row>
    <row r="632" spans="2:7" ht="12.95" customHeight="1" outlineLevel="3">
      <c r="C632" s="10" t="s">
        <v>178</v>
      </c>
      <c r="D632" s="11">
        <v>8602804001119</v>
      </c>
      <c r="E632" s="17">
        <v>311.89999999999998</v>
      </c>
      <c r="F632" s="13"/>
      <c r="G632" s="14">
        <f>F632*E632</f>
        <v>0</v>
      </c>
    </row>
    <row r="633" spans="2:7" ht="12.95" customHeight="1" outlineLevel="3">
      <c r="C633" s="10" t="s">
        <v>179</v>
      </c>
      <c r="D633" s="11">
        <v>8602804001126</v>
      </c>
      <c r="E633" s="17">
        <v>311.89999999999998</v>
      </c>
      <c r="F633" s="13"/>
      <c r="G633" s="14">
        <f>F633*E633</f>
        <v>0</v>
      </c>
    </row>
    <row r="634" spans="2:7" ht="12.95" customHeight="1" outlineLevel="3">
      <c r="C634" s="10" t="s">
        <v>364</v>
      </c>
      <c r="D634" s="11">
        <v>8602804008859</v>
      </c>
      <c r="E634" s="17">
        <v>311.89999999999998</v>
      </c>
      <c r="F634" s="13"/>
      <c r="G634" s="14">
        <f>F634*E634</f>
        <v>0</v>
      </c>
    </row>
    <row r="635" spans="2:7" ht="12.95" customHeight="1" outlineLevel="3">
      <c r="C635" s="10" t="s">
        <v>182</v>
      </c>
      <c r="D635" s="11">
        <v>8602804002857</v>
      </c>
      <c r="E635" s="17">
        <v>311.89999999999998</v>
      </c>
      <c r="F635" s="13"/>
      <c r="G635" s="14">
        <f>F635*E635</f>
        <v>0</v>
      </c>
    </row>
    <row r="636" spans="2:7" ht="12.95" customHeight="1" outlineLevel="3">
      <c r="C636" s="10" t="s">
        <v>183</v>
      </c>
      <c r="D636" s="11">
        <v>8602804002116</v>
      </c>
      <c r="E636" s="17">
        <v>311.89999999999998</v>
      </c>
      <c r="F636" s="13"/>
      <c r="G636" s="14">
        <f>F636*E636</f>
        <v>0</v>
      </c>
    </row>
    <row r="637" spans="2:7" ht="12.95" customHeight="1" outlineLevel="3">
      <c r="C637" s="10" t="s">
        <v>15</v>
      </c>
      <c r="D637" s="11">
        <v>8602804002123</v>
      </c>
      <c r="E637" s="17">
        <v>311.89999999999998</v>
      </c>
      <c r="F637" s="13"/>
      <c r="G637" s="14">
        <f>F637*E637</f>
        <v>0</v>
      </c>
    </row>
    <row r="638" spans="2:7" ht="12.95" customHeight="1" outlineLevel="3">
      <c r="C638" s="10"/>
      <c r="D638" s="10"/>
      <c r="E638" s="18"/>
      <c r="F638" s="13"/>
      <c r="G638" s="14"/>
    </row>
    <row r="639" spans="2:7" ht="12.95" customHeight="1" outlineLevel="3">
      <c r="C639" s="10"/>
      <c r="D639" s="10"/>
      <c r="E639" s="18"/>
      <c r="F639" s="13"/>
      <c r="G639" s="14"/>
    </row>
    <row r="640" spans="2:7" ht="12.95" customHeight="1" outlineLevel="3">
      <c r="C640" s="10"/>
      <c r="D640" s="10"/>
      <c r="E640" s="18"/>
      <c r="F640" s="13"/>
      <c r="G640" s="14"/>
    </row>
    <row r="641" spans="2:7" ht="12.95" customHeight="1" outlineLevel="3">
      <c r="C641" s="10"/>
      <c r="D641" s="10"/>
      <c r="E641" s="18"/>
      <c r="F641" s="13"/>
      <c r="G641" s="14"/>
    </row>
    <row r="642" spans="2:7" ht="12.95" customHeight="1" outlineLevel="3">
      <c r="B642" s="35" t="str">
        <f>HYPERLINK("http://galantphoto.ru/pictures_for_form/Amelie/AME-8040-3.jpg","увеличить")</f>
        <v>увеличить</v>
      </c>
      <c r="C642" s="10"/>
      <c r="D642" s="10"/>
      <c r="E642" s="18"/>
      <c r="F642" s="13"/>
      <c r="G642" s="14"/>
    </row>
    <row r="643" spans="2:7" ht="11.1" customHeight="1" outlineLevel="3">
      <c r="B643" s="28" t="s">
        <v>365</v>
      </c>
      <c r="C643" s="28"/>
      <c r="D643" s="8"/>
      <c r="E643" s="33" t="str">
        <f>HYPERLINK("http://www.galantholding.ru/catalog/307/111669/","www.galantholding.ru")</f>
        <v>www.galantholding.ru</v>
      </c>
      <c r="F643" s="29"/>
      <c r="G643" s="29"/>
    </row>
    <row r="644" spans="2:7" ht="11.1" customHeight="1" outlineLevel="3">
      <c r="B644" s="30" t="s">
        <v>24</v>
      </c>
      <c r="C644" s="30"/>
      <c r="D644" s="30"/>
      <c r="E644" s="30"/>
      <c r="F644" s="9"/>
      <c r="G644" s="9"/>
    </row>
    <row r="645" spans="2:7" ht="12.95" customHeight="1" outlineLevel="3">
      <c r="C645" s="10" t="s">
        <v>177</v>
      </c>
      <c r="D645" s="11">
        <v>8602804101857</v>
      </c>
      <c r="E645" s="17">
        <v>334.2</v>
      </c>
      <c r="F645" s="13"/>
      <c r="G645" s="14">
        <f>F645*E645</f>
        <v>0</v>
      </c>
    </row>
    <row r="646" spans="2:7" ht="12.95" customHeight="1" outlineLevel="3">
      <c r="C646" s="10" t="s">
        <v>178</v>
      </c>
      <c r="D646" s="11">
        <v>8602804101116</v>
      </c>
      <c r="E646" s="17">
        <v>334.2</v>
      </c>
      <c r="F646" s="13"/>
      <c r="G646" s="14">
        <f>F646*E646</f>
        <v>0</v>
      </c>
    </row>
    <row r="647" spans="2:7" ht="12.95" customHeight="1" outlineLevel="3">
      <c r="C647" s="10" t="s">
        <v>179</v>
      </c>
      <c r="D647" s="11">
        <v>8602804101123</v>
      </c>
      <c r="E647" s="17">
        <v>334.2</v>
      </c>
      <c r="F647" s="13"/>
      <c r="G647" s="14">
        <f>F647*E647</f>
        <v>0</v>
      </c>
    </row>
    <row r="648" spans="2:7" ht="12.95" customHeight="1" outlineLevel="3">
      <c r="C648" s="10" t="s">
        <v>180</v>
      </c>
      <c r="D648" s="11">
        <v>8602804101130</v>
      </c>
      <c r="E648" s="17">
        <v>334.2</v>
      </c>
      <c r="F648" s="13"/>
      <c r="G648" s="14">
        <f>F648*E648</f>
        <v>0</v>
      </c>
    </row>
    <row r="649" spans="2:7" ht="12.95" customHeight="1" outlineLevel="3">
      <c r="C649" s="10" t="s">
        <v>181</v>
      </c>
      <c r="D649" s="11">
        <v>8602804101147</v>
      </c>
      <c r="E649" s="17">
        <v>334.2</v>
      </c>
      <c r="F649" s="13"/>
      <c r="G649" s="14">
        <f>F649*E649</f>
        <v>0</v>
      </c>
    </row>
    <row r="650" spans="2:7" ht="12.95" customHeight="1" outlineLevel="3">
      <c r="C650" s="10" t="s">
        <v>271</v>
      </c>
      <c r="D650" s="11">
        <v>7702804101152</v>
      </c>
      <c r="E650" s="17">
        <v>334.2</v>
      </c>
      <c r="F650" s="13"/>
      <c r="G650" s="14">
        <f>F650*E650</f>
        <v>0</v>
      </c>
    </row>
    <row r="651" spans="2:7" ht="12.95" customHeight="1" outlineLevel="3">
      <c r="C651" s="10" t="s">
        <v>182</v>
      </c>
      <c r="D651" s="11">
        <v>8602804102854</v>
      </c>
      <c r="E651" s="17">
        <v>334.2</v>
      </c>
      <c r="F651" s="13"/>
      <c r="G651" s="14">
        <f>F651*E651</f>
        <v>0</v>
      </c>
    </row>
    <row r="652" spans="2:7" ht="12.95" customHeight="1" outlineLevel="3">
      <c r="C652" s="10" t="s">
        <v>183</v>
      </c>
      <c r="D652" s="11">
        <v>8602804102113</v>
      </c>
      <c r="E652" s="17">
        <v>334.2</v>
      </c>
      <c r="F652" s="13"/>
      <c r="G652" s="14">
        <f>F652*E652</f>
        <v>0</v>
      </c>
    </row>
    <row r="653" spans="2:7" ht="12.95" customHeight="1" outlineLevel="3">
      <c r="C653" s="10" t="s">
        <v>15</v>
      </c>
      <c r="D653" s="11">
        <v>8602804102120</v>
      </c>
      <c r="E653" s="17">
        <v>334.2</v>
      </c>
      <c r="F653" s="13"/>
      <c r="G653" s="14">
        <f>F653*E653</f>
        <v>0</v>
      </c>
    </row>
    <row r="654" spans="2:7" ht="12.95" customHeight="1" outlineLevel="3">
      <c r="C654" s="10" t="s">
        <v>16</v>
      </c>
      <c r="D654" s="11">
        <v>8602804102137</v>
      </c>
      <c r="E654" s="17">
        <v>334.2</v>
      </c>
      <c r="F654" s="13"/>
      <c r="G654" s="14">
        <f>F654*E654</f>
        <v>0</v>
      </c>
    </row>
    <row r="655" spans="2:7" ht="12.95" customHeight="1" outlineLevel="3">
      <c r="C655" s="10" t="s">
        <v>18</v>
      </c>
      <c r="D655" s="11">
        <v>7702804102159</v>
      </c>
      <c r="E655" s="17">
        <v>334.2</v>
      </c>
      <c r="F655" s="13"/>
      <c r="G655" s="14">
        <f>F655*E655</f>
        <v>0</v>
      </c>
    </row>
    <row r="656" spans="2:7" ht="12.95" customHeight="1" outlineLevel="3">
      <c r="B656" s="35" t="str">
        <f>HYPERLINK("http://galantphoto.ru/pictures_for_form/Amelie/AME-8041-2.jpg","увеличить")</f>
        <v>увеличить</v>
      </c>
      <c r="C656" s="10"/>
      <c r="D656" s="10"/>
      <c r="E656" s="18"/>
      <c r="F656" s="13"/>
      <c r="G656" s="14"/>
    </row>
    <row r="657" spans="2:7" ht="11.1" customHeight="1" outlineLevel="2">
      <c r="B657" s="7" t="s">
        <v>366</v>
      </c>
      <c r="C657" s="7"/>
      <c r="D657" s="7"/>
      <c r="E657" s="7"/>
      <c r="F657" s="7"/>
      <c r="G657" s="7"/>
    </row>
    <row r="658" spans="2:7" ht="11.1" customHeight="1" outlineLevel="3">
      <c r="B658" s="28" t="s">
        <v>367</v>
      </c>
      <c r="C658" s="28"/>
      <c r="D658" s="8"/>
      <c r="E658" s="33" t="str">
        <f>HYPERLINK("http://www.galantholding.ru/catalog/292/100766/","www.galantholding.ru")</f>
        <v>www.galantholding.ru</v>
      </c>
      <c r="F658" s="29"/>
      <c r="G658" s="29"/>
    </row>
    <row r="659" spans="2:7" ht="11.1" customHeight="1" outlineLevel="3">
      <c r="B659" s="30" t="s">
        <v>368</v>
      </c>
      <c r="C659" s="30"/>
      <c r="D659" s="30"/>
      <c r="E659" s="30"/>
      <c r="F659" s="9"/>
      <c r="G659" s="9"/>
    </row>
    <row r="660" spans="2:7" ht="12.95" customHeight="1" outlineLevel="3">
      <c r="C660" s="10" t="s">
        <v>369</v>
      </c>
      <c r="D660" s="11">
        <v>8600802803889</v>
      </c>
      <c r="E660" s="17">
        <v>640.20000000000005</v>
      </c>
      <c r="F660" s="13"/>
      <c r="G660" s="14">
        <f>F660*E660</f>
        <v>0</v>
      </c>
    </row>
    <row r="661" spans="2:7" ht="12.95" customHeight="1" outlineLevel="3">
      <c r="C661" s="10" t="s">
        <v>370</v>
      </c>
      <c r="D661" s="11">
        <v>8600802803179</v>
      </c>
      <c r="E661" s="17">
        <v>640.20000000000005</v>
      </c>
      <c r="F661" s="13"/>
      <c r="G661" s="14">
        <f>F661*E661</f>
        <v>0</v>
      </c>
    </row>
    <row r="662" spans="2:7" ht="12.95" customHeight="1" outlineLevel="3">
      <c r="C662" s="10" t="s">
        <v>371</v>
      </c>
      <c r="D662" s="11">
        <v>8600802803193</v>
      </c>
      <c r="E662" s="17">
        <v>640.20000000000005</v>
      </c>
      <c r="F662" s="13"/>
      <c r="G662" s="14">
        <f>F662*E662</f>
        <v>0</v>
      </c>
    </row>
    <row r="663" spans="2:7" ht="12.95" customHeight="1" outlineLevel="3">
      <c r="C663" s="10" t="s">
        <v>372</v>
      </c>
      <c r="D663" s="11">
        <v>8600802803001</v>
      </c>
      <c r="E663" s="17">
        <v>640.20000000000005</v>
      </c>
      <c r="F663" s="13"/>
      <c r="G663" s="14">
        <f>F663*E663</f>
        <v>0</v>
      </c>
    </row>
    <row r="664" spans="2:7" ht="12.95" customHeight="1" outlineLevel="3">
      <c r="C664" s="10" t="s">
        <v>373</v>
      </c>
      <c r="D664" s="11">
        <v>8600802803018</v>
      </c>
      <c r="E664" s="17">
        <v>640.20000000000005</v>
      </c>
      <c r="F664" s="13"/>
      <c r="G664" s="14">
        <f>F664*E664</f>
        <v>0</v>
      </c>
    </row>
    <row r="665" spans="2:7" ht="12.95" customHeight="1" outlineLevel="3">
      <c r="C665" s="10" t="s">
        <v>111</v>
      </c>
      <c r="D665" s="11">
        <v>8600802803025</v>
      </c>
      <c r="E665" s="17">
        <v>640.20000000000005</v>
      </c>
      <c r="F665" s="13"/>
      <c r="G665" s="14">
        <f>F665*E665</f>
        <v>0</v>
      </c>
    </row>
    <row r="666" spans="2:7" ht="12.95" customHeight="1" outlineLevel="3">
      <c r="C666" s="10" t="s">
        <v>124</v>
      </c>
      <c r="D666" s="11">
        <v>8600802803032</v>
      </c>
      <c r="E666" s="17">
        <v>640.20000000000005</v>
      </c>
      <c r="F666" s="13"/>
      <c r="G666" s="14">
        <f>F666*E666</f>
        <v>0</v>
      </c>
    </row>
    <row r="667" spans="2:7" ht="12.95" customHeight="1" outlineLevel="3">
      <c r="C667" s="10" t="s">
        <v>126</v>
      </c>
      <c r="D667" s="11">
        <v>8600802803391</v>
      </c>
      <c r="E667" s="17">
        <v>640.20000000000005</v>
      </c>
      <c r="F667" s="13"/>
      <c r="G667" s="14">
        <f>F667*E667</f>
        <v>0</v>
      </c>
    </row>
    <row r="668" spans="2:7" ht="12.95" customHeight="1" outlineLevel="3">
      <c r="C668" s="10" t="s">
        <v>127</v>
      </c>
      <c r="D668" s="11">
        <v>8600802803278</v>
      </c>
      <c r="E668" s="17">
        <v>640.20000000000005</v>
      </c>
      <c r="F668" s="13"/>
      <c r="G668" s="14">
        <f>F668*E668</f>
        <v>0</v>
      </c>
    </row>
    <row r="669" spans="2:7" ht="12.95" customHeight="1" outlineLevel="3">
      <c r="C669" s="10" t="s">
        <v>112</v>
      </c>
      <c r="D669" s="11">
        <v>8600802803049</v>
      </c>
      <c r="E669" s="17">
        <v>640.20000000000005</v>
      </c>
      <c r="F669" s="13"/>
      <c r="G669" s="14">
        <f>F669*E669</f>
        <v>0</v>
      </c>
    </row>
    <row r="670" spans="2:7" ht="12.95" customHeight="1" outlineLevel="3">
      <c r="C670" s="10" t="s">
        <v>128</v>
      </c>
      <c r="D670" s="11">
        <v>8600802803056</v>
      </c>
      <c r="E670" s="17">
        <v>640.20000000000005</v>
      </c>
      <c r="F670" s="13"/>
      <c r="G670" s="14">
        <f>F670*E670</f>
        <v>0</v>
      </c>
    </row>
    <row r="671" spans="2:7" ht="12.95" customHeight="1" outlineLevel="3">
      <c r="B671" s="35" t="str">
        <f>HYPERLINK("http://galantphoto.ru/pictures_for_form/Amelie/AME-8028.jpg","увеличить")</f>
        <v>увеличить</v>
      </c>
      <c r="C671" s="10" t="s">
        <v>374</v>
      </c>
      <c r="D671" s="11">
        <v>8600802803407</v>
      </c>
      <c r="E671" s="17">
        <v>640.20000000000005</v>
      </c>
      <c r="F671" s="13"/>
      <c r="G671" s="14">
        <f>F671*E671</f>
        <v>0</v>
      </c>
    </row>
    <row r="672" spans="2:7" ht="12.95" customHeight="1" outlineLevel="3">
      <c r="C672" s="10" t="s">
        <v>130</v>
      </c>
      <c r="D672" s="11">
        <v>8600802803841</v>
      </c>
      <c r="E672" s="17">
        <v>640.20000000000005</v>
      </c>
      <c r="F672" s="13"/>
      <c r="G672" s="14">
        <f>F672*E672</f>
        <v>0</v>
      </c>
    </row>
    <row r="673" spans="3:7" ht="12.95" customHeight="1" outlineLevel="3">
      <c r="C673" s="10" t="s">
        <v>131</v>
      </c>
      <c r="D673" s="11">
        <v>8600802803063</v>
      </c>
      <c r="E673" s="17">
        <v>640.20000000000005</v>
      </c>
      <c r="F673" s="13"/>
      <c r="G673" s="14">
        <f>F673*E673</f>
        <v>0</v>
      </c>
    </row>
    <row r="674" spans="3:7" ht="12.95" customHeight="1" outlineLevel="3">
      <c r="C674" s="10" t="s">
        <v>132</v>
      </c>
      <c r="D674" s="11">
        <v>8600802803070</v>
      </c>
      <c r="E674" s="17">
        <v>640.20000000000005</v>
      </c>
      <c r="F674" s="13"/>
      <c r="G674" s="14">
        <f>F674*E674</f>
        <v>0</v>
      </c>
    </row>
    <row r="675" spans="3:7" ht="12.95" customHeight="1" outlineLevel="3">
      <c r="C675" s="10" t="s">
        <v>200</v>
      </c>
      <c r="D675" s="11">
        <v>8600802801885</v>
      </c>
      <c r="E675" s="17">
        <v>640.20000000000005</v>
      </c>
      <c r="F675" s="13"/>
      <c r="G675" s="14">
        <f>F675*E675</f>
        <v>0</v>
      </c>
    </row>
    <row r="676" spans="3:7" ht="12.95" customHeight="1" outlineLevel="3">
      <c r="C676" s="10" t="s">
        <v>201</v>
      </c>
      <c r="D676" s="11">
        <v>8200802801177</v>
      </c>
      <c r="E676" s="17">
        <v>640.20000000000005</v>
      </c>
      <c r="F676" s="13"/>
      <c r="G676" s="14">
        <f>F676*E676</f>
        <v>0</v>
      </c>
    </row>
    <row r="677" spans="3:7" ht="12.95" customHeight="1" outlineLevel="3">
      <c r="C677" s="10" t="s">
        <v>202</v>
      </c>
      <c r="D677" s="11">
        <v>8200802801184</v>
      </c>
      <c r="E677" s="17">
        <v>640.20000000000005</v>
      </c>
      <c r="F677" s="13"/>
      <c r="G677" s="14">
        <f>F677*E677</f>
        <v>0</v>
      </c>
    </row>
    <row r="678" spans="3:7" ht="12.95" customHeight="1" outlineLevel="3">
      <c r="C678" s="10" t="s">
        <v>187</v>
      </c>
      <c r="D678" s="11">
        <v>8200802801191</v>
      </c>
      <c r="E678" s="17">
        <v>640.20000000000005</v>
      </c>
      <c r="F678" s="13"/>
      <c r="G678" s="14">
        <f>F678*E678</f>
        <v>0</v>
      </c>
    </row>
    <row r="679" spans="3:7" ht="12.95" customHeight="1" outlineLevel="3">
      <c r="C679" s="10" t="s">
        <v>196</v>
      </c>
      <c r="D679" s="11">
        <v>8200802801009</v>
      </c>
      <c r="E679" s="17">
        <v>640.20000000000005</v>
      </c>
      <c r="F679" s="13"/>
      <c r="G679" s="14">
        <f>F679*E679</f>
        <v>0</v>
      </c>
    </row>
    <row r="680" spans="3:7" ht="12.95" customHeight="1" outlineLevel="3">
      <c r="C680" s="10" t="s">
        <v>188</v>
      </c>
      <c r="D680" s="11">
        <v>8200802801016</v>
      </c>
      <c r="E680" s="17">
        <v>640.20000000000005</v>
      </c>
      <c r="F680" s="13"/>
      <c r="G680" s="14">
        <f>F680*E680</f>
        <v>0</v>
      </c>
    </row>
    <row r="681" spans="3:7" ht="12.95" customHeight="1" outlineLevel="3">
      <c r="C681" s="10" t="s">
        <v>113</v>
      </c>
      <c r="D681" s="11">
        <v>8200802801023</v>
      </c>
      <c r="E681" s="17">
        <v>640.20000000000005</v>
      </c>
      <c r="F681" s="13"/>
      <c r="G681" s="14">
        <f>F681*E681</f>
        <v>0</v>
      </c>
    </row>
    <row r="682" spans="3:7" ht="12.95" customHeight="1" outlineLevel="3">
      <c r="C682" s="10" t="s">
        <v>137</v>
      </c>
      <c r="D682" s="11">
        <v>8200802801030</v>
      </c>
      <c r="E682" s="17">
        <v>640.20000000000005</v>
      </c>
      <c r="F682" s="13"/>
      <c r="G682" s="14">
        <f>F682*E682</f>
        <v>0</v>
      </c>
    </row>
    <row r="683" spans="3:7" ht="12.95" customHeight="1" outlineLevel="3">
      <c r="C683" s="10" t="s">
        <v>139</v>
      </c>
      <c r="D683" s="11">
        <v>8600802801397</v>
      </c>
      <c r="E683" s="17">
        <v>640.20000000000005</v>
      </c>
      <c r="F683" s="13"/>
      <c r="G683" s="14">
        <f>F683*E683</f>
        <v>0</v>
      </c>
    </row>
    <row r="684" spans="3:7" ht="12.95" customHeight="1" outlineLevel="3">
      <c r="C684" s="10" t="s">
        <v>140</v>
      </c>
      <c r="D684" s="11">
        <v>8200802801276</v>
      </c>
      <c r="E684" s="17">
        <v>640.20000000000005</v>
      </c>
      <c r="F684" s="13"/>
      <c r="G684" s="14">
        <f>F684*E684</f>
        <v>0</v>
      </c>
    </row>
    <row r="685" spans="3:7" ht="12.95" customHeight="1" outlineLevel="3">
      <c r="C685" s="10" t="s">
        <v>114</v>
      </c>
      <c r="D685" s="11">
        <v>8200802801047</v>
      </c>
      <c r="E685" s="17">
        <v>640.20000000000005</v>
      </c>
      <c r="F685" s="13"/>
      <c r="G685" s="14">
        <f>F685*E685</f>
        <v>0</v>
      </c>
    </row>
    <row r="686" spans="3:7" ht="12.95" customHeight="1" outlineLevel="3">
      <c r="C686" s="10" t="s">
        <v>141</v>
      </c>
      <c r="D686" s="11">
        <v>8600802801052</v>
      </c>
      <c r="E686" s="17">
        <v>640.20000000000005</v>
      </c>
      <c r="F686" s="13"/>
      <c r="G686" s="14">
        <f>F686*E686</f>
        <v>0</v>
      </c>
    </row>
    <row r="687" spans="3:7" ht="12.95" customHeight="1" outlineLevel="3">
      <c r="C687" s="10" t="s">
        <v>197</v>
      </c>
      <c r="D687" s="11">
        <v>8600802801403</v>
      </c>
      <c r="E687" s="17">
        <v>640.20000000000005</v>
      </c>
      <c r="F687" s="13"/>
      <c r="G687" s="14">
        <f>F687*E687</f>
        <v>0</v>
      </c>
    </row>
    <row r="688" spans="3:7" ht="12.95" customHeight="1" outlineLevel="3">
      <c r="C688" s="10" t="s">
        <v>143</v>
      </c>
      <c r="D688" s="11">
        <v>8600802801847</v>
      </c>
      <c r="E688" s="17">
        <v>640.20000000000005</v>
      </c>
      <c r="F688" s="13"/>
      <c r="G688" s="14">
        <f>F688*E688</f>
        <v>0</v>
      </c>
    </row>
    <row r="689" spans="3:7" ht="12.95" customHeight="1" outlineLevel="3">
      <c r="C689" s="10" t="s">
        <v>144</v>
      </c>
      <c r="D689" s="11">
        <v>8600802801069</v>
      </c>
      <c r="E689" s="17">
        <v>640.20000000000005</v>
      </c>
      <c r="F689" s="13"/>
      <c r="G689" s="14">
        <f>F689*E689</f>
        <v>0</v>
      </c>
    </row>
    <row r="690" spans="3:7" ht="12.95" customHeight="1" outlineLevel="3">
      <c r="C690" s="10" t="s">
        <v>145</v>
      </c>
      <c r="D690" s="11">
        <v>8600802801076</v>
      </c>
      <c r="E690" s="17">
        <v>640.20000000000005</v>
      </c>
      <c r="F690" s="13"/>
      <c r="G690" s="14">
        <f>F690*E690</f>
        <v>0</v>
      </c>
    </row>
    <row r="691" spans="3:7" ht="12.95" customHeight="1" outlineLevel="3">
      <c r="C691" s="10" t="s">
        <v>375</v>
      </c>
      <c r="D691" s="11">
        <v>8600802808884</v>
      </c>
      <c r="E691" s="17">
        <v>640.20000000000005</v>
      </c>
      <c r="F691" s="13"/>
      <c r="G691" s="14">
        <f>F691*E691</f>
        <v>0</v>
      </c>
    </row>
    <row r="692" spans="3:7" ht="12.95" customHeight="1" outlineLevel="3">
      <c r="C692" s="10" t="s">
        <v>376</v>
      </c>
      <c r="D692" s="11">
        <v>8600802808174</v>
      </c>
      <c r="E692" s="17">
        <v>640.20000000000005</v>
      </c>
      <c r="F692" s="13"/>
      <c r="G692" s="14">
        <f>F692*E692</f>
        <v>0</v>
      </c>
    </row>
    <row r="693" spans="3:7" ht="12.95" customHeight="1" outlineLevel="3">
      <c r="C693" s="10" t="s">
        <v>377</v>
      </c>
      <c r="D693" s="11">
        <v>8600802808181</v>
      </c>
      <c r="E693" s="17">
        <v>640.20000000000005</v>
      </c>
      <c r="F693" s="13"/>
      <c r="G693" s="14">
        <f>F693*E693</f>
        <v>0</v>
      </c>
    </row>
    <row r="694" spans="3:7" ht="12.95" customHeight="1" outlineLevel="3">
      <c r="C694" s="10" t="s">
        <v>115</v>
      </c>
      <c r="D694" s="11">
        <v>8600802808198</v>
      </c>
      <c r="E694" s="17">
        <v>640.20000000000005</v>
      </c>
      <c r="F694" s="13"/>
      <c r="G694" s="14">
        <f>F694*E694</f>
        <v>0</v>
      </c>
    </row>
    <row r="695" spans="3:7" ht="12.95" customHeight="1" outlineLevel="3">
      <c r="C695" s="10" t="s">
        <v>378</v>
      </c>
      <c r="D695" s="11">
        <v>8600802808006</v>
      </c>
      <c r="E695" s="17">
        <v>640.20000000000005</v>
      </c>
      <c r="F695" s="13"/>
      <c r="G695" s="14">
        <f>F695*E695</f>
        <v>0</v>
      </c>
    </row>
    <row r="696" spans="3:7" ht="12.95" customHeight="1" outlineLevel="3">
      <c r="C696" s="10" t="s">
        <v>116</v>
      </c>
      <c r="D696" s="11">
        <v>8600802808013</v>
      </c>
      <c r="E696" s="17">
        <v>640.20000000000005</v>
      </c>
      <c r="F696" s="13"/>
      <c r="G696" s="14">
        <f>F696*E696</f>
        <v>0</v>
      </c>
    </row>
    <row r="697" spans="3:7" ht="12.95" customHeight="1" outlineLevel="3">
      <c r="C697" s="10" t="s">
        <v>117</v>
      </c>
      <c r="D697" s="11">
        <v>8600802808020</v>
      </c>
      <c r="E697" s="17">
        <v>640.20000000000005</v>
      </c>
      <c r="F697" s="13"/>
      <c r="G697" s="14">
        <f>F697*E697</f>
        <v>0</v>
      </c>
    </row>
    <row r="698" spans="3:7" ht="12.95" customHeight="1" outlineLevel="3">
      <c r="C698" s="10" t="s">
        <v>118</v>
      </c>
      <c r="D698" s="11">
        <v>8600802808037</v>
      </c>
      <c r="E698" s="17">
        <v>640.20000000000005</v>
      </c>
      <c r="F698" s="13"/>
      <c r="G698" s="14">
        <f>F698*E698</f>
        <v>0</v>
      </c>
    </row>
    <row r="699" spans="3:7" ht="12.95" customHeight="1" outlineLevel="3">
      <c r="C699" s="10" t="s">
        <v>379</v>
      </c>
      <c r="D699" s="11">
        <v>8600802808396</v>
      </c>
      <c r="E699" s="17">
        <v>640.20000000000005</v>
      </c>
      <c r="F699" s="13"/>
      <c r="G699" s="14">
        <f>F699*E699</f>
        <v>0</v>
      </c>
    </row>
    <row r="700" spans="3:7" ht="12.95" customHeight="1" outlineLevel="3">
      <c r="C700" s="10" t="s">
        <v>119</v>
      </c>
      <c r="D700" s="11">
        <v>8600802808273</v>
      </c>
      <c r="E700" s="17">
        <v>640.20000000000005</v>
      </c>
      <c r="F700" s="13"/>
      <c r="G700" s="14">
        <f>F700*E700</f>
        <v>0</v>
      </c>
    </row>
    <row r="701" spans="3:7" ht="12.95" customHeight="1" outlineLevel="3">
      <c r="C701" s="10" t="s">
        <v>120</v>
      </c>
      <c r="D701" s="11">
        <v>8600802808044</v>
      </c>
      <c r="E701" s="17">
        <v>640.20000000000005</v>
      </c>
      <c r="F701" s="13"/>
      <c r="G701" s="14">
        <f>F701*E701</f>
        <v>0</v>
      </c>
    </row>
    <row r="702" spans="3:7" ht="12.95" customHeight="1" outlineLevel="3">
      <c r="C702" s="10" t="s">
        <v>121</v>
      </c>
      <c r="D702" s="11">
        <v>8600802808051</v>
      </c>
      <c r="E702" s="17">
        <v>640.20000000000005</v>
      </c>
      <c r="F702" s="13"/>
      <c r="G702" s="14">
        <f>F702*E702</f>
        <v>0</v>
      </c>
    </row>
    <row r="703" spans="3:7" ht="12.95" customHeight="1" outlineLevel="3">
      <c r="C703" s="10" t="s">
        <v>380</v>
      </c>
      <c r="D703" s="11">
        <v>8600802808402</v>
      </c>
      <c r="E703" s="17">
        <v>640.20000000000005</v>
      </c>
      <c r="F703" s="13"/>
      <c r="G703" s="14">
        <f>F703*E703</f>
        <v>0</v>
      </c>
    </row>
    <row r="704" spans="3:7" ht="12.95" customHeight="1" outlineLevel="3">
      <c r="C704" s="10" t="s">
        <v>381</v>
      </c>
      <c r="D704" s="11">
        <v>8600802808846</v>
      </c>
      <c r="E704" s="17">
        <v>640.20000000000005</v>
      </c>
      <c r="F704" s="13"/>
      <c r="G704" s="14">
        <f>F704*E704</f>
        <v>0</v>
      </c>
    </row>
    <row r="705" spans="3:7" ht="12.95" customHeight="1" outlineLevel="3">
      <c r="C705" s="10" t="s">
        <v>122</v>
      </c>
      <c r="D705" s="11">
        <v>8600802808068</v>
      </c>
      <c r="E705" s="17">
        <v>640.20000000000005</v>
      </c>
      <c r="F705" s="13"/>
      <c r="G705" s="14">
        <f>F705*E705</f>
        <v>0</v>
      </c>
    </row>
    <row r="706" spans="3:7" ht="12.95" customHeight="1" outlineLevel="3">
      <c r="C706" s="10" t="s">
        <v>382</v>
      </c>
      <c r="D706" s="11">
        <v>8600802808075</v>
      </c>
      <c r="E706" s="17">
        <v>640.20000000000005</v>
      </c>
      <c r="F706" s="13"/>
      <c r="G706" s="14">
        <f>F706*E706</f>
        <v>0</v>
      </c>
    </row>
    <row r="707" spans="3:7" ht="12.95" customHeight="1" outlineLevel="3">
      <c r="C707" s="10" t="s">
        <v>316</v>
      </c>
      <c r="D707" s="11">
        <v>8600802802882</v>
      </c>
      <c r="E707" s="17">
        <v>640.20000000000005</v>
      </c>
      <c r="F707" s="13"/>
      <c r="G707" s="14">
        <f>F707*E707</f>
        <v>0</v>
      </c>
    </row>
    <row r="708" spans="3:7" ht="12.95" customHeight="1" outlineLevel="3">
      <c r="C708" s="10" t="s">
        <v>383</v>
      </c>
      <c r="D708" s="11">
        <v>8200802802174</v>
      </c>
      <c r="E708" s="17">
        <v>640.20000000000005</v>
      </c>
      <c r="F708" s="13"/>
      <c r="G708" s="14">
        <f>F708*E708</f>
        <v>0</v>
      </c>
    </row>
    <row r="709" spans="3:7" ht="12.95" customHeight="1" outlineLevel="3">
      <c r="C709" s="10" t="s">
        <v>317</v>
      </c>
      <c r="D709" s="11">
        <v>8200802802181</v>
      </c>
      <c r="E709" s="17">
        <v>640.20000000000005</v>
      </c>
      <c r="F709" s="13"/>
      <c r="G709" s="14">
        <f>F709*E709</f>
        <v>0</v>
      </c>
    </row>
    <row r="710" spans="3:7" ht="12.95" customHeight="1" outlineLevel="3">
      <c r="C710" s="10" t="s">
        <v>193</v>
      </c>
      <c r="D710" s="11">
        <v>8200802802198</v>
      </c>
      <c r="E710" s="17">
        <v>640.20000000000005</v>
      </c>
      <c r="F710" s="13"/>
      <c r="G710" s="14">
        <f>F710*E710</f>
        <v>0</v>
      </c>
    </row>
    <row r="711" spans="3:7" ht="12.95" customHeight="1" outlineLevel="3">
      <c r="C711" s="10" t="s">
        <v>198</v>
      </c>
      <c r="D711" s="11">
        <v>8200802802006</v>
      </c>
      <c r="E711" s="17">
        <v>640.20000000000005</v>
      </c>
      <c r="F711" s="13"/>
      <c r="G711" s="14">
        <f>F711*E711</f>
        <v>0</v>
      </c>
    </row>
    <row r="712" spans="3:7" ht="12.95" customHeight="1" outlineLevel="3">
      <c r="C712" s="10" t="s">
        <v>152</v>
      </c>
      <c r="D712" s="11">
        <v>8200802802013</v>
      </c>
      <c r="E712" s="17">
        <v>640.20000000000005</v>
      </c>
      <c r="F712" s="13"/>
      <c r="G712" s="14">
        <f>F712*E712</f>
        <v>0</v>
      </c>
    </row>
    <row r="713" spans="3:7" ht="12.95" customHeight="1" outlineLevel="3">
      <c r="C713" s="10" t="s">
        <v>153</v>
      </c>
      <c r="D713" s="11">
        <v>8200802802020</v>
      </c>
      <c r="E713" s="17">
        <v>640.20000000000005</v>
      </c>
      <c r="F713" s="13"/>
      <c r="G713" s="14">
        <f>F713*E713</f>
        <v>0</v>
      </c>
    </row>
    <row r="714" spans="3:7" ht="12.95" customHeight="1" outlineLevel="3">
      <c r="C714" s="10" t="s">
        <v>154</v>
      </c>
      <c r="D714" s="11">
        <v>8200802802037</v>
      </c>
      <c r="E714" s="17">
        <v>640.20000000000005</v>
      </c>
      <c r="F714" s="13"/>
      <c r="G714" s="14">
        <f>F714*E714</f>
        <v>0</v>
      </c>
    </row>
    <row r="715" spans="3:7" ht="12.95" customHeight="1" outlineLevel="3">
      <c r="C715" s="10" t="s">
        <v>156</v>
      </c>
      <c r="D715" s="11">
        <v>8600802802394</v>
      </c>
      <c r="E715" s="17">
        <v>640.20000000000005</v>
      </c>
      <c r="F715" s="13"/>
      <c r="G715" s="14">
        <f>F715*E715</f>
        <v>0</v>
      </c>
    </row>
    <row r="716" spans="3:7" ht="12.95" customHeight="1" outlineLevel="3">
      <c r="C716" s="10" t="s">
        <v>157</v>
      </c>
      <c r="D716" s="11">
        <v>8200802802273</v>
      </c>
      <c r="E716" s="17">
        <v>640.20000000000005</v>
      </c>
      <c r="F716" s="13"/>
      <c r="G716" s="14">
        <f>F716*E716</f>
        <v>0</v>
      </c>
    </row>
    <row r="717" spans="3:7" ht="12.95" customHeight="1" outlineLevel="3">
      <c r="C717" s="10" t="s">
        <v>158</v>
      </c>
      <c r="D717" s="11">
        <v>8200802802044</v>
      </c>
      <c r="E717" s="17">
        <v>640.20000000000005</v>
      </c>
      <c r="F717" s="13"/>
      <c r="G717" s="14">
        <f>F717*E717</f>
        <v>0</v>
      </c>
    </row>
    <row r="718" spans="3:7" ht="12.95" customHeight="1" outlineLevel="3">
      <c r="C718" s="10" t="s">
        <v>159</v>
      </c>
      <c r="D718" s="11">
        <v>8600802802059</v>
      </c>
      <c r="E718" s="17">
        <v>640.20000000000005</v>
      </c>
      <c r="F718" s="13"/>
      <c r="G718" s="14">
        <f>F718*E718</f>
        <v>0</v>
      </c>
    </row>
    <row r="719" spans="3:7" ht="12.95" customHeight="1" outlineLevel="3">
      <c r="C719" s="10" t="s">
        <v>161</v>
      </c>
      <c r="D719" s="11">
        <v>8600802802400</v>
      </c>
      <c r="E719" s="17">
        <v>640.20000000000005</v>
      </c>
      <c r="F719" s="13"/>
      <c r="G719" s="14">
        <f>F719*E719</f>
        <v>0</v>
      </c>
    </row>
    <row r="720" spans="3:7" ht="12.95" customHeight="1" outlineLevel="3">
      <c r="C720" s="10" t="s">
        <v>162</v>
      </c>
      <c r="D720" s="11">
        <v>8600802802844</v>
      </c>
      <c r="E720" s="17">
        <v>640.20000000000005</v>
      </c>
      <c r="F720" s="13"/>
      <c r="G720" s="14">
        <f>F720*E720</f>
        <v>0</v>
      </c>
    </row>
    <row r="721" spans="2:7" ht="12.95" customHeight="1" outlineLevel="3">
      <c r="C721" s="10" t="s">
        <v>163</v>
      </c>
      <c r="D721" s="11">
        <v>8600802802066</v>
      </c>
      <c r="E721" s="17">
        <v>640.20000000000005</v>
      </c>
      <c r="F721" s="13"/>
      <c r="G721" s="14">
        <f>F721*E721</f>
        <v>0</v>
      </c>
    </row>
    <row r="722" spans="2:7" ht="12.95" customHeight="1" outlineLevel="3">
      <c r="C722" s="10" t="s">
        <v>164</v>
      </c>
      <c r="D722" s="11">
        <v>8600802802073</v>
      </c>
      <c r="E722" s="17">
        <v>640.20000000000005</v>
      </c>
      <c r="F722" s="13"/>
      <c r="G722" s="14">
        <f>F722*E722</f>
        <v>0</v>
      </c>
    </row>
    <row r="723" spans="2:7" ht="11.1" customHeight="1" outlineLevel="3">
      <c r="B723" s="28" t="s">
        <v>384</v>
      </c>
      <c r="C723" s="28"/>
      <c r="D723" s="8"/>
      <c r="E723" s="33" t="str">
        <f>HYPERLINK("http://www.galantholding.ru/catalog/292/136996/","www.galantholding.ru")</f>
        <v>www.galantholding.ru</v>
      </c>
      <c r="F723" s="29"/>
      <c r="G723" s="29"/>
    </row>
    <row r="724" spans="2:7" ht="11.1" customHeight="1" outlineLevel="3">
      <c r="B724" s="30" t="s">
        <v>385</v>
      </c>
      <c r="C724" s="30"/>
      <c r="D724" s="30"/>
      <c r="E724" s="30"/>
      <c r="F724" s="9"/>
      <c r="G724" s="9"/>
    </row>
    <row r="725" spans="2:7" ht="12.95" customHeight="1" outlineLevel="3">
      <c r="C725" s="10" t="s">
        <v>369</v>
      </c>
      <c r="D725" s="11">
        <v>8600802903886</v>
      </c>
      <c r="E725" s="17">
        <v>722.7</v>
      </c>
      <c r="F725" s="13"/>
      <c r="G725" s="14">
        <f>F725*E725</f>
        <v>0</v>
      </c>
    </row>
    <row r="726" spans="2:7" ht="12.95" customHeight="1" outlineLevel="3">
      <c r="C726" s="10" t="s">
        <v>370</v>
      </c>
      <c r="D726" s="11">
        <v>8600802903176</v>
      </c>
      <c r="E726" s="17">
        <v>722.7</v>
      </c>
      <c r="F726" s="13"/>
      <c r="G726" s="14">
        <f>F726*E726</f>
        <v>0</v>
      </c>
    </row>
    <row r="727" spans="2:7" ht="12.95" customHeight="1" outlineLevel="3">
      <c r="C727" s="10" t="s">
        <v>386</v>
      </c>
      <c r="D727" s="11">
        <v>8600802903183</v>
      </c>
      <c r="E727" s="17">
        <v>722.7</v>
      </c>
      <c r="F727" s="13"/>
      <c r="G727" s="14">
        <f>F727*E727</f>
        <v>0</v>
      </c>
    </row>
    <row r="728" spans="2:7" ht="12.95" customHeight="1" outlineLevel="3">
      <c r="C728" s="10" t="s">
        <v>371</v>
      </c>
      <c r="D728" s="11">
        <v>8600802903190</v>
      </c>
      <c r="E728" s="17">
        <v>722.7</v>
      </c>
      <c r="F728" s="13"/>
      <c r="G728" s="14">
        <f>F728*E728</f>
        <v>0</v>
      </c>
    </row>
    <row r="729" spans="2:7" ht="12.95" customHeight="1" outlineLevel="3">
      <c r="C729" s="10" t="s">
        <v>372</v>
      </c>
      <c r="D729" s="11">
        <v>8600802903008</v>
      </c>
      <c r="E729" s="17">
        <v>722.7</v>
      </c>
      <c r="F729" s="13"/>
      <c r="G729" s="14">
        <f>F729*E729</f>
        <v>0</v>
      </c>
    </row>
    <row r="730" spans="2:7" ht="12.95" customHeight="1" outlineLevel="3">
      <c r="C730" s="10" t="s">
        <v>373</v>
      </c>
      <c r="D730" s="11">
        <v>8600802903015</v>
      </c>
      <c r="E730" s="17">
        <v>722.7</v>
      </c>
      <c r="F730" s="13"/>
      <c r="G730" s="14">
        <f>F730*E730</f>
        <v>0</v>
      </c>
    </row>
    <row r="731" spans="2:7" ht="12.95" customHeight="1" outlineLevel="3">
      <c r="C731" s="10" t="s">
        <v>111</v>
      </c>
      <c r="D731" s="11">
        <v>8600802903022</v>
      </c>
      <c r="E731" s="17">
        <v>722.7</v>
      </c>
      <c r="F731" s="13"/>
      <c r="G731" s="14">
        <f>F731*E731</f>
        <v>0</v>
      </c>
    </row>
    <row r="732" spans="2:7" ht="12.95" customHeight="1" outlineLevel="3">
      <c r="C732" s="10" t="s">
        <v>124</v>
      </c>
      <c r="D732" s="11">
        <v>8600802903039</v>
      </c>
      <c r="E732" s="17">
        <v>722.7</v>
      </c>
      <c r="F732" s="13"/>
      <c r="G732" s="14">
        <f>F732*E732</f>
        <v>0</v>
      </c>
    </row>
    <row r="733" spans="2:7" ht="12.95" customHeight="1" outlineLevel="3">
      <c r="C733" s="10" t="s">
        <v>127</v>
      </c>
      <c r="D733" s="11">
        <v>8600802903275</v>
      </c>
      <c r="E733" s="17">
        <v>722.7</v>
      </c>
      <c r="F733" s="13"/>
      <c r="G733" s="14">
        <f>F733*E733</f>
        <v>0</v>
      </c>
    </row>
    <row r="734" spans="2:7" ht="12.95" customHeight="1" outlineLevel="3">
      <c r="C734" s="10" t="s">
        <v>112</v>
      </c>
      <c r="D734" s="11">
        <v>8600802903046</v>
      </c>
      <c r="E734" s="17">
        <v>722.7</v>
      </c>
      <c r="F734" s="13"/>
      <c r="G734" s="14">
        <f>F734*E734</f>
        <v>0</v>
      </c>
    </row>
    <row r="735" spans="2:7" ht="12.95" customHeight="1" outlineLevel="3">
      <c r="C735" s="10" t="s">
        <v>128</v>
      </c>
      <c r="D735" s="11">
        <v>8600802903053</v>
      </c>
      <c r="E735" s="17">
        <v>722.7</v>
      </c>
      <c r="F735" s="13"/>
      <c r="G735" s="14">
        <f>F735*E735</f>
        <v>0</v>
      </c>
    </row>
    <row r="736" spans="2:7" ht="12.95" customHeight="1" outlineLevel="3">
      <c r="B736" s="35" t="str">
        <f>HYPERLINK("http://galantphoto.ru/pictures_for_form/Amelie/AME-8029.jpg","увеличить")</f>
        <v>увеличить</v>
      </c>
      <c r="C736" s="10" t="s">
        <v>374</v>
      </c>
      <c r="D736" s="11">
        <v>8600802903404</v>
      </c>
      <c r="E736" s="17">
        <v>722.7</v>
      </c>
      <c r="F736" s="13"/>
      <c r="G736" s="14">
        <f>F736*E736</f>
        <v>0</v>
      </c>
    </row>
    <row r="737" spans="3:7" ht="12.95" customHeight="1" outlineLevel="3">
      <c r="C737" s="10" t="s">
        <v>131</v>
      </c>
      <c r="D737" s="11">
        <v>8600802903060</v>
      </c>
      <c r="E737" s="17">
        <v>722.7</v>
      </c>
      <c r="F737" s="13"/>
      <c r="G737" s="14">
        <f>F737*E737</f>
        <v>0</v>
      </c>
    </row>
    <row r="738" spans="3:7" ht="12.95" customHeight="1" outlineLevel="3">
      <c r="C738" s="10" t="s">
        <v>132</v>
      </c>
      <c r="D738" s="11">
        <v>8600802903077</v>
      </c>
      <c r="E738" s="17">
        <v>722.7</v>
      </c>
      <c r="F738" s="13"/>
      <c r="G738" s="14">
        <f>F738*E738</f>
        <v>0</v>
      </c>
    </row>
    <row r="739" spans="3:7" ht="12.95" customHeight="1" outlineLevel="3">
      <c r="C739" s="10" t="s">
        <v>201</v>
      </c>
      <c r="D739" s="11">
        <v>8200802901174</v>
      </c>
      <c r="E739" s="17">
        <v>722.7</v>
      </c>
      <c r="F739" s="13"/>
      <c r="G739" s="14">
        <f>F739*E739</f>
        <v>0</v>
      </c>
    </row>
    <row r="740" spans="3:7" ht="12.95" customHeight="1" outlineLevel="3">
      <c r="C740" s="10" t="s">
        <v>202</v>
      </c>
      <c r="D740" s="11">
        <v>8200802901181</v>
      </c>
      <c r="E740" s="17">
        <v>722.7</v>
      </c>
      <c r="F740" s="13"/>
      <c r="G740" s="14">
        <f>F740*E740</f>
        <v>0</v>
      </c>
    </row>
    <row r="741" spans="3:7" ht="12.95" customHeight="1" outlineLevel="3">
      <c r="C741" s="10" t="s">
        <v>187</v>
      </c>
      <c r="D741" s="11">
        <v>8200802901198</v>
      </c>
      <c r="E741" s="17">
        <v>722.7</v>
      </c>
      <c r="F741" s="13"/>
      <c r="G741" s="14">
        <f>F741*E741</f>
        <v>0</v>
      </c>
    </row>
    <row r="742" spans="3:7" ht="12.95" customHeight="1" outlineLevel="3">
      <c r="C742" s="10" t="s">
        <v>196</v>
      </c>
      <c r="D742" s="11">
        <v>8200802901006</v>
      </c>
      <c r="E742" s="17">
        <v>722.7</v>
      </c>
      <c r="F742" s="13"/>
      <c r="G742" s="14">
        <f>F742*E742</f>
        <v>0</v>
      </c>
    </row>
    <row r="743" spans="3:7" ht="12.95" customHeight="1" outlineLevel="3">
      <c r="C743" s="10" t="s">
        <v>188</v>
      </c>
      <c r="D743" s="11">
        <v>8200802901013</v>
      </c>
      <c r="E743" s="17">
        <v>722.7</v>
      </c>
      <c r="F743" s="13"/>
      <c r="G743" s="14">
        <f>F743*E743</f>
        <v>0</v>
      </c>
    </row>
    <row r="744" spans="3:7" ht="12.95" customHeight="1" outlineLevel="3">
      <c r="C744" s="10" t="s">
        <v>113</v>
      </c>
      <c r="D744" s="11">
        <v>8200802901020</v>
      </c>
      <c r="E744" s="17">
        <v>722.7</v>
      </c>
      <c r="F744" s="13"/>
      <c r="G744" s="14">
        <f>F744*E744</f>
        <v>0</v>
      </c>
    </row>
    <row r="745" spans="3:7" ht="12.95" customHeight="1" outlineLevel="3">
      <c r="C745" s="10" t="s">
        <v>137</v>
      </c>
      <c r="D745" s="11">
        <v>8200802901037</v>
      </c>
      <c r="E745" s="17">
        <v>722.7</v>
      </c>
      <c r="F745" s="13"/>
      <c r="G745" s="14">
        <f>F745*E745</f>
        <v>0</v>
      </c>
    </row>
    <row r="746" spans="3:7" ht="12.95" customHeight="1" outlineLevel="3">
      <c r="C746" s="10" t="s">
        <v>140</v>
      </c>
      <c r="D746" s="11">
        <v>8200802901273</v>
      </c>
      <c r="E746" s="17">
        <v>722.7</v>
      </c>
      <c r="F746" s="13"/>
      <c r="G746" s="14">
        <f>F746*E746</f>
        <v>0</v>
      </c>
    </row>
    <row r="747" spans="3:7" ht="12.95" customHeight="1" outlineLevel="3">
      <c r="C747" s="10" t="s">
        <v>114</v>
      </c>
      <c r="D747" s="11">
        <v>8200802901044</v>
      </c>
      <c r="E747" s="17">
        <v>722.7</v>
      </c>
      <c r="F747" s="13"/>
      <c r="G747" s="14">
        <f>F747*E747</f>
        <v>0</v>
      </c>
    </row>
    <row r="748" spans="3:7" ht="12.95" customHeight="1" outlineLevel="3">
      <c r="C748" s="10" t="s">
        <v>141</v>
      </c>
      <c r="D748" s="11">
        <v>8600802901059</v>
      </c>
      <c r="E748" s="17">
        <v>722.7</v>
      </c>
      <c r="F748" s="13"/>
      <c r="G748" s="14">
        <f>F748*E748</f>
        <v>0</v>
      </c>
    </row>
    <row r="749" spans="3:7" ht="12.95" customHeight="1" outlineLevel="3">
      <c r="C749" s="10" t="s">
        <v>197</v>
      </c>
      <c r="D749" s="11">
        <v>8600802901400</v>
      </c>
      <c r="E749" s="17">
        <v>722.7</v>
      </c>
      <c r="F749" s="13"/>
      <c r="G749" s="14">
        <f>F749*E749</f>
        <v>0</v>
      </c>
    </row>
    <row r="750" spans="3:7" ht="12.95" customHeight="1" outlineLevel="3">
      <c r="C750" s="10" t="s">
        <v>143</v>
      </c>
      <c r="D750" s="11">
        <v>8600802901844</v>
      </c>
      <c r="E750" s="17">
        <v>722.7</v>
      </c>
      <c r="F750" s="13"/>
      <c r="G750" s="14">
        <f>F750*E750</f>
        <v>0</v>
      </c>
    </row>
    <row r="751" spans="3:7" ht="12.95" customHeight="1" outlineLevel="3">
      <c r="C751" s="10" t="s">
        <v>144</v>
      </c>
      <c r="D751" s="11">
        <v>8600802901066</v>
      </c>
      <c r="E751" s="17">
        <v>722.7</v>
      </c>
      <c r="F751" s="13"/>
      <c r="G751" s="14">
        <f>F751*E751</f>
        <v>0</v>
      </c>
    </row>
    <row r="752" spans="3:7" ht="12.95" customHeight="1" outlineLevel="3">
      <c r="C752" s="10" t="s">
        <v>145</v>
      </c>
      <c r="D752" s="11">
        <v>8600802901073</v>
      </c>
      <c r="E752" s="17">
        <v>722.7</v>
      </c>
      <c r="F752" s="13"/>
      <c r="G752" s="14">
        <f>F752*E752</f>
        <v>0</v>
      </c>
    </row>
    <row r="753" spans="3:7" ht="12.95" customHeight="1" outlineLevel="3">
      <c r="C753" s="10" t="s">
        <v>376</v>
      </c>
      <c r="D753" s="11">
        <v>8600802908171</v>
      </c>
      <c r="E753" s="17">
        <v>722.7</v>
      </c>
      <c r="F753" s="13"/>
      <c r="G753" s="14">
        <f>F753*E753</f>
        <v>0</v>
      </c>
    </row>
    <row r="754" spans="3:7" ht="12.95" customHeight="1" outlineLevel="3">
      <c r="C754" s="10" t="s">
        <v>377</v>
      </c>
      <c r="D754" s="11">
        <v>8600802908188</v>
      </c>
      <c r="E754" s="17">
        <v>722.7</v>
      </c>
      <c r="F754" s="13"/>
      <c r="G754" s="14">
        <f>F754*E754</f>
        <v>0</v>
      </c>
    </row>
    <row r="755" spans="3:7" ht="12.95" customHeight="1" outlineLevel="3">
      <c r="C755" s="10" t="s">
        <v>115</v>
      </c>
      <c r="D755" s="11">
        <v>8600802908195</v>
      </c>
      <c r="E755" s="17">
        <v>722.7</v>
      </c>
      <c r="F755" s="13"/>
      <c r="G755" s="14">
        <f>F755*E755</f>
        <v>0</v>
      </c>
    </row>
    <row r="756" spans="3:7" ht="12.95" customHeight="1" outlineLevel="3">
      <c r="C756" s="10" t="s">
        <v>378</v>
      </c>
      <c r="D756" s="11">
        <v>8600802908003</v>
      </c>
      <c r="E756" s="17">
        <v>722.7</v>
      </c>
      <c r="F756" s="13"/>
      <c r="G756" s="14">
        <f>F756*E756</f>
        <v>0</v>
      </c>
    </row>
    <row r="757" spans="3:7" ht="12.95" customHeight="1" outlineLevel="3">
      <c r="C757" s="10" t="s">
        <v>116</v>
      </c>
      <c r="D757" s="11">
        <v>8600802908010</v>
      </c>
      <c r="E757" s="17">
        <v>722.7</v>
      </c>
      <c r="F757" s="13"/>
      <c r="G757" s="14">
        <f>F757*E757</f>
        <v>0</v>
      </c>
    </row>
    <row r="758" spans="3:7" ht="12.95" customHeight="1" outlineLevel="3">
      <c r="C758" s="10" t="s">
        <v>117</v>
      </c>
      <c r="D758" s="11">
        <v>8600802908027</v>
      </c>
      <c r="E758" s="17">
        <v>722.7</v>
      </c>
      <c r="F758" s="13"/>
      <c r="G758" s="14">
        <f>F758*E758</f>
        <v>0</v>
      </c>
    </row>
    <row r="759" spans="3:7" ht="12.95" customHeight="1" outlineLevel="3">
      <c r="C759" s="10" t="s">
        <v>118</v>
      </c>
      <c r="D759" s="11">
        <v>8600802908034</v>
      </c>
      <c r="E759" s="17">
        <v>722.7</v>
      </c>
      <c r="F759" s="13"/>
      <c r="G759" s="14">
        <f>F759*E759</f>
        <v>0</v>
      </c>
    </row>
    <row r="760" spans="3:7" ht="12.95" customHeight="1" outlineLevel="3">
      <c r="C760" s="10" t="s">
        <v>119</v>
      </c>
      <c r="D760" s="11">
        <v>8600802908270</v>
      </c>
      <c r="E760" s="17">
        <v>722.7</v>
      </c>
      <c r="F760" s="13"/>
      <c r="G760" s="14">
        <f>F760*E760</f>
        <v>0</v>
      </c>
    </row>
    <row r="761" spans="3:7" ht="12.95" customHeight="1" outlineLevel="3">
      <c r="C761" s="10" t="s">
        <v>120</v>
      </c>
      <c r="D761" s="11">
        <v>8600802908041</v>
      </c>
      <c r="E761" s="17">
        <v>722.7</v>
      </c>
      <c r="F761" s="13"/>
      <c r="G761" s="14">
        <f>F761*E761</f>
        <v>0</v>
      </c>
    </row>
    <row r="762" spans="3:7" ht="12.95" customHeight="1" outlineLevel="3">
      <c r="C762" s="10" t="s">
        <v>121</v>
      </c>
      <c r="D762" s="11">
        <v>8600802908058</v>
      </c>
      <c r="E762" s="17">
        <v>722.7</v>
      </c>
      <c r="F762" s="13"/>
      <c r="G762" s="14">
        <f>F762*E762</f>
        <v>0</v>
      </c>
    </row>
    <row r="763" spans="3:7" ht="12.95" customHeight="1" outlineLevel="3">
      <c r="C763" s="10" t="s">
        <v>380</v>
      </c>
      <c r="D763" s="11">
        <v>8600802908409</v>
      </c>
      <c r="E763" s="17">
        <v>722.7</v>
      </c>
      <c r="F763" s="13"/>
      <c r="G763" s="14">
        <f>F763*E763</f>
        <v>0</v>
      </c>
    </row>
    <row r="764" spans="3:7" ht="12.95" customHeight="1" outlineLevel="3">
      <c r="C764" s="10" t="s">
        <v>381</v>
      </c>
      <c r="D764" s="11">
        <v>8600802908843</v>
      </c>
      <c r="E764" s="17">
        <v>722.7</v>
      </c>
      <c r="F764" s="13"/>
      <c r="G764" s="14">
        <f>F764*E764</f>
        <v>0</v>
      </c>
    </row>
    <row r="765" spans="3:7" ht="12.95" customHeight="1" outlineLevel="3">
      <c r="C765" s="10" t="s">
        <v>122</v>
      </c>
      <c r="D765" s="11">
        <v>8600802908065</v>
      </c>
      <c r="E765" s="17">
        <v>722.7</v>
      </c>
      <c r="F765" s="13"/>
      <c r="G765" s="14">
        <f>F765*E765</f>
        <v>0</v>
      </c>
    </row>
    <row r="766" spans="3:7" ht="12.95" customHeight="1" outlineLevel="3">
      <c r="C766" s="10" t="s">
        <v>382</v>
      </c>
      <c r="D766" s="11">
        <v>8600802908072</v>
      </c>
      <c r="E766" s="17">
        <v>722.7</v>
      </c>
      <c r="F766" s="13"/>
      <c r="G766" s="14">
        <f>F766*E766</f>
        <v>0</v>
      </c>
    </row>
    <row r="767" spans="3:7" ht="12.95" customHeight="1" outlineLevel="3">
      <c r="C767" s="10" t="s">
        <v>316</v>
      </c>
      <c r="D767" s="11">
        <v>8600802902889</v>
      </c>
      <c r="E767" s="17">
        <v>722.7</v>
      </c>
      <c r="F767" s="13"/>
      <c r="G767" s="14">
        <f>F767*E767</f>
        <v>0</v>
      </c>
    </row>
    <row r="768" spans="3:7" ht="12.95" customHeight="1" outlineLevel="3">
      <c r="C768" s="10" t="s">
        <v>383</v>
      </c>
      <c r="D768" s="11">
        <v>8200802902171</v>
      </c>
      <c r="E768" s="17">
        <v>722.7</v>
      </c>
      <c r="F768" s="13"/>
      <c r="G768" s="14">
        <f>F768*E768</f>
        <v>0</v>
      </c>
    </row>
    <row r="769" spans="2:7" ht="12.95" customHeight="1" outlineLevel="3">
      <c r="C769" s="10" t="s">
        <v>317</v>
      </c>
      <c r="D769" s="11">
        <v>8200802902188</v>
      </c>
      <c r="E769" s="17">
        <v>722.7</v>
      </c>
      <c r="F769" s="13"/>
      <c r="G769" s="14">
        <f>F769*E769</f>
        <v>0</v>
      </c>
    </row>
    <row r="770" spans="2:7" ht="12.95" customHeight="1" outlineLevel="3">
      <c r="C770" s="10" t="s">
        <v>193</v>
      </c>
      <c r="D770" s="11">
        <v>8200802902195</v>
      </c>
      <c r="E770" s="17">
        <v>722.7</v>
      </c>
      <c r="F770" s="13"/>
      <c r="G770" s="14">
        <f>F770*E770</f>
        <v>0</v>
      </c>
    </row>
    <row r="771" spans="2:7" ht="12.95" customHeight="1" outlineLevel="3">
      <c r="C771" s="10" t="s">
        <v>198</v>
      </c>
      <c r="D771" s="11">
        <v>8200802902003</v>
      </c>
      <c r="E771" s="17">
        <v>722.7</v>
      </c>
      <c r="F771" s="13"/>
      <c r="G771" s="14">
        <f>F771*E771</f>
        <v>0</v>
      </c>
    </row>
    <row r="772" spans="2:7" ht="12.95" customHeight="1" outlineLevel="3">
      <c r="C772" s="10" t="s">
        <v>152</v>
      </c>
      <c r="D772" s="11">
        <v>8200802902010</v>
      </c>
      <c r="E772" s="17">
        <v>722.7</v>
      </c>
      <c r="F772" s="13"/>
      <c r="G772" s="14">
        <f>F772*E772</f>
        <v>0</v>
      </c>
    </row>
    <row r="773" spans="2:7" ht="12.95" customHeight="1" outlineLevel="3">
      <c r="C773" s="10" t="s">
        <v>153</v>
      </c>
      <c r="D773" s="11">
        <v>8200802902027</v>
      </c>
      <c r="E773" s="17">
        <v>722.7</v>
      </c>
      <c r="F773" s="13"/>
      <c r="G773" s="14">
        <f>F773*E773</f>
        <v>0</v>
      </c>
    </row>
    <row r="774" spans="2:7" ht="12.95" customHeight="1" outlineLevel="3">
      <c r="C774" s="10" t="s">
        <v>154</v>
      </c>
      <c r="D774" s="11">
        <v>8200802902034</v>
      </c>
      <c r="E774" s="17">
        <v>722.7</v>
      </c>
      <c r="F774" s="13"/>
      <c r="G774" s="14">
        <f>F774*E774</f>
        <v>0</v>
      </c>
    </row>
    <row r="775" spans="2:7" ht="12.95" customHeight="1" outlineLevel="3">
      <c r="C775" s="10" t="s">
        <v>157</v>
      </c>
      <c r="D775" s="11">
        <v>8200802902270</v>
      </c>
      <c r="E775" s="17">
        <v>722.7</v>
      </c>
      <c r="F775" s="13"/>
      <c r="G775" s="14">
        <f>F775*E775</f>
        <v>0</v>
      </c>
    </row>
    <row r="776" spans="2:7" ht="12.95" customHeight="1" outlineLevel="3">
      <c r="C776" s="10" t="s">
        <v>158</v>
      </c>
      <c r="D776" s="11">
        <v>8200802902041</v>
      </c>
      <c r="E776" s="17">
        <v>722.7</v>
      </c>
      <c r="F776" s="13"/>
      <c r="G776" s="14">
        <f>F776*E776</f>
        <v>0</v>
      </c>
    </row>
    <row r="777" spans="2:7" ht="12.95" customHeight="1" outlineLevel="3">
      <c r="C777" s="10" t="s">
        <v>159</v>
      </c>
      <c r="D777" s="11">
        <v>8600802902056</v>
      </c>
      <c r="E777" s="17">
        <v>722.7</v>
      </c>
      <c r="F777" s="13"/>
      <c r="G777" s="14">
        <f>F777*E777</f>
        <v>0</v>
      </c>
    </row>
    <row r="778" spans="2:7" ht="12.95" customHeight="1" outlineLevel="3">
      <c r="C778" s="10" t="s">
        <v>161</v>
      </c>
      <c r="D778" s="11">
        <v>8600802902407</v>
      </c>
      <c r="E778" s="17">
        <v>722.7</v>
      </c>
      <c r="F778" s="13"/>
      <c r="G778" s="14">
        <f>F778*E778</f>
        <v>0</v>
      </c>
    </row>
    <row r="779" spans="2:7" ht="12.95" customHeight="1" outlineLevel="3">
      <c r="C779" s="10" t="s">
        <v>162</v>
      </c>
      <c r="D779" s="11">
        <v>8600802902841</v>
      </c>
      <c r="E779" s="17">
        <v>722.7</v>
      </c>
      <c r="F779" s="13"/>
      <c r="G779" s="14">
        <f>F779*E779</f>
        <v>0</v>
      </c>
    </row>
    <row r="780" spans="2:7" ht="12.95" customHeight="1" outlineLevel="3">
      <c r="C780" s="10" t="s">
        <v>163</v>
      </c>
      <c r="D780" s="11">
        <v>8600802902063</v>
      </c>
      <c r="E780" s="17">
        <v>722.7</v>
      </c>
      <c r="F780" s="13"/>
      <c r="G780" s="14">
        <f>F780*E780</f>
        <v>0</v>
      </c>
    </row>
    <row r="781" spans="2:7" ht="11.1" customHeight="1" outlineLevel="3">
      <c r="B781" s="28" t="s">
        <v>387</v>
      </c>
      <c r="C781" s="28"/>
      <c r="D781" s="8"/>
      <c r="E781" s="33" t="str">
        <f>HYPERLINK("http://www.galantholding.ru/catalog/292/103761/","www.galantholding.ru")</f>
        <v>www.galantholding.ru</v>
      </c>
      <c r="F781" s="29"/>
      <c r="G781" s="29"/>
    </row>
    <row r="782" spans="2:7" ht="11.1" customHeight="1" outlineLevel="3">
      <c r="B782" s="30" t="s">
        <v>385</v>
      </c>
      <c r="C782" s="30"/>
      <c r="D782" s="30"/>
      <c r="E782" s="30"/>
      <c r="F782" s="9"/>
      <c r="G782" s="9"/>
    </row>
    <row r="783" spans="2:7" ht="12.95" customHeight="1" outlineLevel="3">
      <c r="C783" s="10" t="s">
        <v>388</v>
      </c>
      <c r="D783" s="11">
        <v>8600803212185</v>
      </c>
      <c r="E783" s="17">
        <v>618.79999999999995</v>
      </c>
      <c r="F783" s="13"/>
      <c r="G783" s="14">
        <f>F783*E783</f>
        <v>0</v>
      </c>
    </row>
    <row r="784" spans="2:7" ht="12.95" customHeight="1" outlineLevel="3">
      <c r="C784" s="10" t="s">
        <v>389</v>
      </c>
      <c r="D784" s="11">
        <v>8600803212192</v>
      </c>
      <c r="E784" s="17">
        <v>618.79999999999995</v>
      </c>
      <c r="F784" s="13"/>
      <c r="G784" s="14">
        <f>F784*E784</f>
        <v>0</v>
      </c>
    </row>
    <row r="785" spans="2:7" ht="12.95" customHeight="1" outlineLevel="3">
      <c r="C785" s="10" t="s">
        <v>390</v>
      </c>
      <c r="D785" s="11">
        <v>8600803212000</v>
      </c>
      <c r="E785" s="17">
        <v>618.79999999999995</v>
      </c>
      <c r="F785" s="13"/>
      <c r="G785" s="14">
        <f>F785*E785</f>
        <v>0</v>
      </c>
    </row>
    <row r="786" spans="2:7" ht="12.95" customHeight="1" outlineLevel="3">
      <c r="C786" s="10" t="s">
        <v>391</v>
      </c>
      <c r="D786" s="11">
        <v>8600803212017</v>
      </c>
      <c r="E786" s="17">
        <v>618.79999999999995</v>
      </c>
      <c r="F786" s="13"/>
      <c r="G786" s="14">
        <f>F786*E786</f>
        <v>0</v>
      </c>
    </row>
    <row r="787" spans="2:7" ht="12.95" customHeight="1" outlineLevel="3">
      <c r="C787" s="10" t="s">
        <v>392</v>
      </c>
      <c r="D787" s="11">
        <v>8600803212048</v>
      </c>
      <c r="E787" s="17">
        <v>618.79999999999995</v>
      </c>
      <c r="F787" s="13"/>
      <c r="G787" s="14">
        <f>F787*E787</f>
        <v>0</v>
      </c>
    </row>
    <row r="788" spans="2:7" ht="12.95" customHeight="1" outlineLevel="3">
      <c r="C788" s="10" t="s">
        <v>393</v>
      </c>
      <c r="D788" s="11">
        <v>8600803212055</v>
      </c>
      <c r="E788" s="17">
        <v>618.79999999999995</v>
      </c>
      <c r="F788" s="13"/>
      <c r="G788" s="14">
        <f>F788*E788</f>
        <v>0</v>
      </c>
    </row>
    <row r="789" spans="2:7" ht="12.95" customHeight="1" outlineLevel="3">
      <c r="C789" s="10" t="s">
        <v>394</v>
      </c>
      <c r="D789" s="11">
        <v>8600803212406</v>
      </c>
      <c r="E789" s="17">
        <v>618.79999999999995</v>
      </c>
      <c r="F789" s="13"/>
      <c r="G789" s="14">
        <f>F789*E789</f>
        <v>0</v>
      </c>
    </row>
    <row r="790" spans="2:7" ht="12.95" customHeight="1" outlineLevel="3">
      <c r="C790" s="10" t="s">
        <v>395</v>
      </c>
      <c r="D790" s="11">
        <v>8600803212840</v>
      </c>
      <c r="E790" s="17">
        <v>618.79999999999995</v>
      </c>
      <c r="F790" s="13"/>
      <c r="G790" s="14">
        <f>F790*E790</f>
        <v>0</v>
      </c>
    </row>
    <row r="791" spans="2:7" ht="12.95" customHeight="1" outlineLevel="3">
      <c r="C791" s="10" t="s">
        <v>370</v>
      </c>
      <c r="D791" s="11">
        <v>8200803203178</v>
      </c>
      <c r="E791" s="17">
        <v>618.79999999999995</v>
      </c>
      <c r="F791" s="13"/>
      <c r="G791" s="14">
        <f>F791*E791</f>
        <v>0</v>
      </c>
    </row>
    <row r="792" spans="2:7" ht="12.95" customHeight="1" outlineLevel="3">
      <c r="C792" s="10" t="s">
        <v>386</v>
      </c>
      <c r="D792" s="11">
        <v>8200803203185</v>
      </c>
      <c r="E792" s="17">
        <v>618.79999999999995</v>
      </c>
      <c r="F792" s="13"/>
      <c r="G792" s="14">
        <f>F792*E792</f>
        <v>0</v>
      </c>
    </row>
    <row r="793" spans="2:7" ht="12.95" customHeight="1" outlineLevel="3">
      <c r="C793" s="10" t="s">
        <v>371</v>
      </c>
      <c r="D793" s="11">
        <v>8200803203192</v>
      </c>
      <c r="E793" s="17">
        <v>618.79999999999995</v>
      </c>
      <c r="F793" s="13"/>
      <c r="G793" s="14">
        <f>F793*E793</f>
        <v>0</v>
      </c>
    </row>
    <row r="794" spans="2:7" ht="12.95" customHeight="1" outlineLevel="3">
      <c r="B794" s="35" t="str">
        <f>HYPERLINK("http://galantphoto.ru/pictures_for_form/Amelie/AME-8032.jpg","увеличить")</f>
        <v>увеличить</v>
      </c>
      <c r="C794" s="10" t="s">
        <v>372</v>
      </c>
      <c r="D794" s="11">
        <v>8200803203000</v>
      </c>
      <c r="E794" s="17">
        <v>618.79999999999995</v>
      </c>
      <c r="F794" s="13"/>
      <c r="G794" s="14">
        <f>F794*E794</f>
        <v>0</v>
      </c>
    </row>
    <row r="795" spans="2:7" ht="12.95" customHeight="1" outlineLevel="3">
      <c r="C795" s="10" t="s">
        <v>373</v>
      </c>
      <c r="D795" s="11">
        <v>8200803203017</v>
      </c>
      <c r="E795" s="17">
        <v>618.79999999999995</v>
      </c>
      <c r="F795" s="13"/>
      <c r="G795" s="14">
        <f>F795*E795</f>
        <v>0</v>
      </c>
    </row>
    <row r="796" spans="2:7" ht="12.95" customHeight="1" outlineLevel="3">
      <c r="C796" s="10" t="s">
        <v>111</v>
      </c>
      <c r="D796" s="11">
        <v>8200803203024</v>
      </c>
      <c r="E796" s="17">
        <v>618.79999999999995</v>
      </c>
      <c r="F796" s="13"/>
      <c r="G796" s="14">
        <f>F796*E796</f>
        <v>0</v>
      </c>
    </row>
    <row r="797" spans="2:7" ht="12.95" customHeight="1" outlineLevel="3">
      <c r="C797" s="10" t="s">
        <v>124</v>
      </c>
      <c r="D797" s="11">
        <v>8200803203031</v>
      </c>
      <c r="E797" s="17">
        <v>618.79999999999995</v>
      </c>
      <c r="F797" s="13"/>
      <c r="G797" s="14">
        <f>F797*E797</f>
        <v>0</v>
      </c>
    </row>
    <row r="798" spans="2:7" ht="12.95" customHeight="1" outlineLevel="3">
      <c r="C798" s="10" t="s">
        <v>127</v>
      </c>
      <c r="D798" s="11">
        <v>8200803203277</v>
      </c>
      <c r="E798" s="17">
        <v>618.79999999999995</v>
      </c>
      <c r="F798" s="13"/>
      <c r="G798" s="14">
        <f>F798*E798</f>
        <v>0</v>
      </c>
    </row>
    <row r="799" spans="2:7" ht="12.95" customHeight="1" outlineLevel="3">
      <c r="C799" s="10" t="s">
        <v>112</v>
      </c>
      <c r="D799" s="11">
        <v>8200803203048</v>
      </c>
      <c r="E799" s="17">
        <v>618.79999999999995</v>
      </c>
      <c r="F799" s="13"/>
      <c r="G799" s="14">
        <f>F799*E799</f>
        <v>0</v>
      </c>
    </row>
    <row r="800" spans="2:7" ht="12.95" customHeight="1" outlineLevel="3">
      <c r="C800" s="10" t="s">
        <v>128</v>
      </c>
      <c r="D800" s="11">
        <v>8200803203055</v>
      </c>
      <c r="E800" s="17">
        <v>618.79999999999995</v>
      </c>
      <c r="F800" s="13"/>
      <c r="G800" s="14">
        <f>F800*E800</f>
        <v>0</v>
      </c>
    </row>
    <row r="801" spans="3:7" ht="12.95" customHeight="1" outlineLevel="3">
      <c r="C801" s="10" t="s">
        <v>374</v>
      </c>
      <c r="D801" s="11">
        <v>8600803203404</v>
      </c>
      <c r="E801" s="17">
        <v>618.79999999999995</v>
      </c>
      <c r="F801" s="13"/>
      <c r="G801" s="14">
        <f>F801*E801</f>
        <v>0</v>
      </c>
    </row>
    <row r="802" spans="3:7" ht="12.95" customHeight="1" outlineLevel="3">
      <c r="C802" s="10" t="s">
        <v>130</v>
      </c>
      <c r="D802" s="11">
        <v>8200803203840</v>
      </c>
      <c r="E802" s="17">
        <v>618.79999999999995</v>
      </c>
      <c r="F802" s="13"/>
      <c r="G802" s="14">
        <f>F802*E802</f>
        <v>0</v>
      </c>
    </row>
    <row r="803" spans="3:7" ht="12.95" customHeight="1" outlineLevel="3">
      <c r="C803" s="10" t="s">
        <v>131</v>
      </c>
      <c r="D803" s="11">
        <v>8200803203062</v>
      </c>
      <c r="E803" s="17">
        <v>618.79999999999995</v>
      </c>
      <c r="F803" s="13"/>
      <c r="G803" s="14">
        <f>F803*E803</f>
        <v>0</v>
      </c>
    </row>
    <row r="804" spans="3:7" ht="12.95" customHeight="1" outlineLevel="3">
      <c r="C804" s="10" t="s">
        <v>201</v>
      </c>
      <c r="D804" s="11">
        <v>8200803201174</v>
      </c>
      <c r="E804" s="17">
        <v>618.79999999999995</v>
      </c>
      <c r="F804" s="13"/>
      <c r="G804" s="14">
        <f>F804*E804</f>
        <v>0</v>
      </c>
    </row>
    <row r="805" spans="3:7" ht="12.95" customHeight="1" outlineLevel="3">
      <c r="C805" s="10" t="s">
        <v>202</v>
      </c>
      <c r="D805" s="11">
        <v>8200803201181</v>
      </c>
      <c r="E805" s="17">
        <v>618.79999999999995</v>
      </c>
      <c r="F805" s="13"/>
      <c r="G805" s="14">
        <f>F805*E805</f>
        <v>0</v>
      </c>
    </row>
    <row r="806" spans="3:7" ht="12.95" customHeight="1" outlineLevel="3">
      <c r="C806" s="10" t="s">
        <v>187</v>
      </c>
      <c r="D806" s="11">
        <v>8200803201198</v>
      </c>
      <c r="E806" s="17">
        <v>618.79999999999995</v>
      </c>
      <c r="F806" s="13"/>
      <c r="G806" s="14">
        <f>F806*E806</f>
        <v>0</v>
      </c>
    </row>
    <row r="807" spans="3:7" ht="12.95" customHeight="1" outlineLevel="3">
      <c r="C807" s="10" t="s">
        <v>196</v>
      </c>
      <c r="D807" s="11">
        <v>8200803201006</v>
      </c>
      <c r="E807" s="17">
        <v>618.79999999999995</v>
      </c>
      <c r="F807" s="13"/>
      <c r="G807" s="14">
        <f>F807*E807</f>
        <v>0</v>
      </c>
    </row>
    <row r="808" spans="3:7" ht="12.95" customHeight="1" outlineLevel="3">
      <c r="C808" s="10" t="s">
        <v>113</v>
      </c>
      <c r="D808" s="11">
        <v>8200803201020</v>
      </c>
      <c r="E808" s="17">
        <v>618.79999999999995</v>
      </c>
      <c r="F808" s="13"/>
      <c r="G808" s="14">
        <f>F808*E808</f>
        <v>0</v>
      </c>
    </row>
    <row r="809" spans="3:7" ht="12.95" customHeight="1" outlineLevel="3">
      <c r="C809" s="10" t="s">
        <v>137</v>
      </c>
      <c r="D809" s="11">
        <v>8200803201037</v>
      </c>
      <c r="E809" s="17">
        <v>618.79999999999995</v>
      </c>
      <c r="F809" s="13"/>
      <c r="G809" s="14">
        <f>F809*E809</f>
        <v>0</v>
      </c>
    </row>
    <row r="810" spans="3:7" ht="12.95" customHeight="1" outlineLevel="3">
      <c r="C810" s="10" t="s">
        <v>140</v>
      </c>
      <c r="D810" s="11">
        <v>8200803201273</v>
      </c>
      <c r="E810" s="17">
        <v>618.79999999999995</v>
      </c>
      <c r="F810" s="13"/>
      <c r="G810" s="14">
        <f>F810*E810</f>
        <v>0</v>
      </c>
    </row>
    <row r="811" spans="3:7" ht="12.95" customHeight="1" outlineLevel="3">
      <c r="C811" s="10" t="s">
        <v>114</v>
      </c>
      <c r="D811" s="11">
        <v>8200803201044</v>
      </c>
      <c r="E811" s="17">
        <v>618.79999999999995</v>
      </c>
      <c r="F811" s="13"/>
      <c r="G811" s="14">
        <f>F811*E811</f>
        <v>0</v>
      </c>
    </row>
    <row r="812" spans="3:7" ht="12.95" customHeight="1" outlineLevel="3">
      <c r="C812" s="10" t="s">
        <v>141</v>
      </c>
      <c r="D812" s="11">
        <v>8600803201059</v>
      </c>
      <c r="E812" s="17">
        <v>618.79999999999995</v>
      </c>
      <c r="F812" s="13"/>
      <c r="G812" s="14">
        <f>F812*E812</f>
        <v>0</v>
      </c>
    </row>
    <row r="813" spans="3:7" ht="12.95" customHeight="1" outlineLevel="3">
      <c r="C813" s="10" t="s">
        <v>197</v>
      </c>
      <c r="D813" s="11">
        <v>8600803201400</v>
      </c>
      <c r="E813" s="17">
        <v>618.79999999999995</v>
      </c>
      <c r="F813" s="13"/>
      <c r="G813" s="14">
        <f>F813*E813</f>
        <v>0</v>
      </c>
    </row>
    <row r="814" spans="3:7" ht="12.95" customHeight="1" outlineLevel="3">
      <c r="C814" s="10" t="s">
        <v>143</v>
      </c>
      <c r="D814" s="11">
        <v>8200803201297</v>
      </c>
      <c r="E814" s="17">
        <v>618.79999999999995</v>
      </c>
      <c r="F814" s="13"/>
      <c r="G814" s="14">
        <f>F814*E814</f>
        <v>0</v>
      </c>
    </row>
    <row r="815" spans="3:7" ht="12.95" customHeight="1" outlineLevel="3">
      <c r="C815" s="10" t="s">
        <v>144</v>
      </c>
      <c r="D815" s="11">
        <v>8600803201066</v>
      </c>
      <c r="E815" s="17">
        <v>618.79999999999995</v>
      </c>
      <c r="F815" s="13"/>
      <c r="G815" s="14">
        <f>F815*E815</f>
        <v>0</v>
      </c>
    </row>
    <row r="816" spans="3:7" ht="12.95" customHeight="1" outlineLevel="3">
      <c r="C816" s="10" t="s">
        <v>396</v>
      </c>
      <c r="D816" s="11">
        <v>8600803294884</v>
      </c>
      <c r="E816" s="17">
        <v>618.79999999999995</v>
      </c>
      <c r="F816" s="13"/>
      <c r="G816" s="14">
        <f>F816*E816</f>
        <v>0</v>
      </c>
    </row>
    <row r="817" spans="3:7" ht="12.95" customHeight="1" outlineLevel="3">
      <c r="C817" s="10" t="s">
        <v>397</v>
      </c>
      <c r="D817" s="11">
        <v>8600803294174</v>
      </c>
      <c r="E817" s="17">
        <v>618.79999999999995</v>
      </c>
      <c r="F817" s="13"/>
      <c r="G817" s="14">
        <f>F817*E817</f>
        <v>0</v>
      </c>
    </row>
    <row r="818" spans="3:7" ht="12.95" customHeight="1" outlineLevel="3">
      <c r="C818" s="10" t="s">
        <v>398</v>
      </c>
      <c r="D818" s="11">
        <v>8600803294181</v>
      </c>
      <c r="E818" s="17">
        <v>618.79999999999995</v>
      </c>
      <c r="F818" s="13"/>
      <c r="G818" s="14">
        <f>F818*E818</f>
        <v>0</v>
      </c>
    </row>
    <row r="819" spans="3:7" ht="12.95" customHeight="1" outlineLevel="3">
      <c r="C819" s="10" t="s">
        <v>399</v>
      </c>
      <c r="D819" s="11">
        <v>8600803294198</v>
      </c>
      <c r="E819" s="17">
        <v>618.79999999999995</v>
      </c>
      <c r="F819" s="13"/>
      <c r="G819" s="14">
        <f>F819*E819</f>
        <v>0</v>
      </c>
    </row>
    <row r="820" spans="3:7" ht="12.95" customHeight="1" outlineLevel="3">
      <c r="C820" s="10" t="s">
        <v>400</v>
      </c>
      <c r="D820" s="11">
        <v>8600803294006</v>
      </c>
      <c r="E820" s="17">
        <v>618.79999999999995</v>
      </c>
      <c r="F820" s="13"/>
      <c r="G820" s="14">
        <f>F820*E820</f>
        <v>0</v>
      </c>
    </row>
    <row r="821" spans="3:7" ht="12.95" customHeight="1" outlineLevel="3">
      <c r="C821" s="10" t="s">
        <v>401</v>
      </c>
      <c r="D821" s="11">
        <v>8600803294013</v>
      </c>
      <c r="E821" s="17">
        <v>618.79999999999995</v>
      </c>
      <c r="F821" s="13"/>
      <c r="G821" s="14">
        <f>F821*E821</f>
        <v>0</v>
      </c>
    </row>
    <row r="822" spans="3:7" ht="12.95" customHeight="1" outlineLevel="3">
      <c r="C822" s="10" t="s">
        <v>402</v>
      </c>
      <c r="D822" s="11">
        <v>8600803294020</v>
      </c>
      <c r="E822" s="17">
        <v>618.79999999999995</v>
      </c>
      <c r="F822" s="13"/>
      <c r="G822" s="14">
        <f>F822*E822</f>
        <v>0</v>
      </c>
    </row>
    <row r="823" spans="3:7" ht="12.95" customHeight="1" outlineLevel="3">
      <c r="C823" s="10" t="s">
        <v>403</v>
      </c>
      <c r="D823" s="11">
        <v>8600803294037</v>
      </c>
      <c r="E823" s="17">
        <v>618.79999999999995</v>
      </c>
      <c r="F823" s="13"/>
      <c r="G823" s="14">
        <f>F823*E823</f>
        <v>0</v>
      </c>
    </row>
    <row r="824" spans="3:7" ht="12.95" customHeight="1" outlineLevel="3">
      <c r="C824" s="10" t="s">
        <v>404</v>
      </c>
      <c r="D824" s="11">
        <v>8600803294396</v>
      </c>
      <c r="E824" s="17">
        <v>618.79999999999995</v>
      </c>
      <c r="F824" s="13"/>
      <c r="G824" s="14">
        <f>F824*E824</f>
        <v>0</v>
      </c>
    </row>
    <row r="825" spans="3:7" ht="12.95" customHeight="1" outlineLevel="3">
      <c r="C825" s="10" t="s">
        <v>405</v>
      </c>
      <c r="D825" s="11">
        <v>8600803294273</v>
      </c>
      <c r="E825" s="17">
        <v>618.79999999999995</v>
      </c>
      <c r="F825" s="13"/>
      <c r="G825" s="14">
        <f>F825*E825</f>
        <v>0</v>
      </c>
    </row>
    <row r="826" spans="3:7" ht="12.95" customHeight="1" outlineLevel="3">
      <c r="C826" s="10" t="s">
        <v>406</v>
      </c>
      <c r="D826" s="11">
        <v>8600803294044</v>
      </c>
      <c r="E826" s="17">
        <v>618.79999999999995</v>
      </c>
      <c r="F826" s="13"/>
      <c r="G826" s="14">
        <f>F826*E826</f>
        <v>0</v>
      </c>
    </row>
    <row r="827" spans="3:7" ht="12.95" customHeight="1" outlineLevel="3">
      <c r="C827" s="10" t="s">
        <v>407</v>
      </c>
      <c r="D827" s="11">
        <v>8600803294051</v>
      </c>
      <c r="E827" s="17">
        <v>618.79999999999995</v>
      </c>
      <c r="F827" s="13"/>
      <c r="G827" s="14">
        <f>F827*E827</f>
        <v>0</v>
      </c>
    </row>
    <row r="828" spans="3:7" ht="12.95" customHeight="1" outlineLevel="3">
      <c r="C828" s="10" t="s">
        <v>408</v>
      </c>
      <c r="D828" s="11">
        <v>8600803294402</v>
      </c>
      <c r="E828" s="17">
        <v>618.79999999999995</v>
      </c>
      <c r="F828" s="13"/>
      <c r="G828" s="14">
        <f>F828*E828</f>
        <v>0</v>
      </c>
    </row>
    <row r="829" spans="3:7" ht="12.95" customHeight="1" outlineLevel="3">
      <c r="C829" s="10" t="s">
        <v>409</v>
      </c>
      <c r="D829" s="11">
        <v>8600803294846</v>
      </c>
      <c r="E829" s="17">
        <v>618.79999999999995</v>
      </c>
      <c r="F829" s="13"/>
      <c r="G829" s="14">
        <f>F829*E829</f>
        <v>0</v>
      </c>
    </row>
    <row r="830" spans="3:7" ht="12.95" customHeight="1" outlineLevel="3">
      <c r="C830" s="10" t="s">
        <v>410</v>
      </c>
      <c r="D830" s="11">
        <v>8600803294068</v>
      </c>
      <c r="E830" s="17">
        <v>618.79999999999995</v>
      </c>
      <c r="F830" s="13"/>
      <c r="G830" s="14">
        <f>F830*E830</f>
        <v>0</v>
      </c>
    </row>
    <row r="831" spans="3:7" ht="12.95" customHeight="1" outlineLevel="3">
      <c r="C831" s="10" t="s">
        <v>411</v>
      </c>
      <c r="D831" s="11">
        <v>8600803295881</v>
      </c>
      <c r="E831" s="17">
        <v>618.79999999999995</v>
      </c>
      <c r="F831" s="13"/>
      <c r="G831" s="14">
        <f>F831*E831</f>
        <v>0</v>
      </c>
    </row>
    <row r="832" spans="3:7" ht="12.95" customHeight="1" outlineLevel="3">
      <c r="C832" s="10" t="s">
        <v>412</v>
      </c>
      <c r="D832" s="11">
        <v>8600803295171</v>
      </c>
      <c r="E832" s="17">
        <v>618.79999999999995</v>
      </c>
      <c r="F832" s="13"/>
      <c r="G832" s="14">
        <f>F832*E832</f>
        <v>0</v>
      </c>
    </row>
    <row r="833" spans="3:7" ht="12.95" customHeight="1" outlineLevel="3">
      <c r="C833" s="10" t="s">
        <v>413</v>
      </c>
      <c r="D833" s="11">
        <v>8600803295188</v>
      </c>
      <c r="E833" s="17">
        <v>618.79999999999995</v>
      </c>
      <c r="F833" s="13"/>
      <c r="G833" s="14">
        <f>F833*E833</f>
        <v>0</v>
      </c>
    </row>
    <row r="834" spans="3:7" ht="12.95" customHeight="1" outlineLevel="3">
      <c r="C834" s="10" t="s">
        <v>414</v>
      </c>
      <c r="D834" s="11">
        <v>8600803295195</v>
      </c>
      <c r="E834" s="17">
        <v>618.79999999999995</v>
      </c>
      <c r="F834" s="13"/>
      <c r="G834" s="14">
        <f>F834*E834</f>
        <v>0</v>
      </c>
    </row>
    <row r="835" spans="3:7" ht="12.95" customHeight="1" outlineLevel="3">
      <c r="C835" s="10" t="s">
        <v>415</v>
      </c>
      <c r="D835" s="11">
        <v>8600803295003</v>
      </c>
      <c r="E835" s="17">
        <v>618.79999999999995</v>
      </c>
      <c r="F835" s="13"/>
      <c r="G835" s="14">
        <f>F835*E835</f>
        <v>0</v>
      </c>
    </row>
    <row r="836" spans="3:7" ht="12.95" customHeight="1" outlineLevel="3">
      <c r="C836" s="10" t="s">
        <v>416</v>
      </c>
      <c r="D836" s="11">
        <v>8600803295010</v>
      </c>
      <c r="E836" s="17">
        <v>618.79999999999995</v>
      </c>
      <c r="F836" s="13"/>
      <c r="G836" s="14">
        <f>F836*E836</f>
        <v>0</v>
      </c>
    </row>
    <row r="837" spans="3:7" ht="12.95" customHeight="1" outlineLevel="3">
      <c r="C837" s="10" t="s">
        <v>417</v>
      </c>
      <c r="D837" s="11">
        <v>8600803295027</v>
      </c>
      <c r="E837" s="17">
        <v>618.79999999999995</v>
      </c>
      <c r="F837" s="13"/>
      <c r="G837" s="14">
        <f>F837*E837</f>
        <v>0</v>
      </c>
    </row>
    <row r="838" spans="3:7" ht="12.95" customHeight="1" outlineLevel="3">
      <c r="C838" s="10" t="s">
        <v>418</v>
      </c>
      <c r="D838" s="11">
        <v>8600803295034</v>
      </c>
      <c r="E838" s="17">
        <v>618.79999999999995</v>
      </c>
      <c r="F838" s="13"/>
      <c r="G838" s="14">
        <f>F838*E838</f>
        <v>0</v>
      </c>
    </row>
    <row r="839" spans="3:7" ht="12.95" customHeight="1" outlineLevel="3">
      <c r="C839" s="10" t="s">
        <v>419</v>
      </c>
      <c r="D839" s="11">
        <v>8600803295393</v>
      </c>
      <c r="E839" s="17">
        <v>618.79999999999995</v>
      </c>
      <c r="F839" s="13"/>
      <c r="G839" s="14">
        <f>F839*E839</f>
        <v>0</v>
      </c>
    </row>
    <row r="840" spans="3:7" ht="12.95" customHeight="1" outlineLevel="3">
      <c r="C840" s="10" t="s">
        <v>420</v>
      </c>
      <c r="D840" s="11">
        <v>8600803295270</v>
      </c>
      <c r="E840" s="17">
        <v>618.79999999999995</v>
      </c>
      <c r="F840" s="13"/>
      <c r="G840" s="14">
        <f>F840*E840</f>
        <v>0</v>
      </c>
    </row>
    <row r="841" spans="3:7" ht="12.95" customHeight="1" outlineLevel="3">
      <c r="C841" s="10" t="s">
        <v>421</v>
      </c>
      <c r="D841" s="11">
        <v>8600803295041</v>
      </c>
      <c r="E841" s="17">
        <v>618.79999999999995</v>
      </c>
      <c r="F841" s="13"/>
      <c r="G841" s="14">
        <f>F841*E841</f>
        <v>0</v>
      </c>
    </row>
    <row r="842" spans="3:7" ht="12.95" customHeight="1" outlineLevel="3">
      <c r="C842" s="10" t="s">
        <v>422</v>
      </c>
      <c r="D842" s="11">
        <v>8600803295058</v>
      </c>
      <c r="E842" s="17">
        <v>618.79999999999995</v>
      </c>
      <c r="F842" s="13"/>
      <c r="G842" s="14">
        <f>F842*E842</f>
        <v>0</v>
      </c>
    </row>
    <row r="843" spans="3:7" ht="12.95" customHeight="1" outlineLevel="3">
      <c r="C843" s="10" t="s">
        <v>423</v>
      </c>
      <c r="D843" s="11">
        <v>8600803295409</v>
      </c>
      <c r="E843" s="17">
        <v>618.79999999999995</v>
      </c>
      <c r="F843" s="13"/>
      <c r="G843" s="14">
        <f>F843*E843</f>
        <v>0</v>
      </c>
    </row>
    <row r="844" spans="3:7" ht="12.95" customHeight="1" outlineLevel="3">
      <c r="C844" s="10" t="s">
        <v>424</v>
      </c>
      <c r="D844" s="11">
        <v>8600803295843</v>
      </c>
      <c r="E844" s="17">
        <v>618.79999999999995</v>
      </c>
      <c r="F844" s="13"/>
      <c r="G844" s="14">
        <f>F844*E844</f>
        <v>0</v>
      </c>
    </row>
    <row r="845" spans="3:7" ht="12.95" customHeight="1" outlineLevel="3">
      <c r="C845" s="10" t="s">
        <v>425</v>
      </c>
      <c r="D845" s="11">
        <v>8600803295065</v>
      </c>
      <c r="E845" s="17">
        <v>618.79999999999995</v>
      </c>
      <c r="F845" s="13"/>
      <c r="G845" s="14">
        <f>F845*E845</f>
        <v>0</v>
      </c>
    </row>
    <row r="846" spans="3:7" ht="12.95" customHeight="1" outlineLevel="3">
      <c r="C846" s="10" t="s">
        <v>426</v>
      </c>
      <c r="D846" s="11">
        <v>8600803222009</v>
      </c>
      <c r="E846" s="17">
        <v>618.79999999999995</v>
      </c>
      <c r="F846" s="13"/>
      <c r="G846" s="14">
        <f>F846*E846</f>
        <v>0</v>
      </c>
    </row>
    <row r="847" spans="3:7" ht="12.95" customHeight="1" outlineLevel="3">
      <c r="C847" s="10" t="s">
        <v>427</v>
      </c>
      <c r="D847" s="11">
        <v>8600803222030</v>
      </c>
      <c r="E847" s="17">
        <v>618.79999999999995</v>
      </c>
      <c r="F847" s="13"/>
      <c r="G847" s="14">
        <f>F847*E847</f>
        <v>0</v>
      </c>
    </row>
    <row r="848" spans="3:7" ht="12.95" customHeight="1" outlineLevel="3">
      <c r="C848" s="10" t="s">
        <v>428</v>
      </c>
      <c r="D848" s="11">
        <v>8600803222405</v>
      </c>
      <c r="E848" s="17">
        <v>618.79999999999995</v>
      </c>
      <c r="F848" s="13"/>
      <c r="G848" s="14">
        <f>F848*E848</f>
        <v>0</v>
      </c>
    </row>
    <row r="849" spans="3:7" ht="12.95" customHeight="1" outlineLevel="3">
      <c r="C849" s="10" t="s">
        <v>376</v>
      </c>
      <c r="D849" s="11">
        <v>8600803208171</v>
      </c>
      <c r="E849" s="17">
        <v>618.79999999999995</v>
      </c>
      <c r="F849" s="13"/>
      <c r="G849" s="14">
        <f>F849*E849</f>
        <v>0</v>
      </c>
    </row>
    <row r="850" spans="3:7" ht="12.95" customHeight="1" outlineLevel="3">
      <c r="C850" s="10" t="s">
        <v>377</v>
      </c>
      <c r="D850" s="11">
        <v>8600803208188</v>
      </c>
      <c r="E850" s="17">
        <v>618.79999999999995</v>
      </c>
      <c r="F850" s="13"/>
      <c r="G850" s="14">
        <f>F850*E850</f>
        <v>0</v>
      </c>
    </row>
    <row r="851" spans="3:7" ht="12.95" customHeight="1" outlineLevel="3">
      <c r="C851" s="10" t="s">
        <v>115</v>
      </c>
      <c r="D851" s="11">
        <v>8600803208195</v>
      </c>
      <c r="E851" s="17">
        <v>618.79999999999995</v>
      </c>
      <c r="F851" s="13"/>
      <c r="G851" s="14">
        <f>F851*E851</f>
        <v>0</v>
      </c>
    </row>
    <row r="852" spans="3:7" ht="12.95" customHeight="1" outlineLevel="3">
      <c r="C852" s="10" t="s">
        <v>378</v>
      </c>
      <c r="D852" s="11">
        <v>8600803208003</v>
      </c>
      <c r="E852" s="17">
        <v>618.79999999999995</v>
      </c>
      <c r="F852" s="13"/>
      <c r="G852" s="14">
        <f>F852*E852</f>
        <v>0</v>
      </c>
    </row>
    <row r="853" spans="3:7" ht="12.95" customHeight="1" outlineLevel="3">
      <c r="C853" s="10" t="s">
        <v>116</v>
      </c>
      <c r="D853" s="11">
        <v>8600803208010</v>
      </c>
      <c r="E853" s="17">
        <v>618.79999999999995</v>
      </c>
      <c r="F853" s="13"/>
      <c r="G853" s="14">
        <f>F853*E853</f>
        <v>0</v>
      </c>
    </row>
    <row r="854" spans="3:7" ht="12.95" customHeight="1" outlineLevel="3">
      <c r="C854" s="10" t="s">
        <v>117</v>
      </c>
      <c r="D854" s="11">
        <v>8600803208027</v>
      </c>
      <c r="E854" s="17">
        <v>618.79999999999995</v>
      </c>
      <c r="F854" s="13"/>
      <c r="G854" s="14">
        <f>F854*E854</f>
        <v>0</v>
      </c>
    </row>
    <row r="855" spans="3:7" ht="12.95" customHeight="1" outlineLevel="3">
      <c r="C855" s="10" t="s">
        <v>119</v>
      </c>
      <c r="D855" s="11">
        <v>8600803208270</v>
      </c>
      <c r="E855" s="17">
        <v>618.79999999999995</v>
      </c>
      <c r="F855" s="13"/>
      <c r="G855" s="14">
        <f>F855*E855</f>
        <v>0</v>
      </c>
    </row>
    <row r="856" spans="3:7" ht="12.95" customHeight="1" outlineLevel="3">
      <c r="C856" s="10" t="s">
        <v>120</v>
      </c>
      <c r="D856" s="11">
        <v>8600803208041</v>
      </c>
      <c r="E856" s="17">
        <v>618.79999999999995</v>
      </c>
      <c r="F856" s="13"/>
      <c r="G856" s="14">
        <f>F856*E856</f>
        <v>0</v>
      </c>
    </row>
    <row r="857" spans="3:7" ht="12.95" customHeight="1" outlineLevel="3">
      <c r="C857" s="10" t="s">
        <v>121</v>
      </c>
      <c r="D857" s="11">
        <v>8600803208058</v>
      </c>
      <c r="E857" s="17">
        <v>618.79999999999995</v>
      </c>
      <c r="F857" s="13"/>
      <c r="G857" s="14">
        <f>F857*E857</f>
        <v>0</v>
      </c>
    </row>
    <row r="858" spans="3:7" ht="12.95" customHeight="1" outlineLevel="3">
      <c r="C858" s="10" t="s">
        <v>122</v>
      </c>
      <c r="D858" s="11">
        <v>8600803208065</v>
      </c>
      <c r="E858" s="17">
        <v>618.79999999999995</v>
      </c>
      <c r="F858" s="13"/>
      <c r="G858" s="14">
        <f>F858*E858</f>
        <v>0</v>
      </c>
    </row>
    <row r="859" spans="3:7" ht="12.95" customHeight="1" outlineLevel="3">
      <c r="C859" s="10" t="s">
        <v>429</v>
      </c>
      <c r="D859" s="11">
        <v>8600803219184</v>
      </c>
      <c r="E859" s="17">
        <v>618.79999999999995</v>
      </c>
      <c r="F859" s="13"/>
      <c r="G859" s="14">
        <f>F859*E859</f>
        <v>0</v>
      </c>
    </row>
    <row r="860" spans="3:7" ht="12.95" customHeight="1" outlineLevel="3">
      <c r="C860" s="10" t="s">
        <v>430</v>
      </c>
      <c r="D860" s="11">
        <v>8600803219191</v>
      </c>
      <c r="E860" s="17">
        <v>618.79999999999995</v>
      </c>
      <c r="F860" s="13"/>
      <c r="G860" s="14">
        <f>F860*E860</f>
        <v>0</v>
      </c>
    </row>
    <row r="861" spans="3:7" ht="12.95" customHeight="1" outlineLevel="3">
      <c r="C861" s="10" t="s">
        <v>431</v>
      </c>
      <c r="D861" s="11">
        <v>8600803219009</v>
      </c>
      <c r="E861" s="17">
        <v>618.79999999999995</v>
      </c>
      <c r="F861" s="13"/>
      <c r="G861" s="14">
        <f>F861*E861</f>
        <v>0</v>
      </c>
    </row>
    <row r="862" spans="3:7" ht="12.95" customHeight="1" outlineLevel="3">
      <c r="C862" s="10" t="s">
        <v>432</v>
      </c>
      <c r="D862" s="11">
        <v>8600803219016</v>
      </c>
      <c r="E862" s="17">
        <v>618.79999999999995</v>
      </c>
      <c r="F862" s="13"/>
      <c r="G862" s="14">
        <f>F862*E862</f>
        <v>0</v>
      </c>
    </row>
    <row r="863" spans="3:7" ht="12.95" customHeight="1" outlineLevel="3">
      <c r="C863" s="10" t="s">
        <v>433</v>
      </c>
      <c r="D863" s="11">
        <v>8600803219023</v>
      </c>
      <c r="E863" s="17">
        <v>618.79999999999995</v>
      </c>
      <c r="F863" s="13"/>
      <c r="G863" s="14">
        <f>F863*E863</f>
        <v>0</v>
      </c>
    </row>
    <row r="864" spans="3:7" ht="12.95" customHeight="1" outlineLevel="3">
      <c r="C864" s="10" t="s">
        <v>434</v>
      </c>
      <c r="D864" s="11">
        <v>8600803219030</v>
      </c>
      <c r="E864" s="17">
        <v>618.79999999999995</v>
      </c>
      <c r="F864" s="13"/>
      <c r="G864" s="14">
        <f>F864*E864</f>
        <v>0</v>
      </c>
    </row>
    <row r="865" spans="3:7" ht="12.95" customHeight="1" outlineLevel="3">
      <c r="C865" s="10" t="s">
        <v>435</v>
      </c>
      <c r="D865" s="11">
        <v>8600803219276</v>
      </c>
      <c r="E865" s="17">
        <v>618.79999999999995</v>
      </c>
      <c r="F865" s="13"/>
      <c r="G865" s="14">
        <f>F865*E865</f>
        <v>0</v>
      </c>
    </row>
    <row r="866" spans="3:7" ht="12.95" customHeight="1" outlineLevel="3">
      <c r="C866" s="10" t="s">
        <v>436</v>
      </c>
      <c r="D866" s="11">
        <v>8600803219047</v>
      </c>
      <c r="E866" s="17">
        <v>618.79999999999995</v>
      </c>
      <c r="F866" s="13"/>
      <c r="G866" s="14">
        <f>F866*E866</f>
        <v>0</v>
      </c>
    </row>
    <row r="867" spans="3:7" ht="12.95" customHeight="1" outlineLevel="3">
      <c r="C867" s="10" t="s">
        <v>437</v>
      </c>
      <c r="D867" s="11">
        <v>8600803219054</v>
      </c>
      <c r="E867" s="17">
        <v>618.79999999999995</v>
      </c>
      <c r="F867" s="13"/>
      <c r="G867" s="14">
        <f>F867*E867</f>
        <v>0</v>
      </c>
    </row>
    <row r="868" spans="3:7" ht="12.95" customHeight="1" outlineLevel="3">
      <c r="C868" s="10" t="s">
        <v>438</v>
      </c>
      <c r="D868" s="11">
        <v>8600803219405</v>
      </c>
      <c r="E868" s="17">
        <v>618.79999999999995</v>
      </c>
      <c r="F868" s="13"/>
      <c r="G868" s="14">
        <f>F868*E868</f>
        <v>0</v>
      </c>
    </row>
    <row r="869" spans="3:7" ht="12.95" customHeight="1" outlineLevel="3">
      <c r="C869" s="10" t="s">
        <v>439</v>
      </c>
      <c r="D869" s="11">
        <v>8600803219849</v>
      </c>
      <c r="E869" s="17">
        <v>618.79999999999995</v>
      </c>
      <c r="F869" s="13"/>
      <c r="G869" s="14">
        <f>F869*E869</f>
        <v>0</v>
      </c>
    </row>
    <row r="870" spans="3:7" ht="12.95" customHeight="1" outlineLevel="3">
      <c r="C870" s="10" t="s">
        <v>440</v>
      </c>
      <c r="D870" s="11">
        <v>8600803219061</v>
      </c>
      <c r="E870" s="17">
        <v>618.79999999999995</v>
      </c>
      <c r="F870" s="13"/>
      <c r="G870" s="14">
        <f>F870*E870</f>
        <v>0</v>
      </c>
    </row>
    <row r="871" spans="3:7" ht="12.95" customHeight="1" outlineLevel="3">
      <c r="C871" s="10" t="s">
        <v>441</v>
      </c>
      <c r="D871" s="11">
        <v>8600803292040</v>
      </c>
      <c r="E871" s="17">
        <v>618.79999999999995</v>
      </c>
      <c r="F871" s="13"/>
      <c r="G871" s="14">
        <f>F871*E871</f>
        <v>0</v>
      </c>
    </row>
    <row r="872" spans="3:7" ht="12.95" customHeight="1" outlineLevel="3">
      <c r="C872" s="10" t="s">
        <v>442</v>
      </c>
      <c r="D872" s="11">
        <v>8600803292057</v>
      </c>
      <c r="E872" s="17">
        <v>618.79999999999995</v>
      </c>
      <c r="F872" s="13"/>
      <c r="G872" s="14">
        <f>F872*E872</f>
        <v>0</v>
      </c>
    </row>
    <row r="873" spans="3:7" ht="12.95" customHeight="1" outlineLevel="3">
      <c r="C873" s="10" t="s">
        <v>383</v>
      </c>
      <c r="D873" s="11">
        <v>8200803202171</v>
      </c>
      <c r="E873" s="17">
        <v>618.79999999999995</v>
      </c>
      <c r="F873" s="13"/>
      <c r="G873" s="14">
        <f>F873*E873</f>
        <v>0</v>
      </c>
    </row>
    <row r="874" spans="3:7" ht="12.95" customHeight="1" outlineLevel="3">
      <c r="C874" s="10" t="s">
        <v>317</v>
      </c>
      <c r="D874" s="11">
        <v>8200803202188</v>
      </c>
      <c r="E874" s="17">
        <v>618.79999999999995</v>
      </c>
      <c r="F874" s="13"/>
      <c r="G874" s="14">
        <f>F874*E874</f>
        <v>0</v>
      </c>
    </row>
    <row r="875" spans="3:7" ht="12.95" customHeight="1" outlineLevel="3">
      <c r="C875" s="10" t="s">
        <v>193</v>
      </c>
      <c r="D875" s="11">
        <v>8200803202195</v>
      </c>
      <c r="E875" s="17">
        <v>618.79999999999995</v>
      </c>
      <c r="F875" s="13"/>
      <c r="G875" s="14">
        <f>F875*E875</f>
        <v>0</v>
      </c>
    </row>
    <row r="876" spans="3:7" ht="12.95" customHeight="1" outlineLevel="3">
      <c r="C876" s="10" t="s">
        <v>198</v>
      </c>
      <c r="D876" s="11">
        <v>8200803202003</v>
      </c>
      <c r="E876" s="17">
        <v>618.79999999999995</v>
      </c>
      <c r="F876" s="13"/>
      <c r="G876" s="14">
        <f>F876*E876</f>
        <v>0</v>
      </c>
    </row>
    <row r="877" spans="3:7" ht="12.95" customHeight="1" outlineLevel="3">
      <c r="C877" s="10" t="s">
        <v>152</v>
      </c>
      <c r="D877" s="11">
        <v>8200803202010</v>
      </c>
      <c r="E877" s="17">
        <v>618.79999999999995</v>
      </c>
      <c r="F877" s="13"/>
      <c r="G877" s="14">
        <f>F877*E877</f>
        <v>0</v>
      </c>
    </row>
    <row r="878" spans="3:7" ht="12.95" customHeight="1" outlineLevel="3">
      <c r="C878" s="10" t="s">
        <v>153</v>
      </c>
      <c r="D878" s="11">
        <v>8200803202027</v>
      </c>
      <c r="E878" s="17">
        <v>618.79999999999995</v>
      </c>
      <c r="F878" s="13"/>
      <c r="G878" s="14">
        <f>F878*E878</f>
        <v>0</v>
      </c>
    </row>
    <row r="879" spans="3:7" ht="12.95" customHeight="1" outlineLevel="3">
      <c r="C879" s="10" t="s">
        <v>154</v>
      </c>
      <c r="D879" s="11">
        <v>8200803202034</v>
      </c>
      <c r="E879" s="17">
        <v>618.79999999999995</v>
      </c>
      <c r="F879" s="13"/>
      <c r="G879" s="14">
        <f>F879*E879</f>
        <v>0</v>
      </c>
    </row>
    <row r="880" spans="3:7" ht="12.95" customHeight="1" outlineLevel="3">
      <c r="C880" s="10" t="s">
        <v>157</v>
      </c>
      <c r="D880" s="11">
        <v>8200803202270</v>
      </c>
      <c r="E880" s="17">
        <v>618.79999999999995</v>
      </c>
      <c r="F880" s="13"/>
      <c r="G880" s="14">
        <f>F880*E880</f>
        <v>0</v>
      </c>
    </row>
    <row r="881" spans="2:7" ht="12.95" customHeight="1" outlineLevel="3">
      <c r="C881" s="10" t="s">
        <v>158</v>
      </c>
      <c r="D881" s="11">
        <v>8200803202041</v>
      </c>
      <c r="E881" s="17">
        <v>618.79999999999995</v>
      </c>
      <c r="F881" s="13"/>
      <c r="G881" s="14">
        <f>F881*E881</f>
        <v>0</v>
      </c>
    </row>
    <row r="882" spans="2:7" ht="12.95" customHeight="1" outlineLevel="3">
      <c r="C882" s="10" t="s">
        <v>159</v>
      </c>
      <c r="D882" s="11">
        <v>8600803202056</v>
      </c>
      <c r="E882" s="17">
        <v>618.79999999999995</v>
      </c>
      <c r="F882" s="13"/>
      <c r="G882" s="14">
        <f>F882*E882</f>
        <v>0</v>
      </c>
    </row>
    <row r="883" spans="2:7" ht="12.95" customHeight="1" outlineLevel="3">
      <c r="C883" s="10" t="s">
        <v>161</v>
      </c>
      <c r="D883" s="11">
        <v>8600803202407</v>
      </c>
      <c r="E883" s="17">
        <v>618.79999999999995</v>
      </c>
      <c r="F883" s="13"/>
      <c r="G883" s="14">
        <f>F883*E883</f>
        <v>0</v>
      </c>
    </row>
    <row r="884" spans="2:7" ht="12.95" customHeight="1" outlineLevel="3">
      <c r="C884" s="10" t="s">
        <v>162</v>
      </c>
      <c r="D884" s="11">
        <v>8200803202294</v>
      </c>
      <c r="E884" s="17">
        <v>618.79999999999995</v>
      </c>
      <c r="F884" s="13"/>
      <c r="G884" s="14">
        <f>F884*E884</f>
        <v>0</v>
      </c>
    </row>
    <row r="885" spans="2:7" ht="12.95" customHeight="1" outlineLevel="3">
      <c r="C885" s="10" t="s">
        <v>163</v>
      </c>
      <c r="D885" s="11">
        <v>8600803202063</v>
      </c>
      <c r="E885" s="17">
        <v>618.79999999999995</v>
      </c>
      <c r="F885" s="13"/>
      <c r="G885" s="14">
        <f>F885*E885</f>
        <v>0</v>
      </c>
    </row>
    <row r="886" spans="2:7" ht="11.1" customHeight="1" outlineLevel="3">
      <c r="B886" s="28" t="s">
        <v>443</v>
      </c>
      <c r="C886" s="28"/>
      <c r="D886" s="8"/>
      <c r="E886" s="33" t="str">
        <f>HYPERLINK("http://www.galantholding.ru/catalog/288/134019/","www.galantholding.ru")</f>
        <v>www.galantholding.ru</v>
      </c>
      <c r="F886" s="29"/>
      <c r="G886" s="29"/>
    </row>
    <row r="887" spans="2:7" ht="11.1" customHeight="1" outlineLevel="3">
      <c r="B887" s="30" t="s">
        <v>385</v>
      </c>
      <c r="C887" s="30"/>
      <c r="D887" s="30"/>
      <c r="E887" s="30"/>
      <c r="F887" s="9"/>
      <c r="G887" s="9"/>
    </row>
    <row r="888" spans="2:7" ht="12.95" customHeight="1" outlineLevel="3">
      <c r="C888" s="10" t="s">
        <v>372</v>
      </c>
      <c r="D888" s="11">
        <v>8600803003004</v>
      </c>
      <c r="E888" s="17">
        <v>623.70000000000005</v>
      </c>
      <c r="F888" s="13"/>
      <c r="G888" s="14">
        <f>F888*E888</f>
        <v>0</v>
      </c>
    </row>
    <row r="889" spans="2:7" ht="12.95" customHeight="1" outlineLevel="3">
      <c r="C889" s="10" t="s">
        <v>373</v>
      </c>
      <c r="D889" s="11">
        <v>8600803003011</v>
      </c>
      <c r="E889" s="17">
        <v>623.70000000000005</v>
      </c>
      <c r="F889" s="13"/>
      <c r="G889" s="14">
        <f>F889*E889</f>
        <v>0</v>
      </c>
    </row>
    <row r="890" spans="2:7" ht="12.95" customHeight="1" outlineLevel="3">
      <c r="C890" s="10" t="s">
        <v>124</v>
      </c>
      <c r="D890" s="11">
        <v>8600803003035</v>
      </c>
      <c r="E890" s="17">
        <v>623.70000000000005</v>
      </c>
      <c r="F890" s="13"/>
      <c r="G890" s="14">
        <f>F890*E890</f>
        <v>0</v>
      </c>
    </row>
    <row r="891" spans="2:7" ht="12.95" customHeight="1" outlineLevel="3">
      <c r="C891" s="10" t="s">
        <v>126</v>
      </c>
      <c r="D891" s="11">
        <v>8600803003394</v>
      </c>
      <c r="E891" s="17">
        <v>623.70000000000005</v>
      </c>
      <c r="F891" s="13"/>
      <c r="G891" s="14">
        <f>F891*E891</f>
        <v>0</v>
      </c>
    </row>
    <row r="892" spans="2:7" ht="12.95" customHeight="1" outlineLevel="3">
      <c r="C892" s="10" t="s">
        <v>127</v>
      </c>
      <c r="D892" s="11">
        <v>8600803003271</v>
      </c>
      <c r="E892" s="17">
        <v>623.70000000000005</v>
      </c>
      <c r="F892" s="13"/>
      <c r="G892" s="14">
        <f>F892*E892</f>
        <v>0</v>
      </c>
    </row>
    <row r="893" spans="2:7" ht="12.95" customHeight="1" outlineLevel="3">
      <c r="C893" s="10" t="s">
        <v>112</v>
      </c>
      <c r="D893" s="11">
        <v>8600803003042</v>
      </c>
      <c r="E893" s="17">
        <v>623.70000000000005</v>
      </c>
      <c r="F893" s="13"/>
      <c r="G893" s="14">
        <f>F893*E893</f>
        <v>0</v>
      </c>
    </row>
    <row r="894" spans="2:7" ht="12.95" customHeight="1" outlineLevel="3">
      <c r="C894" s="10" t="s">
        <v>374</v>
      </c>
      <c r="D894" s="11">
        <v>8600803003400</v>
      </c>
      <c r="E894" s="17">
        <v>623.70000000000005</v>
      </c>
      <c r="F894" s="13"/>
      <c r="G894" s="14">
        <f>F894*E894</f>
        <v>0</v>
      </c>
    </row>
    <row r="895" spans="2:7" ht="12.95" customHeight="1" outlineLevel="3">
      <c r="C895" s="10" t="s">
        <v>131</v>
      </c>
      <c r="D895" s="11">
        <v>8600803003066</v>
      </c>
      <c r="E895" s="17">
        <v>623.70000000000005</v>
      </c>
      <c r="F895" s="13"/>
      <c r="G895" s="14">
        <f>F895*E895</f>
        <v>0</v>
      </c>
    </row>
    <row r="896" spans="2:7" ht="12.95" customHeight="1" outlineLevel="3">
      <c r="C896" s="10" t="s">
        <v>196</v>
      </c>
      <c r="D896" s="11">
        <v>8200803001002</v>
      </c>
      <c r="E896" s="17">
        <v>623.70000000000005</v>
      </c>
      <c r="F896" s="13"/>
      <c r="G896" s="14">
        <f>F896*E896</f>
        <v>0</v>
      </c>
    </row>
    <row r="897" spans="2:7" ht="12.95" customHeight="1" outlineLevel="3">
      <c r="C897" s="10" t="s">
        <v>188</v>
      </c>
      <c r="D897" s="11">
        <v>8200803001019</v>
      </c>
      <c r="E897" s="17">
        <v>623.70000000000005</v>
      </c>
      <c r="F897" s="13"/>
      <c r="G897" s="14">
        <f>F897*E897</f>
        <v>0</v>
      </c>
    </row>
    <row r="898" spans="2:7" ht="12.95" customHeight="1" outlineLevel="3">
      <c r="C898" s="10" t="s">
        <v>113</v>
      </c>
      <c r="D898" s="11">
        <v>8200803001026</v>
      </c>
      <c r="E898" s="17">
        <v>623.70000000000005</v>
      </c>
      <c r="F898" s="13"/>
      <c r="G898" s="14">
        <f>F898*E898</f>
        <v>0</v>
      </c>
    </row>
    <row r="899" spans="2:7" ht="12.95" customHeight="1" outlineLevel="3">
      <c r="B899" s="35" t="str">
        <f>HYPERLINK("http://galantphoto.ru/pictures_for_form/Amelie/AME-8030.jpg","увеличить")</f>
        <v>увеличить</v>
      </c>
      <c r="C899" s="10" t="s">
        <v>137</v>
      </c>
      <c r="D899" s="11">
        <v>8200803001033</v>
      </c>
      <c r="E899" s="17">
        <v>623.70000000000005</v>
      </c>
      <c r="F899" s="13"/>
      <c r="G899" s="14">
        <f>F899*E899</f>
        <v>0</v>
      </c>
    </row>
    <row r="900" spans="2:7" ht="12.95" customHeight="1" outlineLevel="3">
      <c r="C900" s="10" t="s">
        <v>139</v>
      </c>
      <c r="D900" s="11">
        <v>8600803001390</v>
      </c>
      <c r="E900" s="17">
        <v>623.70000000000005</v>
      </c>
      <c r="F900" s="13"/>
      <c r="G900" s="14">
        <f>F900*E900</f>
        <v>0</v>
      </c>
    </row>
    <row r="901" spans="2:7" ht="12.95" customHeight="1" outlineLevel="3">
      <c r="C901" s="10" t="s">
        <v>140</v>
      </c>
      <c r="D901" s="11">
        <v>8200803001279</v>
      </c>
      <c r="E901" s="17">
        <v>623.70000000000005</v>
      </c>
      <c r="F901" s="13"/>
      <c r="G901" s="14">
        <f>F901*E901</f>
        <v>0</v>
      </c>
    </row>
    <row r="902" spans="2:7" ht="12.95" customHeight="1" outlineLevel="3">
      <c r="C902" s="10" t="s">
        <v>114</v>
      </c>
      <c r="D902" s="11">
        <v>8200803001040</v>
      </c>
      <c r="E902" s="17">
        <v>623.70000000000005</v>
      </c>
      <c r="F902" s="13"/>
      <c r="G902" s="14">
        <f>F902*E902</f>
        <v>0</v>
      </c>
    </row>
    <row r="903" spans="2:7" ht="12.95" customHeight="1" outlineLevel="3">
      <c r="C903" s="10" t="s">
        <v>197</v>
      </c>
      <c r="D903" s="11">
        <v>8600803001406</v>
      </c>
      <c r="E903" s="17">
        <v>623.70000000000005</v>
      </c>
      <c r="F903" s="13"/>
      <c r="G903" s="14">
        <f>F903*E903</f>
        <v>0</v>
      </c>
    </row>
    <row r="904" spans="2:7" ht="12.95" customHeight="1" outlineLevel="3">
      <c r="C904" s="10" t="s">
        <v>144</v>
      </c>
      <c r="D904" s="11">
        <v>8200803001064</v>
      </c>
      <c r="E904" s="17">
        <v>623.70000000000005</v>
      </c>
      <c r="F904" s="13"/>
      <c r="G904" s="14">
        <f>F904*E904</f>
        <v>0</v>
      </c>
    </row>
    <row r="905" spans="2:7" ht="12.95" customHeight="1" outlineLevel="3">
      <c r="C905" s="10" t="s">
        <v>145</v>
      </c>
      <c r="D905" s="11">
        <v>8200803001071</v>
      </c>
      <c r="E905" s="17">
        <v>623.70000000000005</v>
      </c>
      <c r="F905" s="13"/>
      <c r="G905" s="14">
        <f>F905*E905</f>
        <v>0</v>
      </c>
    </row>
    <row r="906" spans="2:7" ht="12.95" customHeight="1" outlineLevel="3">
      <c r="C906" s="10" t="s">
        <v>378</v>
      </c>
      <c r="D906" s="11">
        <v>8600803008009</v>
      </c>
      <c r="E906" s="17">
        <v>623.70000000000005</v>
      </c>
      <c r="F906" s="13"/>
      <c r="G906" s="14">
        <f>F906*E906</f>
        <v>0</v>
      </c>
    </row>
    <row r="907" spans="2:7" ht="12.95" customHeight="1" outlineLevel="3">
      <c r="C907" s="10" t="s">
        <v>117</v>
      </c>
      <c r="D907" s="11">
        <v>8600803008023</v>
      </c>
      <c r="E907" s="17">
        <v>623.70000000000005</v>
      </c>
      <c r="F907" s="13"/>
      <c r="G907" s="14">
        <f>F907*E907</f>
        <v>0</v>
      </c>
    </row>
    <row r="908" spans="2:7" ht="12.95" customHeight="1" outlineLevel="3">
      <c r="C908" s="10" t="s">
        <v>118</v>
      </c>
      <c r="D908" s="11">
        <v>8600803008030</v>
      </c>
      <c r="E908" s="17">
        <v>623.70000000000005</v>
      </c>
      <c r="F908" s="13"/>
      <c r="G908" s="14">
        <f>F908*E908</f>
        <v>0</v>
      </c>
    </row>
    <row r="909" spans="2:7" ht="12.95" customHeight="1" outlineLevel="3">
      <c r="C909" s="10" t="s">
        <v>379</v>
      </c>
      <c r="D909" s="11">
        <v>8600803008399</v>
      </c>
      <c r="E909" s="17">
        <v>623.70000000000005</v>
      </c>
      <c r="F909" s="13"/>
      <c r="G909" s="14">
        <f>F909*E909</f>
        <v>0</v>
      </c>
    </row>
    <row r="910" spans="2:7" ht="12.95" customHeight="1" outlineLevel="3">
      <c r="C910" s="10" t="s">
        <v>119</v>
      </c>
      <c r="D910" s="11">
        <v>8600803008276</v>
      </c>
      <c r="E910" s="17">
        <v>623.70000000000005</v>
      </c>
      <c r="F910" s="13"/>
      <c r="G910" s="14">
        <f>F910*E910</f>
        <v>0</v>
      </c>
    </row>
    <row r="911" spans="2:7" ht="12.95" customHeight="1" outlineLevel="3">
      <c r="C911" s="10" t="s">
        <v>120</v>
      </c>
      <c r="D911" s="11">
        <v>8600803008047</v>
      </c>
      <c r="E911" s="17">
        <v>623.70000000000005</v>
      </c>
      <c r="F911" s="13"/>
      <c r="G911" s="14">
        <f>F911*E911</f>
        <v>0</v>
      </c>
    </row>
    <row r="912" spans="2:7" ht="12.95" customHeight="1" outlineLevel="3">
      <c r="C912" s="10" t="s">
        <v>380</v>
      </c>
      <c r="D912" s="11">
        <v>8600803008405</v>
      </c>
      <c r="E912" s="17">
        <v>623.70000000000005</v>
      </c>
      <c r="F912" s="13"/>
      <c r="G912" s="14">
        <f>F912*E912</f>
        <v>0</v>
      </c>
    </row>
    <row r="913" spans="2:7" ht="12.95" customHeight="1" outlineLevel="3">
      <c r="C913" s="10" t="s">
        <v>198</v>
      </c>
      <c r="D913" s="11">
        <v>8200803002009</v>
      </c>
      <c r="E913" s="17">
        <v>623.70000000000005</v>
      </c>
      <c r="F913" s="13"/>
      <c r="G913" s="14">
        <f>F913*E913</f>
        <v>0</v>
      </c>
    </row>
    <row r="914" spans="2:7" ht="12.95" customHeight="1" outlineLevel="3">
      <c r="C914" s="10" t="s">
        <v>152</v>
      </c>
      <c r="D914" s="11">
        <v>8200803002016</v>
      </c>
      <c r="E914" s="17">
        <v>623.70000000000005</v>
      </c>
      <c r="F914" s="13"/>
      <c r="G914" s="14">
        <f>F914*E914</f>
        <v>0</v>
      </c>
    </row>
    <row r="915" spans="2:7" ht="12.95" customHeight="1" outlineLevel="3">
      <c r="C915" s="10" t="s">
        <v>153</v>
      </c>
      <c r="D915" s="11">
        <v>8200803002023</v>
      </c>
      <c r="E915" s="17">
        <v>623.70000000000005</v>
      </c>
      <c r="F915" s="13"/>
      <c r="G915" s="14">
        <f>F915*E915</f>
        <v>0</v>
      </c>
    </row>
    <row r="916" spans="2:7" ht="12.95" customHeight="1" outlineLevel="3">
      <c r="C916" s="10" t="s">
        <v>154</v>
      </c>
      <c r="D916" s="11">
        <v>8200803002030</v>
      </c>
      <c r="E916" s="17">
        <v>623.70000000000005</v>
      </c>
      <c r="F916" s="13"/>
      <c r="G916" s="14">
        <f>F916*E916</f>
        <v>0</v>
      </c>
    </row>
    <row r="917" spans="2:7" ht="12.95" customHeight="1" outlineLevel="3">
      <c r="C917" s="10" t="s">
        <v>156</v>
      </c>
      <c r="D917" s="11">
        <v>8600803002397</v>
      </c>
      <c r="E917" s="17">
        <v>623.70000000000005</v>
      </c>
      <c r="F917" s="13"/>
      <c r="G917" s="14">
        <f>F917*E917</f>
        <v>0</v>
      </c>
    </row>
    <row r="918" spans="2:7" ht="12.95" customHeight="1" outlineLevel="3">
      <c r="C918" s="10" t="s">
        <v>157</v>
      </c>
      <c r="D918" s="11">
        <v>8200803002276</v>
      </c>
      <c r="E918" s="17">
        <v>623.70000000000005</v>
      </c>
      <c r="F918" s="13"/>
      <c r="G918" s="14">
        <f>F918*E918</f>
        <v>0</v>
      </c>
    </row>
    <row r="919" spans="2:7" ht="12.95" customHeight="1" outlineLevel="3">
      <c r="C919" s="10" t="s">
        <v>158</v>
      </c>
      <c r="D919" s="11">
        <v>8200803002047</v>
      </c>
      <c r="E919" s="17">
        <v>623.70000000000005</v>
      </c>
      <c r="F919" s="13"/>
      <c r="G919" s="14">
        <f>F919*E919</f>
        <v>0</v>
      </c>
    </row>
    <row r="920" spans="2:7" ht="12.95" customHeight="1" outlineLevel="3">
      <c r="C920" s="10" t="s">
        <v>161</v>
      </c>
      <c r="D920" s="11">
        <v>8600803002403</v>
      </c>
      <c r="E920" s="17">
        <v>623.70000000000005</v>
      </c>
      <c r="F920" s="13"/>
      <c r="G920" s="14">
        <f>F920*E920</f>
        <v>0</v>
      </c>
    </row>
    <row r="921" spans="2:7" ht="12.95" customHeight="1" outlineLevel="3">
      <c r="C921" s="10" t="s">
        <v>162</v>
      </c>
      <c r="D921" s="11">
        <v>8200803002290</v>
      </c>
      <c r="E921" s="17">
        <v>623.70000000000005</v>
      </c>
      <c r="F921" s="13"/>
      <c r="G921" s="14">
        <f>F921*E921</f>
        <v>0</v>
      </c>
    </row>
    <row r="922" spans="2:7" ht="12.95" customHeight="1" outlineLevel="3">
      <c r="C922" s="10" t="s">
        <v>163</v>
      </c>
      <c r="D922" s="11">
        <v>8200803002061</v>
      </c>
      <c r="E922" s="17">
        <v>623.70000000000005</v>
      </c>
      <c r="F922" s="13"/>
      <c r="G922" s="14">
        <f>F922*E922</f>
        <v>0</v>
      </c>
    </row>
    <row r="923" spans="2:7" ht="12.95" customHeight="1" outlineLevel="3">
      <c r="C923" s="10" t="s">
        <v>164</v>
      </c>
      <c r="D923" s="11">
        <v>8200803002078</v>
      </c>
      <c r="E923" s="17">
        <v>623.70000000000005</v>
      </c>
      <c r="F923" s="13"/>
      <c r="G923" s="14">
        <f>F923*E923</f>
        <v>0</v>
      </c>
    </row>
    <row r="924" spans="2:7" ht="11.1" customHeight="1" outlineLevel="3">
      <c r="B924" s="28" t="s">
        <v>444</v>
      </c>
      <c r="C924" s="28"/>
      <c r="D924" s="8"/>
      <c r="E924" s="33" t="str">
        <f>HYPERLINK("http://www.galantholding.ru/catalog/288/100776/","www.galantholding.ru")</f>
        <v>www.galantholding.ru</v>
      </c>
      <c r="F924" s="29"/>
      <c r="G924" s="29"/>
    </row>
    <row r="925" spans="2:7" ht="11.1" customHeight="1" outlineLevel="3">
      <c r="B925" s="30" t="s">
        <v>368</v>
      </c>
      <c r="C925" s="30"/>
      <c r="D925" s="30"/>
      <c r="E925" s="30"/>
      <c r="F925" s="9"/>
      <c r="G925" s="9"/>
    </row>
    <row r="926" spans="2:7" ht="12.95" customHeight="1" outlineLevel="3">
      <c r="C926" s="10" t="s">
        <v>386</v>
      </c>
      <c r="D926" s="11">
        <v>8200803103188</v>
      </c>
      <c r="E926" s="17">
        <v>694.7</v>
      </c>
      <c r="F926" s="13"/>
      <c r="G926" s="14">
        <f>F926*E926</f>
        <v>0</v>
      </c>
    </row>
    <row r="927" spans="2:7" ht="12.95" customHeight="1" outlineLevel="3">
      <c r="C927" s="10" t="s">
        <v>371</v>
      </c>
      <c r="D927" s="11">
        <v>8200803103195</v>
      </c>
      <c r="E927" s="17">
        <v>694.7</v>
      </c>
      <c r="F927" s="13"/>
      <c r="G927" s="14">
        <f>F927*E927</f>
        <v>0</v>
      </c>
    </row>
    <row r="928" spans="2:7" ht="12.95" customHeight="1" outlineLevel="3">
      <c r="C928" s="10" t="s">
        <v>372</v>
      </c>
      <c r="D928" s="11">
        <v>8200803103003</v>
      </c>
      <c r="E928" s="17">
        <v>694.7</v>
      </c>
      <c r="F928" s="13"/>
      <c r="G928" s="14">
        <f>F928*E928</f>
        <v>0</v>
      </c>
    </row>
    <row r="929" spans="2:7" ht="12.95" customHeight="1" outlineLevel="3">
      <c r="C929" s="10" t="s">
        <v>373</v>
      </c>
      <c r="D929" s="11">
        <v>8200803103010</v>
      </c>
      <c r="E929" s="17">
        <v>694.7</v>
      </c>
      <c r="F929" s="13"/>
      <c r="G929" s="14">
        <f>F929*E929</f>
        <v>0</v>
      </c>
    </row>
    <row r="930" spans="2:7" ht="12.95" customHeight="1" outlineLevel="3">
      <c r="C930" s="10" t="s">
        <v>111</v>
      </c>
      <c r="D930" s="11">
        <v>8200803103027</v>
      </c>
      <c r="E930" s="17">
        <v>694.7</v>
      </c>
      <c r="F930" s="13"/>
      <c r="G930" s="14">
        <f>F930*E930</f>
        <v>0</v>
      </c>
    </row>
    <row r="931" spans="2:7" ht="12.95" customHeight="1" outlineLevel="3">
      <c r="C931" s="10" t="s">
        <v>124</v>
      </c>
      <c r="D931" s="11">
        <v>8200803103034</v>
      </c>
      <c r="E931" s="17">
        <v>694.7</v>
      </c>
      <c r="F931" s="13"/>
      <c r="G931" s="14">
        <f>F931*E931</f>
        <v>0</v>
      </c>
    </row>
    <row r="932" spans="2:7" ht="12.95" customHeight="1" outlineLevel="3">
      <c r="C932" s="10" t="s">
        <v>127</v>
      </c>
      <c r="D932" s="11">
        <v>8200803103270</v>
      </c>
      <c r="E932" s="17">
        <v>694.7</v>
      </c>
      <c r="F932" s="13"/>
      <c r="G932" s="14">
        <f>F932*E932</f>
        <v>0</v>
      </c>
    </row>
    <row r="933" spans="2:7" ht="12.95" customHeight="1" outlineLevel="3">
      <c r="C933" s="10" t="s">
        <v>112</v>
      </c>
      <c r="D933" s="11">
        <v>8200803103041</v>
      </c>
      <c r="E933" s="17">
        <v>694.7</v>
      </c>
      <c r="F933" s="13"/>
      <c r="G933" s="14">
        <f>F933*E933</f>
        <v>0</v>
      </c>
    </row>
    <row r="934" spans="2:7" ht="12.95" customHeight="1" outlineLevel="3">
      <c r="C934" s="10" t="s">
        <v>128</v>
      </c>
      <c r="D934" s="11">
        <v>8200803103058</v>
      </c>
      <c r="E934" s="17">
        <v>694.7</v>
      </c>
      <c r="F934" s="13"/>
      <c r="G934" s="14">
        <f>F934*E934</f>
        <v>0</v>
      </c>
    </row>
    <row r="935" spans="2:7" ht="12.95" customHeight="1" outlineLevel="3">
      <c r="C935" s="10" t="s">
        <v>131</v>
      </c>
      <c r="D935" s="11">
        <v>8200803103065</v>
      </c>
      <c r="E935" s="17">
        <v>694.7</v>
      </c>
      <c r="F935" s="13"/>
      <c r="G935" s="14">
        <f>F935*E935</f>
        <v>0</v>
      </c>
    </row>
    <row r="936" spans="2:7" ht="12.95" customHeight="1" outlineLevel="3">
      <c r="C936" s="10" t="s">
        <v>132</v>
      </c>
      <c r="D936" s="11">
        <v>8200803103072</v>
      </c>
      <c r="E936" s="17">
        <v>694.7</v>
      </c>
      <c r="F936" s="13"/>
      <c r="G936" s="14">
        <f>F936*E936</f>
        <v>0</v>
      </c>
    </row>
    <row r="937" spans="2:7" ht="12.95" customHeight="1" outlineLevel="3">
      <c r="B937" s="35" t="str">
        <f>HYPERLINK("http://galantphoto.ru/pictures_for_form/Amelie/AME-8031.jpg","увеличить")</f>
        <v>увеличить</v>
      </c>
      <c r="C937" s="10" t="s">
        <v>201</v>
      </c>
      <c r="D937" s="11">
        <v>8200803101177</v>
      </c>
      <c r="E937" s="17">
        <v>694.7</v>
      </c>
      <c r="F937" s="13"/>
      <c r="G937" s="14">
        <f>F937*E937</f>
        <v>0</v>
      </c>
    </row>
    <row r="938" spans="2:7" ht="12.95" customHeight="1" outlineLevel="3">
      <c r="C938" s="10" t="s">
        <v>202</v>
      </c>
      <c r="D938" s="11">
        <v>8200803101184</v>
      </c>
      <c r="E938" s="17">
        <v>694.7</v>
      </c>
      <c r="F938" s="13"/>
      <c r="G938" s="14">
        <f>F938*E938</f>
        <v>0</v>
      </c>
    </row>
    <row r="939" spans="2:7" ht="12.95" customHeight="1" outlineLevel="3">
      <c r="C939" s="10" t="s">
        <v>187</v>
      </c>
      <c r="D939" s="11">
        <v>8200803101191</v>
      </c>
      <c r="E939" s="17">
        <v>694.7</v>
      </c>
      <c r="F939" s="13"/>
      <c r="G939" s="14">
        <f>F939*E939</f>
        <v>0</v>
      </c>
    </row>
    <row r="940" spans="2:7" ht="12.95" customHeight="1" outlineLevel="3">
      <c r="C940" s="10" t="s">
        <v>196</v>
      </c>
      <c r="D940" s="11">
        <v>8200803101009</v>
      </c>
      <c r="E940" s="17">
        <v>694.7</v>
      </c>
      <c r="F940" s="13"/>
      <c r="G940" s="14">
        <f>F940*E940</f>
        <v>0</v>
      </c>
    </row>
    <row r="941" spans="2:7" ht="12.95" customHeight="1" outlineLevel="3">
      <c r="C941" s="10" t="s">
        <v>188</v>
      </c>
      <c r="D941" s="11">
        <v>8200803101016</v>
      </c>
      <c r="E941" s="17">
        <v>694.7</v>
      </c>
      <c r="F941" s="13"/>
      <c r="G941" s="14">
        <f>F941*E941</f>
        <v>0</v>
      </c>
    </row>
    <row r="942" spans="2:7" ht="12.95" customHeight="1" outlineLevel="3">
      <c r="C942" s="10" t="s">
        <v>113</v>
      </c>
      <c r="D942" s="11">
        <v>8200803101023</v>
      </c>
      <c r="E942" s="17">
        <v>694.7</v>
      </c>
      <c r="F942" s="13"/>
      <c r="G942" s="14">
        <f>F942*E942</f>
        <v>0</v>
      </c>
    </row>
    <row r="943" spans="2:7" ht="12.95" customHeight="1" outlineLevel="3">
      <c r="C943" s="10" t="s">
        <v>137</v>
      </c>
      <c r="D943" s="11">
        <v>8200803101030</v>
      </c>
      <c r="E943" s="17">
        <v>694.7</v>
      </c>
      <c r="F943" s="13"/>
      <c r="G943" s="14">
        <f>F943*E943</f>
        <v>0</v>
      </c>
    </row>
    <row r="944" spans="2:7" ht="12.95" customHeight="1" outlineLevel="3">
      <c r="C944" s="10" t="s">
        <v>139</v>
      </c>
      <c r="D944" s="11">
        <v>8600803101397</v>
      </c>
      <c r="E944" s="17">
        <v>694.7</v>
      </c>
      <c r="F944" s="13"/>
      <c r="G944" s="14">
        <f>F944*E944</f>
        <v>0</v>
      </c>
    </row>
    <row r="945" spans="3:7" ht="12.95" customHeight="1" outlineLevel="3">
      <c r="C945" s="10" t="s">
        <v>140</v>
      </c>
      <c r="D945" s="11">
        <v>8200803101276</v>
      </c>
      <c r="E945" s="17">
        <v>694.7</v>
      </c>
      <c r="F945" s="13"/>
      <c r="G945" s="14">
        <f>F945*E945</f>
        <v>0</v>
      </c>
    </row>
    <row r="946" spans="3:7" ht="12.95" customHeight="1" outlineLevel="3">
      <c r="C946" s="10" t="s">
        <v>114</v>
      </c>
      <c r="D946" s="11">
        <v>8200803101047</v>
      </c>
      <c r="E946" s="17">
        <v>694.7</v>
      </c>
      <c r="F946" s="13"/>
      <c r="G946" s="14">
        <f>F946*E946</f>
        <v>0</v>
      </c>
    </row>
    <row r="947" spans="3:7" ht="12.95" customHeight="1" outlineLevel="3">
      <c r="C947" s="10" t="s">
        <v>141</v>
      </c>
      <c r="D947" s="11">
        <v>8200803101054</v>
      </c>
      <c r="E947" s="17">
        <v>694.7</v>
      </c>
      <c r="F947" s="13"/>
      <c r="G947" s="14">
        <f>F947*E947</f>
        <v>0</v>
      </c>
    </row>
    <row r="948" spans="3:7" ht="12.95" customHeight="1" outlineLevel="3">
      <c r="C948" s="10" t="s">
        <v>197</v>
      </c>
      <c r="D948" s="11">
        <v>8600803101403</v>
      </c>
      <c r="E948" s="17">
        <v>694.7</v>
      </c>
      <c r="F948" s="13"/>
      <c r="G948" s="14">
        <f>F948*E948</f>
        <v>0</v>
      </c>
    </row>
    <row r="949" spans="3:7" ht="12.95" customHeight="1" outlineLevel="3">
      <c r="C949" s="10" t="s">
        <v>143</v>
      </c>
      <c r="D949" s="11">
        <v>8200803101290</v>
      </c>
      <c r="E949" s="17">
        <v>694.7</v>
      </c>
      <c r="F949" s="13"/>
      <c r="G949" s="14">
        <f>F949*E949</f>
        <v>0</v>
      </c>
    </row>
    <row r="950" spans="3:7" ht="12.95" customHeight="1" outlineLevel="3">
      <c r="C950" s="10" t="s">
        <v>144</v>
      </c>
      <c r="D950" s="11">
        <v>8200803101061</v>
      </c>
      <c r="E950" s="17">
        <v>694.7</v>
      </c>
      <c r="F950" s="13"/>
      <c r="G950" s="14">
        <f>F950*E950</f>
        <v>0</v>
      </c>
    </row>
    <row r="951" spans="3:7" ht="12.95" customHeight="1" outlineLevel="3">
      <c r="C951" s="10" t="s">
        <v>145</v>
      </c>
      <c r="D951" s="11">
        <v>8200803101078</v>
      </c>
      <c r="E951" s="17">
        <v>694.7</v>
      </c>
      <c r="F951" s="13"/>
      <c r="G951" s="14">
        <f>F951*E951</f>
        <v>0</v>
      </c>
    </row>
    <row r="952" spans="3:7" ht="12.95" customHeight="1" outlineLevel="3">
      <c r="C952" s="10" t="s">
        <v>376</v>
      </c>
      <c r="D952" s="11">
        <v>8600803108174</v>
      </c>
      <c r="E952" s="17">
        <v>694.7</v>
      </c>
      <c r="F952" s="13"/>
      <c r="G952" s="14">
        <f>F952*E952</f>
        <v>0</v>
      </c>
    </row>
    <row r="953" spans="3:7" ht="12.95" customHeight="1" outlineLevel="3">
      <c r="C953" s="10" t="s">
        <v>377</v>
      </c>
      <c r="D953" s="11">
        <v>8600803108181</v>
      </c>
      <c r="E953" s="17">
        <v>694.7</v>
      </c>
      <c r="F953" s="13"/>
      <c r="G953" s="14">
        <f>F953*E953</f>
        <v>0</v>
      </c>
    </row>
    <row r="954" spans="3:7" ht="12.95" customHeight="1" outlineLevel="3">
      <c r="C954" s="10" t="s">
        <v>115</v>
      </c>
      <c r="D954" s="11">
        <v>8600803108198</v>
      </c>
      <c r="E954" s="17">
        <v>694.7</v>
      </c>
      <c r="F954" s="13"/>
      <c r="G954" s="14">
        <f>F954*E954</f>
        <v>0</v>
      </c>
    </row>
    <row r="955" spans="3:7" ht="12.95" customHeight="1" outlineLevel="3">
      <c r="C955" s="10" t="s">
        <v>378</v>
      </c>
      <c r="D955" s="11">
        <v>8600803108006</v>
      </c>
      <c r="E955" s="17">
        <v>694.7</v>
      </c>
      <c r="F955" s="13"/>
      <c r="G955" s="14">
        <f>F955*E955</f>
        <v>0</v>
      </c>
    </row>
    <row r="956" spans="3:7" ht="12.95" customHeight="1" outlineLevel="3">
      <c r="C956" s="10" t="s">
        <v>116</v>
      </c>
      <c r="D956" s="11">
        <v>8600803108013</v>
      </c>
      <c r="E956" s="17">
        <v>694.7</v>
      </c>
      <c r="F956" s="13"/>
      <c r="G956" s="14">
        <f>F956*E956</f>
        <v>0</v>
      </c>
    </row>
    <row r="957" spans="3:7" ht="12.95" customHeight="1" outlineLevel="3">
      <c r="C957" s="10" t="s">
        <v>117</v>
      </c>
      <c r="D957" s="11">
        <v>8600803108020</v>
      </c>
      <c r="E957" s="17">
        <v>694.7</v>
      </c>
      <c r="F957" s="13"/>
      <c r="G957" s="14">
        <f>F957*E957</f>
        <v>0</v>
      </c>
    </row>
    <row r="958" spans="3:7" ht="12.95" customHeight="1" outlineLevel="3">
      <c r="C958" s="10" t="s">
        <v>118</v>
      </c>
      <c r="D958" s="11">
        <v>8600803108037</v>
      </c>
      <c r="E958" s="17">
        <v>694.7</v>
      </c>
      <c r="F958" s="13"/>
      <c r="G958" s="14">
        <f>F958*E958</f>
        <v>0</v>
      </c>
    </row>
    <row r="959" spans="3:7" ht="12.95" customHeight="1" outlineLevel="3">
      <c r="C959" s="10" t="s">
        <v>379</v>
      </c>
      <c r="D959" s="11">
        <v>8600803108396</v>
      </c>
      <c r="E959" s="17">
        <v>694.7</v>
      </c>
      <c r="F959" s="13"/>
      <c r="G959" s="14">
        <f>F959*E959</f>
        <v>0</v>
      </c>
    </row>
    <row r="960" spans="3:7" ht="12.95" customHeight="1" outlineLevel="3">
      <c r="C960" s="10" t="s">
        <v>119</v>
      </c>
      <c r="D960" s="11">
        <v>8600803108273</v>
      </c>
      <c r="E960" s="17">
        <v>694.7</v>
      </c>
      <c r="F960" s="13"/>
      <c r="G960" s="14">
        <f>F960*E960</f>
        <v>0</v>
      </c>
    </row>
    <row r="961" spans="3:7" ht="12.95" customHeight="1" outlineLevel="3">
      <c r="C961" s="10" t="s">
        <v>120</v>
      </c>
      <c r="D961" s="11">
        <v>8600803108044</v>
      </c>
      <c r="E961" s="17">
        <v>694.7</v>
      </c>
      <c r="F961" s="13"/>
      <c r="G961" s="14">
        <f>F961*E961</f>
        <v>0</v>
      </c>
    </row>
    <row r="962" spans="3:7" ht="12.95" customHeight="1" outlineLevel="3">
      <c r="C962" s="10" t="s">
        <v>121</v>
      </c>
      <c r="D962" s="11">
        <v>8600803108051</v>
      </c>
      <c r="E962" s="17">
        <v>694.7</v>
      </c>
      <c r="F962" s="13"/>
      <c r="G962" s="14">
        <f>F962*E962</f>
        <v>0</v>
      </c>
    </row>
    <row r="963" spans="3:7" ht="12.95" customHeight="1" outlineLevel="3">
      <c r="C963" s="10" t="s">
        <v>380</v>
      </c>
      <c r="D963" s="11">
        <v>8600803108402</v>
      </c>
      <c r="E963" s="17">
        <v>694.7</v>
      </c>
      <c r="F963" s="13"/>
      <c r="G963" s="14">
        <f>F963*E963</f>
        <v>0</v>
      </c>
    </row>
    <row r="964" spans="3:7" ht="12.95" customHeight="1" outlineLevel="3">
      <c r="C964" s="10" t="s">
        <v>381</v>
      </c>
      <c r="D964" s="11">
        <v>8600803108297</v>
      </c>
      <c r="E964" s="17">
        <v>694.7</v>
      </c>
      <c r="F964" s="13"/>
      <c r="G964" s="14">
        <f>F964*E964</f>
        <v>0</v>
      </c>
    </row>
    <row r="965" spans="3:7" ht="12.95" customHeight="1" outlineLevel="3">
      <c r="C965" s="10" t="s">
        <v>122</v>
      </c>
      <c r="D965" s="11">
        <v>8600803108068</v>
      </c>
      <c r="E965" s="17">
        <v>694.7</v>
      </c>
      <c r="F965" s="13"/>
      <c r="G965" s="14">
        <f>F965*E965</f>
        <v>0</v>
      </c>
    </row>
    <row r="966" spans="3:7" ht="12.95" customHeight="1" outlineLevel="3">
      <c r="C966" s="10" t="s">
        <v>382</v>
      </c>
      <c r="D966" s="11">
        <v>8600803108075</v>
      </c>
      <c r="E966" s="17">
        <v>694.7</v>
      </c>
      <c r="F966" s="13"/>
      <c r="G966" s="14">
        <f>F966*E966</f>
        <v>0</v>
      </c>
    </row>
    <row r="967" spans="3:7" ht="12.95" customHeight="1" outlineLevel="3">
      <c r="C967" s="10" t="s">
        <v>317</v>
      </c>
      <c r="D967" s="11">
        <v>8200803102181</v>
      </c>
      <c r="E967" s="17">
        <v>694.7</v>
      </c>
      <c r="F967" s="13"/>
      <c r="G967" s="14">
        <f>F967*E967</f>
        <v>0</v>
      </c>
    </row>
    <row r="968" spans="3:7" ht="12.95" customHeight="1" outlineLevel="3">
      <c r="C968" s="10" t="s">
        <v>198</v>
      </c>
      <c r="D968" s="11">
        <v>8200803102006</v>
      </c>
      <c r="E968" s="17">
        <v>694.7</v>
      </c>
      <c r="F968" s="13"/>
      <c r="G968" s="14">
        <f>F968*E968</f>
        <v>0</v>
      </c>
    </row>
    <row r="969" spans="3:7" ht="12.95" customHeight="1" outlineLevel="3">
      <c r="C969" s="10" t="s">
        <v>152</v>
      </c>
      <c r="D969" s="11">
        <v>8200803102013</v>
      </c>
      <c r="E969" s="17">
        <v>694.7</v>
      </c>
      <c r="F969" s="13"/>
      <c r="G969" s="14">
        <f>F969*E969</f>
        <v>0</v>
      </c>
    </row>
    <row r="970" spans="3:7" ht="12.95" customHeight="1" outlineLevel="3">
      <c r="C970" s="10" t="s">
        <v>153</v>
      </c>
      <c r="D970" s="11">
        <v>8200803102020</v>
      </c>
      <c r="E970" s="17">
        <v>694.7</v>
      </c>
      <c r="F970" s="13"/>
      <c r="G970" s="14">
        <f>F970*E970</f>
        <v>0</v>
      </c>
    </row>
    <row r="971" spans="3:7" ht="12.95" customHeight="1" outlineLevel="3">
      <c r="C971" s="10" t="s">
        <v>154</v>
      </c>
      <c r="D971" s="11">
        <v>8200803102037</v>
      </c>
      <c r="E971" s="17">
        <v>694.7</v>
      </c>
      <c r="F971" s="13"/>
      <c r="G971" s="14">
        <f>F971*E971</f>
        <v>0</v>
      </c>
    </row>
    <row r="972" spans="3:7" ht="12.95" customHeight="1" outlineLevel="3">
      <c r="C972" s="10" t="s">
        <v>156</v>
      </c>
      <c r="D972" s="11">
        <v>8600803102394</v>
      </c>
      <c r="E972" s="17">
        <v>694.7</v>
      </c>
      <c r="F972" s="13"/>
      <c r="G972" s="14">
        <f>F972*E972</f>
        <v>0</v>
      </c>
    </row>
    <row r="973" spans="3:7" ht="12.95" customHeight="1" outlineLevel="3">
      <c r="C973" s="10" t="s">
        <v>157</v>
      </c>
      <c r="D973" s="11">
        <v>8200803102273</v>
      </c>
      <c r="E973" s="17">
        <v>694.7</v>
      </c>
      <c r="F973" s="13"/>
      <c r="G973" s="14">
        <f>F973*E973</f>
        <v>0</v>
      </c>
    </row>
    <row r="974" spans="3:7" ht="12.95" customHeight="1" outlineLevel="3">
      <c r="C974" s="10" t="s">
        <v>158</v>
      </c>
      <c r="D974" s="11">
        <v>8200803102044</v>
      </c>
      <c r="E974" s="17">
        <v>694.7</v>
      </c>
      <c r="F974" s="13"/>
      <c r="G974" s="14">
        <f>F974*E974</f>
        <v>0</v>
      </c>
    </row>
    <row r="975" spans="3:7" ht="12.95" customHeight="1" outlineLevel="3">
      <c r="C975" s="10" t="s">
        <v>159</v>
      </c>
      <c r="D975" s="11">
        <v>8200803102051</v>
      </c>
      <c r="E975" s="17">
        <v>694.7</v>
      </c>
      <c r="F975" s="13"/>
      <c r="G975" s="14">
        <f>F975*E975</f>
        <v>0</v>
      </c>
    </row>
    <row r="976" spans="3:7" ht="12.95" customHeight="1" outlineLevel="3">
      <c r="C976" s="10" t="s">
        <v>163</v>
      </c>
      <c r="D976" s="11">
        <v>8200803102068</v>
      </c>
      <c r="E976" s="17">
        <v>694.7</v>
      </c>
      <c r="F976" s="13"/>
      <c r="G976" s="14">
        <f>F976*E976</f>
        <v>0</v>
      </c>
    </row>
    <row r="977" spans="2:7" ht="12.95" customHeight="1" outlineLevel="3">
      <c r="C977" s="10" t="s">
        <v>164</v>
      </c>
      <c r="D977" s="11">
        <v>8200803102075</v>
      </c>
      <c r="E977" s="17">
        <v>694.7</v>
      </c>
      <c r="F977" s="13"/>
      <c r="G977" s="14">
        <f>F977*E977</f>
        <v>0</v>
      </c>
    </row>
    <row r="978" spans="2:7" ht="11.1" customHeight="1" outlineLevel="3">
      <c r="B978" s="28" t="s">
        <v>445</v>
      </c>
      <c r="C978" s="28"/>
      <c r="D978" s="8"/>
      <c r="E978" s="33" t="str">
        <f>HYPERLINK("http://www.galantholding.ru/catalog/295/137004/","www.galantholding.ru")</f>
        <v>www.galantholding.ru</v>
      </c>
      <c r="F978" s="29"/>
      <c r="G978" s="29"/>
    </row>
    <row r="979" spans="2:7" ht="11.1" customHeight="1" outlineLevel="3">
      <c r="B979" s="30" t="s">
        <v>446</v>
      </c>
      <c r="C979" s="30"/>
      <c r="D979" s="30"/>
      <c r="E979" s="30"/>
      <c r="F979" s="9"/>
      <c r="G979" s="9"/>
    </row>
    <row r="980" spans="2:7" ht="12.95" customHeight="1" outlineLevel="3">
      <c r="C980" s="10" t="s">
        <v>178</v>
      </c>
      <c r="D980" s="11">
        <v>8203100201106</v>
      </c>
      <c r="E980" s="17">
        <v>185.7</v>
      </c>
      <c r="F980" s="13"/>
      <c r="G980" s="14">
        <f>F980*E980</f>
        <v>0</v>
      </c>
    </row>
    <row r="981" spans="2:7" ht="12.95" customHeight="1" outlineLevel="3">
      <c r="C981" s="10" t="s">
        <v>179</v>
      </c>
      <c r="D981" s="11">
        <v>8203100201120</v>
      </c>
      <c r="E981" s="17">
        <v>185.7</v>
      </c>
      <c r="F981" s="13"/>
      <c r="G981" s="14">
        <f>F981*E981</f>
        <v>0</v>
      </c>
    </row>
    <row r="982" spans="2:7" ht="12.95" customHeight="1" outlineLevel="3">
      <c r="C982" s="10"/>
      <c r="D982" s="10"/>
      <c r="E982" s="18"/>
      <c r="F982" s="13"/>
      <c r="G982" s="14"/>
    </row>
    <row r="983" spans="2:7" ht="12.95" customHeight="1" outlineLevel="3">
      <c r="C983" s="10"/>
      <c r="D983" s="10"/>
      <c r="E983" s="18"/>
      <c r="F983" s="13"/>
      <c r="G983" s="14"/>
    </row>
    <row r="984" spans="2:7" ht="12.95" customHeight="1" outlineLevel="3">
      <c r="C984" s="10"/>
      <c r="D984" s="10"/>
      <c r="E984" s="18"/>
      <c r="F984" s="13"/>
      <c r="G984" s="14"/>
    </row>
    <row r="985" spans="2:7" ht="12.95" customHeight="1" outlineLevel="3">
      <c r="C985" s="10"/>
      <c r="D985" s="10"/>
      <c r="E985" s="18"/>
      <c r="F985" s="13"/>
      <c r="G985" s="14"/>
    </row>
    <row r="986" spans="2:7" ht="12.95" customHeight="1" outlineLevel="3">
      <c r="C986" s="10"/>
      <c r="D986" s="10"/>
      <c r="E986" s="18"/>
      <c r="F986" s="13"/>
      <c r="G986" s="14"/>
    </row>
    <row r="987" spans="2:7" ht="12.95" customHeight="1" outlineLevel="3">
      <c r="C987" s="10"/>
      <c r="D987" s="10"/>
      <c r="E987" s="18"/>
      <c r="F987" s="13"/>
      <c r="G987" s="14"/>
    </row>
    <row r="988" spans="2:7" ht="12.95" customHeight="1" outlineLevel="3">
      <c r="C988" s="10"/>
      <c r="D988" s="10"/>
      <c r="E988" s="18"/>
      <c r="F988" s="13"/>
      <c r="G988" s="14"/>
    </row>
    <row r="989" spans="2:7" ht="12.95" customHeight="1" outlineLevel="3">
      <c r="C989" s="10"/>
      <c r="D989" s="10"/>
      <c r="E989" s="18"/>
      <c r="F989" s="13"/>
      <c r="G989" s="14"/>
    </row>
    <row r="990" spans="2:7" ht="12.95" customHeight="1" outlineLevel="3">
      <c r="C990" s="10"/>
      <c r="D990" s="10"/>
      <c r="E990" s="18"/>
      <c r="F990" s="13"/>
      <c r="G990" s="14"/>
    </row>
    <row r="991" spans="2:7" ht="12.95" customHeight="1" outlineLevel="3">
      <c r="B991" s="35" t="str">
        <f>HYPERLINK("http://galantphoto.ru/pictures_for_form/Amelie/AME-1002.jpg","увеличить")</f>
        <v>увеличить</v>
      </c>
      <c r="C991" s="10"/>
      <c r="D991" s="10"/>
      <c r="E991" s="18"/>
      <c r="F991" s="13"/>
      <c r="G991" s="14"/>
    </row>
    <row r="992" spans="2:7" ht="11.1" customHeight="1" outlineLevel="3">
      <c r="B992" s="28" t="s">
        <v>447</v>
      </c>
      <c r="C992" s="28"/>
      <c r="D992" s="8"/>
      <c r="E992" s="33" t="str">
        <f>HYPERLINK("http://www.galantholding.ru/catalog/296/137005/","www.galantholding.ru")</f>
        <v>www.galantholding.ru</v>
      </c>
      <c r="F992" s="29"/>
      <c r="G992" s="29"/>
    </row>
    <row r="993" spans="2:7" ht="11.1" customHeight="1" outlineLevel="3">
      <c r="B993" s="30" t="s">
        <v>446</v>
      </c>
      <c r="C993" s="30"/>
      <c r="D993" s="30"/>
      <c r="E993" s="30"/>
      <c r="F993" s="9"/>
      <c r="G993" s="9"/>
    </row>
    <row r="994" spans="2:7" ht="12.95" customHeight="1" outlineLevel="3">
      <c r="C994" s="10" t="s">
        <v>177</v>
      </c>
      <c r="D994" s="11">
        <v>8603100301859</v>
      </c>
      <c r="E994" s="17">
        <v>333.8</v>
      </c>
      <c r="F994" s="13"/>
      <c r="G994" s="14">
        <f>F994*E994</f>
        <v>0</v>
      </c>
    </row>
    <row r="995" spans="2:7" ht="12.95" customHeight="1" outlineLevel="3">
      <c r="C995" s="10" t="s">
        <v>178</v>
      </c>
      <c r="D995" s="11">
        <v>8203100301110</v>
      </c>
      <c r="E995" s="17">
        <v>333.8</v>
      </c>
      <c r="F995" s="13"/>
      <c r="G995" s="14">
        <f>F995*E995</f>
        <v>0</v>
      </c>
    </row>
    <row r="996" spans="2:7" ht="12.95" customHeight="1" outlineLevel="3">
      <c r="C996" s="10" t="s">
        <v>179</v>
      </c>
      <c r="D996" s="11">
        <v>8203100301127</v>
      </c>
      <c r="E996" s="17">
        <v>333.8</v>
      </c>
      <c r="F996" s="13"/>
      <c r="G996" s="14">
        <f>F996*E996</f>
        <v>0</v>
      </c>
    </row>
    <row r="997" spans="2:7" ht="12.95" customHeight="1" outlineLevel="3">
      <c r="C997" s="10" t="s">
        <v>180</v>
      </c>
      <c r="D997" s="11">
        <v>8203100301134</v>
      </c>
      <c r="E997" s="17">
        <v>333.8</v>
      </c>
      <c r="F997" s="13"/>
      <c r="G997" s="14">
        <f>F997*E997</f>
        <v>0</v>
      </c>
    </row>
    <row r="998" spans="2:7" ht="12.95" customHeight="1" outlineLevel="3">
      <c r="C998" s="10" t="s">
        <v>181</v>
      </c>
      <c r="D998" s="11">
        <v>8603100301149</v>
      </c>
      <c r="E998" s="17">
        <v>333.8</v>
      </c>
      <c r="F998" s="13"/>
      <c r="G998" s="14">
        <f>F998*E998</f>
        <v>0</v>
      </c>
    </row>
    <row r="999" spans="2:7" ht="12.95" customHeight="1" outlineLevel="3">
      <c r="C999" s="10" t="s">
        <v>448</v>
      </c>
      <c r="D999" s="11">
        <v>8603100304119</v>
      </c>
      <c r="E999" s="17">
        <v>333.8</v>
      </c>
      <c r="F999" s="13"/>
      <c r="G999" s="14">
        <f>F999*E999</f>
        <v>0</v>
      </c>
    </row>
    <row r="1000" spans="2:7" ht="12.95" customHeight="1" outlineLevel="3">
      <c r="C1000" s="10" t="s">
        <v>449</v>
      </c>
      <c r="D1000" s="11">
        <v>8603100304126</v>
      </c>
      <c r="E1000" s="17">
        <v>333.8</v>
      </c>
      <c r="F1000" s="13"/>
      <c r="G1000" s="14">
        <f>F1000*E1000</f>
        <v>0</v>
      </c>
    </row>
    <row r="1001" spans="2:7" ht="12.95" customHeight="1" outlineLevel="3">
      <c r="C1001" s="10" t="s">
        <v>450</v>
      </c>
      <c r="D1001" s="11">
        <v>8603100308858</v>
      </c>
      <c r="E1001" s="17">
        <v>333.8</v>
      </c>
      <c r="F1001" s="13"/>
      <c r="G1001" s="14">
        <f>F1001*E1001</f>
        <v>0</v>
      </c>
    </row>
    <row r="1002" spans="2:7" ht="12.95" customHeight="1" outlineLevel="3">
      <c r="C1002" s="10" t="s">
        <v>451</v>
      </c>
      <c r="D1002" s="11">
        <v>8603100308117</v>
      </c>
      <c r="E1002" s="17">
        <v>333.8</v>
      </c>
      <c r="F1002" s="13"/>
      <c r="G1002" s="14">
        <f>F1002*E1002</f>
        <v>0</v>
      </c>
    </row>
    <row r="1003" spans="2:7" ht="12.95" customHeight="1" outlineLevel="3">
      <c r="C1003" s="10" t="s">
        <v>452</v>
      </c>
      <c r="D1003" s="11">
        <v>8603100308148</v>
      </c>
      <c r="E1003" s="17">
        <v>333.8</v>
      </c>
      <c r="F1003" s="13"/>
      <c r="G1003" s="14">
        <f>F1003*E1003</f>
        <v>0</v>
      </c>
    </row>
    <row r="1004" spans="2:7" ht="12.95" customHeight="1" outlineLevel="3">
      <c r="C1004" s="10" t="s">
        <v>182</v>
      </c>
      <c r="D1004" s="11">
        <v>8603100302856</v>
      </c>
      <c r="E1004" s="17">
        <v>333.8</v>
      </c>
      <c r="F1004" s="13"/>
      <c r="G1004" s="14">
        <f>F1004*E1004</f>
        <v>0</v>
      </c>
    </row>
    <row r="1005" spans="2:7" ht="12.95" customHeight="1" outlineLevel="3">
      <c r="B1005" s="35" t="str">
        <f>HYPERLINK("http://galantphoto.ru/pictures_for_form/Amelie/AME-1003.jpg","увеличить")</f>
        <v>увеличить</v>
      </c>
      <c r="C1005" s="10" t="s">
        <v>183</v>
      </c>
      <c r="D1005" s="11">
        <v>8203100302117</v>
      </c>
      <c r="E1005" s="17">
        <v>333.8</v>
      </c>
      <c r="F1005" s="13"/>
      <c r="G1005" s="14">
        <f>F1005*E1005</f>
        <v>0</v>
      </c>
    </row>
    <row r="1006" spans="2:7" ht="12.95" customHeight="1" outlineLevel="3">
      <c r="C1006" s="10" t="s">
        <v>15</v>
      </c>
      <c r="D1006" s="11">
        <v>8203100302124</v>
      </c>
      <c r="E1006" s="17">
        <v>333.8</v>
      </c>
      <c r="F1006" s="13"/>
      <c r="G1006" s="14">
        <f>F1006*E1006</f>
        <v>0</v>
      </c>
    </row>
    <row r="1007" spans="2:7" ht="12.95" customHeight="1" outlineLevel="3">
      <c r="C1007" s="10" t="s">
        <v>16</v>
      </c>
      <c r="D1007" s="11">
        <v>8203100302131</v>
      </c>
      <c r="E1007" s="17">
        <v>333.8</v>
      </c>
      <c r="F1007" s="13"/>
      <c r="G1007" s="14">
        <f>F1007*E1007</f>
        <v>0</v>
      </c>
    </row>
    <row r="1008" spans="2:7" ht="11.1" customHeight="1" outlineLevel="3">
      <c r="B1008" s="28" t="s">
        <v>453</v>
      </c>
      <c r="C1008" s="28"/>
      <c r="D1008" s="8"/>
      <c r="E1008" s="29"/>
      <c r="F1008" s="29"/>
      <c r="G1008" s="29"/>
    </row>
    <row r="1009" spans="2:7" ht="11.1" customHeight="1" outlineLevel="3">
      <c r="B1009" s="30" t="s">
        <v>454</v>
      </c>
      <c r="C1009" s="30"/>
      <c r="D1009" s="30"/>
      <c r="E1009" s="30"/>
      <c r="F1009" s="9"/>
      <c r="G1009" s="9"/>
    </row>
    <row r="1010" spans="2:7" ht="12.95" customHeight="1" outlineLevel="3">
      <c r="C1010" s="10" t="s">
        <v>172</v>
      </c>
      <c r="D1010" s="11">
        <v>8602802803852</v>
      </c>
      <c r="E1010" s="17">
        <v>363</v>
      </c>
      <c r="F1010" s="13"/>
      <c r="G1010" s="14">
        <f>F1010*E1010</f>
        <v>0</v>
      </c>
    </row>
    <row r="1011" spans="2:7" ht="12.95" customHeight="1" outlineLevel="3">
      <c r="C1011" s="10" t="s">
        <v>173</v>
      </c>
      <c r="D1011" s="11">
        <v>8602802803111</v>
      </c>
      <c r="E1011" s="17">
        <v>363</v>
      </c>
      <c r="F1011" s="13"/>
      <c r="G1011" s="14">
        <f>F1011*E1011</f>
        <v>0</v>
      </c>
    </row>
    <row r="1012" spans="2:7" ht="12.95" customHeight="1" outlineLevel="3">
      <c r="C1012" s="10" t="s">
        <v>174</v>
      </c>
      <c r="D1012" s="11">
        <v>8602802803128</v>
      </c>
      <c r="E1012" s="17">
        <v>363</v>
      </c>
      <c r="F1012" s="13"/>
      <c r="G1012" s="14">
        <f>F1012*E1012</f>
        <v>0</v>
      </c>
    </row>
    <row r="1013" spans="2:7" ht="12.95" customHeight="1" outlineLevel="3">
      <c r="C1013" s="10" t="s">
        <v>175</v>
      </c>
      <c r="D1013" s="11">
        <v>8602802803135</v>
      </c>
      <c r="E1013" s="17">
        <v>363</v>
      </c>
      <c r="F1013" s="13"/>
      <c r="G1013" s="14">
        <f>F1013*E1013</f>
        <v>0</v>
      </c>
    </row>
    <row r="1014" spans="2:7" ht="12.95" customHeight="1" outlineLevel="3">
      <c r="C1014" s="10" t="s">
        <v>176</v>
      </c>
      <c r="D1014" s="11">
        <v>8602802803142</v>
      </c>
      <c r="E1014" s="17">
        <v>363</v>
      </c>
      <c r="F1014" s="13"/>
      <c r="G1014" s="14">
        <f>F1014*E1014</f>
        <v>0</v>
      </c>
    </row>
    <row r="1015" spans="2:7" ht="12.95" customHeight="1" outlineLevel="3">
      <c r="C1015" s="10" t="s">
        <v>177</v>
      </c>
      <c r="D1015" s="11">
        <v>8602802801858</v>
      </c>
      <c r="E1015" s="17">
        <v>363</v>
      </c>
      <c r="F1015" s="13"/>
      <c r="G1015" s="14">
        <f>F1015*E1015</f>
        <v>0</v>
      </c>
    </row>
    <row r="1016" spans="2:7" ht="12.95" customHeight="1" outlineLevel="3">
      <c r="C1016" s="10" t="s">
        <v>178</v>
      </c>
      <c r="D1016" s="11">
        <v>8602802801117</v>
      </c>
      <c r="E1016" s="17">
        <v>363</v>
      </c>
      <c r="F1016" s="13"/>
      <c r="G1016" s="14">
        <f>F1016*E1016</f>
        <v>0</v>
      </c>
    </row>
    <row r="1017" spans="2:7" ht="12.95" customHeight="1" outlineLevel="3">
      <c r="C1017" s="10" t="s">
        <v>179</v>
      </c>
      <c r="D1017" s="11">
        <v>8602802801124</v>
      </c>
      <c r="E1017" s="17">
        <v>363</v>
      </c>
      <c r="F1017" s="13"/>
      <c r="G1017" s="14">
        <f>F1017*E1017</f>
        <v>0</v>
      </c>
    </row>
    <row r="1018" spans="2:7" ht="12.95" customHeight="1" outlineLevel="3">
      <c r="C1018" s="10" t="s">
        <v>180</v>
      </c>
      <c r="D1018" s="11">
        <v>8602802801131</v>
      </c>
      <c r="E1018" s="17">
        <v>363</v>
      </c>
      <c r="F1018" s="13"/>
      <c r="G1018" s="14">
        <f>F1018*E1018</f>
        <v>0</v>
      </c>
    </row>
    <row r="1019" spans="2:7" ht="12.95" customHeight="1" outlineLevel="3">
      <c r="C1019" s="10" t="s">
        <v>181</v>
      </c>
      <c r="D1019" s="11">
        <v>8602802801148</v>
      </c>
      <c r="E1019" s="17">
        <v>363</v>
      </c>
      <c r="F1019" s="13"/>
      <c r="G1019" s="14">
        <f>F1019*E1019</f>
        <v>0</v>
      </c>
    </row>
    <row r="1020" spans="2:7" ht="12.95" customHeight="1" outlineLevel="3">
      <c r="C1020" s="10" t="s">
        <v>455</v>
      </c>
      <c r="D1020" s="11">
        <v>8602802894850</v>
      </c>
      <c r="E1020" s="17">
        <v>363</v>
      </c>
      <c r="F1020" s="13"/>
      <c r="G1020" s="14">
        <f>F1020*E1020</f>
        <v>0</v>
      </c>
    </row>
    <row r="1021" spans="2:7" ht="12.95" customHeight="1" outlineLevel="3">
      <c r="B1021" s="16"/>
      <c r="C1021" s="10" t="s">
        <v>456</v>
      </c>
      <c r="D1021" s="11">
        <v>8602802894119</v>
      </c>
      <c r="E1021" s="17">
        <v>363</v>
      </c>
      <c r="F1021" s="13"/>
      <c r="G1021" s="14">
        <f>F1021*E1021</f>
        <v>0</v>
      </c>
    </row>
    <row r="1022" spans="2:7" ht="12.95" customHeight="1" outlineLevel="3">
      <c r="C1022" s="10" t="s">
        <v>457</v>
      </c>
      <c r="D1022" s="11">
        <v>8602802894126</v>
      </c>
      <c r="E1022" s="17">
        <v>363</v>
      </c>
      <c r="F1022" s="13"/>
      <c r="G1022" s="14">
        <f>F1022*E1022</f>
        <v>0</v>
      </c>
    </row>
    <row r="1023" spans="2:7" ht="12.95" customHeight="1" outlineLevel="3">
      <c r="C1023" s="10" t="s">
        <v>458</v>
      </c>
      <c r="D1023" s="11">
        <v>8602802894133</v>
      </c>
      <c r="E1023" s="17">
        <v>363</v>
      </c>
      <c r="F1023" s="13"/>
      <c r="G1023" s="14">
        <f>F1023*E1023</f>
        <v>0</v>
      </c>
    </row>
    <row r="1024" spans="2:7" ht="12.95" customHeight="1" outlineLevel="3">
      <c r="C1024" s="10" t="s">
        <v>459</v>
      </c>
      <c r="D1024" s="11">
        <v>8602802894140</v>
      </c>
      <c r="E1024" s="17">
        <v>363</v>
      </c>
      <c r="F1024" s="13"/>
      <c r="G1024" s="14">
        <f>F1024*E1024</f>
        <v>0</v>
      </c>
    </row>
    <row r="1025" spans="3:7" ht="12.95" customHeight="1" outlineLevel="3">
      <c r="C1025" s="10" t="s">
        <v>460</v>
      </c>
      <c r="D1025" s="11">
        <v>8602802895857</v>
      </c>
      <c r="E1025" s="17">
        <v>363</v>
      </c>
      <c r="F1025" s="13"/>
      <c r="G1025" s="14">
        <f>F1025*E1025</f>
        <v>0</v>
      </c>
    </row>
    <row r="1026" spans="3:7" ht="12.95" customHeight="1" outlineLevel="3">
      <c r="C1026" s="10" t="s">
        <v>461</v>
      </c>
      <c r="D1026" s="11">
        <v>8602802895116</v>
      </c>
      <c r="E1026" s="17">
        <v>363</v>
      </c>
      <c r="F1026" s="13"/>
      <c r="G1026" s="14">
        <f>F1026*E1026</f>
        <v>0</v>
      </c>
    </row>
    <row r="1027" spans="3:7" ht="12.95" customHeight="1" outlineLevel="3">
      <c r="C1027" s="10" t="s">
        <v>462</v>
      </c>
      <c r="D1027" s="11">
        <v>8602802895123</v>
      </c>
      <c r="E1027" s="17">
        <v>363</v>
      </c>
      <c r="F1027" s="13"/>
      <c r="G1027" s="14">
        <f>F1027*E1027</f>
        <v>0</v>
      </c>
    </row>
    <row r="1028" spans="3:7" ht="12.95" customHeight="1" outlineLevel="3">
      <c r="C1028" s="10" t="s">
        <v>463</v>
      </c>
      <c r="D1028" s="11">
        <v>8602802895130</v>
      </c>
      <c r="E1028" s="17">
        <v>363</v>
      </c>
      <c r="F1028" s="13"/>
      <c r="G1028" s="14">
        <f>F1028*E1028</f>
        <v>0</v>
      </c>
    </row>
    <row r="1029" spans="3:7" ht="12.95" customHeight="1" outlineLevel="3">
      <c r="C1029" s="10" t="s">
        <v>464</v>
      </c>
      <c r="D1029" s="11">
        <v>8602802895147</v>
      </c>
      <c r="E1029" s="17">
        <v>363</v>
      </c>
      <c r="F1029" s="13"/>
      <c r="G1029" s="14">
        <f>F1029*E1029</f>
        <v>0</v>
      </c>
    </row>
    <row r="1030" spans="3:7" ht="12.95" customHeight="1" outlineLevel="3">
      <c r="C1030" s="10" t="s">
        <v>465</v>
      </c>
      <c r="D1030" s="11">
        <v>8602802808857</v>
      </c>
      <c r="E1030" s="17">
        <v>363</v>
      </c>
      <c r="F1030" s="13"/>
      <c r="G1030" s="14">
        <f>F1030*E1030</f>
        <v>0</v>
      </c>
    </row>
    <row r="1031" spans="3:7" ht="12.95" customHeight="1" outlineLevel="3">
      <c r="C1031" s="10" t="s">
        <v>466</v>
      </c>
      <c r="D1031" s="11">
        <v>8602802808116</v>
      </c>
      <c r="E1031" s="17">
        <v>363</v>
      </c>
      <c r="F1031" s="13"/>
      <c r="G1031" s="14">
        <f>F1031*E1031</f>
        <v>0</v>
      </c>
    </row>
    <row r="1032" spans="3:7" ht="12.95" customHeight="1" outlineLevel="3">
      <c r="C1032" s="10" t="s">
        <v>467</v>
      </c>
      <c r="D1032" s="11">
        <v>8602802808123</v>
      </c>
      <c r="E1032" s="17">
        <v>363</v>
      </c>
      <c r="F1032" s="13"/>
      <c r="G1032" s="14">
        <f>F1032*E1032</f>
        <v>0</v>
      </c>
    </row>
    <row r="1033" spans="3:7" ht="12.95" customHeight="1" outlineLevel="3">
      <c r="C1033" s="10" t="s">
        <v>468</v>
      </c>
      <c r="D1033" s="11">
        <v>8602802808130</v>
      </c>
      <c r="E1033" s="17">
        <v>363</v>
      </c>
      <c r="F1033" s="13"/>
      <c r="G1033" s="14">
        <f>F1033*E1033</f>
        <v>0</v>
      </c>
    </row>
    <row r="1034" spans="3:7" ht="12.95" customHeight="1" outlineLevel="3">
      <c r="C1034" s="10" t="s">
        <v>469</v>
      </c>
      <c r="D1034" s="11">
        <v>8602802808147</v>
      </c>
      <c r="E1034" s="17">
        <v>363</v>
      </c>
      <c r="F1034" s="13"/>
      <c r="G1034" s="14">
        <f>F1034*E1034</f>
        <v>0</v>
      </c>
    </row>
    <row r="1035" spans="3:7" ht="12.95" customHeight="1" outlineLevel="3">
      <c r="C1035" s="10" t="s">
        <v>470</v>
      </c>
      <c r="D1035" s="11">
        <v>8602802819853</v>
      </c>
      <c r="E1035" s="17">
        <v>363</v>
      </c>
      <c r="F1035" s="13"/>
      <c r="G1035" s="14">
        <f>F1035*E1035</f>
        <v>0</v>
      </c>
    </row>
    <row r="1036" spans="3:7" ht="12.95" customHeight="1" outlineLevel="3">
      <c r="C1036" s="10" t="s">
        <v>471</v>
      </c>
      <c r="D1036" s="11">
        <v>8602802819112</v>
      </c>
      <c r="E1036" s="17">
        <v>363</v>
      </c>
      <c r="F1036" s="13"/>
      <c r="G1036" s="14">
        <f>F1036*E1036</f>
        <v>0</v>
      </c>
    </row>
    <row r="1037" spans="3:7" ht="12.95" customHeight="1" outlineLevel="3">
      <c r="C1037" s="10" t="s">
        <v>472</v>
      </c>
      <c r="D1037" s="11">
        <v>8602802819129</v>
      </c>
      <c r="E1037" s="17">
        <v>363</v>
      </c>
      <c r="F1037" s="13"/>
      <c r="G1037" s="14">
        <f>F1037*E1037</f>
        <v>0</v>
      </c>
    </row>
    <row r="1038" spans="3:7" ht="12.95" customHeight="1" outlineLevel="3">
      <c r="C1038" s="10" t="s">
        <v>182</v>
      </c>
      <c r="D1038" s="11">
        <v>8602802802855</v>
      </c>
      <c r="E1038" s="17">
        <v>363</v>
      </c>
      <c r="F1038" s="13"/>
      <c r="G1038" s="14">
        <f>F1038*E1038</f>
        <v>0</v>
      </c>
    </row>
    <row r="1039" spans="3:7" ht="12.95" customHeight="1" outlineLevel="3">
      <c r="C1039" s="10" t="s">
        <v>183</v>
      </c>
      <c r="D1039" s="11">
        <v>8602802802114</v>
      </c>
      <c r="E1039" s="17">
        <v>363</v>
      </c>
      <c r="F1039" s="13"/>
      <c r="G1039" s="14">
        <f>F1039*E1039</f>
        <v>0</v>
      </c>
    </row>
    <row r="1040" spans="3:7" ht="12.95" customHeight="1" outlineLevel="3">
      <c r="C1040" s="10" t="s">
        <v>15</v>
      </c>
      <c r="D1040" s="11">
        <v>8602802802121</v>
      </c>
      <c r="E1040" s="17">
        <v>363</v>
      </c>
      <c r="F1040" s="13"/>
      <c r="G1040" s="14">
        <f>F1040*E1040</f>
        <v>0</v>
      </c>
    </row>
    <row r="1041" spans="2:7" ht="12.95" customHeight="1" outlineLevel="3">
      <c r="C1041" s="10" t="s">
        <v>17</v>
      </c>
      <c r="D1041" s="11">
        <v>8602802802145</v>
      </c>
      <c r="E1041" s="17">
        <v>363</v>
      </c>
      <c r="F1041" s="13"/>
      <c r="G1041" s="14">
        <f>F1041*E1041</f>
        <v>0</v>
      </c>
    </row>
    <row r="1042" spans="2:7" ht="11.1" customHeight="1" outlineLevel="3">
      <c r="B1042" s="28" t="s">
        <v>473</v>
      </c>
      <c r="C1042" s="28"/>
      <c r="D1042" s="8"/>
      <c r="E1042" s="33" t="str">
        <f>HYPERLINK("http://www.galantholding.ru/catalog/303/100783/","www.galantholding.ru")</f>
        <v>www.galantholding.ru</v>
      </c>
      <c r="F1042" s="29"/>
      <c r="G1042" s="29"/>
    </row>
    <row r="1043" spans="2:7" ht="11.1" customHeight="1" outlineLevel="3">
      <c r="B1043" s="30" t="s">
        <v>368</v>
      </c>
      <c r="C1043" s="30"/>
      <c r="D1043" s="30"/>
      <c r="E1043" s="30"/>
      <c r="F1043" s="9"/>
      <c r="G1043" s="9"/>
    </row>
    <row r="1044" spans="2:7" ht="12.95" customHeight="1" outlineLevel="3">
      <c r="C1044" s="10" t="s">
        <v>172</v>
      </c>
      <c r="D1044" s="11">
        <v>8602802903859</v>
      </c>
      <c r="E1044" s="17">
        <v>283.8</v>
      </c>
      <c r="F1044" s="13"/>
      <c r="G1044" s="14">
        <f>F1044*E1044</f>
        <v>0</v>
      </c>
    </row>
    <row r="1045" spans="2:7" ht="12.95" customHeight="1" outlineLevel="3">
      <c r="C1045" s="10" t="s">
        <v>173</v>
      </c>
      <c r="D1045" s="11">
        <v>8602802903118</v>
      </c>
      <c r="E1045" s="17">
        <v>283.8</v>
      </c>
      <c r="F1045" s="13"/>
      <c r="G1045" s="14">
        <f>F1045*E1045</f>
        <v>0</v>
      </c>
    </row>
    <row r="1046" spans="2:7" ht="12.95" customHeight="1" outlineLevel="3">
      <c r="C1046" s="10" t="s">
        <v>174</v>
      </c>
      <c r="D1046" s="11">
        <v>8602802903125</v>
      </c>
      <c r="E1046" s="17">
        <v>283.8</v>
      </c>
      <c r="F1046" s="13"/>
      <c r="G1046" s="14">
        <f>F1046*E1046</f>
        <v>0</v>
      </c>
    </row>
    <row r="1047" spans="2:7" ht="12.95" customHeight="1" outlineLevel="3">
      <c r="C1047" s="10" t="s">
        <v>175</v>
      </c>
      <c r="D1047" s="11">
        <v>8602802903132</v>
      </c>
      <c r="E1047" s="17">
        <v>283.8</v>
      </c>
      <c r="F1047" s="13"/>
      <c r="G1047" s="14">
        <f>F1047*E1047</f>
        <v>0</v>
      </c>
    </row>
    <row r="1048" spans="2:7" ht="12.95" customHeight="1" outlineLevel="3">
      <c r="C1048" s="10" t="s">
        <v>176</v>
      </c>
      <c r="D1048" s="11">
        <v>8602802903149</v>
      </c>
      <c r="E1048" s="17">
        <v>283.8</v>
      </c>
      <c r="F1048" s="13"/>
      <c r="G1048" s="14">
        <f>F1048*E1048</f>
        <v>0</v>
      </c>
    </row>
    <row r="1049" spans="2:7" ht="12.95" customHeight="1" outlineLevel="3">
      <c r="C1049" s="10" t="s">
        <v>177</v>
      </c>
      <c r="D1049" s="11">
        <v>8202802901109</v>
      </c>
      <c r="E1049" s="17">
        <v>283.8</v>
      </c>
      <c r="F1049" s="13"/>
      <c r="G1049" s="14">
        <f>F1049*E1049</f>
        <v>0</v>
      </c>
    </row>
    <row r="1050" spans="2:7" ht="12.95" customHeight="1" outlineLevel="3">
      <c r="C1050" s="10" t="s">
        <v>178</v>
      </c>
      <c r="D1050" s="11">
        <v>8202802901116</v>
      </c>
      <c r="E1050" s="17">
        <v>283.8</v>
      </c>
      <c r="F1050" s="13"/>
      <c r="G1050" s="14">
        <f>F1050*E1050</f>
        <v>0</v>
      </c>
    </row>
    <row r="1051" spans="2:7" ht="12.95" customHeight="1" outlineLevel="3">
      <c r="C1051" s="10" t="s">
        <v>179</v>
      </c>
      <c r="D1051" s="11">
        <v>8202802901123</v>
      </c>
      <c r="E1051" s="17">
        <v>283.8</v>
      </c>
      <c r="F1051" s="13"/>
      <c r="G1051" s="14">
        <f>F1051*E1051</f>
        <v>0</v>
      </c>
    </row>
    <row r="1052" spans="2:7" ht="12.95" customHeight="1" outlineLevel="3">
      <c r="C1052" s="10" t="s">
        <v>180</v>
      </c>
      <c r="D1052" s="11">
        <v>8202802901130</v>
      </c>
      <c r="E1052" s="17">
        <v>283.8</v>
      </c>
      <c r="F1052" s="13"/>
      <c r="G1052" s="14">
        <f>F1052*E1052</f>
        <v>0</v>
      </c>
    </row>
    <row r="1053" spans="2:7" ht="12.95" customHeight="1" outlineLevel="3">
      <c r="C1053" s="10" t="s">
        <v>181</v>
      </c>
      <c r="D1053" s="11">
        <v>8202802901147</v>
      </c>
      <c r="E1053" s="17">
        <v>283.8</v>
      </c>
      <c r="F1053" s="13"/>
      <c r="G1053" s="14">
        <f>F1053*E1053</f>
        <v>0</v>
      </c>
    </row>
    <row r="1054" spans="2:7" ht="12.95" customHeight="1" outlineLevel="3">
      <c r="C1054" s="10" t="s">
        <v>474</v>
      </c>
      <c r="D1054" s="11">
        <v>8602802914114</v>
      </c>
      <c r="E1054" s="17">
        <v>283.8</v>
      </c>
      <c r="F1054" s="13"/>
      <c r="G1054" s="14">
        <f>F1054*E1054</f>
        <v>0</v>
      </c>
    </row>
    <row r="1055" spans="2:7" ht="12.95" customHeight="1" outlineLevel="3">
      <c r="B1055" s="35" t="str">
        <f>HYPERLINK("http://galantphoto.ru/pictures_for_form/Amelie/AME-8029-3.jpg","увеличить")</f>
        <v>увеличить</v>
      </c>
      <c r="C1055" s="10" t="s">
        <v>475</v>
      </c>
      <c r="D1055" s="11">
        <v>8602802914121</v>
      </c>
      <c r="E1055" s="17">
        <v>283.8</v>
      </c>
      <c r="F1055" s="13"/>
      <c r="G1055" s="14">
        <f>F1055*E1055</f>
        <v>0</v>
      </c>
    </row>
    <row r="1056" spans="2:7" ht="12.95" customHeight="1" outlineLevel="3">
      <c r="C1056" s="10" t="s">
        <v>450</v>
      </c>
      <c r="D1056" s="11">
        <v>8602802908106</v>
      </c>
      <c r="E1056" s="17">
        <v>283.8</v>
      </c>
      <c r="F1056" s="13"/>
      <c r="G1056" s="14">
        <f>F1056*E1056</f>
        <v>0</v>
      </c>
    </row>
    <row r="1057" spans="2:7" ht="12.95" customHeight="1" outlineLevel="3">
      <c r="C1057" s="10" t="s">
        <v>476</v>
      </c>
      <c r="D1057" s="11">
        <v>8602802908120</v>
      </c>
      <c r="E1057" s="17">
        <v>283.8</v>
      </c>
      <c r="F1057" s="13"/>
      <c r="G1057" s="14">
        <f>F1057*E1057</f>
        <v>0</v>
      </c>
    </row>
    <row r="1058" spans="2:7" ht="12.95" customHeight="1" outlineLevel="3">
      <c r="C1058" s="10" t="s">
        <v>477</v>
      </c>
      <c r="D1058" s="11">
        <v>8602802908137</v>
      </c>
      <c r="E1058" s="17">
        <v>283.8</v>
      </c>
      <c r="F1058" s="13"/>
      <c r="G1058" s="14">
        <f>F1058*E1058</f>
        <v>0</v>
      </c>
    </row>
    <row r="1059" spans="2:7" ht="12.95" customHeight="1" outlineLevel="3">
      <c r="C1059" s="10" t="s">
        <v>452</v>
      </c>
      <c r="D1059" s="11">
        <v>8602802908144</v>
      </c>
      <c r="E1059" s="17">
        <v>283.8</v>
      </c>
      <c r="F1059" s="13"/>
      <c r="G1059" s="14">
        <f>F1059*E1059</f>
        <v>0</v>
      </c>
    </row>
    <row r="1060" spans="2:7" ht="12.95" customHeight="1" outlineLevel="3">
      <c r="C1060" s="10" t="s">
        <v>478</v>
      </c>
      <c r="D1060" s="11">
        <v>8602802909851</v>
      </c>
      <c r="E1060" s="17">
        <v>283.8</v>
      </c>
      <c r="F1060" s="13"/>
      <c r="G1060" s="14">
        <f>F1060*E1060</f>
        <v>0</v>
      </c>
    </row>
    <row r="1061" spans="2:7" ht="12.95" customHeight="1" outlineLevel="3">
      <c r="C1061" s="10" t="s">
        <v>479</v>
      </c>
      <c r="D1061" s="11">
        <v>8602802909110</v>
      </c>
      <c r="E1061" s="17">
        <v>283.8</v>
      </c>
      <c r="F1061" s="13"/>
      <c r="G1061" s="14">
        <f>F1061*E1061</f>
        <v>0</v>
      </c>
    </row>
    <row r="1062" spans="2:7" ht="12.95" customHeight="1" outlineLevel="3">
      <c r="C1062" s="10" t="s">
        <v>480</v>
      </c>
      <c r="D1062" s="11">
        <v>8602802909127</v>
      </c>
      <c r="E1062" s="17">
        <v>283.8</v>
      </c>
      <c r="F1062" s="13"/>
      <c r="G1062" s="14">
        <f>F1062*E1062</f>
        <v>0</v>
      </c>
    </row>
    <row r="1063" spans="2:7" ht="12.95" customHeight="1" outlineLevel="3">
      <c r="C1063" s="10" t="s">
        <v>481</v>
      </c>
      <c r="D1063" s="11">
        <v>8602802909134</v>
      </c>
      <c r="E1063" s="17">
        <v>283.8</v>
      </c>
      <c r="F1063" s="13"/>
      <c r="G1063" s="14">
        <f>F1063*E1063</f>
        <v>0</v>
      </c>
    </row>
    <row r="1064" spans="2:7" ht="12.95" customHeight="1" outlineLevel="3">
      <c r="C1064" s="10" t="s">
        <v>482</v>
      </c>
      <c r="D1064" s="11">
        <v>8602802992853</v>
      </c>
      <c r="E1064" s="17">
        <v>283.8</v>
      </c>
      <c r="F1064" s="13"/>
      <c r="G1064" s="14">
        <f>F1064*E1064</f>
        <v>0</v>
      </c>
    </row>
    <row r="1065" spans="2:7" ht="12.95" customHeight="1" outlineLevel="3">
      <c r="C1065" s="10" t="s">
        <v>483</v>
      </c>
      <c r="D1065" s="11">
        <v>8602802992112</v>
      </c>
      <c r="E1065" s="17">
        <v>283.8</v>
      </c>
      <c r="F1065" s="13"/>
      <c r="G1065" s="14">
        <f>F1065*E1065</f>
        <v>0</v>
      </c>
    </row>
    <row r="1066" spans="2:7" ht="11.1" customHeight="1" outlineLevel="3">
      <c r="B1066" s="28" t="s">
        <v>484</v>
      </c>
      <c r="C1066" s="28"/>
      <c r="D1066" s="8"/>
      <c r="E1066" s="33" t="str">
        <f>HYPERLINK("http://www.galantholding.ru/catalog/307/100790/","www.galantholding.ru")</f>
        <v>www.galantholding.ru</v>
      </c>
      <c r="F1066" s="29"/>
      <c r="G1066" s="29"/>
    </row>
    <row r="1067" spans="2:7" ht="11.1" customHeight="1" outlineLevel="3">
      <c r="B1067" s="30" t="s">
        <v>368</v>
      </c>
      <c r="C1067" s="30"/>
      <c r="D1067" s="30"/>
      <c r="E1067" s="30"/>
      <c r="F1067" s="9"/>
      <c r="G1067" s="9"/>
    </row>
    <row r="1068" spans="2:7" ht="12.95" customHeight="1" outlineLevel="3">
      <c r="C1068" s="10" t="s">
        <v>172</v>
      </c>
      <c r="D1068" s="11">
        <v>8602803003855</v>
      </c>
      <c r="E1068" s="17">
        <v>310.2</v>
      </c>
      <c r="F1068" s="13"/>
      <c r="G1068" s="14">
        <f>F1068*E1068</f>
        <v>0</v>
      </c>
    </row>
    <row r="1069" spans="2:7" ht="12.95" customHeight="1" outlineLevel="3">
      <c r="C1069" s="10" t="s">
        <v>173</v>
      </c>
      <c r="D1069" s="11">
        <v>8602803003114</v>
      </c>
      <c r="E1069" s="17">
        <v>310.2</v>
      </c>
      <c r="F1069" s="13"/>
      <c r="G1069" s="14">
        <f>F1069*E1069</f>
        <v>0</v>
      </c>
    </row>
    <row r="1070" spans="2:7" ht="12.95" customHeight="1" outlineLevel="3">
      <c r="C1070" s="10" t="s">
        <v>174</v>
      </c>
      <c r="D1070" s="11">
        <v>8602803003121</v>
      </c>
      <c r="E1070" s="17">
        <v>310.2</v>
      </c>
      <c r="F1070" s="13"/>
      <c r="G1070" s="14">
        <f>F1070*E1070</f>
        <v>0</v>
      </c>
    </row>
    <row r="1071" spans="2:7" ht="12.95" customHeight="1" outlineLevel="3">
      <c r="C1071" s="10" t="s">
        <v>175</v>
      </c>
      <c r="D1071" s="11">
        <v>8602803003138</v>
      </c>
      <c r="E1071" s="17">
        <v>310.2</v>
      </c>
      <c r="F1071" s="13"/>
      <c r="G1071" s="14">
        <f>F1071*E1071</f>
        <v>0</v>
      </c>
    </row>
    <row r="1072" spans="2:7" ht="12.95" customHeight="1" outlineLevel="3">
      <c r="C1072" s="10" t="s">
        <v>176</v>
      </c>
      <c r="D1072" s="11">
        <v>8602803003145</v>
      </c>
      <c r="E1072" s="17">
        <v>310.2</v>
      </c>
      <c r="F1072" s="13"/>
      <c r="G1072" s="14">
        <f>F1072*E1072</f>
        <v>0</v>
      </c>
    </row>
    <row r="1073" spans="2:7" ht="12.95" customHeight="1" outlineLevel="3">
      <c r="C1073" s="10" t="s">
        <v>177</v>
      </c>
      <c r="D1073" s="11">
        <v>8602803001103</v>
      </c>
      <c r="E1073" s="17">
        <v>310.2</v>
      </c>
      <c r="F1073" s="13"/>
      <c r="G1073" s="14">
        <f>F1073*E1073</f>
        <v>0</v>
      </c>
    </row>
    <row r="1074" spans="2:7" ht="12.95" customHeight="1" outlineLevel="3">
      <c r="C1074" s="10" t="s">
        <v>178</v>
      </c>
      <c r="D1074" s="11">
        <v>8202803001112</v>
      </c>
      <c r="E1074" s="17">
        <v>310.2</v>
      </c>
      <c r="F1074" s="13"/>
      <c r="G1074" s="14">
        <f>F1074*E1074</f>
        <v>0</v>
      </c>
    </row>
    <row r="1075" spans="2:7" ht="12.95" customHeight="1" outlineLevel="3">
      <c r="C1075" s="10" t="s">
        <v>179</v>
      </c>
      <c r="D1075" s="11">
        <v>8202803001129</v>
      </c>
      <c r="E1075" s="17">
        <v>310.2</v>
      </c>
      <c r="F1075" s="13"/>
      <c r="G1075" s="14">
        <f>F1075*E1075</f>
        <v>0</v>
      </c>
    </row>
    <row r="1076" spans="2:7" ht="12.95" customHeight="1" outlineLevel="3">
      <c r="C1076" s="10" t="s">
        <v>180</v>
      </c>
      <c r="D1076" s="11">
        <v>8202803001136</v>
      </c>
      <c r="E1076" s="17">
        <v>310.2</v>
      </c>
      <c r="F1076" s="13"/>
      <c r="G1076" s="14">
        <f>F1076*E1076</f>
        <v>0</v>
      </c>
    </row>
    <row r="1077" spans="2:7" ht="12.95" customHeight="1" outlineLevel="3">
      <c r="C1077" s="10" t="s">
        <v>181</v>
      </c>
      <c r="D1077" s="11">
        <v>8202803001143</v>
      </c>
      <c r="E1077" s="17">
        <v>310.2</v>
      </c>
      <c r="F1077" s="13"/>
      <c r="G1077" s="14">
        <f>F1077*E1077</f>
        <v>0</v>
      </c>
    </row>
    <row r="1078" spans="2:7" ht="12.95" customHeight="1" outlineLevel="3">
      <c r="C1078" s="10" t="s">
        <v>450</v>
      </c>
      <c r="D1078" s="11">
        <v>8602803008102</v>
      </c>
      <c r="E1078" s="17">
        <v>310.2</v>
      </c>
      <c r="F1078" s="13"/>
      <c r="G1078" s="14">
        <f>F1078*E1078</f>
        <v>0</v>
      </c>
    </row>
    <row r="1079" spans="2:7" ht="12.95" customHeight="1" outlineLevel="3">
      <c r="B1079" s="35" t="str">
        <f>HYPERLINK("http://galantphoto.ru/pictures_for_form/Amelie/AME-8030-2.jpg","увеличить")</f>
        <v>увеличить</v>
      </c>
      <c r="C1079" s="10" t="s">
        <v>451</v>
      </c>
      <c r="D1079" s="11">
        <v>8602803008119</v>
      </c>
      <c r="E1079" s="17">
        <v>310.2</v>
      </c>
      <c r="F1079" s="13"/>
      <c r="G1079" s="14">
        <f>F1079*E1079</f>
        <v>0</v>
      </c>
    </row>
    <row r="1080" spans="2:7" ht="12.95" customHeight="1" outlineLevel="3">
      <c r="C1080" s="10" t="s">
        <v>476</v>
      </c>
      <c r="D1080" s="11">
        <v>8602803008126</v>
      </c>
      <c r="E1080" s="17">
        <v>310.2</v>
      </c>
      <c r="F1080" s="13"/>
      <c r="G1080" s="14">
        <f>F1080*E1080</f>
        <v>0</v>
      </c>
    </row>
    <row r="1081" spans="2:7" ht="12.95" customHeight="1" outlineLevel="3">
      <c r="C1081" s="10" t="s">
        <v>452</v>
      </c>
      <c r="D1081" s="11">
        <v>8602803008140</v>
      </c>
      <c r="E1081" s="17">
        <v>310.2</v>
      </c>
      <c r="F1081" s="13"/>
      <c r="G1081" s="14">
        <f>F1081*E1081</f>
        <v>0</v>
      </c>
    </row>
    <row r="1082" spans="2:7" ht="12.95" customHeight="1" outlineLevel="3">
      <c r="C1082" s="10" t="s">
        <v>182</v>
      </c>
      <c r="D1082" s="11">
        <v>8602803002100</v>
      </c>
      <c r="E1082" s="17">
        <v>310.2</v>
      </c>
      <c r="F1082" s="13"/>
      <c r="G1082" s="14">
        <f>F1082*E1082</f>
        <v>0</v>
      </c>
    </row>
    <row r="1083" spans="2:7" ht="12.95" customHeight="1" outlineLevel="3">
      <c r="C1083" s="10" t="s">
        <v>183</v>
      </c>
      <c r="D1083" s="11">
        <v>8202803002119</v>
      </c>
      <c r="E1083" s="17">
        <v>310.2</v>
      </c>
      <c r="F1083" s="13"/>
      <c r="G1083" s="14">
        <f>F1083*E1083</f>
        <v>0</v>
      </c>
    </row>
    <row r="1084" spans="2:7" ht="12.95" customHeight="1" outlineLevel="3">
      <c r="C1084" s="10" t="s">
        <v>15</v>
      </c>
      <c r="D1084" s="11">
        <v>8202803002126</v>
      </c>
      <c r="E1084" s="17">
        <v>310.2</v>
      </c>
      <c r="F1084" s="13"/>
      <c r="G1084" s="14">
        <f>F1084*E1084</f>
        <v>0</v>
      </c>
    </row>
    <row r="1085" spans="2:7" ht="12.95" customHeight="1" outlineLevel="3">
      <c r="C1085" s="10" t="s">
        <v>16</v>
      </c>
      <c r="D1085" s="11">
        <v>8202803002133</v>
      </c>
      <c r="E1085" s="17">
        <v>310.2</v>
      </c>
      <c r="F1085" s="13"/>
      <c r="G1085" s="14">
        <f>F1085*E1085</f>
        <v>0</v>
      </c>
    </row>
    <row r="1086" spans="2:7" ht="12.95" customHeight="1" outlineLevel="3">
      <c r="C1086" s="10" t="s">
        <v>17</v>
      </c>
      <c r="D1086" s="11">
        <v>8202803002140</v>
      </c>
      <c r="E1086" s="17">
        <v>310.2</v>
      </c>
      <c r="F1086" s="13"/>
      <c r="G1086" s="14">
        <f>F1086*E1086</f>
        <v>0</v>
      </c>
    </row>
    <row r="1087" spans="2:7" ht="11.1" customHeight="1" outlineLevel="3">
      <c r="B1087" s="28" t="s">
        <v>485</v>
      </c>
      <c r="C1087" s="28"/>
      <c r="D1087" s="8"/>
      <c r="E1087" s="33" t="str">
        <f>HYPERLINK("http://www.galantholding.ru/catalog/308/100795/","www.galantholding.ru")</f>
        <v>www.galantholding.ru</v>
      </c>
      <c r="F1087" s="29"/>
      <c r="G1087" s="29"/>
    </row>
    <row r="1088" spans="2:7" ht="11.1" customHeight="1" outlineLevel="3">
      <c r="B1088" s="30" t="s">
        <v>446</v>
      </c>
      <c r="C1088" s="30"/>
      <c r="D1088" s="30"/>
      <c r="E1088" s="30"/>
      <c r="F1088" s="9"/>
      <c r="G1088" s="9"/>
    </row>
    <row r="1089" spans="2:7" ht="12.95" customHeight="1" outlineLevel="3">
      <c r="C1089" s="10" t="s">
        <v>172</v>
      </c>
      <c r="D1089" s="11">
        <v>8202802803854</v>
      </c>
      <c r="E1089" s="17">
        <v>328.4</v>
      </c>
      <c r="F1089" s="13"/>
      <c r="G1089" s="14">
        <f>F1089*E1089</f>
        <v>0</v>
      </c>
    </row>
    <row r="1090" spans="2:7" ht="12.95" customHeight="1" outlineLevel="3">
      <c r="C1090" s="10" t="s">
        <v>173</v>
      </c>
      <c r="D1090" s="11">
        <v>8202802803113</v>
      </c>
      <c r="E1090" s="17">
        <v>328.4</v>
      </c>
      <c r="F1090" s="13"/>
      <c r="G1090" s="14">
        <f>F1090*E1090</f>
        <v>0</v>
      </c>
    </row>
    <row r="1091" spans="2:7" ht="12.95" customHeight="1" outlineLevel="3">
      <c r="C1091" s="10" t="s">
        <v>174</v>
      </c>
      <c r="D1091" s="11">
        <v>8202802803120</v>
      </c>
      <c r="E1091" s="17">
        <v>328.4</v>
      </c>
      <c r="F1091" s="13"/>
      <c r="G1091" s="14">
        <f>F1091*E1091</f>
        <v>0</v>
      </c>
    </row>
    <row r="1092" spans="2:7" ht="12.95" customHeight="1" outlineLevel="3">
      <c r="C1092" s="10" t="s">
        <v>175</v>
      </c>
      <c r="D1092" s="11">
        <v>8202802803137</v>
      </c>
      <c r="E1092" s="17">
        <v>328.4</v>
      </c>
      <c r="F1092" s="13"/>
      <c r="G1092" s="14">
        <f>F1092*E1092</f>
        <v>0</v>
      </c>
    </row>
    <row r="1093" spans="2:7" ht="12.95" customHeight="1" outlineLevel="3">
      <c r="C1093" s="10" t="s">
        <v>176</v>
      </c>
      <c r="D1093" s="11">
        <v>8202802803144</v>
      </c>
      <c r="E1093" s="17">
        <v>328.4</v>
      </c>
      <c r="F1093" s="13"/>
      <c r="G1093" s="14">
        <f>F1093*E1093</f>
        <v>0</v>
      </c>
    </row>
    <row r="1094" spans="2:7" ht="12.95" customHeight="1" outlineLevel="3">
      <c r="C1094" s="10" t="s">
        <v>177</v>
      </c>
      <c r="D1094" s="11">
        <v>8202802801102</v>
      </c>
      <c r="E1094" s="17">
        <v>328.4</v>
      </c>
      <c r="F1094" s="13"/>
      <c r="G1094" s="14">
        <f>F1094*E1094</f>
        <v>0</v>
      </c>
    </row>
    <row r="1095" spans="2:7" ht="12.95" customHeight="1" outlineLevel="3">
      <c r="C1095" s="10" t="s">
        <v>178</v>
      </c>
      <c r="D1095" s="11">
        <v>8202802801119</v>
      </c>
      <c r="E1095" s="17">
        <v>328.4</v>
      </c>
      <c r="F1095" s="13"/>
      <c r="G1095" s="14">
        <f>F1095*E1095</f>
        <v>0</v>
      </c>
    </row>
    <row r="1096" spans="2:7" ht="12.95" customHeight="1" outlineLevel="3">
      <c r="C1096" s="10" t="s">
        <v>179</v>
      </c>
      <c r="D1096" s="11">
        <v>8202802801126</v>
      </c>
      <c r="E1096" s="17">
        <v>328.4</v>
      </c>
      <c r="F1096" s="13"/>
      <c r="G1096" s="14">
        <f>F1096*E1096</f>
        <v>0</v>
      </c>
    </row>
    <row r="1097" spans="2:7" ht="12.95" customHeight="1" outlineLevel="3">
      <c r="C1097" s="10" t="s">
        <v>180</v>
      </c>
      <c r="D1097" s="11">
        <v>8202802801133</v>
      </c>
      <c r="E1097" s="17">
        <v>328.4</v>
      </c>
      <c r="F1097" s="13"/>
      <c r="G1097" s="14">
        <f>F1097*E1097</f>
        <v>0</v>
      </c>
    </row>
    <row r="1098" spans="2:7" ht="12.95" customHeight="1" outlineLevel="3">
      <c r="C1098" s="10" t="s">
        <v>181</v>
      </c>
      <c r="D1098" s="11">
        <v>8202802801140</v>
      </c>
      <c r="E1098" s="17">
        <v>328.4</v>
      </c>
      <c r="F1098" s="13"/>
      <c r="G1098" s="14">
        <f>F1098*E1098</f>
        <v>0</v>
      </c>
    </row>
    <row r="1099" spans="2:7" ht="12.95" customHeight="1" outlineLevel="3">
      <c r="C1099" s="10" t="s">
        <v>450</v>
      </c>
      <c r="D1099" s="11">
        <v>8601802808102</v>
      </c>
      <c r="E1099" s="17">
        <v>328.4</v>
      </c>
      <c r="F1099" s="13"/>
      <c r="G1099" s="14">
        <f>F1099*E1099</f>
        <v>0</v>
      </c>
    </row>
    <row r="1100" spans="2:7" ht="12.95" customHeight="1" outlineLevel="3">
      <c r="B1100" s="35" t="str">
        <f>HYPERLINK("http://galantphoto.ru/pictures_for_form/Amelie/AME-8028-1.jpg","увеличить")</f>
        <v>увеличить</v>
      </c>
      <c r="C1100" s="10" t="s">
        <v>451</v>
      </c>
      <c r="D1100" s="11">
        <v>8601802808119</v>
      </c>
      <c r="E1100" s="17">
        <v>328.4</v>
      </c>
      <c r="F1100" s="13"/>
      <c r="G1100" s="14">
        <f>F1100*E1100</f>
        <v>0</v>
      </c>
    </row>
    <row r="1101" spans="2:7" ht="12.95" customHeight="1" outlineLevel="3">
      <c r="C1101" s="10" t="s">
        <v>476</v>
      </c>
      <c r="D1101" s="11">
        <v>8601802808126</v>
      </c>
      <c r="E1101" s="17">
        <v>328.4</v>
      </c>
      <c r="F1101" s="13"/>
      <c r="G1101" s="14">
        <f>F1101*E1101</f>
        <v>0</v>
      </c>
    </row>
    <row r="1102" spans="2:7" ht="12.95" customHeight="1" outlineLevel="3">
      <c r="C1102" s="10" t="s">
        <v>477</v>
      </c>
      <c r="D1102" s="11">
        <v>8601802808133</v>
      </c>
      <c r="E1102" s="17">
        <v>328.4</v>
      </c>
      <c r="F1102" s="13"/>
      <c r="G1102" s="14">
        <f>F1102*E1102</f>
        <v>0</v>
      </c>
    </row>
    <row r="1103" spans="2:7" ht="12.95" customHeight="1" outlineLevel="3">
      <c r="C1103" s="10" t="s">
        <v>452</v>
      </c>
      <c r="D1103" s="11">
        <v>8202802808149</v>
      </c>
      <c r="E1103" s="17">
        <v>328.4</v>
      </c>
      <c r="F1103" s="13"/>
      <c r="G1103" s="14">
        <f>F1103*E1103</f>
        <v>0</v>
      </c>
    </row>
    <row r="1104" spans="2:7" ht="12.95" customHeight="1" outlineLevel="3">
      <c r="C1104" s="10" t="s">
        <v>182</v>
      </c>
      <c r="D1104" s="11">
        <v>8202802802109</v>
      </c>
      <c r="E1104" s="17">
        <v>328.4</v>
      </c>
      <c r="F1104" s="13"/>
      <c r="G1104" s="14">
        <f>F1104*E1104</f>
        <v>0</v>
      </c>
    </row>
    <row r="1105" spans="2:7" ht="12.95" customHeight="1" outlineLevel="3">
      <c r="C1105" s="10" t="s">
        <v>183</v>
      </c>
      <c r="D1105" s="11">
        <v>8202802802116</v>
      </c>
      <c r="E1105" s="17">
        <v>328.4</v>
      </c>
      <c r="F1105" s="13"/>
      <c r="G1105" s="14">
        <f>F1105*E1105</f>
        <v>0</v>
      </c>
    </row>
    <row r="1106" spans="2:7" ht="12.95" customHeight="1" outlineLevel="3">
      <c r="C1106" s="10" t="s">
        <v>15</v>
      </c>
      <c r="D1106" s="11">
        <v>8202802802123</v>
      </c>
      <c r="E1106" s="17">
        <v>328.4</v>
      </c>
      <c r="F1106" s="13"/>
      <c r="G1106" s="14">
        <f>F1106*E1106</f>
        <v>0</v>
      </c>
    </row>
    <row r="1107" spans="2:7" ht="12.95" customHeight="1" outlineLevel="3">
      <c r="C1107" s="10" t="s">
        <v>16</v>
      </c>
      <c r="D1107" s="11">
        <v>8202802802130</v>
      </c>
      <c r="E1107" s="17">
        <v>328.4</v>
      </c>
      <c r="F1107" s="13"/>
      <c r="G1107" s="14">
        <f>F1107*E1107</f>
        <v>0</v>
      </c>
    </row>
    <row r="1108" spans="2:7" ht="12.95" customHeight="1" outlineLevel="3">
      <c r="C1108" s="10" t="s">
        <v>17</v>
      </c>
      <c r="D1108" s="11">
        <v>8202802802147</v>
      </c>
      <c r="E1108" s="17">
        <v>328.4</v>
      </c>
      <c r="F1108" s="13"/>
      <c r="G1108" s="14">
        <f>F1108*E1108</f>
        <v>0</v>
      </c>
    </row>
    <row r="1109" spans="2:7" ht="11.1" customHeight="1" outlineLevel="2">
      <c r="B1109" s="7" t="s">
        <v>486</v>
      </c>
      <c r="C1109" s="7"/>
      <c r="D1109" s="7"/>
      <c r="E1109" s="7"/>
      <c r="F1109" s="7"/>
      <c r="G1109" s="7"/>
    </row>
    <row r="1110" spans="2:7" ht="11.1" customHeight="1" outlineLevel="3">
      <c r="B1110" s="28" t="s">
        <v>487</v>
      </c>
      <c r="C1110" s="28"/>
      <c r="D1110" s="8"/>
      <c r="E1110" s="33" t="str">
        <f>HYPERLINK("http://www.galantholding.ru/catalog/292/124183/","www.galantholding.ru")</f>
        <v>www.galantholding.ru</v>
      </c>
      <c r="F1110" s="29"/>
      <c r="G1110" s="29"/>
    </row>
    <row r="1111" spans="2:7" ht="11.1" customHeight="1" outlineLevel="3">
      <c r="B1111" s="30" t="s">
        <v>24</v>
      </c>
      <c r="C1111" s="30"/>
      <c r="D1111" s="30"/>
      <c r="E1111" s="30"/>
      <c r="F1111" s="9"/>
      <c r="G1111" s="9"/>
    </row>
    <row r="1112" spans="2:7" ht="12.95" customHeight="1" outlineLevel="3">
      <c r="C1112" s="10" t="s">
        <v>201</v>
      </c>
      <c r="D1112" s="11">
        <v>8600804201171</v>
      </c>
      <c r="E1112" s="17">
        <v>805.9</v>
      </c>
      <c r="F1112" s="13"/>
      <c r="G1112" s="14">
        <f>F1112*E1112</f>
        <v>0</v>
      </c>
    </row>
    <row r="1113" spans="2:7" ht="12.95" customHeight="1" outlineLevel="3">
      <c r="C1113" s="10" t="s">
        <v>202</v>
      </c>
      <c r="D1113" s="11">
        <v>8600804201188</v>
      </c>
      <c r="E1113" s="17">
        <v>805.9</v>
      </c>
      <c r="F1113" s="13"/>
      <c r="G1113" s="14">
        <f>F1113*E1113</f>
        <v>0</v>
      </c>
    </row>
    <row r="1114" spans="2:7" ht="12.95" customHeight="1" outlineLevel="3">
      <c r="C1114" s="10" t="s">
        <v>187</v>
      </c>
      <c r="D1114" s="11">
        <v>8600804201195</v>
      </c>
      <c r="E1114" s="17">
        <v>805.9</v>
      </c>
      <c r="F1114" s="13"/>
      <c r="G1114" s="14">
        <f>F1114*E1114</f>
        <v>0</v>
      </c>
    </row>
    <row r="1115" spans="2:7" ht="12.95" customHeight="1" outlineLevel="3">
      <c r="C1115" s="10" t="s">
        <v>196</v>
      </c>
      <c r="D1115" s="11">
        <v>8600804201003</v>
      </c>
      <c r="E1115" s="17">
        <v>805.9</v>
      </c>
      <c r="F1115" s="13"/>
      <c r="G1115" s="14">
        <f>F1115*E1115</f>
        <v>0</v>
      </c>
    </row>
    <row r="1116" spans="2:7" ht="12.95" customHeight="1" outlineLevel="3">
      <c r="C1116" s="10" t="s">
        <v>188</v>
      </c>
      <c r="D1116" s="11">
        <v>8600804201010</v>
      </c>
      <c r="E1116" s="17">
        <v>805.9</v>
      </c>
      <c r="F1116" s="13"/>
      <c r="G1116" s="14">
        <f>F1116*E1116</f>
        <v>0</v>
      </c>
    </row>
    <row r="1117" spans="2:7" ht="12.95" customHeight="1" outlineLevel="3">
      <c r="C1117" s="10" t="s">
        <v>113</v>
      </c>
      <c r="D1117" s="11">
        <v>8600804201027</v>
      </c>
      <c r="E1117" s="17">
        <v>805.9</v>
      </c>
      <c r="F1117" s="13"/>
      <c r="G1117" s="14">
        <f>F1117*E1117</f>
        <v>0</v>
      </c>
    </row>
    <row r="1118" spans="2:7" ht="12.95" customHeight="1" outlineLevel="3">
      <c r="C1118" s="10" t="s">
        <v>139</v>
      </c>
      <c r="D1118" s="11">
        <v>8600804201393</v>
      </c>
      <c r="E1118" s="17">
        <v>805.9</v>
      </c>
      <c r="F1118" s="13"/>
      <c r="G1118" s="14">
        <f>F1118*E1118</f>
        <v>0</v>
      </c>
    </row>
    <row r="1119" spans="2:7" ht="12.95" customHeight="1" outlineLevel="3">
      <c r="C1119" s="10" t="s">
        <v>140</v>
      </c>
      <c r="D1119" s="11">
        <v>8600804201270</v>
      </c>
      <c r="E1119" s="17">
        <v>805.9</v>
      </c>
      <c r="F1119" s="13"/>
      <c r="G1119" s="14">
        <f>F1119*E1119</f>
        <v>0</v>
      </c>
    </row>
    <row r="1120" spans="2:7" ht="12.95" customHeight="1" outlineLevel="3">
      <c r="C1120" s="10" t="s">
        <v>114</v>
      </c>
      <c r="D1120" s="11">
        <v>8600804201041</v>
      </c>
      <c r="E1120" s="17">
        <v>805.9</v>
      </c>
      <c r="F1120" s="13"/>
      <c r="G1120" s="14">
        <f>F1120*E1120</f>
        <v>0</v>
      </c>
    </row>
    <row r="1121" spans="2:7" ht="12.95" customHeight="1" outlineLevel="3">
      <c r="C1121" s="10" t="s">
        <v>197</v>
      </c>
      <c r="D1121" s="11">
        <v>8600804201409</v>
      </c>
      <c r="E1121" s="17">
        <v>805.9</v>
      </c>
      <c r="F1121" s="13"/>
      <c r="G1121" s="14">
        <f>F1121*E1121</f>
        <v>0</v>
      </c>
    </row>
    <row r="1122" spans="2:7" ht="12.95" customHeight="1" outlineLevel="3">
      <c r="C1122" s="10" t="s">
        <v>143</v>
      </c>
      <c r="D1122" s="11">
        <v>8600804201843</v>
      </c>
      <c r="E1122" s="17">
        <v>805.9</v>
      </c>
      <c r="F1122" s="13"/>
      <c r="G1122" s="14">
        <f>F1122*E1122</f>
        <v>0</v>
      </c>
    </row>
    <row r="1123" spans="2:7" ht="12.95" customHeight="1" outlineLevel="3">
      <c r="B1123" s="35" t="str">
        <f>HYPERLINK("http://galantphoto.ru/pictures_for_form/Amelie/AME-8042.jpg","увеличить")</f>
        <v>увеличить</v>
      </c>
      <c r="C1123" s="10" t="s">
        <v>144</v>
      </c>
      <c r="D1123" s="11">
        <v>8600804201065</v>
      </c>
      <c r="E1123" s="17">
        <v>805.9</v>
      </c>
      <c r="F1123" s="13"/>
      <c r="G1123" s="14">
        <f>F1123*E1123</f>
        <v>0</v>
      </c>
    </row>
    <row r="1124" spans="2:7" ht="12.95" customHeight="1" outlineLevel="3">
      <c r="C1124" s="10" t="s">
        <v>193</v>
      </c>
      <c r="D1124" s="11">
        <v>8600804202192</v>
      </c>
      <c r="E1124" s="17">
        <v>805.9</v>
      </c>
      <c r="F1124" s="13"/>
      <c r="G1124" s="14">
        <f>F1124*E1124</f>
        <v>0</v>
      </c>
    </row>
    <row r="1125" spans="2:7" ht="12.95" customHeight="1" outlineLevel="3">
      <c r="C1125" s="10" t="s">
        <v>153</v>
      </c>
      <c r="D1125" s="11">
        <v>8600804202024</v>
      </c>
      <c r="E1125" s="17">
        <v>805.9</v>
      </c>
      <c r="F1125" s="13"/>
      <c r="G1125" s="14">
        <f>F1125*E1125</f>
        <v>0</v>
      </c>
    </row>
    <row r="1126" spans="2:7" ht="12.95" customHeight="1" outlineLevel="3">
      <c r="C1126" s="10" t="s">
        <v>154</v>
      </c>
      <c r="D1126" s="11">
        <v>8600804202031</v>
      </c>
      <c r="E1126" s="17">
        <v>805.9</v>
      </c>
      <c r="F1126" s="13"/>
      <c r="G1126" s="14">
        <f>F1126*E1126</f>
        <v>0</v>
      </c>
    </row>
    <row r="1127" spans="2:7" ht="12.95" customHeight="1" outlineLevel="3">
      <c r="C1127" s="10" t="s">
        <v>164</v>
      </c>
      <c r="D1127" s="11">
        <v>8600804202079</v>
      </c>
      <c r="E1127" s="17">
        <v>805.9</v>
      </c>
      <c r="F1127" s="13"/>
      <c r="G1127" s="14">
        <f>F1127*E1127</f>
        <v>0</v>
      </c>
    </row>
    <row r="1128" spans="2:7" ht="11.1" customHeight="1" outlineLevel="3">
      <c r="B1128" s="28" t="s">
        <v>488</v>
      </c>
      <c r="C1128" s="28"/>
      <c r="D1128" s="8"/>
      <c r="E1128" s="33" t="str">
        <f>HYPERLINK("http://www.galantholding.ru/catalog/288/124187/","www.galantholding.ru")</f>
        <v>www.galantholding.ru</v>
      </c>
      <c r="F1128" s="29"/>
      <c r="G1128" s="29"/>
    </row>
    <row r="1129" spans="2:7" ht="11.1" customHeight="1" outlineLevel="3">
      <c r="B1129" s="30" t="s">
        <v>24</v>
      </c>
      <c r="C1129" s="30"/>
      <c r="D1129" s="30"/>
      <c r="E1129" s="30"/>
      <c r="F1129" s="9"/>
      <c r="G1129" s="9"/>
    </row>
    <row r="1130" spans="2:7" ht="12.95" customHeight="1" outlineLevel="3">
      <c r="C1130" s="10" t="s">
        <v>138</v>
      </c>
      <c r="D1130" s="11">
        <v>8600804301222</v>
      </c>
      <c r="E1130" s="17">
        <v>792</v>
      </c>
      <c r="F1130" s="13"/>
      <c r="G1130" s="14">
        <f>F1130*E1130</f>
        <v>0</v>
      </c>
    </row>
    <row r="1131" spans="2:7" ht="12.95" customHeight="1" outlineLevel="3">
      <c r="C1131" s="10" t="s">
        <v>114</v>
      </c>
      <c r="D1131" s="11">
        <v>8600804301048</v>
      </c>
      <c r="E1131" s="17">
        <v>792</v>
      </c>
      <c r="F1131" s="13"/>
      <c r="G1131" s="14">
        <f>F1131*E1131</f>
        <v>0</v>
      </c>
    </row>
    <row r="1132" spans="2:7" ht="12.95" customHeight="1" outlineLevel="3">
      <c r="C1132" s="10" t="s">
        <v>141</v>
      </c>
      <c r="D1132" s="11">
        <v>8600804301055</v>
      </c>
      <c r="E1132" s="17">
        <v>792</v>
      </c>
      <c r="F1132" s="13"/>
      <c r="G1132" s="14">
        <f>F1132*E1132</f>
        <v>0</v>
      </c>
    </row>
    <row r="1133" spans="2:7" ht="12.95" customHeight="1" outlineLevel="3">
      <c r="C1133" s="10" t="s">
        <v>142</v>
      </c>
      <c r="D1133" s="11">
        <v>8600804301239</v>
      </c>
      <c r="E1133" s="17">
        <v>792</v>
      </c>
      <c r="F1133" s="13"/>
      <c r="G1133" s="14">
        <f>F1133*E1133</f>
        <v>0</v>
      </c>
    </row>
    <row r="1134" spans="2:7" ht="12.95" customHeight="1" outlineLevel="3">
      <c r="C1134" s="10" t="s">
        <v>197</v>
      </c>
      <c r="D1134" s="11">
        <v>8600804301406</v>
      </c>
      <c r="E1134" s="17">
        <v>792</v>
      </c>
      <c r="F1134" s="13"/>
      <c r="G1134" s="14">
        <f>F1134*E1134</f>
        <v>0</v>
      </c>
    </row>
    <row r="1135" spans="2:7" ht="12.95" customHeight="1" outlineLevel="3">
      <c r="C1135" s="10" t="s">
        <v>143</v>
      </c>
      <c r="D1135" s="11">
        <v>8600804301840</v>
      </c>
      <c r="E1135" s="17">
        <v>792</v>
      </c>
      <c r="F1135" s="13"/>
      <c r="G1135" s="14">
        <f>F1135*E1135</f>
        <v>0</v>
      </c>
    </row>
    <row r="1136" spans="2:7" ht="12.95" customHeight="1" outlineLevel="3">
      <c r="C1136" s="10" t="s">
        <v>145</v>
      </c>
      <c r="D1136" s="11">
        <v>8600804301079</v>
      </c>
      <c r="E1136" s="17">
        <v>792</v>
      </c>
      <c r="F1136" s="13"/>
      <c r="G1136" s="14">
        <f>F1136*E1136</f>
        <v>0</v>
      </c>
    </row>
    <row r="1137" spans="2:7" ht="12.95" customHeight="1" outlineLevel="3">
      <c r="C1137" s="10" t="s">
        <v>147</v>
      </c>
      <c r="D1137" s="11">
        <v>8600804301307</v>
      </c>
      <c r="E1137" s="17">
        <v>792</v>
      </c>
      <c r="F1137" s="13"/>
      <c r="G1137" s="14">
        <f>F1137*E1137</f>
        <v>0</v>
      </c>
    </row>
    <row r="1138" spans="2:7" ht="12.95" customHeight="1" outlineLevel="3">
      <c r="C1138" s="10" t="s">
        <v>148</v>
      </c>
      <c r="D1138" s="11">
        <v>8600804301864</v>
      </c>
      <c r="E1138" s="17">
        <v>792</v>
      </c>
      <c r="F1138" s="13"/>
      <c r="G1138" s="14">
        <f>F1138*E1138</f>
        <v>0</v>
      </c>
    </row>
    <row r="1139" spans="2:7" ht="12.95" customHeight="1" outlineLevel="3">
      <c r="C1139" s="10" t="s">
        <v>149</v>
      </c>
      <c r="D1139" s="11">
        <v>8600804301086</v>
      </c>
      <c r="E1139" s="17">
        <v>792</v>
      </c>
      <c r="F1139" s="13"/>
      <c r="G1139" s="14">
        <f>F1139*E1139</f>
        <v>0</v>
      </c>
    </row>
    <row r="1140" spans="2:7" ht="12.95" customHeight="1" outlineLevel="3">
      <c r="C1140" s="10" t="s">
        <v>150</v>
      </c>
      <c r="D1140" s="11">
        <v>8600804301093</v>
      </c>
      <c r="E1140" s="17">
        <v>792</v>
      </c>
      <c r="F1140" s="13"/>
      <c r="G1140" s="14">
        <f>F1140*E1140</f>
        <v>0</v>
      </c>
    </row>
    <row r="1141" spans="2:7" ht="12.95" customHeight="1" outlineLevel="3">
      <c r="B1141" s="35" t="str">
        <f>HYPERLINK("http://galantphoto.ru/pictures_for_form/Amelie/AME-8043.jpg","увеличить")</f>
        <v>увеличить</v>
      </c>
      <c r="C1141" s="10" t="s">
        <v>489</v>
      </c>
      <c r="D1141" s="11">
        <v>8600804301314</v>
      </c>
      <c r="E1141" s="17">
        <v>792</v>
      </c>
      <c r="F1141" s="13"/>
      <c r="G1141" s="14">
        <f>F1141*E1141</f>
        <v>0</v>
      </c>
    </row>
    <row r="1142" spans="2:7" ht="12.95" customHeight="1" outlineLevel="3">
      <c r="C1142" s="10" t="s">
        <v>490</v>
      </c>
      <c r="D1142" s="11">
        <v>8600804301871</v>
      </c>
      <c r="E1142" s="17">
        <v>792</v>
      </c>
      <c r="F1142" s="13"/>
      <c r="G1142" s="14">
        <f>F1142*E1142</f>
        <v>0</v>
      </c>
    </row>
    <row r="1143" spans="2:7" ht="12.95" customHeight="1" outlineLevel="3">
      <c r="C1143" s="10" t="s">
        <v>319</v>
      </c>
      <c r="D1143" s="11">
        <v>8600804301208</v>
      </c>
      <c r="E1143" s="17">
        <v>792</v>
      </c>
      <c r="F1143" s="13"/>
      <c r="G1143" s="14">
        <f>F1143*E1143</f>
        <v>0</v>
      </c>
    </row>
    <row r="1144" spans="2:7" ht="12.95" customHeight="1" outlineLevel="3">
      <c r="C1144" s="10" t="s">
        <v>491</v>
      </c>
      <c r="D1144" s="11">
        <v>8600804301215</v>
      </c>
      <c r="E1144" s="17">
        <v>792</v>
      </c>
      <c r="F1144" s="13"/>
      <c r="G1144" s="14">
        <f>F1144*E1144</f>
        <v>0</v>
      </c>
    </row>
    <row r="1145" spans="2:7" ht="12.95" customHeight="1" outlineLevel="3">
      <c r="C1145" s="10" t="s">
        <v>492</v>
      </c>
      <c r="D1145" s="11">
        <v>8600804315014</v>
      </c>
      <c r="E1145" s="17">
        <v>792</v>
      </c>
      <c r="F1145" s="13"/>
      <c r="G1145" s="14">
        <f>F1145*E1145</f>
        <v>0</v>
      </c>
    </row>
    <row r="1146" spans="2:7" ht="12.95" customHeight="1" outlineLevel="3">
      <c r="C1146" s="10" t="s">
        <v>493</v>
      </c>
      <c r="D1146" s="11">
        <v>8600804315021</v>
      </c>
      <c r="E1146" s="17">
        <v>792</v>
      </c>
      <c r="F1146" s="13"/>
      <c r="G1146" s="14">
        <f>F1146*E1146</f>
        <v>0</v>
      </c>
    </row>
    <row r="1147" spans="2:7" ht="12.95" customHeight="1" outlineLevel="3">
      <c r="C1147" s="10" t="s">
        <v>494</v>
      </c>
      <c r="D1147" s="11">
        <v>8600804315038</v>
      </c>
      <c r="E1147" s="17">
        <v>792</v>
      </c>
      <c r="F1147" s="13"/>
      <c r="G1147" s="14">
        <f>F1147*E1147</f>
        <v>0</v>
      </c>
    </row>
    <row r="1148" spans="2:7" ht="12.95" customHeight="1" outlineLevel="3">
      <c r="C1148" s="10" t="s">
        <v>495</v>
      </c>
      <c r="D1148" s="11">
        <v>8600804315229</v>
      </c>
      <c r="E1148" s="17">
        <v>792</v>
      </c>
      <c r="F1148" s="13"/>
      <c r="G1148" s="14">
        <f>F1148*E1148</f>
        <v>0</v>
      </c>
    </row>
    <row r="1149" spans="2:7" ht="12.95" customHeight="1" outlineLevel="3">
      <c r="C1149" s="10" t="s">
        <v>496</v>
      </c>
      <c r="D1149" s="11">
        <v>8600804315427</v>
      </c>
      <c r="E1149" s="17">
        <v>792</v>
      </c>
      <c r="F1149" s="13"/>
      <c r="G1149" s="14">
        <f>F1149*E1149</f>
        <v>0</v>
      </c>
    </row>
    <row r="1150" spans="2:7" ht="12.95" customHeight="1" outlineLevel="3">
      <c r="C1150" s="10" t="s">
        <v>497</v>
      </c>
      <c r="D1150" s="11">
        <v>8600804315397</v>
      </c>
      <c r="E1150" s="17">
        <v>792</v>
      </c>
      <c r="F1150" s="13"/>
      <c r="G1150" s="14">
        <f>F1150*E1150</f>
        <v>0</v>
      </c>
    </row>
    <row r="1151" spans="2:7" ht="12.95" customHeight="1" outlineLevel="3">
      <c r="C1151" s="10" t="s">
        <v>498</v>
      </c>
      <c r="D1151" s="11">
        <v>8600804315274</v>
      </c>
      <c r="E1151" s="17">
        <v>792</v>
      </c>
      <c r="F1151" s="13"/>
      <c r="G1151" s="14">
        <f>F1151*E1151</f>
        <v>0</v>
      </c>
    </row>
    <row r="1152" spans="2:7" ht="12.95" customHeight="1" outlineLevel="3">
      <c r="C1152" s="10" t="s">
        <v>499</v>
      </c>
      <c r="D1152" s="11">
        <v>8600804315045</v>
      </c>
      <c r="E1152" s="17">
        <v>792</v>
      </c>
      <c r="F1152" s="13"/>
      <c r="G1152" s="14">
        <f>F1152*E1152</f>
        <v>0</v>
      </c>
    </row>
    <row r="1153" spans="3:7" ht="12.95" customHeight="1" outlineLevel="3">
      <c r="C1153" s="10" t="s">
        <v>500</v>
      </c>
      <c r="D1153" s="11">
        <v>8600804315052</v>
      </c>
      <c r="E1153" s="17">
        <v>792</v>
      </c>
      <c r="F1153" s="13"/>
      <c r="G1153" s="14">
        <f>F1153*E1153</f>
        <v>0</v>
      </c>
    </row>
    <row r="1154" spans="3:7" ht="12.95" customHeight="1" outlineLevel="3">
      <c r="C1154" s="10" t="s">
        <v>501</v>
      </c>
      <c r="D1154" s="11">
        <v>8600804315236</v>
      </c>
      <c r="E1154" s="17">
        <v>792</v>
      </c>
      <c r="F1154" s="13"/>
      <c r="G1154" s="14">
        <f>F1154*E1154</f>
        <v>0</v>
      </c>
    </row>
    <row r="1155" spans="3:7" ht="12.95" customHeight="1" outlineLevel="3">
      <c r="C1155" s="10" t="s">
        <v>502</v>
      </c>
      <c r="D1155" s="11">
        <v>8600804315434</v>
      </c>
      <c r="E1155" s="17">
        <v>792</v>
      </c>
      <c r="F1155" s="13"/>
      <c r="G1155" s="14">
        <f>F1155*E1155</f>
        <v>0</v>
      </c>
    </row>
    <row r="1156" spans="3:7" ht="12.95" customHeight="1" outlineLevel="3">
      <c r="C1156" s="10" t="s">
        <v>503</v>
      </c>
      <c r="D1156" s="11">
        <v>8600804315403</v>
      </c>
      <c r="E1156" s="17">
        <v>792</v>
      </c>
      <c r="F1156" s="13"/>
      <c r="G1156" s="14">
        <f>F1156*E1156</f>
        <v>0</v>
      </c>
    </row>
    <row r="1157" spans="3:7" ht="12.95" customHeight="1" outlineLevel="3">
      <c r="C1157" s="10" t="s">
        <v>504</v>
      </c>
      <c r="D1157" s="11">
        <v>8600804315847</v>
      </c>
      <c r="E1157" s="17">
        <v>792</v>
      </c>
      <c r="F1157" s="13"/>
      <c r="G1157" s="14">
        <f>F1157*E1157</f>
        <v>0</v>
      </c>
    </row>
    <row r="1158" spans="3:7" ht="12.95" customHeight="1" outlineLevel="3">
      <c r="C1158" s="10" t="s">
        <v>505</v>
      </c>
      <c r="D1158" s="11">
        <v>8600804315069</v>
      </c>
      <c r="E1158" s="17">
        <v>792</v>
      </c>
      <c r="F1158" s="13"/>
      <c r="G1158" s="14">
        <f>F1158*E1158</f>
        <v>0</v>
      </c>
    </row>
    <row r="1159" spans="3:7" ht="12.95" customHeight="1" outlineLevel="3">
      <c r="C1159" s="10" t="s">
        <v>506</v>
      </c>
      <c r="D1159" s="11">
        <v>8600804315076</v>
      </c>
      <c r="E1159" s="17">
        <v>792</v>
      </c>
      <c r="F1159" s="13"/>
      <c r="G1159" s="14">
        <f>F1159*E1159</f>
        <v>0</v>
      </c>
    </row>
    <row r="1160" spans="3:7" ht="12.95" customHeight="1" outlineLevel="3">
      <c r="C1160" s="10" t="s">
        <v>507</v>
      </c>
      <c r="D1160" s="11">
        <v>8600804315243</v>
      </c>
      <c r="E1160" s="17">
        <v>792</v>
      </c>
      <c r="F1160" s="13"/>
      <c r="G1160" s="14">
        <f>F1160*E1160</f>
        <v>0</v>
      </c>
    </row>
    <row r="1161" spans="3:7" ht="12.95" customHeight="1" outlineLevel="3">
      <c r="C1161" s="10" t="s">
        <v>508</v>
      </c>
      <c r="D1161" s="11">
        <v>8600804315908</v>
      </c>
      <c r="E1161" s="17">
        <v>792</v>
      </c>
      <c r="F1161" s="13"/>
      <c r="G1161" s="14">
        <f>F1161*E1161</f>
        <v>0</v>
      </c>
    </row>
    <row r="1162" spans="3:7" ht="12.95" customHeight="1" outlineLevel="3">
      <c r="C1162" s="10" t="s">
        <v>509</v>
      </c>
      <c r="D1162" s="11">
        <v>8600804315861</v>
      </c>
      <c r="E1162" s="17">
        <v>792</v>
      </c>
      <c r="F1162" s="13"/>
      <c r="G1162" s="14">
        <f>F1162*E1162</f>
        <v>0</v>
      </c>
    </row>
    <row r="1163" spans="3:7" ht="12.95" customHeight="1" outlineLevel="3">
      <c r="C1163" s="10" t="s">
        <v>510</v>
      </c>
      <c r="D1163" s="11">
        <v>8600804315083</v>
      </c>
      <c r="E1163" s="17">
        <v>792</v>
      </c>
      <c r="F1163" s="13"/>
      <c r="G1163" s="14">
        <f>F1163*E1163</f>
        <v>0</v>
      </c>
    </row>
    <row r="1164" spans="3:7" ht="12.95" customHeight="1" outlineLevel="3">
      <c r="C1164" s="10" t="s">
        <v>511</v>
      </c>
      <c r="D1164" s="11">
        <v>8600804315090</v>
      </c>
      <c r="E1164" s="17">
        <v>792</v>
      </c>
      <c r="F1164" s="13"/>
      <c r="G1164" s="14">
        <f>F1164*E1164</f>
        <v>0</v>
      </c>
    </row>
    <row r="1165" spans="3:7" ht="12.95" customHeight="1" outlineLevel="3">
      <c r="C1165" s="10" t="s">
        <v>512</v>
      </c>
      <c r="D1165" s="11">
        <v>8600804315915</v>
      </c>
      <c r="E1165" s="17">
        <v>792</v>
      </c>
      <c r="F1165" s="13"/>
      <c r="G1165" s="14">
        <f>F1165*E1165</f>
        <v>0</v>
      </c>
    </row>
    <row r="1166" spans="3:7" ht="12.95" customHeight="1" outlineLevel="3">
      <c r="C1166" s="10" t="s">
        <v>513</v>
      </c>
      <c r="D1166" s="11">
        <v>8600804315922</v>
      </c>
      <c r="E1166" s="17">
        <v>792</v>
      </c>
      <c r="F1166" s="13"/>
      <c r="G1166" s="14">
        <f>F1166*E1166</f>
        <v>0</v>
      </c>
    </row>
    <row r="1167" spans="3:7" ht="12.95" customHeight="1" outlineLevel="3">
      <c r="C1167" s="10" t="s">
        <v>514</v>
      </c>
      <c r="D1167" s="11">
        <v>8600804315205</v>
      </c>
      <c r="E1167" s="17">
        <v>792</v>
      </c>
      <c r="F1167" s="13"/>
      <c r="G1167" s="14">
        <f>F1167*E1167</f>
        <v>0</v>
      </c>
    </row>
    <row r="1168" spans="3:7" ht="12.95" customHeight="1" outlineLevel="3">
      <c r="C1168" s="10" t="s">
        <v>515</v>
      </c>
      <c r="D1168" s="11">
        <v>8600804315212</v>
      </c>
      <c r="E1168" s="17">
        <v>792</v>
      </c>
      <c r="F1168" s="13"/>
      <c r="G1168" s="14">
        <f>F1168*E1168</f>
        <v>0</v>
      </c>
    </row>
    <row r="1169" spans="3:7" ht="12.95" customHeight="1" outlineLevel="3">
      <c r="C1169" s="10" t="s">
        <v>516</v>
      </c>
      <c r="D1169" s="11">
        <v>8600804339225</v>
      </c>
      <c r="E1169" s="17">
        <v>792</v>
      </c>
      <c r="F1169" s="13"/>
      <c r="G1169" s="14">
        <f>F1169*E1169</f>
        <v>0</v>
      </c>
    </row>
    <row r="1170" spans="3:7" ht="12.95" customHeight="1" outlineLevel="3">
      <c r="C1170" s="10" t="s">
        <v>517</v>
      </c>
      <c r="D1170" s="11">
        <v>8600804339423</v>
      </c>
      <c r="E1170" s="17">
        <v>792</v>
      </c>
      <c r="F1170" s="13"/>
      <c r="G1170" s="14">
        <f>F1170*E1170</f>
        <v>0</v>
      </c>
    </row>
    <row r="1171" spans="3:7" ht="12.95" customHeight="1" outlineLevel="3">
      <c r="C1171" s="10" t="s">
        <v>518</v>
      </c>
      <c r="D1171" s="11">
        <v>8600804339041</v>
      </c>
      <c r="E1171" s="17">
        <v>792</v>
      </c>
      <c r="F1171" s="13"/>
      <c r="G1171" s="14">
        <f>F1171*E1171</f>
        <v>0</v>
      </c>
    </row>
    <row r="1172" spans="3:7" ht="12.95" customHeight="1" outlineLevel="3">
      <c r="C1172" s="10" t="s">
        <v>519</v>
      </c>
      <c r="D1172" s="11">
        <v>8600804339058</v>
      </c>
      <c r="E1172" s="17">
        <v>792</v>
      </c>
      <c r="F1172" s="13"/>
      <c r="G1172" s="14">
        <f>F1172*E1172</f>
        <v>0</v>
      </c>
    </row>
    <row r="1173" spans="3:7" ht="12.95" customHeight="1" outlineLevel="3">
      <c r="C1173" s="10" t="s">
        <v>520</v>
      </c>
      <c r="D1173" s="11">
        <v>8600804339232</v>
      </c>
      <c r="E1173" s="17">
        <v>792</v>
      </c>
      <c r="F1173" s="13"/>
      <c r="G1173" s="14">
        <f>F1173*E1173</f>
        <v>0</v>
      </c>
    </row>
    <row r="1174" spans="3:7" ht="12.95" customHeight="1" outlineLevel="3">
      <c r="C1174" s="10" t="s">
        <v>521</v>
      </c>
      <c r="D1174" s="11">
        <v>8600804339430</v>
      </c>
      <c r="E1174" s="17">
        <v>792</v>
      </c>
      <c r="F1174" s="13"/>
      <c r="G1174" s="14">
        <f>F1174*E1174</f>
        <v>0</v>
      </c>
    </row>
    <row r="1175" spans="3:7" ht="12.95" customHeight="1" outlineLevel="3">
      <c r="C1175" s="10" t="s">
        <v>522</v>
      </c>
      <c r="D1175" s="11">
        <v>8600804339409</v>
      </c>
      <c r="E1175" s="17">
        <v>792</v>
      </c>
      <c r="F1175" s="13"/>
      <c r="G1175" s="14">
        <f>F1175*E1175</f>
        <v>0</v>
      </c>
    </row>
    <row r="1176" spans="3:7" ht="12.95" customHeight="1" outlineLevel="3">
      <c r="C1176" s="10" t="s">
        <v>523</v>
      </c>
      <c r="D1176" s="11">
        <v>8600804339843</v>
      </c>
      <c r="E1176" s="17">
        <v>792</v>
      </c>
      <c r="F1176" s="13"/>
      <c r="G1176" s="14">
        <f>F1176*E1176</f>
        <v>0</v>
      </c>
    </row>
    <row r="1177" spans="3:7" ht="12.95" customHeight="1" outlineLevel="3">
      <c r="C1177" s="10" t="s">
        <v>524</v>
      </c>
      <c r="D1177" s="11">
        <v>8600804339065</v>
      </c>
      <c r="E1177" s="17">
        <v>792</v>
      </c>
      <c r="F1177" s="13"/>
      <c r="G1177" s="14">
        <f>F1177*E1177</f>
        <v>0</v>
      </c>
    </row>
    <row r="1178" spans="3:7" ht="12.95" customHeight="1" outlineLevel="3">
      <c r="C1178" s="10" t="s">
        <v>525</v>
      </c>
      <c r="D1178" s="11">
        <v>8600804339072</v>
      </c>
      <c r="E1178" s="17">
        <v>792</v>
      </c>
      <c r="F1178" s="13"/>
      <c r="G1178" s="14">
        <f>F1178*E1178</f>
        <v>0</v>
      </c>
    </row>
    <row r="1179" spans="3:7" ht="12.95" customHeight="1" outlineLevel="3">
      <c r="C1179" s="10" t="s">
        <v>526</v>
      </c>
      <c r="D1179" s="11">
        <v>8600804339904</v>
      </c>
      <c r="E1179" s="17">
        <v>792</v>
      </c>
      <c r="F1179" s="13"/>
      <c r="G1179" s="14">
        <f>F1179*E1179</f>
        <v>0</v>
      </c>
    </row>
    <row r="1180" spans="3:7" ht="12.95" customHeight="1" outlineLevel="3">
      <c r="C1180" s="10" t="s">
        <v>527</v>
      </c>
      <c r="D1180" s="11">
        <v>8600804339867</v>
      </c>
      <c r="E1180" s="17">
        <v>792</v>
      </c>
      <c r="F1180" s="13"/>
      <c r="G1180" s="14">
        <f>F1180*E1180</f>
        <v>0</v>
      </c>
    </row>
    <row r="1181" spans="3:7" ht="12.95" customHeight="1" outlineLevel="3">
      <c r="C1181" s="10" t="s">
        <v>528</v>
      </c>
      <c r="D1181" s="11">
        <v>8600804339089</v>
      </c>
      <c r="E1181" s="17">
        <v>792</v>
      </c>
      <c r="F1181" s="13"/>
      <c r="G1181" s="14">
        <f>F1181*E1181</f>
        <v>0</v>
      </c>
    </row>
    <row r="1182" spans="3:7" ht="12.95" customHeight="1" outlineLevel="3">
      <c r="C1182" s="10" t="s">
        <v>529</v>
      </c>
      <c r="D1182" s="11">
        <v>8600804339096</v>
      </c>
      <c r="E1182" s="17">
        <v>792</v>
      </c>
      <c r="F1182" s="13"/>
      <c r="G1182" s="14">
        <f>F1182*E1182</f>
        <v>0</v>
      </c>
    </row>
    <row r="1183" spans="3:7" ht="12.95" customHeight="1" outlineLevel="3">
      <c r="C1183" s="10" t="s">
        <v>530</v>
      </c>
      <c r="D1183" s="11">
        <v>8600804339911</v>
      </c>
      <c r="E1183" s="17">
        <v>792</v>
      </c>
      <c r="F1183" s="13"/>
      <c r="G1183" s="14">
        <f>F1183*E1183</f>
        <v>0</v>
      </c>
    </row>
    <row r="1184" spans="3:7" ht="12.95" customHeight="1" outlineLevel="3">
      <c r="C1184" s="10" t="s">
        <v>531</v>
      </c>
      <c r="D1184" s="11">
        <v>8600804339928</v>
      </c>
      <c r="E1184" s="17">
        <v>792</v>
      </c>
      <c r="F1184" s="13"/>
      <c r="G1184" s="14">
        <f>F1184*E1184</f>
        <v>0</v>
      </c>
    </row>
    <row r="1185" spans="3:7" ht="12.95" customHeight="1" outlineLevel="3">
      <c r="C1185" s="10" t="s">
        <v>532</v>
      </c>
      <c r="D1185" s="11">
        <v>8600804339201</v>
      </c>
      <c r="E1185" s="17">
        <v>792</v>
      </c>
      <c r="F1185" s="13"/>
      <c r="G1185" s="14">
        <f>F1185*E1185</f>
        <v>0</v>
      </c>
    </row>
    <row r="1186" spans="3:7" ht="12.95" customHeight="1" outlineLevel="3">
      <c r="C1186" s="10" t="s">
        <v>533</v>
      </c>
      <c r="D1186" s="11">
        <v>8600804339218</v>
      </c>
      <c r="E1186" s="17">
        <v>792</v>
      </c>
      <c r="F1186" s="13"/>
      <c r="G1186" s="14">
        <f>F1186*E1186</f>
        <v>0</v>
      </c>
    </row>
    <row r="1187" spans="3:7" ht="12.95" customHeight="1" outlineLevel="3">
      <c r="C1187" s="10" t="s">
        <v>534</v>
      </c>
      <c r="D1187" s="11">
        <v>8600804393005</v>
      </c>
      <c r="E1187" s="17">
        <v>792</v>
      </c>
      <c r="F1187" s="13"/>
      <c r="G1187" s="14">
        <f>F1187*E1187</f>
        <v>0</v>
      </c>
    </row>
    <row r="1188" spans="3:7" ht="12.95" customHeight="1" outlineLevel="3">
      <c r="C1188" s="10" t="s">
        <v>535</v>
      </c>
      <c r="D1188" s="11">
        <v>8600804393012</v>
      </c>
      <c r="E1188" s="17">
        <v>792</v>
      </c>
      <c r="F1188" s="13"/>
      <c r="G1188" s="14">
        <f>F1188*E1188</f>
        <v>0</v>
      </c>
    </row>
    <row r="1189" spans="3:7" ht="12.95" customHeight="1" outlineLevel="3">
      <c r="C1189" s="10" t="s">
        <v>536</v>
      </c>
      <c r="D1189" s="11">
        <v>8600804393036</v>
      </c>
      <c r="E1189" s="17">
        <v>792</v>
      </c>
      <c r="F1189" s="13"/>
      <c r="G1189" s="14">
        <f>F1189*E1189</f>
        <v>0</v>
      </c>
    </row>
    <row r="1190" spans="3:7" ht="12.95" customHeight="1" outlineLevel="3">
      <c r="C1190" s="10" t="s">
        <v>537</v>
      </c>
      <c r="D1190" s="11">
        <v>8600804393227</v>
      </c>
      <c r="E1190" s="17">
        <v>792</v>
      </c>
      <c r="F1190" s="13"/>
      <c r="G1190" s="14">
        <f>F1190*E1190</f>
        <v>0</v>
      </c>
    </row>
    <row r="1191" spans="3:7" ht="12.95" customHeight="1" outlineLevel="3">
      <c r="C1191" s="10" t="s">
        <v>538</v>
      </c>
      <c r="D1191" s="11">
        <v>8600804393425</v>
      </c>
      <c r="E1191" s="17">
        <v>792</v>
      </c>
      <c r="F1191" s="13"/>
      <c r="G1191" s="14">
        <f>F1191*E1191</f>
        <v>0</v>
      </c>
    </row>
    <row r="1192" spans="3:7" ht="12.95" customHeight="1" outlineLevel="3">
      <c r="C1192" s="10" t="s">
        <v>539</v>
      </c>
      <c r="D1192" s="11">
        <v>8600804393395</v>
      </c>
      <c r="E1192" s="17">
        <v>792</v>
      </c>
      <c r="F1192" s="13"/>
      <c r="G1192" s="14">
        <f>F1192*E1192</f>
        <v>0</v>
      </c>
    </row>
    <row r="1193" spans="3:7" ht="12.95" customHeight="1" outlineLevel="3">
      <c r="C1193" s="10" t="s">
        <v>540</v>
      </c>
      <c r="D1193" s="11">
        <v>8600804393272</v>
      </c>
      <c r="E1193" s="17">
        <v>792</v>
      </c>
      <c r="F1193" s="13"/>
      <c r="G1193" s="14">
        <f>F1193*E1193</f>
        <v>0</v>
      </c>
    </row>
    <row r="1194" spans="3:7" ht="12.95" customHeight="1" outlineLevel="3">
      <c r="C1194" s="10" t="s">
        <v>541</v>
      </c>
      <c r="D1194" s="11">
        <v>8600804393043</v>
      </c>
      <c r="E1194" s="17">
        <v>792</v>
      </c>
      <c r="F1194" s="13"/>
      <c r="G1194" s="14">
        <f>F1194*E1194</f>
        <v>0</v>
      </c>
    </row>
    <row r="1195" spans="3:7" ht="12.95" customHeight="1" outlineLevel="3">
      <c r="C1195" s="10" t="s">
        <v>542</v>
      </c>
      <c r="D1195" s="11">
        <v>8600804393050</v>
      </c>
      <c r="E1195" s="17">
        <v>792</v>
      </c>
      <c r="F1195" s="13"/>
      <c r="G1195" s="14">
        <f>F1195*E1195</f>
        <v>0</v>
      </c>
    </row>
    <row r="1196" spans="3:7" ht="12.95" customHeight="1" outlineLevel="3">
      <c r="C1196" s="10" t="s">
        <v>543</v>
      </c>
      <c r="D1196" s="11">
        <v>8600804393234</v>
      </c>
      <c r="E1196" s="17">
        <v>792</v>
      </c>
      <c r="F1196" s="13"/>
      <c r="G1196" s="14">
        <f>F1196*E1196</f>
        <v>0</v>
      </c>
    </row>
    <row r="1197" spans="3:7" ht="12.95" customHeight="1" outlineLevel="3">
      <c r="C1197" s="10" t="s">
        <v>544</v>
      </c>
      <c r="D1197" s="11">
        <v>8600804393401</v>
      </c>
      <c r="E1197" s="17">
        <v>792</v>
      </c>
      <c r="F1197" s="13"/>
      <c r="G1197" s="14">
        <f>F1197*E1197</f>
        <v>0</v>
      </c>
    </row>
    <row r="1198" spans="3:7" ht="12.95" customHeight="1" outlineLevel="3">
      <c r="C1198" s="10" t="s">
        <v>545</v>
      </c>
      <c r="D1198" s="11">
        <v>8600804393845</v>
      </c>
      <c r="E1198" s="17">
        <v>792</v>
      </c>
      <c r="F1198" s="13"/>
      <c r="G1198" s="14">
        <f>F1198*E1198</f>
        <v>0</v>
      </c>
    </row>
    <row r="1199" spans="3:7" ht="12.95" customHeight="1" outlineLevel="3">
      <c r="C1199" s="10" t="s">
        <v>546</v>
      </c>
      <c r="D1199" s="11">
        <v>8600804393067</v>
      </c>
      <c r="E1199" s="17">
        <v>792</v>
      </c>
      <c r="F1199" s="13"/>
      <c r="G1199" s="14">
        <f>F1199*E1199</f>
        <v>0</v>
      </c>
    </row>
    <row r="1200" spans="3:7" ht="12.95" customHeight="1" outlineLevel="3">
      <c r="C1200" s="10" t="s">
        <v>547</v>
      </c>
      <c r="D1200" s="11">
        <v>8600804393074</v>
      </c>
      <c r="E1200" s="17">
        <v>792</v>
      </c>
      <c r="F1200" s="13"/>
      <c r="G1200" s="14">
        <f>F1200*E1200</f>
        <v>0</v>
      </c>
    </row>
    <row r="1201" spans="2:7" ht="12.95" customHeight="1" outlineLevel="3">
      <c r="C1201" s="10" t="s">
        <v>548</v>
      </c>
      <c r="D1201" s="11">
        <v>8600804393241</v>
      </c>
      <c r="E1201" s="17">
        <v>792</v>
      </c>
      <c r="F1201" s="13"/>
      <c r="G1201" s="14">
        <f>F1201*E1201</f>
        <v>0</v>
      </c>
    </row>
    <row r="1202" spans="2:7" ht="12.95" customHeight="1" outlineLevel="3">
      <c r="C1202" s="10" t="s">
        <v>549</v>
      </c>
      <c r="D1202" s="11">
        <v>8600804393906</v>
      </c>
      <c r="E1202" s="17">
        <v>792</v>
      </c>
      <c r="F1202" s="13"/>
      <c r="G1202" s="14">
        <f>F1202*E1202</f>
        <v>0</v>
      </c>
    </row>
    <row r="1203" spans="2:7" ht="12.95" customHeight="1" outlineLevel="3">
      <c r="C1203" s="10" t="s">
        <v>550</v>
      </c>
      <c r="D1203" s="11">
        <v>8600804393869</v>
      </c>
      <c r="E1203" s="17">
        <v>792</v>
      </c>
      <c r="F1203" s="13"/>
      <c r="G1203" s="14">
        <f>F1203*E1203</f>
        <v>0</v>
      </c>
    </row>
    <row r="1204" spans="2:7" ht="12.95" customHeight="1" outlineLevel="3">
      <c r="C1204" s="10" t="s">
        <v>551</v>
      </c>
      <c r="D1204" s="11">
        <v>8600804393081</v>
      </c>
      <c r="E1204" s="17">
        <v>792</v>
      </c>
      <c r="F1204" s="13"/>
      <c r="G1204" s="14">
        <f>F1204*E1204</f>
        <v>0</v>
      </c>
    </row>
    <row r="1205" spans="2:7" ht="12.95" customHeight="1" outlineLevel="3">
      <c r="C1205" s="10" t="s">
        <v>552</v>
      </c>
      <c r="D1205" s="11">
        <v>8600804393098</v>
      </c>
      <c r="E1205" s="17">
        <v>792</v>
      </c>
      <c r="F1205" s="13"/>
      <c r="G1205" s="14">
        <f>F1205*E1205</f>
        <v>0</v>
      </c>
    </row>
    <row r="1206" spans="2:7" ht="12.95" customHeight="1" outlineLevel="3">
      <c r="C1206" s="10" t="s">
        <v>553</v>
      </c>
      <c r="D1206" s="11">
        <v>8600804393913</v>
      </c>
      <c r="E1206" s="17">
        <v>792</v>
      </c>
      <c r="F1206" s="13"/>
      <c r="G1206" s="14">
        <f>F1206*E1206</f>
        <v>0</v>
      </c>
    </row>
    <row r="1207" spans="2:7" ht="12.95" customHeight="1" outlineLevel="3">
      <c r="C1207" s="10" t="s">
        <v>554</v>
      </c>
      <c r="D1207" s="11">
        <v>8600804393920</v>
      </c>
      <c r="E1207" s="17">
        <v>792</v>
      </c>
      <c r="F1207" s="13"/>
      <c r="G1207" s="14">
        <f>F1207*E1207</f>
        <v>0</v>
      </c>
    </row>
    <row r="1208" spans="2:7" ht="12.95" customHeight="1" outlineLevel="3">
      <c r="C1208" s="10" t="s">
        <v>555</v>
      </c>
      <c r="D1208" s="11">
        <v>8600804393203</v>
      </c>
      <c r="E1208" s="17">
        <v>792</v>
      </c>
      <c r="F1208" s="13"/>
      <c r="G1208" s="14">
        <f>F1208*E1208</f>
        <v>0</v>
      </c>
    </row>
    <row r="1209" spans="2:7" ht="12.95" customHeight="1" outlineLevel="3">
      <c r="C1209" s="10" t="s">
        <v>556</v>
      </c>
      <c r="D1209" s="11">
        <v>8600804393210</v>
      </c>
      <c r="E1209" s="17">
        <v>792</v>
      </c>
      <c r="F1209" s="13"/>
      <c r="G1209" s="14">
        <f>F1209*E1209</f>
        <v>0</v>
      </c>
    </row>
    <row r="1210" spans="2:7" ht="11.1" customHeight="1" outlineLevel="3">
      <c r="B1210" s="28" t="s">
        <v>557</v>
      </c>
      <c r="C1210" s="28"/>
      <c r="D1210" s="8"/>
      <c r="E1210" s="33" t="str">
        <f>HYPERLINK("http://www.galantholding.ru/catalog/303/124199/","www.galantholding.ru")</f>
        <v>www.galantholding.ru</v>
      </c>
      <c r="F1210" s="29"/>
      <c r="G1210" s="29"/>
    </row>
    <row r="1211" spans="2:7" ht="11.1" customHeight="1" outlineLevel="3">
      <c r="B1211" s="30" t="s">
        <v>24</v>
      </c>
      <c r="C1211" s="30"/>
      <c r="D1211" s="30"/>
      <c r="E1211" s="30"/>
      <c r="F1211" s="9"/>
      <c r="G1211" s="9"/>
    </row>
    <row r="1212" spans="2:7" ht="12.95" customHeight="1" outlineLevel="3">
      <c r="C1212" s="10" t="s">
        <v>182</v>
      </c>
      <c r="D1212" s="11">
        <v>8602804202851</v>
      </c>
      <c r="E1212" s="17">
        <v>320.7</v>
      </c>
      <c r="F1212" s="13"/>
      <c r="G1212" s="14">
        <f>F1212*E1212</f>
        <v>0</v>
      </c>
    </row>
    <row r="1213" spans="2:7" ht="12.95" customHeight="1" outlineLevel="3">
      <c r="C1213" s="10" t="s">
        <v>183</v>
      </c>
      <c r="D1213" s="11">
        <v>8602804202110</v>
      </c>
      <c r="E1213" s="17">
        <v>320.7</v>
      </c>
      <c r="F1213" s="13"/>
      <c r="G1213" s="14">
        <f>F1213*E1213</f>
        <v>0</v>
      </c>
    </row>
    <row r="1214" spans="2:7" ht="12.95" customHeight="1" outlineLevel="3">
      <c r="C1214" s="10" t="s">
        <v>15</v>
      </c>
      <c r="D1214" s="11">
        <v>8602804202127</v>
      </c>
      <c r="E1214" s="17">
        <v>320.7</v>
      </c>
      <c r="F1214" s="13"/>
      <c r="G1214" s="14">
        <f>F1214*E1214</f>
        <v>0</v>
      </c>
    </row>
    <row r="1215" spans="2:7" ht="12.95" customHeight="1" outlineLevel="3">
      <c r="C1215" s="10"/>
      <c r="D1215" s="10"/>
      <c r="E1215" s="18"/>
      <c r="F1215" s="13"/>
      <c r="G1215" s="14"/>
    </row>
    <row r="1216" spans="2:7" ht="12.95" customHeight="1" outlineLevel="3">
      <c r="C1216" s="10"/>
      <c r="D1216" s="10"/>
      <c r="E1216" s="18"/>
      <c r="F1216" s="13"/>
      <c r="G1216" s="14"/>
    </row>
    <row r="1217" spans="2:7" ht="12.95" customHeight="1" outlineLevel="3">
      <c r="C1217" s="10"/>
      <c r="D1217" s="10"/>
      <c r="E1217" s="18"/>
      <c r="F1217" s="13"/>
      <c r="G1217" s="14"/>
    </row>
    <row r="1218" spans="2:7" ht="12.95" customHeight="1" outlineLevel="3">
      <c r="C1218" s="10"/>
      <c r="D1218" s="10"/>
      <c r="E1218" s="18"/>
      <c r="F1218" s="13"/>
      <c r="G1218" s="14"/>
    </row>
    <row r="1219" spans="2:7" ht="12.95" customHeight="1" outlineLevel="3">
      <c r="C1219" s="10"/>
      <c r="D1219" s="10"/>
      <c r="E1219" s="18"/>
      <c r="F1219" s="13"/>
      <c r="G1219" s="14"/>
    </row>
    <row r="1220" spans="2:7" ht="12.95" customHeight="1" outlineLevel="3">
      <c r="C1220" s="10"/>
      <c r="D1220" s="10"/>
      <c r="E1220" s="18"/>
      <c r="F1220" s="13"/>
      <c r="G1220" s="14"/>
    </row>
    <row r="1221" spans="2:7" ht="12.95" customHeight="1" outlineLevel="3">
      <c r="C1221" s="10"/>
      <c r="D1221" s="10"/>
      <c r="E1221" s="18"/>
      <c r="F1221" s="13"/>
      <c r="G1221" s="14"/>
    </row>
    <row r="1222" spans="2:7" ht="12.95" customHeight="1" outlineLevel="3">
      <c r="C1222" s="10"/>
      <c r="D1222" s="10"/>
      <c r="E1222" s="18"/>
      <c r="F1222" s="13"/>
      <c r="G1222" s="14"/>
    </row>
    <row r="1223" spans="2:7" ht="12.95" customHeight="1" outlineLevel="3">
      <c r="B1223" s="35" t="str">
        <f>HYPERLINK("http://galantphoto.ru/pictures_for_form/Amelie/AME-8042-3.jpg","увеличить")</f>
        <v>увеличить</v>
      </c>
      <c r="C1223" s="10"/>
      <c r="D1223" s="10"/>
      <c r="E1223" s="18"/>
      <c r="F1223" s="13"/>
      <c r="G1223" s="14"/>
    </row>
    <row r="1224" spans="2:7" ht="11.1" customHeight="1" outlineLevel="3">
      <c r="B1224" s="28" t="s">
        <v>558</v>
      </c>
      <c r="C1224" s="28"/>
      <c r="D1224" s="8"/>
      <c r="E1224" s="29"/>
      <c r="F1224" s="29"/>
      <c r="G1224" s="29"/>
    </row>
    <row r="1225" spans="2:7" ht="11.1" customHeight="1" outlineLevel="3">
      <c r="B1225" s="30" t="s">
        <v>86</v>
      </c>
      <c r="C1225" s="30"/>
      <c r="D1225" s="30"/>
      <c r="E1225" s="30"/>
      <c r="F1225" s="9"/>
      <c r="G1225" s="9"/>
    </row>
    <row r="1226" spans="2:7" ht="12.95" customHeight="1" outlineLevel="3">
      <c r="C1226" s="10" t="s">
        <v>559</v>
      </c>
      <c r="D1226" s="11">
        <v>8602804315117</v>
      </c>
      <c r="E1226" s="17">
        <v>410.7</v>
      </c>
      <c r="F1226" s="13"/>
      <c r="G1226" s="14">
        <f>F1226*E1226</f>
        <v>0</v>
      </c>
    </row>
    <row r="1227" spans="2:7" ht="12.95" customHeight="1" outlineLevel="3">
      <c r="C1227" s="10" t="s">
        <v>560</v>
      </c>
      <c r="D1227" s="11">
        <v>8602804315124</v>
      </c>
      <c r="E1227" s="17">
        <v>410.7</v>
      </c>
      <c r="F1227" s="13"/>
      <c r="G1227" s="14">
        <f>F1227*E1227</f>
        <v>0</v>
      </c>
    </row>
    <row r="1228" spans="2:7" ht="12.95" customHeight="1" outlineLevel="3">
      <c r="C1228" s="10" t="s">
        <v>561</v>
      </c>
      <c r="D1228" s="11">
        <v>8602804315131</v>
      </c>
      <c r="E1228" s="17">
        <v>410.7</v>
      </c>
      <c r="F1228" s="13"/>
      <c r="G1228" s="14">
        <f>F1228*E1228</f>
        <v>0</v>
      </c>
    </row>
    <row r="1229" spans="2:7" ht="12.95" customHeight="1" outlineLevel="3">
      <c r="C1229" s="10" t="s">
        <v>562</v>
      </c>
      <c r="D1229" s="11">
        <v>8602804315148</v>
      </c>
      <c r="E1229" s="17">
        <v>410.7</v>
      </c>
      <c r="F1229" s="13"/>
      <c r="G1229" s="14">
        <f>F1229*E1229</f>
        <v>0</v>
      </c>
    </row>
    <row r="1230" spans="2:7" ht="12.95" customHeight="1" outlineLevel="3">
      <c r="C1230" s="10" t="s">
        <v>563</v>
      </c>
      <c r="D1230" s="11">
        <v>8602804315155</v>
      </c>
      <c r="E1230" s="17">
        <v>410.7</v>
      </c>
      <c r="F1230" s="13"/>
      <c r="G1230" s="14">
        <f>F1230*E1230</f>
        <v>0</v>
      </c>
    </row>
    <row r="1231" spans="2:7" ht="12.95" customHeight="1" outlineLevel="3">
      <c r="C1231" s="10" t="s">
        <v>564</v>
      </c>
      <c r="D1231" s="11">
        <v>8602804339113</v>
      </c>
      <c r="E1231" s="17">
        <v>410.7</v>
      </c>
      <c r="F1231" s="13"/>
      <c r="G1231" s="14">
        <f>F1231*E1231</f>
        <v>0</v>
      </c>
    </row>
    <row r="1232" spans="2:7" ht="12.95" customHeight="1" outlineLevel="3">
      <c r="C1232" s="10" t="s">
        <v>565</v>
      </c>
      <c r="D1232" s="11">
        <v>8602804339120</v>
      </c>
      <c r="E1232" s="17">
        <v>410.7</v>
      </c>
      <c r="F1232" s="13"/>
      <c r="G1232" s="14">
        <f>F1232*E1232</f>
        <v>0</v>
      </c>
    </row>
    <row r="1233" spans="2:7" ht="12.95" customHeight="1" outlineLevel="3">
      <c r="C1233" s="10" t="s">
        <v>566</v>
      </c>
      <c r="D1233" s="11">
        <v>8602804339137</v>
      </c>
      <c r="E1233" s="17">
        <v>410.7</v>
      </c>
      <c r="F1233" s="13"/>
      <c r="G1233" s="14">
        <f>F1233*E1233</f>
        <v>0</v>
      </c>
    </row>
    <row r="1234" spans="2:7" ht="12.95" customHeight="1" outlineLevel="3">
      <c r="C1234" s="10" t="s">
        <v>567</v>
      </c>
      <c r="D1234" s="11">
        <v>8602804339144</v>
      </c>
      <c r="E1234" s="17">
        <v>410.7</v>
      </c>
      <c r="F1234" s="13"/>
      <c r="G1234" s="14">
        <f>F1234*E1234</f>
        <v>0</v>
      </c>
    </row>
    <row r="1235" spans="2:7" ht="12.95" customHeight="1" outlineLevel="3">
      <c r="C1235" s="10" t="s">
        <v>568</v>
      </c>
      <c r="D1235" s="11">
        <v>8602804339151</v>
      </c>
      <c r="E1235" s="17">
        <v>410.7</v>
      </c>
      <c r="F1235" s="13"/>
      <c r="G1235" s="14">
        <f>F1235*E1235</f>
        <v>0</v>
      </c>
    </row>
    <row r="1236" spans="2:7" ht="12.95" customHeight="1" outlineLevel="3">
      <c r="C1236" s="10" t="s">
        <v>569</v>
      </c>
      <c r="D1236" s="11">
        <v>8602804393115</v>
      </c>
      <c r="E1236" s="17">
        <v>410.7</v>
      </c>
      <c r="F1236" s="13"/>
      <c r="G1236" s="14">
        <f>F1236*E1236</f>
        <v>0</v>
      </c>
    </row>
    <row r="1237" spans="2:7" ht="12.95" customHeight="1" outlineLevel="3">
      <c r="B1237" s="16"/>
      <c r="C1237" s="10" t="s">
        <v>570</v>
      </c>
      <c r="D1237" s="11">
        <v>8602804393122</v>
      </c>
      <c r="E1237" s="17">
        <v>410.7</v>
      </c>
      <c r="F1237" s="13"/>
      <c r="G1237" s="14">
        <f>F1237*E1237</f>
        <v>0</v>
      </c>
    </row>
    <row r="1238" spans="2:7" ht="12.95" customHeight="1" outlineLevel="3">
      <c r="C1238" s="10" t="s">
        <v>571</v>
      </c>
      <c r="D1238" s="11">
        <v>8602804393139</v>
      </c>
      <c r="E1238" s="17">
        <v>410.7</v>
      </c>
      <c r="F1238" s="13"/>
      <c r="G1238" s="14">
        <f>F1238*E1238</f>
        <v>0</v>
      </c>
    </row>
    <row r="1239" spans="2:7" ht="12.95" customHeight="1" outlineLevel="3">
      <c r="C1239" s="10" t="s">
        <v>572</v>
      </c>
      <c r="D1239" s="11">
        <v>8602804393146</v>
      </c>
      <c r="E1239" s="17">
        <v>410.7</v>
      </c>
      <c r="F1239" s="13"/>
      <c r="G1239" s="14">
        <f>F1239*E1239</f>
        <v>0</v>
      </c>
    </row>
    <row r="1240" spans="2:7" ht="12.95" customHeight="1" outlineLevel="3">
      <c r="C1240" s="10" t="s">
        <v>573</v>
      </c>
      <c r="D1240" s="11">
        <v>8602804393153</v>
      </c>
      <c r="E1240" s="17">
        <v>410.7</v>
      </c>
      <c r="F1240" s="13"/>
      <c r="G1240" s="14">
        <f>F1240*E1240</f>
        <v>0</v>
      </c>
    </row>
    <row r="1241" spans="2:7" ht="11.1" customHeight="1" outlineLevel="3">
      <c r="B1241" s="28" t="s">
        <v>574</v>
      </c>
      <c r="C1241" s="28"/>
      <c r="D1241" s="8"/>
      <c r="E1241" s="33" t="str">
        <f>HYPERLINK("http://www.galantholding.ru/catalog/307/124204/","www.galantholding.ru")</f>
        <v>www.galantholding.ru</v>
      </c>
      <c r="F1241" s="29"/>
      <c r="G1241" s="29"/>
    </row>
    <row r="1242" spans="2:7" ht="11.1" customHeight="1" outlineLevel="3">
      <c r="B1242" s="30" t="s">
        <v>24</v>
      </c>
      <c r="C1242" s="30"/>
      <c r="D1242" s="30"/>
      <c r="E1242" s="30"/>
      <c r="F1242" s="9"/>
      <c r="G1242" s="9"/>
    </row>
    <row r="1243" spans="2:7" ht="12.95" customHeight="1" outlineLevel="3">
      <c r="C1243" s="10" t="s">
        <v>16</v>
      </c>
      <c r="D1243" s="11">
        <v>8602804302131</v>
      </c>
      <c r="E1243" s="17">
        <v>346.4</v>
      </c>
      <c r="F1243" s="13"/>
      <c r="G1243" s="14">
        <f>F1243*E1243</f>
        <v>0</v>
      </c>
    </row>
    <row r="1244" spans="2:7" ht="12.95" customHeight="1" outlineLevel="3">
      <c r="C1244" s="10" t="s">
        <v>17</v>
      </c>
      <c r="D1244" s="11">
        <v>8602804302148</v>
      </c>
      <c r="E1244" s="17">
        <v>346.4</v>
      </c>
      <c r="F1244" s="13"/>
      <c r="G1244" s="14">
        <f>F1244*E1244</f>
        <v>0</v>
      </c>
    </row>
    <row r="1245" spans="2:7" ht="12.95" customHeight="1" outlineLevel="3">
      <c r="C1245" s="10" t="s">
        <v>18</v>
      </c>
      <c r="D1245" s="11">
        <v>8602804302155</v>
      </c>
      <c r="E1245" s="17">
        <v>346.4</v>
      </c>
      <c r="F1245" s="13"/>
      <c r="G1245" s="14">
        <f>F1245*E1245</f>
        <v>0</v>
      </c>
    </row>
    <row r="1246" spans="2:7" ht="12.95" customHeight="1" outlineLevel="3">
      <c r="C1246" s="10"/>
      <c r="D1246" s="10"/>
      <c r="E1246" s="18"/>
      <c r="F1246" s="13"/>
      <c r="G1246" s="14"/>
    </row>
    <row r="1247" spans="2:7" ht="12.95" customHeight="1" outlineLevel="3">
      <c r="C1247" s="10"/>
      <c r="D1247" s="10"/>
      <c r="E1247" s="18"/>
      <c r="F1247" s="13"/>
      <c r="G1247" s="14"/>
    </row>
    <row r="1248" spans="2:7" ht="12.95" customHeight="1" outlineLevel="3">
      <c r="C1248" s="10"/>
      <c r="D1248" s="10"/>
      <c r="E1248" s="18"/>
      <c r="F1248" s="13"/>
      <c r="G1248" s="14"/>
    </row>
    <row r="1249" spans="2:7" ht="12.95" customHeight="1" outlineLevel="3">
      <c r="C1249" s="10"/>
      <c r="D1249" s="10"/>
      <c r="E1249" s="18"/>
      <c r="F1249" s="13"/>
      <c r="G1249" s="14"/>
    </row>
    <row r="1250" spans="2:7" ht="12.95" customHeight="1" outlineLevel="3">
      <c r="C1250" s="10"/>
      <c r="D1250" s="10"/>
      <c r="E1250" s="18"/>
      <c r="F1250" s="13"/>
      <c r="G1250" s="14"/>
    </row>
    <row r="1251" spans="2:7" ht="12.95" customHeight="1" outlineLevel="3">
      <c r="C1251" s="10"/>
      <c r="D1251" s="10"/>
      <c r="E1251" s="18"/>
      <c r="F1251" s="13"/>
      <c r="G1251" s="14"/>
    </row>
    <row r="1252" spans="2:7" ht="12.95" customHeight="1" outlineLevel="3">
      <c r="C1252" s="10"/>
      <c r="D1252" s="10"/>
      <c r="E1252" s="18"/>
      <c r="F1252" s="13"/>
      <c r="G1252" s="14"/>
    </row>
    <row r="1253" spans="2:7" ht="12.95" customHeight="1" outlineLevel="3">
      <c r="C1253" s="10"/>
      <c r="D1253" s="10"/>
      <c r="E1253" s="18"/>
      <c r="F1253" s="13"/>
      <c r="G1253" s="14"/>
    </row>
    <row r="1254" spans="2:7" ht="12.95" customHeight="1" outlineLevel="3">
      <c r="B1254" s="35" t="str">
        <f>HYPERLINK("http://galantphoto.ru/pictures_for_form/Amelie/AME-8043-2.jpg","увеличить")</f>
        <v>увеличить</v>
      </c>
      <c r="C1254" s="10"/>
      <c r="D1254" s="10"/>
      <c r="E1254" s="18"/>
      <c r="F1254" s="13"/>
      <c r="G1254" s="14"/>
    </row>
    <row r="1255" spans="2:7" ht="12.95" customHeight="1">
      <c r="B1255" s="26" t="s">
        <v>575</v>
      </c>
      <c r="C1255" s="26"/>
      <c r="D1255" s="26"/>
      <c r="E1255" s="26"/>
      <c r="F1255" s="5"/>
      <c r="G1255" s="5"/>
    </row>
    <row r="1256" spans="2:7" ht="11.1" customHeight="1" outlineLevel="1">
      <c r="B1256" s="19" t="s">
        <v>576</v>
      </c>
      <c r="C1256" s="19"/>
      <c r="D1256" s="19"/>
      <c r="E1256" s="19"/>
      <c r="F1256" s="19"/>
      <c r="G1256" s="19"/>
    </row>
    <row r="1257" spans="2:7" ht="11.1" customHeight="1" outlineLevel="2">
      <c r="B1257" s="31" t="s">
        <v>577</v>
      </c>
      <c r="C1257" s="31"/>
      <c r="D1257" s="20"/>
      <c r="E1257" s="34" t="str">
        <f>HYPERLINK("https://www.galantholding.com/catalog/292/163198/","www.galantholding.ru")</f>
        <v>www.galantholding.ru</v>
      </c>
      <c r="F1257" s="32"/>
      <c r="G1257" s="32"/>
    </row>
    <row r="1258" spans="2:7" ht="11.1" customHeight="1" outlineLevel="2">
      <c r="B1258" s="30" t="s">
        <v>110</v>
      </c>
      <c r="C1258" s="30"/>
      <c r="D1258" s="30"/>
      <c r="E1258" s="30"/>
      <c r="F1258" s="9"/>
      <c r="G1258" s="9"/>
    </row>
    <row r="1259" spans="2:7" ht="12.95" customHeight="1" outlineLevel="2">
      <c r="C1259" s="10" t="s">
        <v>578</v>
      </c>
      <c r="D1259" s="11">
        <v>8600806100175</v>
      </c>
      <c r="E1259" s="17">
        <v>788.8</v>
      </c>
      <c r="F1259" s="13"/>
      <c r="G1259" s="14">
        <f>F1259*E1259</f>
        <v>0</v>
      </c>
    </row>
    <row r="1260" spans="2:7" ht="12.95" customHeight="1" outlineLevel="2">
      <c r="C1260" s="10" t="s">
        <v>579</v>
      </c>
      <c r="D1260" s="11">
        <v>8600806100182</v>
      </c>
      <c r="E1260" s="17">
        <v>788.8</v>
      </c>
      <c r="F1260" s="13"/>
      <c r="G1260" s="14">
        <f>F1260*E1260</f>
        <v>0</v>
      </c>
    </row>
    <row r="1261" spans="2:7" ht="12.95" customHeight="1" outlineLevel="2">
      <c r="C1261" s="10" t="s">
        <v>580</v>
      </c>
      <c r="D1261" s="11">
        <v>8600806100199</v>
      </c>
      <c r="E1261" s="17">
        <v>788.8</v>
      </c>
      <c r="F1261" s="13"/>
      <c r="G1261" s="14">
        <f>F1261*E1261</f>
        <v>0</v>
      </c>
    </row>
    <row r="1262" spans="2:7" ht="12.95" customHeight="1" outlineLevel="2">
      <c r="C1262" s="10" t="s">
        <v>581</v>
      </c>
      <c r="D1262" s="11">
        <v>8600806100007</v>
      </c>
      <c r="E1262" s="17">
        <v>788.8</v>
      </c>
      <c r="F1262" s="13"/>
      <c r="G1262" s="14">
        <f>F1262*E1262</f>
        <v>0</v>
      </c>
    </row>
    <row r="1263" spans="2:7" ht="12.95" customHeight="1" outlineLevel="2">
      <c r="C1263" s="10" t="s">
        <v>582</v>
      </c>
      <c r="D1263" s="11">
        <v>8600806100014</v>
      </c>
      <c r="E1263" s="17">
        <v>788.8</v>
      </c>
      <c r="F1263" s="13"/>
      <c r="G1263" s="14">
        <f>F1263*E1263</f>
        <v>0</v>
      </c>
    </row>
    <row r="1264" spans="2:7" ht="12.95" customHeight="1" outlineLevel="2">
      <c r="C1264" s="10" t="s">
        <v>583</v>
      </c>
      <c r="D1264" s="11">
        <v>8600806100021</v>
      </c>
      <c r="E1264" s="17">
        <v>788.8</v>
      </c>
      <c r="F1264" s="13"/>
      <c r="G1264" s="14">
        <f>F1264*E1264</f>
        <v>0</v>
      </c>
    </row>
    <row r="1265" spans="2:7" ht="12.95" customHeight="1" outlineLevel="2">
      <c r="C1265" s="10" t="s">
        <v>584</v>
      </c>
      <c r="D1265" s="11">
        <v>8600806100038</v>
      </c>
      <c r="E1265" s="17">
        <v>788.8</v>
      </c>
      <c r="F1265" s="13"/>
      <c r="G1265" s="14">
        <f>F1265*E1265</f>
        <v>0</v>
      </c>
    </row>
    <row r="1266" spans="2:7" ht="12.95" customHeight="1" outlineLevel="2">
      <c r="C1266" s="10" t="s">
        <v>585</v>
      </c>
      <c r="D1266" s="11">
        <v>8600806100397</v>
      </c>
      <c r="E1266" s="17">
        <v>788.8</v>
      </c>
      <c r="F1266" s="13"/>
      <c r="G1266" s="14">
        <f>F1266*E1266</f>
        <v>0</v>
      </c>
    </row>
    <row r="1267" spans="2:7" ht="12.95" customHeight="1" outlineLevel="2">
      <c r="C1267" s="10" t="s">
        <v>586</v>
      </c>
      <c r="D1267" s="11">
        <v>8600806100274</v>
      </c>
      <c r="E1267" s="17">
        <v>788.8</v>
      </c>
      <c r="F1267" s="13"/>
      <c r="G1267" s="14">
        <f>F1267*E1267</f>
        <v>0</v>
      </c>
    </row>
    <row r="1268" spans="2:7" ht="12.95" customHeight="1" outlineLevel="2">
      <c r="C1268" s="10" t="s">
        <v>587</v>
      </c>
      <c r="D1268" s="11">
        <v>8600806100045</v>
      </c>
      <c r="E1268" s="17">
        <v>788.8</v>
      </c>
      <c r="F1268" s="13"/>
      <c r="G1268" s="14">
        <f>F1268*E1268</f>
        <v>0</v>
      </c>
    </row>
    <row r="1269" spans="2:7" ht="12.95" customHeight="1" outlineLevel="2">
      <c r="C1269" s="10" t="s">
        <v>588</v>
      </c>
      <c r="D1269" s="11">
        <v>8600806100403</v>
      </c>
      <c r="E1269" s="17">
        <v>788.8</v>
      </c>
      <c r="F1269" s="13"/>
      <c r="G1269" s="14">
        <f>F1269*E1269</f>
        <v>0</v>
      </c>
    </row>
    <row r="1270" spans="2:7" ht="12.95" customHeight="1" outlineLevel="2">
      <c r="B1270" s="35" t="str">
        <f>HYPERLINK("https://www.galantholding.com/upload/iblock/c50/c50bce3c4aa54caaada39094f0b8cfb8.jpg","увеличить")</f>
        <v>увеличить</v>
      </c>
      <c r="C1270" s="10" t="s">
        <v>589</v>
      </c>
      <c r="D1270" s="11">
        <v>8600806100847</v>
      </c>
      <c r="E1270" s="17">
        <v>788.8</v>
      </c>
      <c r="F1270" s="13"/>
      <c r="G1270" s="14">
        <f>F1270*E1270</f>
        <v>0</v>
      </c>
    </row>
    <row r="1271" spans="2:7" ht="11.1" customHeight="1" outlineLevel="2">
      <c r="B1271" s="31" t="s">
        <v>590</v>
      </c>
      <c r="C1271" s="31"/>
      <c r="D1271" s="20"/>
      <c r="E1271" s="34" t="str">
        <f>HYPERLINK("https://www.galantholding.com/catalog/303/163199/","www.galantholding.ru")</f>
        <v>www.galantholding.ru</v>
      </c>
      <c r="F1271" s="32"/>
      <c r="G1271" s="32"/>
    </row>
    <row r="1272" spans="2:7" ht="11.1" customHeight="1" outlineLevel="2">
      <c r="B1272" s="30" t="s">
        <v>86</v>
      </c>
      <c r="C1272" s="30"/>
      <c r="D1272" s="30"/>
      <c r="E1272" s="30"/>
      <c r="F1272" s="9"/>
      <c r="G1272" s="9"/>
    </row>
    <row r="1273" spans="2:7" ht="12.95" customHeight="1" outlineLevel="2">
      <c r="C1273" s="10" t="s">
        <v>591</v>
      </c>
      <c r="D1273" s="11">
        <v>8602806100858</v>
      </c>
      <c r="E1273" s="17">
        <v>396</v>
      </c>
      <c r="F1273" s="13"/>
      <c r="G1273" s="14">
        <f>F1273*E1273</f>
        <v>0</v>
      </c>
    </row>
    <row r="1274" spans="2:7" ht="12.95" customHeight="1" outlineLevel="2">
      <c r="C1274" s="10" t="s">
        <v>592</v>
      </c>
      <c r="D1274" s="11">
        <v>8602806100117</v>
      </c>
      <c r="E1274" s="17">
        <v>396</v>
      </c>
      <c r="F1274" s="13"/>
      <c r="G1274" s="14">
        <f>F1274*E1274</f>
        <v>0</v>
      </c>
    </row>
    <row r="1275" spans="2:7" ht="12.95" customHeight="1" outlineLevel="2">
      <c r="C1275" s="10" t="s">
        <v>593</v>
      </c>
      <c r="D1275" s="11">
        <v>8602806117122</v>
      </c>
      <c r="E1275" s="17">
        <v>396</v>
      </c>
      <c r="F1275" s="13"/>
      <c r="G1275" s="14">
        <f>F1275*E1275</f>
        <v>0</v>
      </c>
    </row>
    <row r="1276" spans="2:7" ht="12.95" customHeight="1" outlineLevel="2">
      <c r="C1276" s="10" t="s">
        <v>594</v>
      </c>
      <c r="D1276" s="11">
        <v>8602806117139</v>
      </c>
      <c r="E1276" s="17">
        <v>396</v>
      </c>
      <c r="F1276" s="13"/>
      <c r="G1276" s="14">
        <f>F1276*E1276</f>
        <v>0</v>
      </c>
    </row>
    <row r="1277" spans="2:7" ht="12.95" customHeight="1" outlineLevel="2">
      <c r="C1277" s="10"/>
      <c r="D1277" s="10"/>
      <c r="E1277" s="18"/>
      <c r="F1277" s="13"/>
      <c r="G1277" s="14"/>
    </row>
    <row r="1278" spans="2:7" ht="12.95" customHeight="1" outlineLevel="2">
      <c r="C1278" s="10"/>
      <c r="D1278" s="10"/>
      <c r="E1278" s="18"/>
      <c r="F1278" s="13"/>
      <c r="G1278" s="14"/>
    </row>
    <row r="1279" spans="2:7" ht="12.95" customHeight="1" outlineLevel="2">
      <c r="C1279" s="10"/>
      <c r="D1279" s="10"/>
      <c r="E1279" s="18"/>
      <c r="F1279" s="13"/>
      <c r="G1279" s="14"/>
    </row>
    <row r="1280" spans="2:7" ht="12.95" customHeight="1" outlineLevel="2">
      <c r="C1280" s="10"/>
      <c r="D1280" s="10"/>
      <c r="E1280" s="18"/>
      <c r="F1280" s="13"/>
      <c r="G1280" s="14"/>
    </row>
    <row r="1281" spans="2:7" ht="12.95" customHeight="1" outlineLevel="2">
      <c r="C1281" s="10"/>
      <c r="D1281" s="10"/>
      <c r="E1281" s="18"/>
      <c r="F1281" s="13"/>
      <c r="G1281" s="14"/>
    </row>
    <row r="1282" spans="2:7" ht="12.95" customHeight="1" outlineLevel="2">
      <c r="C1282" s="10"/>
      <c r="D1282" s="10"/>
      <c r="E1282" s="18"/>
      <c r="F1282" s="13"/>
      <c r="G1282" s="14"/>
    </row>
    <row r="1283" spans="2:7" ht="12.95" customHeight="1" outlineLevel="2">
      <c r="C1283" s="10"/>
      <c r="D1283" s="10"/>
      <c r="E1283" s="18"/>
      <c r="F1283" s="13"/>
      <c r="G1283" s="14"/>
    </row>
    <row r="1284" spans="2:7" ht="12.95" customHeight="1" outlineLevel="2">
      <c r="B1284" s="35" t="str">
        <f>HYPERLINK("https://www.galantholding.com/upload/iblock/c50/c50bce3c4aa54caaada39094f0b8cfb8.jpg","увеличить")</f>
        <v>увеличить</v>
      </c>
      <c r="C1284" s="10"/>
      <c r="D1284" s="10"/>
      <c r="E1284" s="18"/>
      <c r="F1284" s="13"/>
      <c r="G1284" s="14"/>
    </row>
    <row r="1285" spans="2:7" ht="11.1" customHeight="1" outlineLevel="1">
      <c r="B1285" s="19" t="s">
        <v>595</v>
      </c>
      <c r="C1285" s="19"/>
      <c r="D1285" s="19"/>
      <c r="E1285" s="19"/>
      <c r="F1285" s="19"/>
      <c r="G1285" s="19"/>
    </row>
    <row r="1286" spans="2:7" ht="11.1" customHeight="1" outlineLevel="2">
      <c r="B1286" s="31" t="s">
        <v>596</v>
      </c>
      <c r="C1286" s="31"/>
      <c r="D1286" s="20"/>
      <c r="E1286" s="34" t="str">
        <f>HYPERLINK("https://www.galantholding.com/catalog/288/163398/","www.galantholding.ru")</f>
        <v>www.galantholding.ru</v>
      </c>
      <c r="F1286" s="32"/>
      <c r="G1286" s="32"/>
    </row>
    <row r="1287" spans="2:7" ht="11.1" customHeight="1" outlineLevel="2">
      <c r="B1287" s="30" t="s">
        <v>110</v>
      </c>
      <c r="C1287" s="30"/>
      <c r="D1287" s="30"/>
      <c r="E1287" s="30"/>
      <c r="F1287" s="9"/>
      <c r="G1287" s="9"/>
    </row>
    <row r="1288" spans="2:7" ht="12.95" customHeight="1" outlineLevel="2">
      <c r="C1288" s="10" t="s">
        <v>597</v>
      </c>
      <c r="D1288" s="11">
        <v>8600806304177</v>
      </c>
      <c r="E1288" s="17">
        <v>820.9</v>
      </c>
      <c r="F1288" s="13"/>
      <c r="G1288" s="14">
        <f>F1288*E1288</f>
        <v>0</v>
      </c>
    </row>
    <row r="1289" spans="2:7" ht="12.95" customHeight="1" outlineLevel="2">
      <c r="C1289" s="10" t="s">
        <v>598</v>
      </c>
      <c r="D1289" s="11">
        <v>8600806304009</v>
      </c>
      <c r="E1289" s="17">
        <v>820.9</v>
      </c>
      <c r="F1289" s="13"/>
      <c r="G1289" s="14">
        <f>F1289*E1289</f>
        <v>0</v>
      </c>
    </row>
    <row r="1290" spans="2:7" ht="12.95" customHeight="1" outlineLevel="2">
      <c r="C1290" s="10" t="s">
        <v>599</v>
      </c>
      <c r="D1290" s="11">
        <v>8600806304016</v>
      </c>
      <c r="E1290" s="17">
        <v>820.9</v>
      </c>
      <c r="F1290" s="13"/>
      <c r="G1290" s="14">
        <f>F1290*E1290</f>
        <v>0</v>
      </c>
    </row>
    <row r="1291" spans="2:7" ht="12.95" customHeight="1" outlineLevel="2">
      <c r="C1291" s="10" t="s">
        <v>600</v>
      </c>
      <c r="D1291" s="11">
        <v>8600806304023</v>
      </c>
      <c r="E1291" s="17">
        <v>820.9</v>
      </c>
      <c r="F1291" s="13"/>
      <c r="G1291" s="14">
        <f>F1291*E1291</f>
        <v>0</v>
      </c>
    </row>
    <row r="1292" spans="2:7" ht="12.95" customHeight="1" outlineLevel="2">
      <c r="C1292" s="10" t="s">
        <v>601</v>
      </c>
      <c r="D1292" s="11">
        <v>8600806304276</v>
      </c>
      <c r="E1292" s="17">
        <v>820.9</v>
      </c>
      <c r="F1292" s="13"/>
      <c r="G1292" s="14">
        <f>F1292*E1292</f>
        <v>0</v>
      </c>
    </row>
    <row r="1293" spans="2:7" ht="12.95" customHeight="1" outlineLevel="2">
      <c r="C1293" s="10"/>
      <c r="D1293" s="10"/>
      <c r="E1293" s="18"/>
      <c r="F1293" s="13"/>
      <c r="G1293" s="14"/>
    </row>
    <row r="1294" spans="2:7" ht="12.95" customHeight="1" outlineLevel="2">
      <c r="C1294" s="10"/>
      <c r="D1294" s="10"/>
      <c r="E1294" s="18"/>
      <c r="F1294" s="13"/>
      <c r="G1294" s="14"/>
    </row>
    <row r="1295" spans="2:7" ht="12.95" customHeight="1" outlineLevel="2">
      <c r="C1295" s="10"/>
      <c r="D1295" s="10"/>
      <c r="E1295" s="18"/>
      <c r="F1295" s="13"/>
      <c r="G1295" s="14"/>
    </row>
    <row r="1296" spans="2:7" ht="12.95" customHeight="1" outlineLevel="2">
      <c r="C1296" s="10"/>
      <c r="D1296" s="10"/>
      <c r="E1296" s="18"/>
      <c r="F1296" s="13"/>
      <c r="G1296" s="14"/>
    </row>
    <row r="1297" spans="2:7" ht="12.95" customHeight="1" outlineLevel="2">
      <c r="C1297" s="10"/>
      <c r="D1297" s="10"/>
      <c r="E1297" s="18"/>
      <c r="F1297" s="13"/>
      <c r="G1297" s="14"/>
    </row>
    <row r="1298" spans="2:7" ht="12.95" customHeight="1" outlineLevel="2">
      <c r="C1298" s="10"/>
      <c r="D1298" s="10"/>
      <c r="E1298" s="18"/>
      <c r="F1298" s="13"/>
      <c r="G1298" s="14"/>
    </row>
    <row r="1299" spans="2:7" ht="12.95" customHeight="1" outlineLevel="2">
      <c r="B1299" s="35" t="str">
        <f>HYPERLINK("https://www.galantholding.com/upload/iblock/cab/cab834448afabff3e7b4fff5c98045c0.jpg","увеличить")</f>
        <v>увеличить</v>
      </c>
      <c r="C1299" s="10"/>
      <c r="D1299" s="10"/>
      <c r="E1299" s="18"/>
      <c r="F1299" s="13"/>
      <c r="G1299" s="14"/>
    </row>
    <row r="1300" spans="2:7" ht="11.1" customHeight="1" outlineLevel="2">
      <c r="B1300" s="31" t="s">
        <v>602</v>
      </c>
      <c r="C1300" s="31"/>
      <c r="D1300" s="20"/>
      <c r="E1300" s="34" t="str">
        <f>HYPERLINK("https://www.galantholding.com/catalog/303/163399/","www.galantholding.ru")</f>
        <v>www.galantholding.ru</v>
      </c>
      <c r="F1300" s="32"/>
      <c r="G1300" s="32"/>
    </row>
    <row r="1301" spans="2:7" ht="11.1" customHeight="1" outlineLevel="2">
      <c r="B1301" s="30" t="s">
        <v>86</v>
      </c>
      <c r="C1301" s="30"/>
      <c r="D1301" s="30"/>
      <c r="E1301" s="30"/>
      <c r="F1301" s="9"/>
      <c r="G1301" s="9"/>
    </row>
    <row r="1302" spans="2:7" ht="12.95" customHeight="1" outlineLevel="2">
      <c r="C1302" s="10" t="s">
        <v>603</v>
      </c>
      <c r="D1302" s="11">
        <v>8602806304850</v>
      </c>
      <c r="E1302" s="17">
        <v>371.9</v>
      </c>
      <c r="F1302" s="13"/>
      <c r="G1302" s="14">
        <f>F1302*E1302</f>
        <v>0</v>
      </c>
    </row>
    <row r="1303" spans="2:7" ht="12.95" customHeight="1" outlineLevel="2">
      <c r="C1303" s="10" t="s">
        <v>448</v>
      </c>
      <c r="D1303" s="11">
        <v>8602806304119</v>
      </c>
      <c r="E1303" s="17">
        <v>371.9</v>
      </c>
      <c r="F1303" s="13"/>
      <c r="G1303" s="14">
        <f>F1303*E1303</f>
        <v>0</v>
      </c>
    </row>
    <row r="1304" spans="2:7" ht="12.95" customHeight="1" outlineLevel="2">
      <c r="C1304" s="10" t="s">
        <v>449</v>
      </c>
      <c r="D1304" s="11">
        <v>8602806304126</v>
      </c>
      <c r="E1304" s="17">
        <v>371.9</v>
      </c>
      <c r="F1304" s="13"/>
      <c r="G1304" s="14">
        <f>F1304*E1304</f>
        <v>0</v>
      </c>
    </row>
    <row r="1305" spans="2:7" ht="12.95" customHeight="1" outlineLevel="2">
      <c r="C1305" s="10"/>
      <c r="D1305" s="10"/>
      <c r="E1305" s="18"/>
      <c r="F1305" s="13"/>
      <c r="G1305" s="14"/>
    </row>
    <row r="1306" spans="2:7" ht="12.95" customHeight="1" outlineLevel="2">
      <c r="C1306" s="10"/>
      <c r="D1306" s="10"/>
      <c r="E1306" s="18"/>
      <c r="F1306" s="13"/>
      <c r="G1306" s="14"/>
    </row>
    <row r="1307" spans="2:7" ht="12.95" customHeight="1" outlineLevel="2">
      <c r="C1307" s="10"/>
      <c r="D1307" s="10"/>
      <c r="E1307" s="18"/>
      <c r="F1307" s="13"/>
      <c r="G1307" s="14"/>
    </row>
    <row r="1308" spans="2:7" ht="12.95" customHeight="1" outlineLevel="2">
      <c r="C1308" s="10"/>
      <c r="D1308" s="10"/>
      <c r="E1308" s="18"/>
      <c r="F1308" s="13"/>
      <c r="G1308" s="14"/>
    </row>
    <row r="1309" spans="2:7" ht="12.95" customHeight="1" outlineLevel="2">
      <c r="C1309" s="10"/>
      <c r="D1309" s="10"/>
      <c r="E1309" s="18"/>
      <c r="F1309" s="13"/>
      <c r="G1309" s="14"/>
    </row>
    <row r="1310" spans="2:7" ht="12.95" customHeight="1" outlineLevel="2">
      <c r="C1310" s="10"/>
      <c r="D1310" s="10"/>
      <c r="E1310" s="18"/>
      <c r="F1310" s="13"/>
      <c r="G1310" s="14"/>
    </row>
    <row r="1311" spans="2:7" ht="12.95" customHeight="1" outlineLevel="2">
      <c r="C1311" s="10"/>
      <c r="D1311" s="10"/>
      <c r="E1311" s="18"/>
      <c r="F1311" s="13"/>
      <c r="G1311" s="14"/>
    </row>
    <row r="1312" spans="2:7" ht="12.95" customHeight="1" outlineLevel="2">
      <c r="C1312" s="10"/>
      <c r="D1312" s="10"/>
      <c r="E1312" s="18"/>
      <c r="F1312" s="13"/>
      <c r="G1312" s="14"/>
    </row>
    <row r="1313" spans="2:7" ht="12.95" customHeight="1" outlineLevel="2">
      <c r="B1313" s="35" t="str">
        <f>HYPERLINK("https://www.galantholding.com/upload/iblock/2b7/2b775c37f564a0dd1baf754ec46a3492.jpg","увеличить")</f>
        <v>увеличить</v>
      </c>
      <c r="C1313" s="10"/>
      <c r="D1313" s="10"/>
      <c r="E1313" s="18"/>
      <c r="F1313" s="13"/>
      <c r="G1313" s="14"/>
    </row>
    <row r="1314" spans="2:7" ht="11.1" customHeight="1" outlineLevel="1">
      <c r="B1314" s="19" t="s">
        <v>604</v>
      </c>
      <c r="C1314" s="19"/>
      <c r="D1314" s="19"/>
      <c r="E1314" s="19"/>
      <c r="F1314" s="19"/>
      <c r="G1314" s="19"/>
    </row>
    <row r="1315" spans="2:7" ht="11.1" customHeight="1" outlineLevel="2">
      <c r="B1315" s="31" t="s">
        <v>605</v>
      </c>
      <c r="C1315" s="31"/>
      <c r="D1315" s="20"/>
      <c r="E1315" s="34" t="str">
        <f>HYPERLINK("https://www.galantholding.com/catalog/288/160411/","www.galantholding.ru")</f>
        <v>www.galantholding.ru</v>
      </c>
      <c r="F1315" s="32"/>
      <c r="G1315" s="32"/>
    </row>
    <row r="1316" spans="2:7" ht="11.1" customHeight="1" outlineLevel="2">
      <c r="B1316" s="30" t="s">
        <v>110</v>
      </c>
      <c r="C1316" s="30"/>
      <c r="D1316" s="30"/>
      <c r="E1316" s="30"/>
      <c r="F1316" s="9"/>
      <c r="G1316" s="9"/>
    </row>
    <row r="1317" spans="2:7" ht="12.95" customHeight="1" outlineLevel="2">
      <c r="C1317" s="10" t="s">
        <v>606</v>
      </c>
      <c r="D1317" s="11">
        <v>7700806094175</v>
      </c>
      <c r="E1317" s="17">
        <v>804.3</v>
      </c>
      <c r="F1317" s="13"/>
      <c r="G1317" s="14">
        <f>F1317*E1317</f>
        <v>0</v>
      </c>
    </row>
    <row r="1318" spans="2:7" ht="12.95" customHeight="1" outlineLevel="2">
      <c r="C1318" s="10" t="s">
        <v>607</v>
      </c>
      <c r="D1318" s="11">
        <v>7700806094014</v>
      </c>
      <c r="E1318" s="17">
        <v>804.3</v>
      </c>
      <c r="F1318" s="13"/>
      <c r="G1318" s="14">
        <f>F1318*E1318</f>
        <v>0</v>
      </c>
    </row>
    <row r="1319" spans="2:7" ht="12.95" customHeight="1" outlineLevel="2">
      <c r="C1319" s="10" t="s">
        <v>608</v>
      </c>
      <c r="D1319" s="11">
        <v>7700806094021</v>
      </c>
      <c r="E1319" s="17">
        <v>804.3</v>
      </c>
      <c r="F1319" s="13"/>
      <c r="G1319" s="14">
        <f>F1319*E1319</f>
        <v>0</v>
      </c>
    </row>
    <row r="1320" spans="2:7" ht="12.95" customHeight="1" outlineLevel="2">
      <c r="C1320" s="10" t="s">
        <v>609</v>
      </c>
      <c r="D1320" s="11">
        <v>7700806094038</v>
      </c>
      <c r="E1320" s="17">
        <v>804.3</v>
      </c>
      <c r="F1320" s="13"/>
      <c r="G1320" s="14">
        <f>F1320*E1320</f>
        <v>0</v>
      </c>
    </row>
    <row r="1321" spans="2:7" ht="12.95" customHeight="1" outlineLevel="2">
      <c r="C1321" s="10" t="s">
        <v>610</v>
      </c>
      <c r="D1321" s="11">
        <v>7700806094274</v>
      </c>
      <c r="E1321" s="17">
        <v>804.3</v>
      </c>
      <c r="F1321" s="13"/>
      <c r="G1321" s="14">
        <f>F1321*E1321</f>
        <v>0</v>
      </c>
    </row>
    <row r="1322" spans="2:7" ht="12.95" customHeight="1" outlineLevel="2">
      <c r="C1322" s="10" t="s">
        <v>611</v>
      </c>
      <c r="D1322" s="11">
        <v>7700806094045</v>
      </c>
      <c r="E1322" s="17">
        <v>804.3</v>
      </c>
      <c r="F1322" s="13"/>
      <c r="G1322" s="14">
        <f>F1322*E1322</f>
        <v>0</v>
      </c>
    </row>
    <row r="1323" spans="2:7" ht="12.95" customHeight="1" outlineLevel="2">
      <c r="C1323" s="10" t="s">
        <v>612</v>
      </c>
      <c r="D1323" s="11">
        <v>7700806094052</v>
      </c>
      <c r="E1323" s="17">
        <v>804.3</v>
      </c>
      <c r="F1323" s="13"/>
      <c r="G1323" s="14">
        <f>F1323*E1323</f>
        <v>0</v>
      </c>
    </row>
    <row r="1324" spans="2:7" ht="12.95" customHeight="1" outlineLevel="2">
      <c r="C1324" s="10" t="s">
        <v>613</v>
      </c>
      <c r="D1324" s="11">
        <v>7700806094847</v>
      </c>
      <c r="E1324" s="17">
        <v>804.3</v>
      </c>
      <c r="F1324" s="13"/>
      <c r="G1324" s="14">
        <f>F1324*E1324</f>
        <v>0</v>
      </c>
    </row>
    <row r="1325" spans="2:7" ht="12.95" customHeight="1" outlineLevel="2">
      <c r="C1325" s="10" t="s">
        <v>614</v>
      </c>
      <c r="D1325" s="11">
        <v>7700806094069</v>
      </c>
      <c r="E1325" s="17">
        <v>804.3</v>
      </c>
      <c r="F1325" s="13"/>
      <c r="G1325" s="14">
        <f>F1325*E1325</f>
        <v>0</v>
      </c>
    </row>
    <row r="1326" spans="2:7" ht="12.95" customHeight="1" outlineLevel="2">
      <c r="C1326" s="10" t="s">
        <v>615</v>
      </c>
      <c r="D1326" s="11">
        <v>7700806094076</v>
      </c>
      <c r="E1326" s="17">
        <v>804.3</v>
      </c>
      <c r="F1326" s="13"/>
      <c r="G1326" s="14">
        <f>F1326*E1326</f>
        <v>0</v>
      </c>
    </row>
    <row r="1327" spans="2:7" ht="12.95" customHeight="1" outlineLevel="2">
      <c r="C1327" s="10"/>
      <c r="D1327" s="10"/>
      <c r="E1327" s="18"/>
      <c r="F1327" s="13"/>
      <c r="G1327" s="14"/>
    </row>
    <row r="1328" spans="2:7" ht="12.95" customHeight="1" outlineLevel="2">
      <c r="B1328" s="35" t="str">
        <f>HYPERLINK("http://galantphoto.ru/pictures_for_form/Amelie/AME-8060.jpg","увеличить")</f>
        <v>увеличить</v>
      </c>
      <c r="C1328" s="10"/>
      <c r="D1328" s="10"/>
      <c r="E1328" s="18"/>
      <c r="F1328" s="13"/>
      <c r="G1328" s="14"/>
    </row>
    <row r="1329" spans="2:7" ht="11.1" customHeight="1" outlineLevel="2">
      <c r="B1329" s="31" t="s">
        <v>616</v>
      </c>
      <c r="C1329" s="31"/>
      <c r="D1329" s="20"/>
      <c r="E1329" s="34" t="str">
        <f>HYPERLINK("https://www.galantholding.com/catalog/303/160413/","www.galantholding.ru")</f>
        <v>www.galantholding.ru</v>
      </c>
      <c r="F1329" s="32"/>
      <c r="G1329" s="32"/>
    </row>
    <row r="1330" spans="2:7" ht="11.1" customHeight="1" outlineLevel="2">
      <c r="B1330" s="30" t="s">
        <v>617</v>
      </c>
      <c r="C1330" s="30"/>
      <c r="D1330" s="30"/>
      <c r="E1330" s="30"/>
      <c r="F1330" s="9"/>
      <c r="G1330" s="9"/>
    </row>
    <row r="1331" spans="2:7" ht="12.95" customHeight="1" outlineLevel="2">
      <c r="C1331" s="10" t="s">
        <v>618</v>
      </c>
      <c r="D1331" s="11">
        <v>7702806094858</v>
      </c>
      <c r="E1331" s="17">
        <v>388.5</v>
      </c>
      <c r="F1331" s="13"/>
      <c r="G1331" s="14">
        <f>F1331*E1331</f>
        <v>0</v>
      </c>
    </row>
    <row r="1332" spans="2:7" ht="12.95" customHeight="1" outlineLevel="2">
      <c r="C1332" s="10" t="s">
        <v>619</v>
      </c>
      <c r="D1332" s="11">
        <v>7702806094117</v>
      </c>
      <c r="E1332" s="17">
        <v>388.5</v>
      </c>
      <c r="F1332" s="13"/>
      <c r="G1332" s="14">
        <f>F1332*E1332</f>
        <v>0</v>
      </c>
    </row>
    <row r="1333" spans="2:7" ht="12.95" customHeight="1" outlineLevel="2">
      <c r="C1333" s="10" t="s">
        <v>620</v>
      </c>
      <c r="D1333" s="11">
        <v>7702806094124</v>
      </c>
      <c r="E1333" s="17">
        <v>388.5</v>
      </c>
      <c r="F1333" s="13"/>
      <c r="G1333" s="14">
        <f>F1333*E1333</f>
        <v>0</v>
      </c>
    </row>
    <row r="1334" spans="2:7" ht="12.95" customHeight="1" outlineLevel="2">
      <c r="C1334" s="10" t="s">
        <v>621</v>
      </c>
      <c r="D1334" s="11">
        <v>7702806094131</v>
      </c>
      <c r="E1334" s="17">
        <v>388.5</v>
      </c>
      <c r="F1334" s="13"/>
      <c r="G1334" s="14">
        <f>F1334*E1334</f>
        <v>0</v>
      </c>
    </row>
    <row r="1335" spans="2:7" ht="12.95" customHeight="1" outlineLevel="2">
      <c r="C1335" s="10" t="s">
        <v>622</v>
      </c>
      <c r="D1335" s="11">
        <v>7702806094148</v>
      </c>
      <c r="E1335" s="17">
        <v>388.5</v>
      </c>
      <c r="F1335" s="13"/>
      <c r="G1335" s="14">
        <f>F1335*E1335</f>
        <v>0</v>
      </c>
    </row>
    <row r="1336" spans="2:7" ht="12.95" customHeight="1" outlineLevel="2">
      <c r="C1336" s="10"/>
      <c r="D1336" s="10"/>
      <c r="E1336" s="18"/>
      <c r="F1336" s="13"/>
      <c r="G1336" s="14"/>
    </row>
    <row r="1337" spans="2:7" ht="12.95" customHeight="1" outlineLevel="2">
      <c r="C1337" s="10"/>
      <c r="D1337" s="10"/>
      <c r="E1337" s="18"/>
      <c r="F1337" s="13"/>
      <c r="G1337" s="14"/>
    </row>
    <row r="1338" spans="2:7" ht="12.95" customHeight="1" outlineLevel="2">
      <c r="C1338" s="10"/>
      <c r="D1338" s="10"/>
      <c r="E1338" s="18"/>
      <c r="F1338" s="13"/>
      <c r="G1338" s="14"/>
    </row>
    <row r="1339" spans="2:7" ht="12.95" customHeight="1" outlineLevel="2">
      <c r="C1339" s="10"/>
      <c r="D1339" s="10"/>
      <c r="E1339" s="18"/>
      <c r="F1339" s="13"/>
      <c r="G1339" s="14"/>
    </row>
    <row r="1340" spans="2:7" ht="12.95" customHeight="1" outlineLevel="2">
      <c r="C1340" s="10"/>
      <c r="D1340" s="10"/>
      <c r="E1340" s="18"/>
      <c r="F1340" s="13"/>
      <c r="G1340" s="14"/>
    </row>
    <row r="1341" spans="2:7" ht="12.95" customHeight="1" outlineLevel="2">
      <c r="C1341" s="10"/>
      <c r="D1341" s="10"/>
      <c r="E1341" s="18"/>
      <c r="F1341" s="13"/>
      <c r="G1341" s="14"/>
    </row>
    <row r="1342" spans="2:7" ht="12.95" customHeight="1" outlineLevel="2">
      <c r="B1342" s="35" t="str">
        <f>HYPERLINK("http://galantphoto.ru/pictures_for_form/Amelie/AME-8060-3.jpg","увеличить")</f>
        <v>увеличить</v>
      </c>
      <c r="C1342" s="10"/>
      <c r="D1342" s="10"/>
      <c r="E1342" s="18"/>
      <c r="F1342" s="13"/>
      <c r="G1342" s="14"/>
    </row>
    <row r="1343" spans="2:7" ht="11.1" customHeight="1" outlineLevel="1">
      <c r="B1343" s="19" t="s">
        <v>623</v>
      </c>
      <c r="C1343" s="19"/>
      <c r="D1343" s="19"/>
      <c r="E1343" s="19"/>
      <c r="F1343" s="19"/>
      <c r="G1343" s="19"/>
    </row>
    <row r="1344" spans="2:7" ht="11.1" customHeight="1" outlineLevel="2">
      <c r="B1344" s="31" t="s">
        <v>624</v>
      </c>
      <c r="C1344" s="31"/>
      <c r="D1344" s="20"/>
      <c r="E1344" s="34" t="str">
        <f>HYPERLINK("https://www.galantholding.com/catalog/288/160410/","www.galantholding.ru")</f>
        <v>www.galantholding.ru</v>
      </c>
      <c r="F1344" s="32"/>
      <c r="G1344" s="32"/>
    </row>
    <row r="1345" spans="2:7" ht="11.1" customHeight="1" outlineLevel="2">
      <c r="B1345" s="30" t="s">
        <v>110</v>
      </c>
      <c r="C1345" s="30"/>
      <c r="D1345" s="30"/>
      <c r="E1345" s="30"/>
      <c r="F1345" s="9"/>
      <c r="G1345" s="9"/>
    </row>
    <row r="1346" spans="2:7" ht="12.95" customHeight="1" outlineLevel="2">
      <c r="C1346" s="10" t="s">
        <v>578</v>
      </c>
      <c r="D1346" s="11">
        <v>7700805792171</v>
      </c>
      <c r="E1346" s="12">
        <v>499</v>
      </c>
      <c r="F1346" s="13"/>
      <c r="G1346" s="14">
        <f>F1346*E1346</f>
        <v>0</v>
      </c>
    </row>
    <row r="1347" spans="2:7" ht="12.95" customHeight="1" outlineLevel="2">
      <c r="C1347" s="10" t="s">
        <v>579</v>
      </c>
      <c r="D1347" s="11">
        <v>7700805792188</v>
      </c>
      <c r="E1347" s="12">
        <v>499</v>
      </c>
      <c r="F1347" s="13"/>
      <c r="G1347" s="14">
        <f>F1347*E1347</f>
        <v>0</v>
      </c>
    </row>
    <row r="1348" spans="2:7" ht="12.95" customHeight="1" outlineLevel="2">
      <c r="C1348" s="10" t="s">
        <v>582</v>
      </c>
      <c r="D1348" s="11">
        <v>7700805792010</v>
      </c>
      <c r="E1348" s="12">
        <v>499</v>
      </c>
      <c r="F1348" s="13"/>
      <c r="G1348" s="14">
        <f>F1348*E1348</f>
        <v>0</v>
      </c>
    </row>
    <row r="1349" spans="2:7" ht="12.95" customHeight="1" outlineLevel="2">
      <c r="C1349" s="10" t="s">
        <v>583</v>
      </c>
      <c r="D1349" s="11">
        <v>7700805792027</v>
      </c>
      <c r="E1349" s="12">
        <v>499</v>
      </c>
      <c r="F1349" s="13"/>
      <c r="G1349" s="14">
        <f>F1349*E1349</f>
        <v>0</v>
      </c>
    </row>
    <row r="1350" spans="2:7" ht="12.95" customHeight="1" outlineLevel="2">
      <c r="C1350" s="10" t="s">
        <v>584</v>
      </c>
      <c r="D1350" s="11">
        <v>7700805792034</v>
      </c>
      <c r="E1350" s="12">
        <v>499</v>
      </c>
      <c r="F1350" s="13"/>
      <c r="G1350" s="14">
        <f>F1350*E1350</f>
        <v>0</v>
      </c>
    </row>
    <row r="1351" spans="2:7" ht="12.95" customHeight="1" outlineLevel="2">
      <c r="C1351" s="10" t="s">
        <v>625</v>
      </c>
      <c r="D1351" s="11">
        <v>7700805792225</v>
      </c>
      <c r="E1351" s="12">
        <v>499</v>
      </c>
      <c r="F1351" s="13"/>
      <c r="G1351" s="14">
        <f>F1351*E1351</f>
        <v>0</v>
      </c>
    </row>
    <row r="1352" spans="2:7" ht="12.95" customHeight="1" outlineLevel="2">
      <c r="C1352" s="10" t="s">
        <v>586</v>
      </c>
      <c r="D1352" s="11">
        <v>7700805792270</v>
      </c>
      <c r="E1352" s="12">
        <v>499</v>
      </c>
      <c r="F1352" s="13"/>
      <c r="G1352" s="14">
        <f>F1352*E1352</f>
        <v>0</v>
      </c>
    </row>
    <row r="1353" spans="2:7" ht="12.95" customHeight="1" outlineLevel="2">
      <c r="C1353" s="10" t="s">
        <v>587</v>
      </c>
      <c r="D1353" s="11">
        <v>7700805792041</v>
      </c>
      <c r="E1353" s="12">
        <v>499</v>
      </c>
      <c r="F1353" s="13"/>
      <c r="G1353" s="14">
        <f>F1353*E1353</f>
        <v>0</v>
      </c>
    </row>
    <row r="1354" spans="2:7" ht="12.95" customHeight="1" outlineLevel="2">
      <c r="C1354" s="10" t="s">
        <v>626</v>
      </c>
      <c r="D1354" s="11">
        <v>7700805792058</v>
      </c>
      <c r="E1354" s="12">
        <v>499</v>
      </c>
      <c r="F1354" s="13"/>
      <c r="G1354" s="14">
        <f>F1354*E1354</f>
        <v>0</v>
      </c>
    </row>
    <row r="1355" spans="2:7" ht="12.95" customHeight="1" outlineLevel="2">
      <c r="C1355" s="10" t="s">
        <v>627</v>
      </c>
      <c r="D1355" s="11">
        <v>7700805792232</v>
      </c>
      <c r="E1355" s="12">
        <v>499</v>
      </c>
      <c r="F1355" s="13"/>
      <c r="G1355" s="14">
        <f>F1355*E1355</f>
        <v>0</v>
      </c>
    </row>
    <row r="1356" spans="2:7" ht="12.95" customHeight="1" outlineLevel="2">
      <c r="C1356" s="10" t="s">
        <v>589</v>
      </c>
      <c r="D1356" s="11">
        <v>7700805792843</v>
      </c>
      <c r="E1356" s="12">
        <v>499</v>
      </c>
      <c r="F1356" s="13"/>
      <c r="G1356" s="14">
        <f>F1356*E1356</f>
        <v>0</v>
      </c>
    </row>
    <row r="1357" spans="2:7" ht="12.95" customHeight="1" outlineLevel="2">
      <c r="B1357" s="35" t="str">
        <f>HYPERLINK("http://galantphoto.ru/pictures_for_form/Amelie/AME-8057.jpg","увеличить")</f>
        <v>увеличить</v>
      </c>
      <c r="C1357" s="10" t="s">
        <v>628</v>
      </c>
      <c r="D1357" s="11">
        <v>7700805792065</v>
      </c>
      <c r="E1357" s="12">
        <v>499</v>
      </c>
      <c r="F1357" s="13"/>
      <c r="G1357" s="14">
        <f>F1357*E1357</f>
        <v>0</v>
      </c>
    </row>
    <row r="1358" spans="2:7" ht="12.95" customHeight="1" outlineLevel="2">
      <c r="C1358" s="10" t="s">
        <v>629</v>
      </c>
      <c r="D1358" s="11">
        <v>7700805792072</v>
      </c>
      <c r="E1358" s="12">
        <v>499</v>
      </c>
      <c r="F1358" s="13"/>
      <c r="G1358" s="14">
        <f>F1358*E1358</f>
        <v>0</v>
      </c>
    </row>
    <row r="1359" spans="2:7" ht="11.1" customHeight="1" outlineLevel="2">
      <c r="B1359" s="31" t="s">
        <v>630</v>
      </c>
      <c r="C1359" s="31"/>
      <c r="D1359" s="20"/>
      <c r="E1359" s="34" t="str">
        <f>HYPERLINK("https://www.galantholding.com/catalog/303/160412/","www.galantholding.ru")</f>
        <v>www.galantholding.ru</v>
      </c>
      <c r="F1359" s="32"/>
      <c r="G1359" s="32"/>
    </row>
    <row r="1360" spans="2:7" ht="11.1" customHeight="1" outlineLevel="2">
      <c r="B1360" s="30" t="s">
        <v>86</v>
      </c>
      <c r="C1360" s="30"/>
      <c r="D1360" s="30"/>
      <c r="E1360" s="30"/>
      <c r="F1360" s="9"/>
      <c r="G1360" s="9"/>
    </row>
    <row r="1361" spans="2:7" ht="12.95" customHeight="1" outlineLevel="2">
      <c r="C1361" s="10" t="s">
        <v>591</v>
      </c>
      <c r="D1361" s="11">
        <v>7702805792854</v>
      </c>
      <c r="E1361" s="12">
        <v>299</v>
      </c>
      <c r="F1361" s="13"/>
      <c r="G1361" s="14">
        <f>F1361*E1361</f>
        <v>0</v>
      </c>
    </row>
    <row r="1362" spans="2:7" ht="12.95" customHeight="1" outlineLevel="2">
      <c r="C1362" s="10" t="s">
        <v>592</v>
      </c>
      <c r="D1362" s="11">
        <v>7702805792113</v>
      </c>
      <c r="E1362" s="12">
        <v>299</v>
      </c>
      <c r="F1362" s="13"/>
      <c r="G1362" s="14">
        <f>F1362*E1362</f>
        <v>0</v>
      </c>
    </row>
    <row r="1363" spans="2:7" ht="12.95" customHeight="1" outlineLevel="2">
      <c r="C1363" s="10" t="s">
        <v>593</v>
      </c>
      <c r="D1363" s="11">
        <v>7702805792120</v>
      </c>
      <c r="E1363" s="12">
        <v>299</v>
      </c>
      <c r="F1363" s="13"/>
      <c r="G1363" s="14">
        <f>F1363*E1363</f>
        <v>0</v>
      </c>
    </row>
    <row r="1364" spans="2:7" ht="12.95" customHeight="1" outlineLevel="2">
      <c r="C1364" s="10" t="s">
        <v>594</v>
      </c>
      <c r="D1364" s="11">
        <v>7702805792137</v>
      </c>
      <c r="E1364" s="12">
        <v>299</v>
      </c>
      <c r="F1364" s="13"/>
      <c r="G1364" s="14">
        <f>F1364*E1364</f>
        <v>0</v>
      </c>
    </row>
    <row r="1365" spans="2:7" ht="12.95" customHeight="1" outlineLevel="2">
      <c r="C1365" s="10" t="s">
        <v>631</v>
      </c>
      <c r="D1365" s="11">
        <v>7702805792144</v>
      </c>
      <c r="E1365" s="12">
        <v>299</v>
      </c>
      <c r="F1365" s="13"/>
      <c r="G1365" s="14">
        <f>F1365*E1365</f>
        <v>0</v>
      </c>
    </row>
    <row r="1366" spans="2:7" ht="12.95" customHeight="1" outlineLevel="2">
      <c r="C1366" s="10"/>
      <c r="D1366" s="10"/>
      <c r="E1366" s="15"/>
      <c r="F1366" s="13"/>
      <c r="G1366" s="14"/>
    </row>
    <row r="1367" spans="2:7" ht="12.95" customHeight="1" outlineLevel="2">
      <c r="C1367" s="10"/>
      <c r="D1367" s="10"/>
      <c r="E1367" s="15"/>
      <c r="F1367" s="13"/>
      <c r="G1367" s="14"/>
    </row>
    <row r="1368" spans="2:7" ht="12.95" customHeight="1" outlineLevel="2">
      <c r="C1368" s="10"/>
      <c r="D1368" s="10"/>
      <c r="E1368" s="15"/>
      <c r="F1368" s="13"/>
      <c r="G1368" s="14"/>
    </row>
    <row r="1369" spans="2:7" ht="12.95" customHeight="1" outlineLevel="2">
      <c r="C1369" s="10"/>
      <c r="D1369" s="10"/>
      <c r="E1369" s="15"/>
      <c r="F1369" s="13"/>
      <c r="G1369" s="14"/>
    </row>
    <row r="1370" spans="2:7" ht="12.95" customHeight="1" outlineLevel="2">
      <c r="C1370" s="10"/>
      <c r="D1370" s="10"/>
      <c r="E1370" s="15"/>
      <c r="F1370" s="13"/>
      <c r="G1370" s="14"/>
    </row>
    <row r="1371" spans="2:7" ht="12.95" customHeight="1" outlineLevel="2">
      <c r="C1371" s="10"/>
      <c r="D1371" s="10"/>
      <c r="E1371" s="15"/>
      <c r="F1371" s="13"/>
      <c r="G1371" s="14"/>
    </row>
    <row r="1372" spans="2:7" ht="12.95" customHeight="1" outlineLevel="2">
      <c r="B1372" s="35" t="str">
        <f>HYPERLINK("http://galantphoto.ru/pictures_for_form/Amelie/AME-8057-3.jpg","увеличить")</f>
        <v>увеличить</v>
      </c>
      <c r="C1372" s="10"/>
      <c r="D1372" s="10"/>
      <c r="E1372" s="15"/>
      <c r="F1372" s="13"/>
      <c r="G1372" s="14"/>
    </row>
    <row r="1373" spans="2:7" ht="11.1" customHeight="1" outlineLevel="1">
      <c r="B1373" s="19" t="s">
        <v>632</v>
      </c>
      <c r="C1373" s="19"/>
      <c r="D1373" s="19"/>
      <c r="E1373" s="19"/>
      <c r="F1373" s="19"/>
      <c r="G1373" s="19"/>
    </row>
    <row r="1374" spans="2:7" ht="11.1" customHeight="1" outlineLevel="2">
      <c r="B1374" s="31" t="s">
        <v>633</v>
      </c>
      <c r="C1374" s="31"/>
      <c r="D1374" s="20"/>
      <c r="E1374" s="34" t="str">
        <f>HYPERLINK("https://www.galantholding.com/catalog/292/163215/","www.galantholding.ru")</f>
        <v>www.galantholding.ru</v>
      </c>
      <c r="F1374" s="32"/>
      <c r="G1374" s="32"/>
    </row>
    <row r="1375" spans="2:7" ht="11.1" customHeight="1" outlineLevel="2">
      <c r="B1375" s="30" t="s">
        <v>446</v>
      </c>
      <c r="C1375" s="30"/>
      <c r="D1375" s="30"/>
      <c r="E1375" s="30"/>
      <c r="F1375" s="9"/>
      <c r="G1375" s="9"/>
    </row>
    <row r="1376" spans="2:7" ht="12.95" customHeight="1" outlineLevel="2">
      <c r="C1376" s="10" t="s">
        <v>634</v>
      </c>
      <c r="D1376" s="11">
        <v>8600806515177</v>
      </c>
      <c r="E1376" s="12">
        <v>499</v>
      </c>
      <c r="F1376" s="13"/>
      <c r="G1376" s="14">
        <f>F1376*E1376</f>
        <v>0</v>
      </c>
    </row>
    <row r="1377" spans="2:7" ht="12.95" customHeight="1" outlineLevel="2">
      <c r="C1377" s="10" t="s">
        <v>635</v>
      </c>
      <c r="D1377" s="11">
        <v>8600806515184</v>
      </c>
      <c r="E1377" s="12">
        <v>499</v>
      </c>
      <c r="F1377" s="13"/>
      <c r="G1377" s="14">
        <f>F1377*E1377</f>
        <v>0</v>
      </c>
    </row>
    <row r="1378" spans="2:7" ht="12.95" customHeight="1" outlineLevel="2">
      <c r="C1378" s="10" t="s">
        <v>636</v>
      </c>
      <c r="D1378" s="11">
        <v>8600806515191</v>
      </c>
      <c r="E1378" s="12">
        <v>499</v>
      </c>
      <c r="F1378" s="13"/>
      <c r="G1378" s="14">
        <f>F1378*E1378</f>
        <v>0</v>
      </c>
    </row>
    <row r="1379" spans="2:7" ht="12.95" customHeight="1" outlineLevel="2">
      <c r="C1379" s="10" t="s">
        <v>637</v>
      </c>
      <c r="D1379" s="11">
        <v>8600806515009</v>
      </c>
      <c r="E1379" s="12">
        <v>499</v>
      </c>
      <c r="F1379" s="13"/>
      <c r="G1379" s="14">
        <f>F1379*E1379</f>
        <v>0</v>
      </c>
    </row>
    <row r="1380" spans="2:7" ht="12.95" customHeight="1" outlineLevel="2">
      <c r="C1380" s="10" t="s">
        <v>638</v>
      </c>
      <c r="D1380" s="11">
        <v>8600806515016</v>
      </c>
      <c r="E1380" s="12">
        <v>499</v>
      </c>
      <c r="F1380" s="13"/>
      <c r="G1380" s="14">
        <f>F1380*E1380</f>
        <v>0</v>
      </c>
    </row>
    <row r="1381" spans="2:7" ht="12.95" customHeight="1" outlineLevel="2">
      <c r="C1381" s="10" t="s">
        <v>639</v>
      </c>
      <c r="D1381" s="11">
        <v>8600806515023</v>
      </c>
      <c r="E1381" s="12">
        <v>499</v>
      </c>
      <c r="F1381" s="13"/>
      <c r="G1381" s="14">
        <f>F1381*E1381</f>
        <v>0</v>
      </c>
    </row>
    <row r="1382" spans="2:7" ht="12.95" customHeight="1" outlineLevel="2">
      <c r="C1382" s="10" t="s">
        <v>640</v>
      </c>
      <c r="D1382" s="11">
        <v>8600806515030</v>
      </c>
      <c r="E1382" s="12">
        <v>499</v>
      </c>
      <c r="F1382" s="13"/>
      <c r="G1382" s="14">
        <f>F1382*E1382</f>
        <v>0</v>
      </c>
    </row>
    <row r="1383" spans="2:7" ht="12.95" customHeight="1" outlineLevel="2">
      <c r="C1383" s="10" t="s">
        <v>641</v>
      </c>
      <c r="D1383" s="11">
        <v>8600806515399</v>
      </c>
      <c r="E1383" s="12">
        <v>499</v>
      </c>
      <c r="F1383" s="13"/>
      <c r="G1383" s="14">
        <f>F1383*E1383</f>
        <v>0</v>
      </c>
    </row>
    <row r="1384" spans="2:7" ht="12.95" customHeight="1" outlineLevel="2">
      <c r="C1384" s="10" t="s">
        <v>642</v>
      </c>
      <c r="D1384" s="11">
        <v>8600806515276</v>
      </c>
      <c r="E1384" s="12">
        <v>499</v>
      </c>
      <c r="F1384" s="13"/>
      <c r="G1384" s="14">
        <f>F1384*E1384</f>
        <v>0</v>
      </c>
    </row>
    <row r="1385" spans="2:7" ht="12.95" customHeight="1" outlineLevel="2">
      <c r="C1385" s="10" t="s">
        <v>643</v>
      </c>
      <c r="D1385" s="11">
        <v>8600806515047</v>
      </c>
      <c r="E1385" s="12">
        <v>499</v>
      </c>
      <c r="F1385" s="13"/>
      <c r="G1385" s="14">
        <f>F1385*E1385</f>
        <v>0</v>
      </c>
    </row>
    <row r="1386" spans="2:7" ht="12.95" customHeight="1" outlineLevel="2">
      <c r="C1386" s="10" t="s">
        <v>644</v>
      </c>
      <c r="D1386" s="11">
        <v>8600806515405</v>
      </c>
      <c r="E1386" s="12">
        <v>499</v>
      </c>
      <c r="F1386" s="13"/>
      <c r="G1386" s="14">
        <f>F1386*E1386</f>
        <v>0</v>
      </c>
    </row>
    <row r="1387" spans="2:7" ht="12.95" customHeight="1" outlineLevel="2">
      <c r="B1387" s="35" t="str">
        <f>HYPERLINK("http://galantphoto.ru/pictures_for_form/Amelie/AME-8065.jpg","увеличить")</f>
        <v>увеличить</v>
      </c>
      <c r="C1387" s="10"/>
      <c r="D1387" s="10"/>
      <c r="E1387" s="15"/>
      <c r="F1387" s="13"/>
      <c r="G1387" s="14"/>
    </row>
    <row r="1388" spans="2:7" ht="11.1" customHeight="1" outlineLevel="2">
      <c r="B1388" s="31" t="s">
        <v>645</v>
      </c>
      <c r="C1388" s="31"/>
      <c r="D1388" s="20"/>
      <c r="E1388" s="34" t="str">
        <f>HYPERLINK("https://www.galantholding.com/catalog/303/163216/","www.galantholding.ru")</f>
        <v>www.galantholding.ru</v>
      </c>
      <c r="F1388" s="32"/>
      <c r="G1388" s="32"/>
    </row>
    <row r="1389" spans="2:7" ht="11.1" customHeight="1" outlineLevel="2">
      <c r="B1389" s="30" t="s">
        <v>86</v>
      </c>
      <c r="C1389" s="30"/>
      <c r="D1389" s="30"/>
      <c r="E1389" s="30"/>
      <c r="F1389" s="9"/>
      <c r="G1389" s="9"/>
    </row>
    <row r="1390" spans="2:7" ht="12.95" customHeight="1" outlineLevel="2">
      <c r="C1390" s="10" t="s">
        <v>646</v>
      </c>
      <c r="D1390" s="11">
        <v>8602806515850</v>
      </c>
      <c r="E1390" s="12">
        <v>299</v>
      </c>
      <c r="F1390" s="13"/>
      <c r="G1390" s="14">
        <f>F1390*E1390</f>
        <v>0</v>
      </c>
    </row>
    <row r="1391" spans="2:7" ht="12.95" customHeight="1" outlineLevel="2">
      <c r="C1391" s="10" t="s">
        <v>647</v>
      </c>
      <c r="D1391" s="11">
        <v>8602806515119</v>
      </c>
      <c r="E1391" s="12">
        <v>299</v>
      </c>
      <c r="F1391" s="13"/>
      <c r="G1391" s="14">
        <f>F1391*E1391</f>
        <v>0</v>
      </c>
    </row>
    <row r="1392" spans="2:7" ht="12.95" customHeight="1" outlineLevel="2">
      <c r="C1392" s="10" t="s">
        <v>648</v>
      </c>
      <c r="D1392" s="11">
        <v>8602806515126</v>
      </c>
      <c r="E1392" s="12">
        <v>299</v>
      </c>
      <c r="F1392" s="13"/>
      <c r="G1392" s="14">
        <f>F1392*E1392</f>
        <v>0</v>
      </c>
    </row>
    <row r="1393" spans="2:7" ht="12.95" customHeight="1" outlineLevel="2">
      <c r="C1393" s="10" t="s">
        <v>649</v>
      </c>
      <c r="D1393" s="11">
        <v>8602806515133</v>
      </c>
      <c r="E1393" s="12">
        <v>299</v>
      </c>
      <c r="F1393" s="13"/>
      <c r="G1393" s="14">
        <f>F1393*E1393</f>
        <v>0</v>
      </c>
    </row>
    <row r="1394" spans="2:7" ht="12.95" customHeight="1" outlineLevel="2">
      <c r="C1394" s="10"/>
      <c r="D1394" s="10"/>
      <c r="E1394" s="15"/>
      <c r="F1394" s="13"/>
      <c r="G1394" s="14"/>
    </row>
    <row r="1395" spans="2:7" ht="12.95" customHeight="1" outlineLevel="2">
      <c r="C1395" s="10"/>
      <c r="D1395" s="10"/>
      <c r="E1395" s="15"/>
      <c r="F1395" s="13"/>
      <c r="G1395" s="14"/>
    </row>
    <row r="1396" spans="2:7" ht="12.95" customHeight="1" outlineLevel="2">
      <c r="C1396" s="10"/>
      <c r="D1396" s="10"/>
      <c r="E1396" s="15"/>
      <c r="F1396" s="13"/>
      <c r="G1396" s="14"/>
    </row>
    <row r="1397" spans="2:7" ht="12.95" customHeight="1" outlineLevel="2">
      <c r="C1397" s="10"/>
      <c r="D1397" s="10"/>
      <c r="E1397" s="15"/>
      <c r="F1397" s="13"/>
      <c r="G1397" s="14"/>
    </row>
    <row r="1398" spans="2:7" ht="12.95" customHeight="1" outlineLevel="2">
      <c r="C1398" s="10"/>
      <c r="D1398" s="10"/>
      <c r="E1398" s="15"/>
      <c r="F1398" s="13"/>
      <c r="G1398" s="14"/>
    </row>
    <row r="1399" spans="2:7" ht="12.95" customHeight="1" outlineLevel="2">
      <c r="C1399" s="10"/>
      <c r="D1399" s="10"/>
      <c r="E1399" s="15"/>
      <c r="F1399" s="13"/>
      <c r="G1399" s="14"/>
    </row>
    <row r="1400" spans="2:7" ht="12.95" customHeight="1" outlineLevel="2">
      <c r="C1400" s="10"/>
      <c r="D1400" s="10"/>
      <c r="E1400" s="15"/>
      <c r="F1400" s="13"/>
      <c r="G1400" s="14"/>
    </row>
    <row r="1401" spans="2:7" ht="12.95" customHeight="1" outlineLevel="2">
      <c r="B1401" s="35" t="str">
        <f>HYPERLINK("http://galantphoto.ru/pictures_for_form/Amelie/AME-8065.jpg","увеличить")</f>
        <v>увеличить</v>
      </c>
      <c r="C1401" s="10"/>
      <c r="D1401" s="10"/>
      <c r="E1401" s="15"/>
      <c r="F1401" s="13"/>
      <c r="G1401" s="14"/>
    </row>
    <row r="1402" spans="2:7" ht="11.1" customHeight="1" outlineLevel="1">
      <c r="B1402" s="19" t="s">
        <v>650</v>
      </c>
      <c r="C1402" s="19"/>
      <c r="D1402" s="19"/>
      <c r="E1402" s="19"/>
      <c r="F1402" s="19"/>
      <c r="G1402" s="19"/>
    </row>
    <row r="1403" spans="2:7" ht="11.1" customHeight="1" outlineLevel="2">
      <c r="B1403" s="31" t="s">
        <v>651</v>
      </c>
      <c r="C1403" s="31"/>
      <c r="D1403" s="20"/>
      <c r="E1403" s="34" t="str">
        <f>HYPERLINK("https://www.galantholding.com/catalog/288/161414/","www.galantholding.ru")</f>
        <v>www.galantholding.ru</v>
      </c>
      <c r="F1403" s="32"/>
      <c r="G1403" s="32"/>
    </row>
    <row r="1404" spans="2:7" ht="11.1" customHeight="1" outlineLevel="2">
      <c r="B1404" s="30" t="s">
        <v>110</v>
      </c>
      <c r="C1404" s="30"/>
      <c r="D1404" s="30"/>
      <c r="E1404" s="30"/>
      <c r="F1404" s="9"/>
      <c r="G1404" s="9"/>
    </row>
    <row r="1405" spans="2:7" ht="12.95" customHeight="1" outlineLevel="2">
      <c r="C1405" s="10" t="s">
        <v>652</v>
      </c>
      <c r="D1405" s="11">
        <v>7700805993172</v>
      </c>
      <c r="E1405" s="12">
        <v>299</v>
      </c>
      <c r="F1405" s="13"/>
      <c r="G1405" s="14">
        <f>F1405*E1405</f>
        <v>0</v>
      </c>
    </row>
    <row r="1406" spans="2:7" ht="12.95" customHeight="1" outlineLevel="2">
      <c r="C1406" s="10" t="s">
        <v>653</v>
      </c>
      <c r="D1406" s="11">
        <v>7700805993189</v>
      </c>
      <c r="E1406" s="12">
        <v>299</v>
      </c>
      <c r="F1406" s="13"/>
      <c r="G1406" s="14">
        <f>F1406*E1406</f>
        <v>0</v>
      </c>
    </row>
    <row r="1407" spans="2:7" ht="12.95" customHeight="1" outlineLevel="2">
      <c r="C1407" s="10" t="s">
        <v>654</v>
      </c>
      <c r="D1407" s="11">
        <v>7700805993011</v>
      </c>
      <c r="E1407" s="12">
        <v>299</v>
      </c>
      <c r="F1407" s="13"/>
      <c r="G1407" s="14">
        <f>F1407*E1407</f>
        <v>0</v>
      </c>
    </row>
    <row r="1408" spans="2:7" ht="12.95" customHeight="1" outlineLevel="2">
      <c r="C1408" s="10" t="s">
        <v>655</v>
      </c>
      <c r="D1408" s="11">
        <v>7700805993028</v>
      </c>
      <c r="E1408" s="12">
        <v>299</v>
      </c>
      <c r="F1408" s="13"/>
      <c r="G1408" s="14">
        <f>F1408*E1408</f>
        <v>0</v>
      </c>
    </row>
    <row r="1409" spans="2:7" ht="12.95" customHeight="1" outlineLevel="2">
      <c r="C1409" s="10" t="s">
        <v>656</v>
      </c>
      <c r="D1409" s="11">
        <v>7700805993035</v>
      </c>
      <c r="E1409" s="12">
        <v>299</v>
      </c>
      <c r="F1409" s="13"/>
      <c r="G1409" s="14">
        <f>F1409*E1409</f>
        <v>0</v>
      </c>
    </row>
    <row r="1410" spans="2:7" ht="12.95" customHeight="1" outlineLevel="2">
      <c r="C1410" s="10" t="s">
        <v>657</v>
      </c>
      <c r="D1410" s="11">
        <v>7700805993271</v>
      </c>
      <c r="E1410" s="12">
        <v>299</v>
      </c>
      <c r="F1410" s="13"/>
      <c r="G1410" s="14">
        <f>F1410*E1410</f>
        <v>0</v>
      </c>
    </row>
    <row r="1411" spans="2:7" ht="12.95" customHeight="1" outlineLevel="2">
      <c r="C1411" s="10" t="s">
        <v>658</v>
      </c>
      <c r="D1411" s="11">
        <v>7700805993042</v>
      </c>
      <c r="E1411" s="12">
        <v>299</v>
      </c>
      <c r="F1411" s="13"/>
      <c r="G1411" s="14">
        <f>F1411*E1411</f>
        <v>0</v>
      </c>
    </row>
    <row r="1412" spans="2:7" ht="12.95" customHeight="1" outlineLevel="2">
      <c r="C1412" s="10" t="s">
        <v>659</v>
      </c>
      <c r="D1412" s="11">
        <v>7700805993059</v>
      </c>
      <c r="E1412" s="12">
        <v>299</v>
      </c>
      <c r="F1412" s="13"/>
      <c r="G1412" s="14">
        <f>F1412*E1412</f>
        <v>0</v>
      </c>
    </row>
    <row r="1413" spans="2:7" ht="12.95" customHeight="1" outlineLevel="2">
      <c r="C1413" s="10" t="s">
        <v>660</v>
      </c>
      <c r="D1413" s="11">
        <v>7700805993844</v>
      </c>
      <c r="E1413" s="12">
        <v>299</v>
      </c>
      <c r="F1413" s="13"/>
      <c r="G1413" s="14">
        <f>F1413*E1413</f>
        <v>0</v>
      </c>
    </row>
    <row r="1414" spans="2:7" ht="12.95" customHeight="1" outlineLevel="2">
      <c r="C1414" s="10" t="s">
        <v>661</v>
      </c>
      <c r="D1414" s="11">
        <v>7700805993066</v>
      </c>
      <c r="E1414" s="12">
        <v>299</v>
      </c>
      <c r="F1414" s="13"/>
      <c r="G1414" s="14">
        <f>F1414*E1414</f>
        <v>0</v>
      </c>
    </row>
    <row r="1415" spans="2:7" ht="12.95" customHeight="1" outlineLevel="2">
      <c r="C1415" s="10" t="s">
        <v>662</v>
      </c>
      <c r="D1415" s="11">
        <v>7700805993073</v>
      </c>
      <c r="E1415" s="12">
        <v>299</v>
      </c>
      <c r="F1415" s="13"/>
      <c r="G1415" s="14">
        <f>F1415*E1415</f>
        <v>0</v>
      </c>
    </row>
    <row r="1416" spans="2:7" ht="12.95" customHeight="1" outlineLevel="2">
      <c r="B1416" s="16"/>
      <c r="C1416" s="10"/>
      <c r="D1416" s="10"/>
      <c r="E1416" s="15"/>
      <c r="F1416" s="13"/>
      <c r="G1416" s="14"/>
    </row>
    <row r="1417" spans="2:7" ht="11.1" customHeight="1" outlineLevel="2">
      <c r="B1417" s="31" t="s">
        <v>663</v>
      </c>
      <c r="C1417" s="31"/>
      <c r="D1417" s="20"/>
      <c r="E1417" s="34" t="str">
        <f>HYPERLINK("https://www.galantholding.com/catalog/307/161416/","www.galantholding.ru")</f>
        <v>www.galantholding.ru</v>
      </c>
      <c r="F1417" s="32"/>
      <c r="G1417" s="32"/>
    </row>
    <row r="1418" spans="2:7" ht="11.1" customHeight="1" outlineLevel="2">
      <c r="B1418" s="30" t="s">
        <v>86</v>
      </c>
      <c r="C1418" s="30"/>
      <c r="D1418" s="30"/>
      <c r="E1418" s="30"/>
      <c r="F1418" s="9"/>
      <c r="G1418" s="9"/>
    </row>
    <row r="1419" spans="2:7" ht="12.95" customHeight="1" outlineLevel="2">
      <c r="C1419" s="10" t="s">
        <v>664</v>
      </c>
      <c r="D1419" s="11">
        <v>7702805993855</v>
      </c>
      <c r="E1419" s="12">
        <v>299</v>
      </c>
      <c r="F1419" s="13"/>
      <c r="G1419" s="14">
        <f>F1419*E1419</f>
        <v>0</v>
      </c>
    </row>
    <row r="1420" spans="2:7" ht="12.95" customHeight="1" outlineLevel="2">
      <c r="C1420" s="10" t="s">
        <v>665</v>
      </c>
      <c r="D1420" s="11">
        <v>7702805993114</v>
      </c>
      <c r="E1420" s="12">
        <v>299</v>
      </c>
      <c r="F1420" s="13"/>
      <c r="G1420" s="14">
        <f>F1420*E1420</f>
        <v>0</v>
      </c>
    </row>
    <row r="1421" spans="2:7" ht="12.95" customHeight="1" outlineLevel="2">
      <c r="C1421" s="10" t="s">
        <v>666</v>
      </c>
      <c r="D1421" s="11">
        <v>7702805993121</v>
      </c>
      <c r="E1421" s="12">
        <v>299</v>
      </c>
      <c r="F1421" s="13"/>
      <c r="G1421" s="14">
        <f>F1421*E1421</f>
        <v>0</v>
      </c>
    </row>
    <row r="1422" spans="2:7" ht="12.95" customHeight="1" outlineLevel="2">
      <c r="C1422" s="10" t="s">
        <v>667</v>
      </c>
      <c r="D1422" s="11">
        <v>7702805993138</v>
      </c>
      <c r="E1422" s="12">
        <v>299</v>
      </c>
      <c r="F1422" s="13"/>
      <c r="G1422" s="14">
        <f>F1422*E1422</f>
        <v>0</v>
      </c>
    </row>
    <row r="1423" spans="2:7" ht="12.95" customHeight="1" outlineLevel="2">
      <c r="C1423" s="10" t="s">
        <v>668</v>
      </c>
      <c r="D1423" s="11">
        <v>7702805993145</v>
      </c>
      <c r="E1423" s="12">
        <v>299</v>
      </c>
      <c r="F1423" s="13"/>
      <c r="G1423" s="14">
        <f>F1423*E1423</f>
        <v>0</v>
      </c>
    </row>
    <row r="1424" spans="2:7" ht="12.95" customHeight="1" outlineLevel="2">
      <c r="C1424" s="10"/>
      <c r="D1424" s="10"/>
      <c r="E1424" s="15"/>
      <c r="F1424" s="13"/>
      <c r="G1424" s="14"/>
    </row>
    <row r="1425" spans="2:7" ht="12.95" customHeight="1" outlineLevel="2">
      <c r="C1425" s="10"/>
      <c r="D1425" s="10"/>
      <c r="E1425" s="15"/>
      <c r="F1425" s="13"/>
      <c r="G1425" s="14"/>
    </row>
    <row r="1426" spans="2:7" ht="12.95" customHeight="1" outlineLevel="2">
      <c r="C1426" s="10"/>
      <c r="D1426" s="10"/>
      <c r="E1426" s="15"/>
      <c r="F1426" s="13"/>
      <c r="G1426" s="14"/>
    </row>
    <row r="1427" spans="2:7" ht="12.95" customHeight="1" outlineLevel="2">
      <c r="C1427" s="10"/>
      <c r="D1427" s="10"/>
      <c r="E1427" s="15"/>
      <c r="F1427" s="13"/>
      <c r="G1427" s="14"/>
    </row>
    <row r="1428" spans="2:7" ht="12.95" customHeight="1" outlineLevel="2">
      <c r="C1428" s="10"/>
      <c r="D1428" s="10"/>
      <c r="E1428" s="15"/>
      <c r="F1428" s="13"/>
      <c r="G1428" s="14"/>
    </row>
    <row r="1429" spans="2:7" ht="12.95" customHeight="1" outlineLevel="2">
      <c r="C1429" s="10"/>
      <c r="D1429" s="10"/>
      <c r="E1429" s="15"/>
      <c r="F1429" s="13"/>
      <c r="G1429" s="14"/>
    </row>
    <row r="1430" spans="2:7" ht="12.95" customHeight="1" outlineLevel="2">
      <c r="B1430" s="16"/>
      <c r="C1430" s="10"/>
      <c r="D1430" s="10"/>
      <c r="E1430" s="15"/>
      <c r="F1430" s="13"/>
      <c r="G1430" s="14"/>
    </row>
    <row r="1431" spans="2:7" ht="11.1" customHeight="1" outlineLevel="1">
      <c r="B1431" s="19" t="s">
        <v>669</v>
      </c>
      <c r="C1431" s="19"/>
      <c r="D1431" s="19"/>
      <c r="E1431" s="19"/>
      <c r="F1431" s="19"/>
      <c r="G1431" s="19"/>
    </row>
    <row r="1432" spans="2:7" ht="11.1" customHeight="1" outlineLevel="2">
      <c r="B1432" s="31" t="s">
        <v>670</v>
      </c>
      <c r="C1432" s="31"/>
      <c r="D1432" s="20"/>
      <c r="E1432" s="34" t="str">
        <f>HYPERLINK("https://www.galantholding.com/catalog/288/161413/","www.galantholding.ru")</f>
        <v>www.galantholding.ru</v>
      </c>
      <c r="F1432" s="32"/>
      <c r="G1432" s="32"/>
    </row>
    <row r="1433" spans="2:7" ht="11.1" customHeight="1" outlineLevel="2">
      <c r="B1433" s="30" t="s">
        <v>110</v>
      </c>
      <c r="C1433" s="30"/>
      <c r="D1433" s="30"/>
      <c r="E1433" s="30"/>
      <c r="F1433" s="9"/>
      <c r="G1433" s="9"/>
    </row>
    <row r="1434" spans="2:7" ht="12.95" customHeight="1" outlineLevel="2">
      <c r="C1434" s="10" t="s">
        <v>634</v>
      </c>
      <c r="D1434" s="11">
        <v>7700805815177</v>
      </c>
      <c r="E1434" s="12">
        <v>499</v>
      </c>
      <c r="F1434" s="13"/>
      <c r="G1434" s="14">
        <f>F1434*E1434</f>
        <v>0</v>
      </c>
    </row>
    <row r="1435" spans="2:7" ht="12.95" customHeight="1" outlineLevel="2">
      <c r="C1435" s="10" t="s">
        <v>635</v>
      </c>
      <c r="D1435" s="11">
        <v>7700805815184</v>
      </c>
      <c r="E1435" s="12">
        <v>499</v>
      </c>
      <c r="F1435" s="13"/>
      <c r="G1435" s="14">
        <f>F1435*E1435</f>
        <v>0</v>
      </c>
    </row>
    <row r="1436" spans="2:7" ht="12.95" customHeight="1" outlineLevel="2">
      <c r="C1436" s="10" t="s">
        <v>638</v>
      </c>
      <c r="D1436" s="11">
        <v>7700805815016</v>
      </c>
      <c r="E1436" s="12">
        <v>499</v>
      </c>
      <c r="F1436" s="13"/>
      <c r="G1436" s="14">
        <f>F1436*E1436</f>
        <v>0</v>
      </c>
    </row>
    <row r="1437" spans="2:7" ht="12.95" customHeight="1" outlineLevel="2">
      <c r="C1437" s="10" t="s">
        <v>639</v>
      </c>
      <c r="D1437" s="11">
        <v>7700805815023</v>
      </c>
      <c r="E1437" s="12">
        <v>499</v>
      </c>
      <c r="F1437" s="13"/>
      <c r="G1437" s="14">
        <f>F1437*E1437</f>
        <v>0</v>
      </c>
    </row>
    <row r="1438" spans="2:7" ht="12.95" customHeight="1" outlineLevel="2">
      <c r="C1438" s="10" t="s">
        <v>640</v>
      </c>
      <c r="D1438" s="11">
        <v>7700805815030</v>
      </c>
      <c r="E1438" s="12">
        <v>499</v>
      </c>
      <c r="F1438" s="13"/>
      <c r="G1438" s="14">
        <f>F1438*E1438</f>
        <v>0</v>
      </c>
    </row>
    <row r="1439" spans="2:7" ht="12.95" customHeight="1" outlineLevel="2">
      <c r="C1439" s="10" t="s">
        <v>642</v>
      </c>
      <c r="D1439" s="11">
        <v>7700805815276</v>
      </c>
      <c r="E1439" s="12">
        <v>499</v>
      </c>
      <c r="F1439" s="13"/>
      <c r="G1439" s="14">
        <f>F1439*E1439</f>
        <v>0</v>
      </c>
    </row>
    <row r="1440" spans="2:7" ht="12.95" customHeight="1" outlineLevel="2">
      <c r="C1440" s="10" t="s">
        <v>643</v>
      </c>
      <c r="D1440" s="11">
        <v>7700805815047</v>
      </c>
      <c r="E1440" s="12">
        <v>499</v>
      </c>
      <c r="F1440" s="13"/>
      <c r="G1440" s="14">
        <f>F1440*E1440</f>
        <v>0</v>
      </c>
    </row>
    <row r="1441" spans="2:7" ht="12.95" customHeight="1" outlineLevel="2">
      <c r="C1441" s="10" t="s">
        <v>671</v>
      </c>
      <c r="D1441" s="11">
        <v>7700805815054</v>
      </c>
      <c r="E1441" s="12">
        <v>499</v>
      </c>
      <c r="F1441" s="13"/>
      <c r="G1441" s="14">
        <f>F1441*E1441</f>
        <v>0</v>
      </c>
    </row>
    <row r="1442" spans="2:7" ht="12.95" customHeight="1" outlineLevel="2">
      <c r="C1442" s="10" t="s">
        <v>672</v>
      </c>
      <c r="D1442" s="11">
        <v>7700805815849</v>
      </c>
      <c r="E1442" s="12">
        <v>499</v>
      </c>
      <c r="F1442" s="13"/>
      <c r="G1442" s="14">
        <f>F1442*E1442</f>
        <v>0</v>
      </c>
    </row>
    <row r="1443" spans="2:7" ht="12.95" customHeight="1" outlineLevel="2">
      <c r="C1443" s="10" t="s">
        <v>673</v>
      </c>
      <c r="D1443" s="11">
        <v>7700805815061</v>
      </c>
      <c r="E1443" s="12">
        <v>499</v>
      </c>
      <c r="F1443" s="13"/>
      <c r="G1443" s="14">
        <f>F1443*E1443</f>
        <v>0</v>
      </c>
    </row>
    <row r="1444" spans="2:7" ht="12.95" customHeight="1" outlineLevel="2">
      <c r="C1444" s="10" t="s">
        <v>674</v>
      </c>
      <c r="D1444" s="11">
        <v>7700805815078</v>
      </c>
      <c r="E1444" s="12">
        <v>499</v>
      </c>
      <c r="F1444" s="13"/>
      <c r="G1444" s="14">
        <f>F1444*E1444</f>
        <v>0</v>
      </c>
    </row>
    <row r="1445" spans="2:7" ht="12.95" customHeight="1" outlineLevel="2">
      <c r="B1445" s="16"/>
      <c r="C1445" s="10"/>
      <c r="D1445" s="10"/>
      <c r="E1445" s="15"/>
      <c r="F1445" s="13"/>
      <c r="G1445" s="14"/>
    </row>
    <row r="1446" spans="2:7" ht="11.1" customHeight="1" outlineLevel="2">
      <c r="B1446" s="31" t="s">
        <v>675</v>
      </c>
      <c r="C1446" s="31"/>
      <c r="D1446" s="20"/>
      <c r="E1446" s="34" t="str">
        <f>HYPERLINK("https://www.galantholding.com/catalog/303/161415/","www.galantholding.ru")</f>
        <v>www.galantholding.ru</v>
      </c>
      <c r="F1446" s="32"/>
      <c r="G1446" s="32"/>
    </row>
    <row r="1447" spans="2:7" ht="11.1" customHeight="1" outlineLevel="2">
      <c r="B1447" s="30" t="s">
        <v>86</v>
      </c>
      <c r="C1447" s="30"/>
      <c r="D1447" s="30"/>
      <c r="E1447" s="30"/>
      <c r="F1447" s="9"/>
      <c r="G1447" s="9"/>
    </row>
    <row r="1448" spans="2:7" ht="12.95" customHeight="1" outlineLevel="2">
      <c r="C1448" s="10" t="s">
        <v>646</v>
      </c>
      <c r="D1448" s="11">
        <v>7702805815850</v>
      </c>
      <c r="E1448" s="12">
        <v>299</v>
      </c>
      <c r="F1448" s="13"/>
      <c r="G1448" s="14">
        <f>F1448*E1448</f>
        <v>0</v>
      </c>
    </row>
    <row r="1449" spans="2:7" ht="12.95" customHeight="1" outlineLevel="2">
      <c r="C1449" s="10" t="s">
        <v>647</v>
      </c>
      <c r="D1449" s="11">
        <v>7702805815119</v>
      </c>
      <c r="E1449" s="12">
        <v>299</v>
      </c>
      <c r="F1449" s="13"/>
      <c r="G1449" s="14">
        <f>F1449*E1449</f>
        <v>0</v>
      </c>
    </row>
    <row r="1450" spans="2:7" ht="12.95" customHeight="1" outlineLevel="2">
      <c r="C1450" s="10" t="s">
        <v>648</v>
      </c>
      <c r="D1450" s="11">
        <v>7702805815126</v>
      </c>
      <c r="E1450" s="12">
        <v>299</v>
      </c>
      <c r="F1450" s="13"/>
      <c r="G1450" s="14">
        <f>F1450*E1450</f>
        <v>0</v>
      </c>
    </row>
    <row r="1451" spans="2:7" ht="12.95" customHeight="1" outlineLevel="2">
      <c r="C1451" s="10" t="s">
        <v>649</v>
      </c>
      <c r="D1451" s="11">
        <v>7702805815133</v>
      </c>
      <c r="E1451" s="12">
        <v>299</v>
      </c>
      <c r="F1451" s="13"/>
      <c r="G1451" s="14">
        <f>F1451*E1451</f>
        <v>0</v>
      </c>
    </row>
    <row r="1452" spans="2:7" ht="12.95" customHeight="1" outlineLevel="2">
      <c r="C1452" s="10" t="s">
        <v>676</v>
      </c>
      <c r="D1452" s="11">
        <v>7702805815140</v>
      </c>
      <c r="E1452" s="12">
        <v>299</v>
      </c>
      <c r="F1452" s="13"/>
      <c r="G1452" s="14">
        <f>F1452*E1452</f>
        <v>0</v>
      </c>
    </row>
    <row r="1453" spans="2:7" ht="12.95" customHeight="1" outlineLevel="2">
      <c r="C1453" s="10"/>
      <c r="D1453" s="10"/>
      <c r="E1453" s="15"/>
      <c r="F1453" s="13"/>
      <c r="G1453" s="14"/>
    </row>
    <row r="1454" spans="2:7" ht="12.95" customHeight="1" outlineLevel="2">
      <c r="C1454" s="10"/>
      <c r="D1454" s="10"/>
      <c r="E1454" s="15"/>
      <c r="F1454" s="13"/>
      <c r="G1454" s="14"/>
    </row>
    <row r="1455" spans="2:7" ht="12.95" customHeight="1" outlineLevel="2">
      <c r="C1455" s="10"/>
      <c r="D1455" s="10"/>
      <c r="E1455" s="15"/>
      <c r="F1455" s="13"/>
      <c r="G1455" s="14"/>
    </row>
    <row r="1456" spans="2:7" ht="12.95" customHeight="1" outlineLevel="2">
      <c r="C1456" s="10"/>
      <c r="D1456" s="10"/>
      <c r="E1456" s="15"/>
      <c r="F1456" s="13"/>
      <c r="G1456" s="14"/>
    </row>
    <row r="1457" spans="2:7" ht="12.95" customHeight="1" outlineLevel="2">
      <c r="C1457" s="10"/>
      <c r="D1457" s="10"/>
      <c r="E1457" s="15"/>
      <c r="F1457" s="13"/>
      <c r="G1457" s="14"/>
    </row>
    <row r="1458" spans="2:7" ht="12.95" customHeight="1" outlineLevel="2">
      <c r="C1458" s="10"/>
      <c r="D1458" s="10"/>
      <c r="E1458" s="15"/>
      <c r="F1458" s="13"/>
      <c r="G1458" s="14"/>
    </row>
    <row r="1459" spans="2:7" ht="12.95" customHeight="1" outlineLevel="2">
      <c r="B1459" s="16"/>
      <c r="C1459" s="10"/>
      <c r="D1459" s="10"/>
      <c r="E1459" s="15"/>
      <c r="F1459" s="13"/>
      <c r="G1459" s="14"/>
    </row>
    <row r="1460" spans="2:7" ht="11.1" customHeight="1" outlineLevel="1">
      <c r="B1460" s="19" t="s">
        <v>677</v>
      </c>
      <c r="C1460" s="19"/>
      <c r="D1460" s="19"/>
      <c r="E1460" s="19"/>
      <c r="F1460" s="19"/>
      <c r="G1460" s="19"/>
    </row>
    <row r="1461" spans="2:7" ht="11.1" customHeight="1" outlineLevel="2">
      <c r="B1461" s="31" t="s">
        <v>678</v>
      </c>
      <c r="C1461" s="31"/>
      <c r="D1461" s="20"/>
      <c r="E1461" s="34" t="str">
        <f>HYPERLINK("https://www.galantholding.com/catalog/292/161946/","www.galantholding.ru")</f>
        <v>www.galantholding.ru</v>
      </c>
      <c r="F1461" s="32"/>
      <c r="G1461" s="32"/>
    </row>
    <row r="1462" spans="2:7" ht="11.1" customHeight="1" outlineLevel="2">
      <c r="B1462" s="30" t="s">
        <v>110</v>
      </c>
      <c r="C1462" s="30"/>
      <c r="D1462" s="30"/>
      <c r="E1462" s="30"/>
      <c r="F1462" s="9"/>
      <c r="G1462" s="9"/>
    </row>
    <row r="1463" spans="2:7" ht="12.95" customHeight="1" outlineLevel="2">
      <c r="C1463" s="10" t="s">
        <v>679</v>
      </c>
      <c r="D1463" s="11">
        <v>8600806217170</v>
      </c>
      <c r="E1463" s="12">
        <v>499</v>
      </c>
      <c r="F1463" s="13"/>
      <c r="G1463" s="14">
        <f>F1463*E1463</f>
        <v>0</v>
      </c>
    </row>
    <row r="1464" spans="2:7" ht="12.95" customHeight="1" outlineLevel="2">
      <c r="C1464" s="10" t="s">
        <v>680</v>
      </c>
      <c r="D1464" s="11">
        <v>8600806217187</v>
      </c>
      <c r="E1464" s="12">
        <v>499</v>
      </c>
      <c r="F1464" s="13"/>
      <c r="G1464" s="14">
        <f>F1464*E1464</f>
        <v>0</v>
      </c>
    </row>
    <row r="1465" spans="2:7" ht="12.95" customHeight="1" outlineLevel="2">
      <c r="C1465" s="10" t="s">
        <v>681</v>
      </c>
      <c r="D1465" s="11">
        <v>8600806217194</v>
      </c>
      <c r="E1465" s="12">
        <v>499</v>
      </c>
      <c r="F1465" s="13"/>
      <c r="G1465" s="14">
        <f>F1465*E1465</f>
        <v>0</v>
      </c>
    </row>
    <row r="1466" spans="2:7" ht="12.95" customHeight="1" outlineLevel="2">
      <c r="C1466" s="10" t="s">
        <v>682</v>
      </c>
      <c r="D1466" s="11">
        <v>8600806217002</v>
      </c>
      <c r="E1466" s="12">
        <v>499</v>
      </c>
      <c r="F1466" s="13"/>
      <c r="G1466" s="14">
        <f>F1466*E1466</f>
        <v>0</v>
      </c>
    </row>
    <row r="1467" spans="2:7" ht="12.95" customHeight="1" outlineLevel="2">
      <c r="C1467" s="10" t="s">
        <v>683</v>
      </c>
      <c r="D1467" s="11">
        <v>8600806217019</v>
      </c>
      <c r="E1467" s="12">
        <v>499</v>
      </c>
      <c r="F1467" s="13"/>
      <c r="G1467" s="14">
        <f>F1467*E1467</f>
        <v>0</v>
      </c>
    </row>
    <row r="1468" spans="2:7" ht="12.95" customHeight="1" outlineLevel="2">
      <c r="C1468" s="10" t="s">
        <v>684</v>
      </c>
      <c r="D1468" s="11">
        <v>8600806217026</v>
      </c>
      <c r="E1468" s="12">
        <v>499</v>
      </c>
      <c r="F1468" s="13"/>
      <c r="G1468" s="14">
        <f>F1468*E1468</f>
        <v>0</v>
      </c>
    </row>
    <row r="1469" spans="2:7" ht="12.95" customHeight="1" outlineLevel="2">
      <c r="C1469" s="10" t="s">
        <v>685</v>
      </c>
      <c r="D1469" s="11">
        <v>8600806217033</v>
      </c>
      <c r="E1469" s="12">
        <v>499</v>
      </c>
      <c r="F1469" s="13"/>
      <c r="G1469" s="14">
        <f>F1469*E1469</f>
        <v>0</v>
      </c>
    </row>
    <row r="1470" spans="2:7" ht="12.95" customHeight="1" outlineLevel="2">
      <c r="C1470" s="10" t="s">
        <v>686</v>
      </c>
      <c r="D1470" s="11">
        <v>8600806217279</v>
      </c>
      <c r="E1470" s="12">
        <v>499</v>
      </c>
      <c r="F1470" s="13"/>
      <c r="G1470" s="14">
        <f>F1470*E1470</f>
        <v>0</v>
      </c>
    </row>
    <row r="1471" spans="2:7" ht="12.95" customHeight="1" outlineLevel="2">
      <c r="C1471" s="10" t="s">
        <v>687</v>
      </c>
      <c r="D1471" s="11">
        <v>8600806217040</v>
      </c>
      <c r="E1471" s="12">
        <v>499</v>
      </c>
      <c r="F1471" s="13"/>
      <c r="G1471" s="14">
        <f>F1471*E1471</f>
        <v>0</v>
      </c>
    </row>
    <row r="1472" spans="2:7" ht="12.95" customHeight="1" outlineLevel="2">
      <c r="C1472" s="10" t="s">
        <v>688</v>
      </c>
      <c r="D1472" s="11">
        <v>8600806217408</v>
      </c>
      <c r="E1472" s="12">
        <v>499</v>
      </c>
      <c r="F1472" s="13"/>
      <c r="G1472" s="14">
        <f>F1472*E1472</f>
        <v>0</v>
      </c>
    </row>
    <row r="1473" spans="2:7" ht="12.95" customHeight="1" outlineLevel="2">
      <c r="C1473" s="10" t="s">
        <v>689</v>
      </c>
      <c r="D1473" s="11">
        <v>8600806217842</v>
      </c>
      <c r="E1473" s="12">
        <v>499</v>
      </c>
      <c r="F1473" s="13"/>
      <c r="G1473" s="14">
        <f>F1473*E1473</f>
        <v>0</v>
      </c>
    </row>
    <row r="1474" spans="2:7" ht="12.95" customHeight="1" outlineLevel="2">
      <c r="B1474" s="16"/>
      <c r="C1474" s="10"/>
      <c r="D1474" s="10"/>
      <c r="E1474" s="15"/>
      <c r="F1474" s="13"/>
      <c r="G1474" s="14"/>
    </row>
    <row r="1475" spans="2:7" ht="11.1" customHeight="1" outlineLevel="2">
      <c r="B1475" s="31" t="s">
        <v>690</v>
      </c>
      <c r="C1475" s="31"/>
      <c r="D1475" s="20"/>
      <c r="E1475" s="34" t="str">
        <f>HYPERLINK("https://www.galantholding.com/catalog/303/161947/","www.galantholding.ru")</f>
        <v>www.galantholding.ru</v>
      </c>
      <c r="F1475" s="32"/>
      <c r="G1475" s="32"/>
    </row>
    <row r="1476" spans="2:7" ht="11.1" customHeight="1" outlineLevel="2">
      <c r="B1476" s="30" t="s">
        <v>86</v>
      </c>
      <c r="C1476" s="30"/>
      <c r="D1476" s="30"/>
      <c r="E1476" s="30"/>
      <c r="F1476" s="9"/>
      <c r="G1476" s="9"/>
    </row>
    <row r="1477" spans="2:7" ht="12.95" customHeight="1" outlineLevel="2">
      <c r="C1477" s="10" t="s">
        <v>691</v>
      </c>
      <c r="D1477" s="11">
        <v>8602806217853</v>
      </c>
      <c r="E1477" s="12">
        <v>299</v>
      </c>
      <c r="F1477" s="13"/>
      <c r="G1477" s="14">
        <f>F1477*E1477</f>
        <v>0</v>
      </c>
    </row>
    <row r="1478" spans="2:7" ht="12.95" customHeight="1" outlineLevel="2">
      <c r="C1478" s="10" t="s">
        <v>692</v>
      </c>
      <c r="D1478" s="11">
        <v>8602806217112</v>
      </c>
      <c r="E1478" s="12">
        <v>299</v>
      </c>
      <c r="F1478" s="13"/>
      <c r="G1478" s="14">
        <f>F1478*E1478</f>
        <v>0</v>
      </c>
    </row>
    <row r="1479" spans="2:7" ht="12.95" customHeight="1" outlineLevel="2">
      <c r="C1479" s="10" t="s">
        <v>693</v>
      </c>
      <c r="D1479" s="11">
        <v>8602806217129</v>
      </c>
      <c r="E1479" s="12">
        <v>299</v>
      </c>
      <c r="F1479" s="13"/>
      <c r="G1479" s="14">
        <f>F1479*E1479</f>
        <v>0</v>
      </c>
    </row>
    <row r="1480" spans="2:7" ht="12.95" customHeight="1" outlineLevel="2">
      <c r="C1480" s="10" t="s">
        <v>694</v>
      </c>
      <c r="D1480" s="11">
        <v>8602806217136</v>
      </c>
      <c r="E1480" s="12">
        <v>299</v>
      </c>
      <c r="F1480" s="13"/>
      <c r="G1480" s="14">
        <f>F1480*E1480</f>
        <v>0</v>
      </c>
    </row>
    <row r="1481" spans="2:7" ht="12.95" customHeight="1" outlineLevel="2">
      <c r="C1481" s="10"/>
      <c r="D1481" s="10"/>
      <c r="E1481" s="15"/>
      <c r="F1481" s="13"/>
      <c r="G1481" s="14"/>
    </row>
    <row r="1482" spans="2:7" ht="12.95" customHeight="1" outlineLevel="2">
      <c r="C1482" s="10"/>
      <c r="D1482" s="10"/>
      <c r="E1482" s="15"/>
      <c r="F1482" s="13"/>
      <c r="G1482" s="14"/>
    </row>
    <row r="1483" spans="2:7" ht="12.95" customHeight="1" outlineLevel="2">
      <c r="C1483" s="10"/>
      <c r="D1483" s="10"/>
      <c r="E1483" s="15"/>
      <c r="F1483" s="13"/>
      <c r="G1483" s="14"/>
    </row>
    <row r="1484" spans="2:7" ht="12.95" customHeight="1" outlineLevel="2">
      <c r="C1484" s="10"/>
      <c r="D1484" s="10"/>
      <c r="E1484" s="15"/>
      <c r="F1484" s="13"/>
      <c r="G1484" s="14"/>
    </row>
    <row r="1485" spans="2:7" ht="12.95" customHeight="1" outlineLevel="2">
      <c r="C1485" s="10"/>
      <c r="D1485" s="10"/>
      <c r="E1485" s="15"/>
      <c r="F1485" s="13"/>
      <c r="G1485" s="14"/>
    </row>
    <row r="1486" spans="2:7" ht="12.95" customHeight="1" outlineLevel="2">
      <c r="C1486" s="10"/>
      <c r="D1486" s="10"/>
      <c r="E1486" s="15"/>
      <c r="F1486" s="13"/>
      <c r="G1486" s="14"/>
    </row>
    <row r="1487" spans="2:7" ht="12.95" customHeight="1" outlineLevel="2">
      <c r="C1487" s="10"/>
      <c r="D1487" s="10"/>
      <c r="E1487" s="15"/>
      <c r="F1487" s="13"/>
      <c r="G1487" s="14"/>
    </row>
    <row r="1488" spans="2:7" ht="12.95" customHeight="1" outlineLevel="2">
      <c r="B1488" s="16"/>
      <c r="C1488" s="10"/>
      <c r="D1488" s="10"/>
      <c r="E1488" s="15"/>
      <c r="F1488" s="13"/>
      <c r="G1488" s="14"/>
    </row>
    <row r="1489" spans="2:7" ht="11.1" customHeight="1" outlineLevel="1">
      <c r="B1489" s="19" t="s">
        <v>695</v>
      </c>
      <c r="C1489" s="19"/>
      <c r="D1489" s="19"/>
      <c r="E1489" s="19"/>
      <c r="F1489" s="19"/>
      <c r="G1489" s="19"/>
    </row>
    <row r="1490" spans="2:7" ht="11.1" customHeight="1" outlineLevel="2">
      <c r="B1490" s="31" t="s">
        <v>696</v>
      </c>
      <c r="C1490" s="31"/>
      <c r="D1490" s="20"/>
      <c r="E1490" s="34" t="str">
        <f>HYPERLINK("https://www.galantholding.com/catalog/288/163417/","www.galantholding.ru")</f>
        <v>www.galantholding.ru</v>
      </c>
      <c r="F1490" s="32"/>
      <c r="G1490" s="32"/>
    </row>
    <row r="1491" spans="2:7" ht="11.1" customHeight="1" outlineLevel="2">
      <c r="B1491" s="30" t="s">
        <v>110</v>
      </c>
      <c r="C1491" s="30"/>
      <c r="D1491" s="30"/>
      <c r="E1491" s="30"/>
      <c r="F1491" s="9"/>
      <c r="G1491" s="9"/>
    </row>
    <row r="1492" spans="2:7" ht="12.95" customHeight="1" outlineLevel="2">
      <c r="C1492" s="10" t="s">
        <v>697</v>
      </c>
      <c r="D1492" s="11">
        <v>8600806417174</v>
      </c>
      <c r="E1492" s="12">
        <v>499</v>
      </c>
      <c r="F1492" s="13"/>
      <c r="G1492" s="14">
        <f>F1492*E1492</f>
        <v>0</v>
      </c>
    </row>
    <row r="1493" spans="2:7" ht="12.95" customHeight="1" outlineLevel="2">
      <c r="C1493" s="10" t="s">
        <v>698</v>
      </c>
      <c r="D1493" s="11">
        <v>8600806417181</v>
      </c>
      <c r="E1493" s="12">
        <v>499</v>
      </c>
      <c r="F1493" s="13"/>
      <c r="G1493" s="14">
        <f>F1493*E1493</f>
        <v>0</v>
      </c>
    </row>
    <row r="1494" spans="2:7" ht="12.95" customHeight="1" outlineLevel="2">
      <c r="C1494" s="10" t="s">
        <v>699</v>
      </c>
      <c r="D1494" s="11">
        <v>8600806417006</v>
      </c>
      <c r="E1494" s="12">
        <v>499</v>
      </c>
      <c r="F1494" s="13"/>
      <c r="G1494" s="14">
        <f>F1494*E1494</f>
        <v>0</v>
      </c>
    </row>
    <row r="1495" spans="2:7" ht="12.95" customHeight="1" outlineLevel="2">
      <c r="C1495" s="10" t="s">
        <v>700</v>
      </c>
      <c r="D1495" s="11">
        <v>8600806417013</v>
      </c>
      <c r="E1495" s="12">
        <v>499</v>
      </c>
      <c r="F1495" s="13"/>
      <c r="G1495" s="14">
        <f>F1495*E1495</f>
        <v>0</v>
      </c>
    </row>
    <row r="1496" spans="2:7" ht="12.95" customHeight="1" outlineLevel="2">
      <c r="C1496" s="10" t="s">
        <v>701</v>
      </c>
      <c r="D1496" s="11">
        <v>8600806417020</v>
      </c>
      <c r="E1496" s="12">
        <v>499</v>
      </c>
      <c r="F1496" s="13"/>
      <c r="G1496" s="14">
        <f>F1496*E1496</f>
        <v>0</v>
      </c>
    </row>
    <row r="1497" spans="2:7" ht="12.95" customHeight="1" outlineLevel="2">
      <c r="C1497" s="10" t="s">
        <v>702</v>
      </c>
      <c r="D1497" s="11">
        <v>8600806417037</v>
      </c>
      <c r="E1497" s="12">
        <v>499</v>
      </c>
      <c r="F1497" s="13"/>
      <c r="G1497" s="14">
        <f>F1497*E1497</f>
        <v>0</v>
      </c>
    </row>
    <row r="1498" spans="2:7" ht="12.95" customHeight="1" outlineLevel="2">
      <c r="C1498" s="10" t="s">
        <v>703</v>
      </c>
      <c r="D1498" s="11">
        <v>8600806417396</v>
      </c>
      <c r="E1498" s="12">
        <v>499</v>
      </c>
      <c r="F1498" s="13"/>
      <c r="G1498" s="14">
        <f>F1498*E1498</f>
        <v>0</v>
      </c>
    </row>
    <row r="1499" spans="2:7" ht="12.95" customHeight="1" outlineLevel="2">
      <c r="C1499" s="10" t="s">
        <v>704</v>
      </c>
      <c r="D1499" s="11">
        <v>8600806417273</v>
      </c>
      <c r="E1499" s="12">
        <v>499</v>
      </c>
      <c r="F1499" s="13"/>
      <c r="G1499" s="14">
        <f>F1499*E1499</f>
        <v>0</v>
      </c>
    </row>
    <row r="1500" spans="2:7" ht="12.95" customHeight="1" outlineLevel="2">
      <c r="C1500" s="10" t="s">
        <v>705</v>
      </c>
      <c r="D1500" s="11">
        <v>8600806417044</v>
      </c>
      <c r="E1500" s="12">
        <v>499</v>
      </c>
      <c r="F1500" s="13"/>
      <c r="G1500" s="14">
        <f>F1500*E1500</f>
        <v>0</v>
      </c>
    </row>
    <row r="1501" spans="2:7" ht="12.95" customHeight="1" outlineLevel="2">
      <c r="C1501" s="10" t="s">
        <v>706</v>
      </c>
      <c r="D1501" s="11">
        <v>8600806417051</v>
      </c>
      <c r="E1501" s="12">
        <v>499</v>
      </c>
      <c r="F1501" s="13"/>
      <c r="G1501" s="14">
        <f>F1501*E1501</f>
        <v>0</v>
      </c>
    </row>
    <row r="1502" spans="2:7" ht="12.95" customHeight="1" outlineLevel="2">
      <c r="C1502" s="10" t="s">
        <v>707</v>
      </c>
      <c r="D1502" s="11">
        <v>8600806417235</v>
      </c>
      <c r="E1502" s="12">
        <v>499</v>
      </c>
      <c r="F1502" s="13"/>
      <c r="G1502" s="14">
        <f>F1502*E1502</f>
        <v>0</v>
      </c>
    </row>
    <row r="1503" spans="2:7" ht="12.95" customHeight="1" outlineLevel="2">
      <c r="B1503" s="35" t="str">
        <f>HYPERLINK("https://www.galantholding.com/upload/iblock/959/959b0dcf1962fa40146ca04e21f2c3cc.jpg","увеличить")</f>
        <v>увеличить</v>
      </c>
      <c r="C1503" s="10" t="s">
        <v>708</v>
      </c>
      <c r="D1503" s="11">
        <v>8600806417402</v>
      </c>
      <c r="E1503" s="12">
        <v>499</v>
      </c>
      <c r="F1503" s="13"/>
      <c r="G1503" s="14">
        <f>F1503*E1503</f>
        <v>0</v>
      </c>
    </row>
    <row r="1504" spans="2:7" ht="12.95" customHeight="1" outlineLevel="2">
      <c r="C1504" s="10" t="s">
        <v>709</v>
      </c>
      <c r="D1504" s="11">
        <v>8600806417846</v>
      </c>
      <c r="E1504" s="12">
        <v>499</v>
      </c>
      <c r="F1504" s="13"/>
      <c r="G1504" s="14">
        <f>F1504*E1504</f>
        <v>0</v>
      </c>
    </row>
    <row r="1505" spans="2:7" ht="12.95" customHeight="1" outlineLevel="2">
      <c r="C1505" s="10" t="s">
        <v>710</v>
      </c>
      <c r="D1505" s="11">
        <v>8600806417068</v>
      </c>
      <c r="E1505" s="12">
        <v>499</v>
      </c>
      <c r="F1505" s="13"/>
      <c r="G1505" s="14">
        <f>F1505*E1505</f>
        <v>0</v>
      </c>
    </row>
    <row r="1506" spans="2:7" ht="11.1" customHeight="1" outlineLevel="2">
      <c r="B1506" s="31" t="s">
        <v>711</v>
      </c>
      <c r="C1506" s="31"/>
      <c r="D1506" s="20"/>
      <c r="E1506" s="34" t="str">
        <f>HYPERLINK("https://www.galantholding.com/catalog/303/163418/","www.galantholding.ru")</f>
        <v>www.galantholding.ru</v>
      </c>
      <c r="F1506" s="32"/>
      <c r="G1506" s="32"/>
    </row>
    <row r="1507" spans="2:7" ht="11.1" customHeight="1" outlineLevel="2">
      <c r="B1507" s="30" t="s">
        <v>86</v>
      </c>
      <c r="C1507" s="30"/>
      <c r="D1507" s="30"/>
      <c r="E1507" s="30"/>
      <c r="F1507" s="9"/>
      <c r="G1507" s="9"/>
    </row>
    <row r="1508" spans="2:7" ht="12.95" customHeight="1" outlineLevel="2">
      <c r="C1508" s="10" t="s">
        <v>712</v>
      </c>
      <c r="D1508" s="11">
        <v>8602806417857</v>
      </c>
      <c r="E1508" s="12">
        <v>299</v>
      </c>
      <c r="F1508" s="13"/>
      <c r="G1508" s="14">
        <f>F1508*E1508</f>
        <v>0</v>
      </c>
    </row>
    <row r="1509" spans="2:7" ht="12.95" customHeight="1" outlineLevel="2">
      <c r="C1509" s="10" t="s">
        <v>713</v>
      </c>
      <c r="D1509" s="11">
        <v>8602806417116</v>
      </c>
      <c r="E1509" s="12">
        <v>299</v>
      </c>
      <c r="F1509" s="13"/>
      <c r="G1509" s="14">
        <f>F1509*E1509</f>
        <v>0</v>
      </c>
    </row>
    <row r="1510" spans="2:7" ht="12.95" customHeight="1" outlineLevel="2">
      <c r="C1510" s="10" t="s">
        <v>714</v>
      </c>
      <c r="D1510" s="11">
        <v>8602806417123</v>
      </c>
      <c r="E1510" s="12">
        <v>299</v>
      </c>
      <c r="F1510" s="13"/>
      <c r="G1510" s="14">
        <f>F1510*E1510</f>
        <v>0</v>
      </c>
    </row>
    <row r="1511" spans="2:7" ht="12.95" customHeight="1" outlineLevel="2">
      <c r="C1511" s="10" t="s">
        <v>715</v>
      </c>
      <c r="D1511" s="11">
        <v>8602806417130</v>
      </c>
      <c r="E1511" s="12">
        <v>299</v>
      </c>
      <c r="F1511" s="13"/>
      <c r="G1511" s="14">
        <f>F1511*E1511</f>
        <v>0</v>
      </c>
    </row>
    <row r="1512" spans="2:7" ht="12.95" customHeight="1" outlineLevel="2">
      <c r="C1512" s="10" t="s">
        <v>716</v>
      </c>
      <c r="D1512" s="11">
        <v>8602806417147</v>
      </c>
      <c r="E1512" s="12">
        <v>299</v>
      </c>
      <c r="F1512" s="13"/>
      <c r="G1512" s="14">
        <f>F1512*E1512</f>
        <v>0</v>
      </c>
    </row>
    <row r="1513" spans="2:7" ht="12.95" customHeight="1" outlineLevel="2">
      <c r="C1513" s="10"/>
      <c r="D1513" s="10"/>
      <c r="E1513" s="15"/>
      <c r="F1513" s="13"/>
      <c r="G1513" s="14"/>
    </row>
    <row r="1514" spans="2:7" ht="12.95" customHeight="1" outlineLevel="2">
      <c r="C1514" s="10"/>
      <c r="D1514" s="10"/>
      <c r="E1514" s="15"/>
      <c r="F1514" s="13"/>
      <c r="G1514" s="14"/>
    </row>
    <row r="1515" spans="2:7" ht="12.95" customHeight="1" outlineLevel="2">
      <c r="C1515" s="10"/>
      <c r="D1515" s="10"/>
      <c r="E1515" s="15"/>
      <c r="F1515" s="13"/>
      <c r="G1515" s="14"/>
    </row>
    <row r="1516" spans="2:7" ht="12.95" customHeight="1" outlineLevel="2">
      <c r="C1516" s="10"/>
      <c r="D1516" s="10"/>
      <c r="E1516" s="15"/>
      <c r="F1516" s="13"/>
      <c r="G1516" s="14"/>
    </row>
    <row r="1517" spans="2:7" ht="12.95" customHeight="1" outlineLevel="2">
      <c r="C1517" s="10"/>
      <c r="D1517" s="10"/>
      <c r="E1517" s="15"/>
      <c r="F1517" s="13"/>
      <c r="G1517" s="14"/>
    </row>
    <row r="1518" spans="2:7" ht="12.95" customHeight="1" outlineLevel="2">
      <c r="C1518" s="10"/>
      <c r="D1518" s="10"/>
      <c r="E1518" s="15"/>
      <c r="F1518" s="13"/>
      <c r="G1518" s="14"/>
    </row>
    <row r="1519" spans="2:7" ht="12.95" customHeight="1" outlineLevel="2">
      <c r="B1519" s="35" t="str">
        <f>HYPERLINK("https://www.galantholding.com/upload/iblock/fd8/fd834bb95e0927de0b205059cdca5ea1.jpg","увеличить")</f>
        <v>увеличить</v>
      </c>
      <c r="C1519" s="10"/>
      <c r="D1519" s="10"/>
      <c r="E1519" s="15"/>
      <c r="F1519" s="13"/>
      <c r="G1519" s="14"/>
    </row>
    <row r="1520" spans="2:7" ht="11.1" customHeight="1">
      <c r="B1520" s="21"/>
      <c r="C1520" s="21"/>
      <c r="D1520" s="21"/>
      <c r="E1520" s="22"/>
    </row>
    <row r="1521" spans="1:7" ht="12.95" customHeight="1">
      <c r="A1521" s="1" t="s">
        <v>717</v>
      </c>
      <c r="E1521" s="23" t="s">
        <v>718</v>
      </c>
      <c r="F1521" s="24">
        <f>SUM(F1:F1519)</f>
        <v>0</v>
      </c>
      <c r="G1521" s="24">
        <f>SUM(G1:G1519)</f>
        <v>0</v>
      </c>
    </row>
  </sheetData>
  <mergeCells count="178">
    <mergeCell ref="B1476:E1476"/>
    <mergeCell ref="B1490:C1490"/>
    <mergeCell ref="E1490:G1490"/>
    <mergeCell ref="B1491:E1491"/>
    <mergeCell ref="B1506:C1506"/>
    <mergeCell ref="E1506:G1506"/>
    <mergeCell ref="B1507:E1507"/>
    <mergeCell ref="B1433:E1433"/>
    <mergeCell ref="B1446:C1446"/>
    <mergeCell ref="E1446:G1446"/>
    <mergeCell ref="B1447:E1447"/>
    <mergeCell ref="B1461:C1461"/>
    <mergeCell ref="E1461:G1461"/>
    <mergeCell ref="B1462:E1462"/>
    <mergeCell ref="B1475:C1475"/>
    <mergeCell ref="E1475:G1475"/>
    <mergeCell ref="B1389:E1389"/>
    <mergeCell ref="B1403:C1403"/>
    <mergeCell ref="E1403:G1403"/>
    <mergeCell ref="B1404:E1404"/>
    <mergeCell ref="B1417:C1417"/>
    <mergeCell ref="E1417:G1417"/>
    <mergeCell ref="B1418:E1418"/>
    <mergeCell ref="B1432:C1432"/>
    <mergeCell ref="E1432:G1432"/>
    <mergeCell ref="B1345:E1345"/>
    <mergeCell ref="B1359:C1359"/>
    <mergeCell ref="E1359:G1359"/>
    <mergeCell ref="B1360:E1360"/>
    <mergeCell ref="B1374:C1374"/>
    <mergeCell ref="E1374:G1374"/>
    <mergeCell ref="B1375:E1375"/>
    <mergeCell ref="B1388:C1388"/>
    <mergeCell ref="E1388:G1388"/>
    <mergeCell ref="B1301:E1301"/>
    <mergeCell ref="B1315:C1315"/>
    <mergeCell ref="E1315:G1315"/>
    <mergeCell ref="B1316:E1316"/>
    <mergeCell ref="B1329:C1329"/>
    <mergeCell ref="E1329:G1329"/>
    <mergeCell ref="B1330:E1330"/>
    <mergeCell ref="B1344:C1344"/>
    <mergeCell ref="E1344:G1344"/>
    <mergeCell ref="B1258:E1258"/>
    <mergeCell ref="B1271:C1271"/>
    <mergeCell ref="E1271:G1271"/>
    <mergeCell ref="B1272:E1272"/>
    <mergeCell ref="B1286:C1286"/>
    <mergeCell ref="E1286:G1286"/>
    <mergeCell ref="B1287:E1287"/>
    <mergeCell ref="B1300:C1300"/>
    <mergeCell ref="E1300:G1300"/>
    <mergeCell ref="B1224:C1224"/>
    <mergeCell ref="E1224:G1224"/>
    <mergeCell ref="B1225:E1225"/>
    <mergeCell ref="B1241:C1241"/>
    <mergeCell ref="E1241:G1241"/>
    <mergeCell ref="B1242:E1242"/>
    <mergeCell ref="B1255:E1255"/>
    <mergeCell ref="B1257:C1257"/>
    <mergeCell ref="E1257:G1257"/>
    <mergeCell ref="B1110:C1110"/>
    <mergeCell ref="E1110:G1110"/>
    <mergeCell ref="B1111:E1111"/>
    <mergeCell ref="B1128:C1128"/>
    <mergeCell ref="E1128:G1128"/>
    <mergeCell ref="B1129:E1129"/>
    <mergeCell ref="B1210:C1210"/>
    <mergeCell ref="E1210:G1210"/>
    <mergeCell ref="B1211:E1211"/>
    <mergeCell ref="B1042:C1042"/>
    <mergeCell ref="E1042:G1042"/>
    <mergeCell ref="B1043:E1043"/>
    <mergeCell ref="B1066:C1066"/>
    <mergeCell ref="E1066:G1066"/>
    <mergeCell ref="B1067:E1067"/>
    <mergeCell ref="B1087:C1087"/>
    <mergeCell ref="E1087:G1087"/>
    <mergeCell ref="B1088:E1088"/>
    <mergeCell ref="B978:C978"/>
    <mergeCell ref="E978:G978"/>
    <mergeCell ref="B979:E979"/>
    <mergeCell ref="B992:C992"/>
    <mergeCell ref="E992:G992"/>
    <mergeCell ref="B993:E993"/>
    <mergeCell ref="B1008:C1008"/>
    <mergeCell ref="E1008:G1008"/>
    <mergeCell ref="B1009:E1009"/>
    <mergeCell ref="B781:C781"/>
    <mergeCell ref="E781:G781"/>
    <mergeCell ref="B782:E782"/>
    <mergeCell ref="B886:C886"/>
    <mergeCell ref="E886:G886"/>
    <mergeCell ref="B887:E887"/>
    <mergeCell ref="B924:C924"/>
    <mergeCell ref="E924:G924"/>
    <mergeCell ref="B925:E925"/>
    <mergeCell ref="B643:C643"/>
    <mergeCell ref="E643:G643"/>
    <mergeCell ref="B644:E644"/>
    <mergeCell ref="B658:C658"/>
    <mergeCell ref="E658:G658"/>
    <mergeCell ref="B659:E659"/>
    <mergeCell ref="B723:C723"/>
    <mergeCell ref="E723:G723"/>
    <mergeCell ref="B724:E724"/>
    <mergeCell ref="B590:C590"/>
    <mergeCell ref="E590:G590"/>
    <mergeCell ref="B591:E591"/>
    <mergeCell ref="B610:C610"/>
    <mergeCell ref="E610:G610"/>
    <mergeCell ref="B611:E611"/>
    <mergeCell ref="B629:C629"/>
    <mergeCell ref="E629:G629"/>
    <mergeCell ref="B630:E630"/>
    <mergeCell ref="B530:C530"/>
    <mergeCell ref="E530:G530"/>
    <mergeCell ref="B531:E531"/>
    <mergeCell ref="B550:C550"/>
    <mergeCell ref="E550:G550"/>
    <mergeCell ref="B551:E551"/>
    <mergeCell ref="B567:C567"/>
    <mergeCell ref="E567:G567"/>
    <mergeCell ref="B568:E568"/>
    <mergeCell ref="B385:C385"/>
    <mergeCell ref="E385:G385"/>
    <mergeCell ref="B386:E386"/>
    <mergeCell ref="B443:C443"/>
    <mergeCell ref="E443:G443"/>
    <mergeCell ref="B444:E444"/>
    <mergeCell ref="B516:C516"/>
    <mergeCell ref="E516:G516"/>
    <mergeCell ref="B517:E517"/>
    <mergeCell ref="B342:C342"/>
    <mergeCell ref="E342:G342"/>
    <mergeCell ref="B343:E343"/>
    <mergeCell ref="B356:C356"/>
    <mergeCell ref="E356:G356"/>
    <mergeCell ref="B357:E357"/>
    <mergeCell ref="B370:C370"/>
    <mergeCell ref="E370:G370"/>
    <mergeCell ref="B371:E371"/>
    <mergeCell ref="B224:C224"/>
    <mergeCell ref="E224:G224"/>
    <mergeCell ref="B225:E225"/>
    <mergeCell ref="B240:C240"/>
    <mergeCell ref="E240:G240"/>
    <mergeCell ref="B241:E241"/>
    <mergeCell ref="B266:C266"/>
    <mergeCell ref="E266:G266"/>
    <mergeCell ref="B267:E267"/>
    <mergeCell ref="B139:C139"/>
    <mergeCell ref="E139:G139"/>
    <mergeCell ref="B140:E140"/>
    <mergeCell ref="B153:C153"/>
    <mergeCell ref="E153:G153"/>
    <mergeCell ref="B154:E154"/>
    <mergeCell ref="B206:C206"/>
    <mergeCell ref="E206:G206"/>
    <mergeCell ref="B207:E207"/>
    <mergeCell ref="B38:C38"/>
    <mergeCell ref="E38:G38"/>
    <mergeCell ref="B39:E39"/>
    <mergeCell ref="B53:C53"/>
    <mergeCell ref="E53:G53"/>
    <mergeCell ref="B54:E54"/>
    <mergeCell ref="B115:C115"/>
    <mergeCell ref="E115:G115"/>
    <mergeCell ref="B116:E116"/>
    <mergeCell ref="F4:G4"/>
    <mergeCell ref="B7:E7"/>
    <mergeCell ref="B8:C8"/>
    <mergeCell ref="B10:C10"/>
    <mergeCell ref="E10:G10"/>
    <mergeCell ref="B11:E11"/>
    <mergeCell ref="B24:C24"/>
    <mergeCell ref="E24:G24"/>
    <mergeCell ref="B25:E25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mustaeva</cp:lastModifiedBy>
  <dcterms:modified xsi:type="dcterms:W3CDTF">2018-10-18T08:03:20Z</dcterms:modified>
</cp:coreProperties>
</file>