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44" windowHeight="813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5" i="1"/>
  <c r="G85" s="1"/>
  <c r="H85" s="1"/>
  <c r="I85" s="1"/>
  <c r="J85" s="1"/>
  <c r="K85" s="1"/>
  <c r="L85" s="1"/>
  <c r="F84"/>
  <c r="G84" s="1"/>
  <c r="H84" s="1"/>
  <c r="I84" s="1"/>
  <c r="J84" s="1"/>
  <c r="K84" s="1"/>
  <c r="L84" s="1"/>
  <c r="F65"/>
  <c r="G65" s="1"/>
  <c r="H65" s="1"/>
  <c r="I65" s="1"/>
  <c r="J65" s="1"/>
  <c r="K65" s="1"/>
  <c r="L65" s="1"/>
  <c r="F22"/>
  <c r="G22" s="1"/>
  <c r="H22" s="1"/>
  <c r="I22" s="1"/>
  <c r="J22" s="1"/>
  <c r="K22" s="1"/>
  <c r="L22" s="1"/>
  <c r="F21"/>
  <c r="G21" s="1"/>
  <c r="H21" s="1"/>
  <c r="I21" s="1"/>
  <c r="J21" s="1"/>
  <c r="K21" s="1"/>
  <c r="L21" s="1"/>
</calcChain>
</file>

<file path=xl/sharedStrings.xml><?xml version="1.0" encoding="utf-8"?>
<sst xmlns="http://schemas.openxmlformats.org/spreadsheetml/2006/main" count="177" uniqueCount="132">
  <si>
    <t>Наименование</t>
  </si>
  <si>
    <t>Основание матраса</t>
  </si>
  <si>
    <t>Внутреннее наполнение, станд чехол</t>
  </si>
  <si>
    <t>70*190 70*200</t>
  </si>
  <si>
    <t>80*200 80*190</t>
  </si>
  <si>
    <t>90*190 90*200</t>
  </si>
  <si>
    <t>120*190 120*200</t>
  </si>
  <si>
    <t>140*190 140*200</t>
  </si>
  <si>
    <t>160*190 160*200</t>
  </si>
  <si>
    <t>180*190 180*200</t>
  </si>
  <si>
    <t>200*200</t>
  </si>
  <si>
    <t>Стандарт</t>
  </si>
  <si>
    <t xml:space="preserve">стандарт струтто 1 </t>
  </si>
  <si>
    <t>стандарт струтто 2</t>
  </si>
  <si>
    <t xml:space="preserve">стандарт кокос 1 </t>
  </si>
  <si>
    <t>стандарт кокос 2</t>
  </si>
  <si>
    <t xml:space="preserve">стандарт макси </t>
  </si>
  <si>
    <t xml:space="preserve">стандарт кокос </t>
  </si>
  <si>
    <t>классик 1</t>
  </si>
  <si>
    <t>классик 2</t>
  </si>
  <si>
    <t>классик 3</t>
  </si>
  <si>
    <t xml:space="preserve">классик 4 </t>
  </si>
  <si>
    <t xml:space="preserve">классик комфорт </t>
  </si>
  <si>
    <t xml:space="preserve">кокос макси </t>
  </si>
  <si>
    <t>элит рельеф 1</t>
  </si>
  <si>
    <t>элит рельеф 2</t>
  </si>
  <si>
    <t>элит мемори 1</t>
  </si>
  <si>
    <t>элит мемори 2</t>
  </si>
  <si>
    <t>19 до 120</t>
  </si>
  <si>
    <t>20 до 110</t>
  </si>
  <si>
    <t>21 до 120</t>
  </si>
  <si>
    <t xml:space="preserve">23 до 135 </t>
  </si>
  <si>
    <t xml:space="preserve">22 до 120 </t>
  </si>
  <si>
    <t>19 до 135</t>
  </si>
  <si>
    <t>21 до 135</t>
  </si>
  <si>
    <t>22 до 135</t>
  </si>
  <si>
    <t>23 до 135</t>
  </si>
  <si>
    <t>24 до 135</t>
  </si>
  <si>
    <t>25 до 135</t>
  </si>
  <si>
    <r>
      <t xml:space="preserve">Высота, нагрузка на одно место </t>
    </r>
    <r>
      <rPr>
        <b/>
        <sz val="12"/>
        <color theme="1"/>
        <rFont val="Calibri"/>
        <family val="2"/>
        <charset val="204"/>
        <scheme val="minor"/>
      </rPr>
      <t>(см,кг)</t>
    </r>
  </si>
  <si>
    <t xml:space="preserve">независимые пружины EVS-500, 255 пр./м2                 </t>
  </si>
  <si>
    <t>независимые пружины EVS-500, 255 пр./м3</t>
  </si>
  <si>
    <t>независимые пружины EVS-500, 255 пр./м4</t>
  </si>
  <si>
    <t>независимые пружины EVS-500, 255 пр./м5</t>
  </si>
  <si>
    <t>независимые пружины EVS-500, 255 пр./м6</t>
  </si>
  <si>
    <t>независимые пружины EVS-500, 255 пр./м7</t>
  </si>
  <si>
    <t>независимые пружины EVS-500, 255 пр./м8</t>
  </si>
  <si>
    <t>независимые пружины EVS-500, 255 пр./м9</t>
  </si>
  <si>
    <t>независимые пружины EVS-500, 255 пр./м10</t>
  </si>
  <si>
    <t>независимые пружины EVS-500, 255 пр./м11</t>
  </si>
  <si>
    <t>независимые пружины EVS-500, 255 пр./м12</t>
  </si>
  <si>
    <t>независимые пружины EVS-500, 255 пр./м13</t>
  </si>
  <si>
    <t>независимые пружины EVS-500, 255 пр./м14</t>
  </si>
  <si>
    <t>независимые пружины EVS-500, 255 пр./м15</t>
  </si>
  <si>
    <t>независимые пружины EVS-500, 255 пр./м16</t>
  </si>
  <si>
    <t>независимые пружины EVS-500, 255 пр./м17</t>
  </si>
  <si>
    <t>независимые пружины EVS-500, 255 пр./м18</t>
  </si>
  <si>
    <t>латекс 2 см + кокос 1 см + войлок, спанбонд/ спанбонд, войлок + кокос 1 см+латекс 2см, двойной жаккард, ручки.</t>
  </si>
  <si>
    <t>кокос 3см, спанбонд/ спанбонд, кокос 3см, двойной жаккард, ручки</t>
  </si>
  <si>
    <t>латекс 2 см + кокос 1 см + войлок, спанбонд/ спанбонд,войлок + кокос 3 см, двойной жаккард, ручки.</t>
  </si>
  <si>
    <t>ППУ 4см, спанбонд/ спанбонд, ППУ 4см, двойной жаккард, ручки.</t>
  </si>
  <si>
    <t>ППУ 2 см + кокос 2 см, спанбонд/ спанбонд, кокос 1 см + ППУ 2 см, двойной жаккард, ручки.</t>
  </si>
  <si>
    <t>кокос 2см, спанбонд/ спанбонд, войлок+латекс 2см, двойной жаккард, ручки.</t>
  </si>
  <si>
    <t>латекс 3см+войлок,спанбонд/ спанбонд, войлок+латекс 3см, двойной жаккард, ручки.</t>
  </si>
  <si>
    <t>ППУ 2 см + кокос 1 см, спанбонд / спанбонд, ППУ 2 см, двойной жаккард, ручки.</t>
  </si>
  <si>
    <t>струттофайбер 2 см + кокос 1 см, спанбонд/ спанбонд, войлок + струттофайбер 2 см, двойной жаккард, ручки.</t>
  </si>
  <si>
    <t>струттофайбер 2 см + войлок, спанбонд/ спанбонд, войлок + струттофайбер 2 см, двойной жаккард, ручки.</t>
  </si>
  <si>
    <t>ППУ 2 см + войлок, спанбонд/ спанбонд, войлок + ППУ 2 см, двойной жаккард, ручки.</t>
  </si>
  <si>
    <t>покрытие люкс</t>
  </si>
  <si>
    <t>стежка ЗИМА-ЛЕТО</t>
  </si>
  <si>
    <t>Трикотажная ткань, стеганная 100г синтепоном + 8 мм ППУ (плюс к цене матраса)</t>
  </si>
  <si>
    <t>Шерсть Мериноса с одной стороны (плюс к цене матраса)</t>
  </si>
  <si>
    <t>ППУ 2 см + кокос 1 см, спанбонд/ спанбонд, кокос 1 см + ППУ 2 см, двойной жаккард, ручки.</t>
  </si>
  <si>
    <t>латекс 7-мь зон + кокос 1 см + войлок, спанбонд/ спанбонд, войлок + кокос 1 см + латекс 7-мь зон, двойной жаккард, ручки.</t>
  </si>
  <si>
    <t xml:space="preserve">латекс 7-мь зон + кокос 1 см, спанбонд/ спанбонд, кокос 2 см,двойной жаккард, ручки. </t>
  </si>
  <si>
    <t>мемори форм 4см + войлок. спанбонд/ спанбонд, кокос 1 см + латекс 7-мь зон, двойной жаккард, ручки.</t>
  </si>
  <si>
    <t>мемори форм 4см + войлок, спанбонд/ спанбонд, кокос 3 см,двойной жаккард, ручки.</t>
  </si>
  <si>
    <t>Аспект</t>
  </si>
  <si>
    <t>Оптима</t>
  </si>
  <si>
    <t>Статус</t>
  </si>
  <si>
    <t>Каприз</t>
  </si>
  <si>
    <t>Венеция</t>
  </si>
  <si>
    <t>Дуэт</t>
  </si>
  <si>
    <t>Альянс</t>
  </si>
  <si>
    <t>Грация</t>
  </si>
  <si>
    <t>Релакс</t>
  </si>
  <si>
    <t>Вираж</t>
  </si>
  <si>
    <t>Престиж</t>
  </si>
  <si>
    <t xml:space="preserve">мультипакет  EVS-1000, 510 пр.м2                               </t>
  </si>
  <si>
    <t>мультипакет  EVS-1000, 510 пр.м3</t>
  </si>
  <si>
    <t>мультипакет  EVS-1000, 510 пр.м4</t>
  </si>
  <si>
    <t>мультипакет  EVS-1000, 510 пр.м5</t>
  </si>
  <si>
    <t>мультипакет  EVS-1000, 510 пр.м6</t>
  </si>
  <si>
    <t>мультипакет  EVS-1000, 510 пр.м7</t>
  </si>
  <si>
    <t>мультипакет  EVS-1000, 510 пр.м8</t>
  </si>
  <si>
    <t>мультипакет  EVS-1000, 510 пр.м9</t>
  </si>
  <si>
    <t>мультипакет  EVS-1000, 510 пр.м10</t>
  </si>
  <si>
    <t>мультипакет  EVS-1000, 510 пр.м11</t>
  </si>
  <si>
    <t>мультипакет  EVS-1000, 510 пр.м12</t>
  </si>
  <si>
    <t>21 до 110</t>
  </si>
  <si>
    <t>26 до 135</t>
  </si>
  <si>
    <t>струттофайбер 2 см + кокос 1 см, спанбонд/ спанбонд, кокос 1 см + струттофайбер 2 см, трикотаж, ручки.</t>
  </si>
  <si>
    <t>латекс 3 см + войлок, спанбонд/ спанбонд, кокос 3 см, трикотаж, ручки.</t>
  </si>
  <si>
    <t>латекс 3 см+кокос 1 см, спанбонд/ спанбонд, кокос 1см + латекс 3 см, трикотаж, ручки.</t>
  </si>
  <si>
    <t>латекс 3 см+кокос 1 см, спанбонд/ спанбонд, кокос 3см + латекс 3 см, трикотаж, ручки.</t>
  </si>
  <si>
    <t>латекс 3см+кокос 3см, спанбонд/ спанбонд, кокос 3 см+мемори форм 4см, трикотаж, ручки.</t>
  </si>
  <si>
    <t>мемори форм 4 см+сизаль 1см, спанбонд/ спанбонд, кокос 3см+латекс 7-мь зон, трикотаж, ручки.</t>
  </si>
  <si>
    <t>латекс 6 см+войлок, спанбонд/ спанбонд, кокос 1см+мемори форм 4 см, трикотаж, ручки.</t>
  </si>
  <si>
    <t>мемори форм 4см+кокос 1см, спанбонд/ спанбонд, кокос 1см+латекс 7-мь зон, трикотаж, ручки.</t>
  </si>
  <si>
    <t>мемори форм 4см+войлок, спанбонд/ спанбонд, кокос 1см+латекс 7-мь зон, трикотаж, ручки.</t>
  </si>
  <si>
    <t>латекс 7-мь зон+кокос 1 см, спанбонд/ спанбонд, кокос 1см+латекс 7-мь зон, трикотаж, ручки.</t>
  </si>
  <si>
    <t>латекс 3 см+ кокос 3 см, спанбонд/ спанбонд, кокос 3 см+ латекс 3 см, трикотаж, ручки.</t>
  </si>
  <si>
    <t xml:space="preserve">Дополнительные опции к матрасам Фортуна </t>
  </si>
  <si>
    <t>Ультра</t>
  </si>
  <si>
    <t>Контакт</t>
  </si>
  <si>
    <t>Монолит-1</t>
  </si>
  <si>
    <t>Монолит-2</t>
  </si>
  <si>
    <t>Медиум</t>
  </si>
  <si>
    <t>Ультра микс</t>
  </si>
  <si>
    <t>10 до 135</t>
  </si>
  <si>
    <t>9 до 135</t>
  </si>
  <si>
    <t>7 до 135</t>
  </si>
  <si>
    <t>14 до 135</t>
  </si>
  <si>
    <t xml:space="preserve">18 до 135 </t>
  </si>
  <si>
    <t>16 до 135</t>
  </si>
  <si>
    <t>ППУ 10см, двойной жаккард, ручки.</t>
  </si>
  <si>
    <t>ППУ 14см, двойной жаккард, ручки.</t>
  </si>
  <si>
    <t>кокос 3 см + латекс 3 см + кокос 3 см/ латекс 3 см + кокос 3 см, двойной жаккард, ручки.</t>
  </si>
  <si>
    <t>кокос 3 см + ППУ 3 см + кокос 3 см/ ППУ 3 см + кокос 3 см + ППУ 3 см, двойной жаккард, ручки.</t>
  </si>
  <si>
    <t>струтофайбер 2см+кокос1см/ ППУ 2см+кокос1см, двойной жаккард, ручки.</t>
  </si>
  <si>
    <t>латекс 2см+кокос 1см/ ППУ 2см+кокос 1см+латекс 2см, двойной жаккард, ручки.</t>
  </si>
  <si>
    <t>латекс 3 см + войлок, спанбонд/ спанбонд, кокос 3 см, двойной жаккард, ручки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</si>
</sst>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7"/>
      <color rgb="FF000000"/>
      <name val="Franklin Gothic Medium Cond"/>
      <charset val="204"/>
    </font>
    <font>
      <sz val="8"/>
      <color rgb="FF000000"/>
      <name val="Franklin Gothic Medium Cond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justify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/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2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ranklin Gothic Medium Cond"/>
        <scheme val="none"/>
      </font>
      <alignment horizontal="center" vertical="center" textRotation="0" wrapText="1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1" indent="0" relativeIndent="0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</xdr:row>
      <xdr:rowOff>71977</xdr:rowOff>
    </xdr:from>
    <xdr:ext cx="10467975" cy="577659"/>
    <xdr:sp macro="" textlink="">
      <xdr:nvSpPr>
        <xdr:cNvPr id="4" name="Прямоугольник 3"/>
        <xdr:cNvSpPr/>
      </xdr:nvSpPr>
      <xdr:spPr>
        <a:xfrm>
          <a:off x="0" y="15893002"/>
          <a:ext cx="10467975" cy="5776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latin typeface="+mn-lt"/>
              <a:ea typeface="+mn-ea"/>
              <a:cs typeface="+mn-cs"/>
            </a:rPr>
            <a:t>Матрасы Комфорт</a:t>
          </a:r>
          <a:r>
            <a:rPr lang="ru-RU" sz="2000" b="1">
              <a:latin typeface="+mn-lt"/>
              <a:ea typeface="+mn-ea"/>
              <a:cs typeface="+mn-cs"/>
            </a:rPr>
            <a:t>, </a:t>
          </a:r>
          <a:r>
            <a:rPr lang="ru-RU" sz="1800" b="0">
              <a:latin typeface="+mn-lt"/>
              <a:ea typeface="+mn-ea"/>
              <a:cs typeface="+mn-cs"/>
            </a:rPr>
            <a:t>матрасы на основе блока независимых пружин Мультипакет-Премиум </a:t>
          </a:r>
          <a:r>
            <a:rPr lang="en-US" sz="1800" b="0">
              <a:latin typeface="+mn-lt"/>
              <a:ea typeface="+mn-ea"/>
              <a:cs typeface="+mn-cs"/>
            </a:rPr>
            <a:t>EVS</a:t>
          </a:r>
          <a:r>
            <a:rPr lang="ru-RU" sz="1800" b="0">
              <a:latin typeface="+mn-lt"/>
              <a:ea typeface="+mn-ea"/>
              <a:cs typeface="+mn-cs"/>
            </a:rPr>
            <a:t>-1000</a:t>
          </a:r>
        </a:p>
        <a:p>
          <a:endParaRPr lang="ru-RU" sz="1100"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314325</xdr:colOff>
      <xdr:row>0</xdr:row>
      <xdr:rowOff>71977</xdr:rowOff>
    </xdr:from>
    <xdr:ext cx="10467975" cy="405432"/>
    <xdr:sp macro="" textlink="">
      <xdr:nvSpPr>
        <xdr:cNvPr id="5" name="Прямоугольник 4"/>
        <xdr:cNvSpPr/>
      </xdr:nvSpPr>
      <xdr:spPr>
        <a:xfrm>
          <a:off x="314325" y="71977"/>
          <a:ext cx="1046797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r>
            <a:rPr lang="en-US" sz="2000" b="1">
              <a:latin typeface="+mn-lt"/>
              <a:ea typeface="+mn-ea"/>
              <a:cs typeface="+mn-cs"/>
            </a:rPr>
            <a:t>Матрасы Фортуна</a:t>
          </a:r>
          <a:r>
            <a:rPr lang="ru-RU" sz="2000" b="1" baseline="0">
              <a:latin typeface="+mn-lt"/>
              <a:ea typeface="+mn-ea"/>
              <a:cs typeface="+mn-cs"/>
            </a:rPr>
            <a:t> ,  </a:t>
          </a:r>
          <a:r>
            <a:rPr lang="ru-RU" sz="1800" b="0">
              <a:latin typeface="+mn-lt"/>
              <a:ea typeface="+mn-ea"/>
              <a:cs typeface="+mn-cs"/>
            </a:rPr>
            <a:t>Матрасы на основе блока независимых пружин ТФК, </a:t>
          </a:r>
          <a:r>
            <a:rPr lang="en-US" sz="1800" b="0">
              <a:latin typeface="+mn-lt"/>
              <a:ea typeface="+mn-ea"/>
              <a:cs typeface="+mn-cs"/>
            </a:rPr>
            <a:t>EVS</a:t>
          </a:r>
          <a:r>
            <a:rPr lang="ru-RU" sz="1800" b="0">
              <a:latin typeface="+mn-lt"/>
              <a:ea typeface="+mn-ea"/>
              <a:cs typeface="+mn-cs"/>
            </a:rPr>
            <a:t>-500</a:t>
          </a:r>
        </a:p>
      </xdr:txBody>
    </xdr:sp>
    <xdr:clientData/>
  </xdr:oneCellAnchor>
  <xdr:oneCellAnchor>
    <xdr:from>
      <xdr:col>3</xdr:col>
      <xdr:colOff>40830</xdr:colOff>
      <xdr:row>19</xdr:row>
      <xdr:rowOff>33877</xdr:rowOff>
    </xdr:from>
    <xdr:ext cx="3718454" cy="311496"/>
    <xdr:sp macro="" textlink="">
      <xdr:nvSpPr>
        <xdr:cNvPr id="6" name="Прямоугольник 5"/>
        <xdr:cNvSpPr/>
      </xdr:nvSpPr>
      <xdr:spPr>
        <a:xfrm>
          <a:off x="2669730" y="9377902"/>
          <a:ext cx="3718454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r>
            <a:rPr lang="ru-RU" sz="1400" b="1">
              <a:latin typeface="+mn-lt"/>
              <a:ea typeface="+mn-ea"/>
              <a:cs typeface="+mn-cs"/>
            </a:rPr>
            <a:t>Дополнительные</a:t>
          </a:r>
          <a:r>
            <a:rPr lang="ru-RU" sz="1400" b="1" baseline="0">
              <a:latin typeface="+mn-lt"/>
              <a:ea typeface="+mn-ea"/>
              <a:cs typeface="+mn-cs"/>
            </a:rPr>
            <a:t> опции к матрасам Фортуна</a:t>
          </a:r>
          <a:endParaRPr lang="ru-RU" sz="1400" b="1"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352425</xdr:colOff>
      <xdr:row>71</xdr:row>
      <xdr:rowOff>0</xdr:rowOff>
    </xdr:from>
    <xdr:ext cx="7305675" cy="718530"/>
    <xdr:sp macro="" textlink="">
      <xdr:nvSpPr>
        <xdr:cNvPr id="7" name="Прямоугольник 6"/>
        <xdr:cNvSpPr/>
      </xdr:nvSpPr>
      <xdr:spPr>
        <a:xfrm>
          <a:off x="1400175" y="23770177"/>
          <a:ext cx="7305675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latin typeface="+mn-lt"/>
              <a:ea typeface="+mn-ea"/>
              <a:cs typeface="+mn-cs"/>
            </a:rPr>
            <a:t>Матрасы Лайт, </a:t>
          </a:r>
          <a:r>
            <a:rPr lang="en-US" sz="1800" b="0">
              <a:latin typeface="+mn-lt"/>
              <a:ea typeface="+mn-ea"/>
              <a:cs typeface="+mn-cs"/>
            </a:rPr>
            <a:t>беспружинные матрасы</a:t>
          </a:r>
          <a:endParaRPr lang="ru-RU" sz="1800" b="0">
            <a:latin typeface="+mn-lt"/>
            <a:ea typeface="+mn-ea"/>
            <a:cs typeface="+mn-cs"/>
          </a:endParaRPr>
        </a:p>
        <a:p>
          <a:pPr algn="ctr"/>
          <a:endParaRPr lang="ru-RU" sz="2000"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3718454" cy="311496"/>
    <xdr:sp macro="" textlink="">
      <xdr:nvSpPr>
        <xdr:cNvPr id="8" name="Прямоугольник 7"/>
        <xdr:cNvSpPr/>
      </xdr:nvSpPr>
      <xdr:spPr>
        <a:xfrm>
          <a:off x="2628900" y="27774900"/>
          <a:ext cx="3718454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r>
            <a:rPr lang="ru-RU" sz="1400" b="1">
              <a:latin typeface="+mn-lt"/>
              <a:ea typeface="+mn-ea"/>
              <a:cs typeface="+mn-cs"/>
            </a:rPr>
            <a:t>Дополнительные</a:t>
          </a:r>
          <a:r>
            <a:rPr lang="ru-RU" sz="1400" b="1" baseline="0">
              <a:latin typeface="+mn-lt"/>
              <a:ea typeface="+mn-ea"/>
              <a:cs typeface="+mn-cs"/>
            </a:rPr>
            <a:t> опции к матрасам Фортуна</a:t>
          </a:r>
          <a:endParaRPr lang="ru-RU" sz="1400" b="1">
            <a:latin typeface="+mn-lt"/>
            <a:ea typeface="+mn-ea"/>
            <a:cs typeface="+mn-cs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Таблица1" displayName="Таблица1" ref="A3:L22" headerRowCount="0" totalsRowShown="0">
  <tableColumns count="12">
    <tableColumn id="1" name="Столбец1" dataDxfId="58"/>
    <tableColumn id="2" name="Столбец2"/>
    <tableColumn id="3" name="Столбец3"/>
    <tableColumn id="4" name="Столбец4" dataDxfId="57"/>
    <tableColumn id="5" name="Столбец5" dataDxfId="56"/>
    <tableColumn id="6" name="Столбец6" dataDxfId="55"/>
    <tableColumn id="7" name="Столбец7" dataDxfId="54"/>
    <tableColumn id="8" name="Столбец8" dataDxfId="53"/>
    <tableColumn id="9" name="Столбец9" dataDxfId="52"/>
    <tableColumn id="10" name="Столбец10" dataDxfId="51"/>
    <tableColumn id="11" name="Столбец11" dataDxfId="50"/>
    <tableColumn id="12" name="Столбец12" dataDxfId="4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1:L2" headerRowCount="0" totalsRowShown="0" headerRowDxfId="48" dataDxfId="47">
  <tableColumns count="12">
    <tableColumn id="1" name="Столбец1" headerRowDxfId="46" dataDxfId="45"/>
    <tableColumn id="2" name="Столбец2" headerRowDxfId="44" dataDxfId="43"/>
    <tableColumn id="3" name="Столбец3" headerRowDxfId="42" dataDxfId="41"/>
    <tableColumn id="4" name="Столбец4" headerRowDxfId="40" dataDxfId="39"/>
    <tableColumn id="5" name="Столбец5" headerRowDxfId="38" dataDxfId="37"/>
    <tableColumn id="6" name="Столбец6" headerRowDxfId="36" dataDxfId="35"/>
    <tableColumn id="7" name="Столбец7" headerRowDxfId="34" dataDxfId="33"/>
    <tableColumn id="8" name="Столбец8" headerRowDxfId="32" dataDxfId="31"/>
    <tableColumn id="9" name="Столбец9" headerRowDxfId="30" dataDxfId="29"/>
    <tableColumn id="10" name="Столбец10" headerRowDxfId="28" dataDxfId="27"/>
    <tableColumn id="11" name="Столбец11" headerRowDxfId="26" dataDxfId="25"/>
    <tableColumn id="12" name="Столбец12" headerRowDxfId="24" dataDxfId="2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2" name="Таблица2" displayName="Таблица2" ref="A51:L62" headerRowCount="0" totalsRowShown="0">
  <tableColumns count="12">
    <tableColumn id="1" name="Столбец1" headerRowDxfId="22" dataDxfId="21"/>
    <tableColumn id="2" name="Столбец2"/>
    <tableColumn id="3" name="Столбец3"/>
    <tableColumn id="4" name="Столбец4"/>
    <tableColumn id="5" name="Столбец5" dataDxfId="20"/>
    <tableColumn id="6" name="Столбец6" dataDxfId="19"/>
    <tableColumn id="7" name="Столбец7" dataDxfId="18"/>
    <tableColumn id="8" name="Столбец8" dataDxfId="17"/>
    <tableColumn id="9" name="Столбец9" dataDxfId="16"/>
    <tableColumn id="10" name="Столбец10" dataDxfId="15"/>
    <tableColumn id="11" name="Столбец11" dataDxfId="14"/>
    <tableColumn id="12" name="Столбец12" dataDxfId="13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65:L65" headerRowCount="0" totalsRowShown="0">
  <tableColumns count="12">
    <tableColumn id="1" name="Столбец1" headerRowDxfId="12" dataDxfId="11"/>
    <tableColumn id="2" name="Столбец2"/>
    <tableColumn id="3" name="Столбец3"/>
    <tableColumn id="4" name="Столбец4" dataDxfId="10"/>
    <tableColumn id="5" name="Столбец5" dataDxfId="9"/>
    <tableColumn id="6" name="Столбец6" dataDxfId="8">
      <calculatedColumnFormula>Таблица4[[#All],[Столбец5]]+50</calculatedColumnFormula>
    </tableColumn>
    <tableColumn id="7" name="Столбец7" dataDxfId="7">
      <calculatedColumnFormula>Таблица4[[#All],[Столбец6]]+50</calculatedColumnFormula>
    </tableColumn>
    <tableColumn id="8" name="Столбец8" dataDxfId="6">
      <calculatedColumnFormula>Таблица4[[#All],[Столбец7]]+50</calculatedColumnFormula>
    </tableColumn>
    <tableColumn id="9" name="Столбец9" dataDxfId="5">
      <calculatedColumnFormula>Таблица4[[#All],[Столбец8]]+50</calculatedColumnFormula>
    </tableColumn>
    <tableColumn id="10" name="Столбец10" dataDxfId="4">
      <calculatedColumnFormula>Таблица4[[#All],[Столбец9]]+50</calculatedColumnFormula>
    </tableColumn>
    <tableColumn id="11" name="Столбец11" dataDxfId="3">
      <calculatedColumnFormula>Таблица4[[#All],[Столбец10]]+50</calculatedColumnFormula>
    </tableColumn>
    <tableColumn id="12" name="Столбец12" dataDxfId="2">
      <calculatedColumnFormula>Таблица4[[#All],[Столбец11]]+50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74:L80" headerRowCount="0" totalsRowShown="0">
  <tableColumns count="12">
    <tableColumn id="1" name="Столбец1" headerRowDxfId="1" dataDxfId="0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topLeftCell="A61" zoomScale="90" zoomScaleNormal="90" workbookViewId="0">
      <selection activeCell="A67" sqref="A67:XFD67"/>
    </sheetView>
  </sheetViews>
  <sheetFormatPr defaultRowHeight="14.4"/>
  <cols>
    <col min="1" max="1" width="15.77734375" style="7" customWidth="1"/>
    <col min="2" max="3" width="11.77734375" customWidth="1"/>
    <col min="4" max="4" width="26.77734375" customWidth="1"/>
    <col min="5" max="9" width="11.77734375" customWidth="1"/>
    <col min="10" max="12" width="12.77734375" customWidth="1"/>
  </cols>
  <sheetData>
    <row r="1" spans="1:12" ht="33.75" customHeight="1">
      <c r="A1" s="10"/>
      <c r="B1" s="1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51" customHeight="1">
      <c r="A2" s="6" t="s">
        <v>0</v>
      </c>
      <c r="B2" s="3" t="s">
        <v>39</v>
      </c>
      <c r="C2" s="2" t="s">
        <v>1</v>
      </c>
      <c r="D2" s="2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</row>
    <row r="3" spans="1:12" ht="40.5" customHeight="1">
      <c r="A3" s="21" t="s">
        <v>11</v>
      </c>
      <c r="B3" s="1" t="s">
        <v>28</v>
      </c>
      <c r="C3" s="4" t="s">
        <v>40</v>
      </c>
      <c r="D3" s="3" t="s">
        <v>67</v>
      </c>
      <c r="E3" s="15">
        <v>4600</v>
      </c>
      <c r="F3" s="15">
        <v>5100</v>
      </c>
      <c r="G3" s="20">
        <v>5500</v>
      </c>
      <c r="H3" s="20">
        <v>6900</v>
      </c>
      <c r="I3" s="20">
        <v>7750</v>
      </c>
      <c r="J3" s="20">
        <v>8700</v>
      </c>
      <c r="K3" s="20">
        <v>9450</v>
      </c>
      <c r="L3" s="20">
        <v>10350</v>
      </c>
    </row>
    <row r="4" spans="1:12" ht="45.75" customHeight="1">
      <c r="A4" s="21" t="s">
        <v>12</v>
      </c>
      <c r="B4" s="1" t="s">
        <v>28</v>
      </c>
      <c r="C4" s="4" t="s">
        <v>41</v>
      </c>
      <c r="D4" s="5" t="s">
        <v>66</v>
      </c>
      <c r="E4" s="15">
        <v>4800</v>
      </c>
      <c r="F4" s="15">
        <v>5250</v>
      </c>
      <c r="G4" s="20">
        <v>5650</v>
      </c>
      <c r="H4" s="20">
        <v>7050</v>
      </c>
      <c r="I4" s="20">
        <v>7950</v>
      </c>
      <c r="J4" s="20">
        <v>8950</v>
      </c>
      <c r="K4" s="20">
        <v>9750</v>
      </c>
      <c r="L4" s="20">
        <v>10700</v>
      </c>
    </row>
    <row r="5" spans="1:12" ht="45" customHeight="1">
      <c r="A5" s="21" t="s">
        <v>13</v>
      </c>
      <c r="B5" s="1" t="s">
        <v>29</v>
      </c>
      <c r="C5" s="4" t="s">
        <v>42</v>
      </c>
      <c r="D5" s="5" t="s">
        <v>65</v>
      </c>
      <c r="E5" s="15">
        <v>5300</v>
      </c>
      <c r="F5" s="15">
        <v>5800</v>
      </c>
      <c r="G5" s="20">
        <v>6300</v>
      </c>
      <c r="H5" s="20">
        <v>7350</v>
      </c>
      <c r="I5" s="20">
        <v>8900</v>
      </c>
      <c r="J5" s="20">
        <v>9950</v>
      </c>
      <c r="K5" s="20">
        <v>10850</v>
      </c>
      <c r="L5" s="20">
        <v>11950</v>
      </c>
    </row>
    <row r="6" spans="1:12" ht="34.5" customHeight="1">
      <c r="A6" s="21" t="s">
        <v>14</v>
      </c>
      <c r="B6" s="1" t="s">
        <v>29</v>
      </c>
      <c r="C6" s="4" t="s">
        <v>43</v>
      </c>
      <c r="D6" s="5" t="s">
        <v>64</v>
      </c>
      <c r="E6" s="15">
        <v>4900</v>
      </c>
      <c r="F6" s="15">
        <v>5350</v>
      </c>
      <c r="G6" s="20">
        <v>5800</v>
      </c>
      <c r="H6" s="20">
        <v>8150</v>
      </c>
      <c r="I6" s="20">
        <v>8350</v>
      </c>
      <c r="J6" s="20">
        <v>9100</v>
      </c>
      <c r="K6" s="20">
        <v>10000</v>
      </c>
      <c r="L6" s="20">
        <v>10950</v>
      </c>
    </row>
    <row r="7" spans="1:12" ht="37.5" customHeight="1">
      <c r="A7" s="21" t="s">
        <v>15</v>
      </c>
      <c r="B7" s="1" t="s">
        <v>30</v>
      </c>
      <c r="C7" s="4" t="s">
        <v>44</v>
      </c>
      <c r="D7" s="5" t="s">
        <v>72</v>
      </c>
      <c r="E7" s="15">
        <v>5450</v>
      </c>
      <c r="F7" s="15">
        <v>6050</v>
      </c>
      <c r="G7" s="20">
        <v>6600</v>
      </c>
      <c r="H7" s="20">
        <v>7300</v>
      </c>
      <c r="I7" s="20">
        <v>9300</v>
      </c>
      <c r="J7" s="20">
        <v>10500</v>
      </c>
      <c r="K7" s="20">
        <v>11450</v>
      </c>
      <c r="L7" s="20">
        <v>12450</v>
      </c>
    </row>
    <row r="8" spans="1:12" ht="32.25" customHeight="1">
      <c r="A8" s="21" t="s">
        <v>16</v>
      </c>
      <c r="B8" s="1" t="s">
        <v>31</v>
      </c>
      <c r="C8" s="4" t="s">
        <v>45</v>
      </c>
      <c r="D8" s="5" t="s">
        <v>60</v>
      </c>
      <c r="E8" s="15">
        <v>4800</v>
      </c>
      <c r="F8" s="15">
        <v>5300</v>
      </c>
      <c r="G8" s="20">
        <v>5700</v>
      </c>
      <c r="H8" s="20">
        <v>8150</v>
      </c>
      <c r="I8" s="20">
        <v>8650</v>
      </c>
      <c r="J8" s="20">
        <v>9150</v>
      </c>
      <c r="K8" s="20">
        <v>9950</v>
      </c>
      <c r="L8" s="20">
        <v>10850</v>
      </c>
    </row>
    <row r="9" spans="1:12" ht="35.25" customHeight="1">
      <c r="A9" s="21" t="s">
        <v>17</v>
      </c>
      <c r="B9" s="1" t="s">
        <v>32</v>
      </c>
      <c r="C9" s="4" t="s">
        <v>46</v>
      </c>
      <c r="D9" s="5" t="s">
        <v>61</v>
      </c>
      <c r="E9" s="15">
        <v>5650</v>
      </c>
      <c r="F9" s="15">
        <v>6250</v>
      </c>
      <c r="G9" s="20">
        <v>6800</v>
      </c>
      <c r="H9" s="20">
        <v>7950</v>
      </c>
      <c r="I9" s="20">
        <v>9750</v>
      </c>
      <c r="J9" s="20">
        <v>10850</v>
      </c>
      <c r="K9" s="20">
        <v>12050</v>
      </c>
      <c r="L9" s="20">
        <v>13150</v>
      </c>
    </row>
    <row r="10" spans="1:12" ht="34.5" customHeight="1">
      <c r="A10" s="21" t="s">
        <v>18</v>
      </c>
      <c r="B10" s="1" t="s">
        <v>33</v>
      </c>
      <c r="C10" s="4" t="s">
        <v>47</v>
      </c>
      <c r="D10" s="5" t="s">
        <v>62</v>
      </c>
      <c r="E10" s="15">
        <v>5850</v>
      </c>
      <c r="F10" s="15">
        <v>6400</v>
      </c>
      <c r="G10" s="20">
        <v>6950</v>
      </c>
      <c r="H10" s="20">
        <v>8900</v>
      </c>
      <c r="I10" s="20">
        <v>9950</v>
      </c>
      <c r="J10" s="20">
        <v>11250</v>
      </c>
      <c r="K10" s="20">
        <v>12350</v>
      </c>
      <c r="L10" s="20">
        <v>13550</v>
      </c>
    </row>
    <row r="11" spans="1:12" ht="35.25" customHeight="1">
      <c r="A11" s="21" t="s">
        <v>19</v>
      </c>
      <c r="B11" s="1" t="s">
        <v>30</v>
      </c>
      <c r="C11" s="4" t="s">
        <v>48</v>
      </c>
      <c r="D11" s="5" t="s">
        <v>131</v>
      </c>
      <c r="E11" s="15">
        <v>6600</v>
      </c>
      <c r="F11" s="15">
        <v>7200</v>
      </c>
      <c r="G11" s="20">
        <v>7900</v>
      </c>
      <c r="H11" s="20">
        <v>10200</v>
      </c>
      <c r="I11" s="20">
        <v>11550</v>
      </c>
      <c r="J11" s="20">
        <v>12950</v>
      </c>
      <c r="K11" s="20">
        <v>14300</v>
      </c>
      <c r="L11" s="20">
        <v>15700</v>
      </c>
    </row>
    <row r="12" spans="1:12" ht="36" customHeight="1">
      <c r="A12" s="21" t="s">
        <v>20</v>
      </c>
      <c r="B12" s="1" t="s">
        <v>34</v>
      </c>
      <c r="C12" s="4" t="s">
        <v>49</v>
      </c>
      <c r="D12" s="5" t="s">
        <v>63</v>
      </c>
      <c r="E12" s="15">
        <v>7050</v>
      </c>
      <c r="F12" s="15">
        <v>7700</v>
      </c>
      <c r="G12" s="20">
        <v>8450</v>
      </c>
      <c r="H12" s="20">
        <v>10700</v>
      </c>
      <c r="I12" s="20">
        <v>12050</v>
      </c>
      <c r="J12" s="20">
        <v>13600</v>
      </c>
      <c r="K12" s="20">
        <v>15100</v>
      </c>
      <c r="L12" s="20">
        <v>16400</v>
      </c>
    </row>
    <row r="13" spans="1:12" ht="35.25" customHeight="1">
      <c r="A13" s="21" t="s">
        <v>21</v>
      </c>
      <c r="B13" s="1" t="s">
        <v>34</v>
      </c>
      <c r="C13" s="4" t="s">
        <v>50</v>
      </c>
      <c r="D13" s="5" t="s">
        <v>59</v>
      </c>
      <c r="E13" s="15">
        <v>7250</v>
      </c>
      <c r="F13" s="15">
        <v>8050</v>
      </c>
      <c r="G13" s="20">
        <v>8800</v>
      </c>
      <c r="H13" s="20">
        <v>11400</v>
      </c>
      <c r="I13" s="20">
        <v>12850</v>
      </c>
      <c r="J13" s="20">
        <v>14400</v>
      </c>
      <c r="K13" s="20">
        <v>15850</v>
      </c>
      <c r="L13" s="20">
        <v>17350</v>
      </c>
    </row>
    <row r="14" spans="1:12" ht="46.5" customHeight="1">
      <c r="A14" s="21" t="s">
        <v>22</v>
      </c>
      <c r="B14" s="1" t="s">
        <v>35</v>
      </c>
      <c r="C14" s="4" t="s">
        <v>51</v>
      </c>
      <c r="D14" s="5" t="s">
        <v>57</v>
      </c>
      <c r="E14" s="15">
        <v>7250</v>
      </c>
      <c r="F14" s="15">
        <v>8050</v>
      </c>
      <c r="G14" s="20">
        <v>8800</v>
      </c>
      <c r="H14" s="20">
        <v>11100</v>
      </c>
      <c r="I14" s="20">
        <v>12550</v>
      </c>
      <c r="J14" s="20">
        <v>14200</v>
      </c>
      <c r="K14" s="20">
        <v>15600</v>
      </c>
      <c r="L14" s="20">
        <v>17150</v>
      </c>
    </row>
    <row r="15" spans="1:12" ht="29.25" customHeight="1">
      <c r="A15" s="21" t="s">
        <v>23</v>
      </c>
      <c r="B15" s="1" t="s">
        <v>36</v>
      </c>
      <c r="C15" s="4" t="s">
        <v>52</v>
      </c>
      <c r="D15" s="5" t="s">
        <v>58</v>
      </c>
      <c r="E15" s="15">
        <v>7150</v>
      </c>
      <c r="F15" s="15">
        <v>7900</v>
      </c>
      <c r="G15" s="20">
        <v>8600</v>
      </c>
      <c r="H15" s="20">
        <v>11000</v>
      </c>
      <c r="I15" s="20">
        <v>12550</v>
      </c>
      <c r="J15" s="20">
        <v>14100</v>
      </c>
      <c r="K15" s="20">
        <v>15500</v>
      </c>
      <c r="L15" s="20">
        <v>16950</v>
      </c>
    </row>
    <row r="16" spans="1:12" ht="45" customHeight="1">
      <c r="A16" s="21" t="s">
        <v>24</v>
      </c>
      <c r="B16" s="1" t="s">
        <v>37</v>
      </c>
      <c r="C16" s="4" t="s">
        <v>53</v>
      </c>
      <c r="D16" s="5" t="s">
        <v>73</v>
      </c>
      <c r="E16" s="15">
        <v>6950</v>
      </c>
      <c r="F16" s="15">
        <v>7650</v>
      </c>
      <c r="G16" s="20">
        <v>8350</v>
      </c>
      <c r="H16" s="20">
        <v>10700</v>
      </c>
      <c r="I16" s="20">
        <v>12150</v>
      </c>
      <c r="J16" s="20">
        <v>13650</v>
      </c>
      <c r="K16" s="20">
        <v>15050</v>
      </c>
      <c r="L16" s="20">
        <v>16500</v>
      </c>
    </row>
    <row r="17" spans="1:12" ht="37.5" customHeight="1">
      <c r="A17" s="21" t="s">
        <v>25</v>
      </c>
      <c r="B17" s="1" t="s">
        <v>38</v>
      </c>
      <c r="C17" s="4" t="s">
        <v>54</v>
      </c>
      <c r="D17" s="5" t="s">
        <v>74</v>
      </c>
      <c r="E17" s="15">
        <v>7000</v>
      </c>
      <c r="F17" s="15">
        <v>7750</v>
      </c>
      <c r="G17" s="20">
        <v>8450</v>
      </c>
      <c r="H17" s="20">
        <v>10850</v>
      </c>
      <c r="I17" s="20">
        <v>12300</v>
      </c>
      <c r="J17" s="20">
        <v>13800</v>
      </c>
      <c r="K17" s="20">
        <v>15250</v>
      </c>
      <c r="L17" s="20">
        <v>16850</v>
      </c>
    </row>
    <row r="18" spans="1:12" ht="46.5" customHeight="1">
      <c r="A18" s="21" t="s">
        <v>26</v>
      </c>
      <c r="B18" s="1" t="s">
        <v>35</v>
      </c>
      <c r="C18" s="4" t="s">
        <v>55</v>
      </c>
      <c r="D18" s="5" t="s">
        <v>75</v>
      </c>
      <c r="E18" s="15">
        <v>8050</v>
      </c>
      <c r="F18" s="15">
        <v>8850</v>
      </c>
      <c r="G18" s="20">
        <v>9650</v>
      </c>
      <c r="H18" s="20">
        <v>12500</v>
      </c>
      <c r="I18" s="20">
        <v>14200</v>
      </c>
      <c r="J18" s="20">
        <v>15900</v>
      </c>
      <c r="K18" s="20">
        <v>17650</v>
      </c>
      <c r="L18" s="20">
        <v>19550</v>
      </c>
    </row>
    <row r="19" spans="1:12" ht="34.5" customHeight="1">
      <c r="A19" s="21" t="s">
        <v>27</v>
      </c>
      <c r="B19" s="1" t="s">
        <v>35</v>
      </c>
      <c r="C19" s="4" t="s">
        <v>56</v>
      </c>
      <c r="D19" s="5" t="s">
        <v>76</v>
      </c>
      <c r="E19" s="15">
        <v>7450</v>
      </c>
      <c r="F19" s="15">
        <v>8200</v>
      </c>
      <c r="G19" s="20">
        <v>8950</v>
      </c>
      <c r="H19" s="20">
        <v>11450</v>
      </c>
      <c r="I19" s="20">
        <v>12950</v>
      </c>
      <c r="J19" s="20">
        <v>14600</v>
      </c>
      <c r="K19" s="20">
        <v>16100</v>
      </c>
      <c r="L19" s="20">
        <v>17750</v>
      </c>
    </row>
    <row r="20" spans="1:12" ht="33.75" customHeight="1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30.6">
      <c r="A21" s="23" t="s">
        <v>68</v>
      </c>
      <c r="D21" s="5" t="s">
        <v>70</v>
      </c>
      <c r="E21" s="15">
        <v>500</v>
      </c>
      <c r="F21" s="15">
        <f>Таблица1[[#This Row],[Столбец5]]+50</f>
        <v>550</v>
      </c>
      <c r="G21" s="15">
        <f>Таблица1[[#This Row],[Столбец6]]+50</f>
        <v>600</v>
      </c>
      <c r="H21" s="15">
        <f>Таблица1[[#This Row],[Столбец7]]+50</f>
        <v>650</v>
      </c>
      <c r="I21" s="15">
        <f>Таблица1[[#This Row],[Столбец8]]+50</f>
        <v>700</v>
      </c>
      <c r="J21" s="15">
        <f>Таблица1[[#This Row],[Столбец9]]+50</f>
        <v>750</v>
      </c>
      <c r="K21" s="15">
        <f>Таблица1[[#This Row],[Столбец10]]+50</f>
        <v>800</v>
      </c>
      <c r="L21" s="15">
        <f>Таблица1[[#This Row],[Столбец11]]+50</f>
        <v>850</v>
      </c>
    </row>
    <row r="22" spans="1:12" ht="20.399999999999999">
      <c r="A22" s="24" t="s">
        <v>69</v>
      </c>
      <c r="B22" s="8"/>
      <c r="C22" s="8"/>
      <c r="D22" s="5" t="s">
        <v>71</v>
      </c>
      <c r="E22" s="17">
        <v>800</v>
      </c>
      <c r="F22" s="17">
        <f>Таблица1[[#This Row],[Столбец5]]+50</f>
        <v>850</v>
      </c>
      <c r="G22" s="17">
        <f>Таблица1[[#This Row],[Столбец6]]+50</f>
        <v>900</v>
      </c>
      <c r="H22" s="17">
        <f>Таблица1[[#This Row],[Столбец7]]+50</f>
        <v>950</v>
      </c>
      <c r="I22" s="17">
        <f>Таблица1[[#This Row],[Столбец8]]+50</f>
        <v>1000</v>
      </c>
      <c r="J22" s="17">
        <f>Таблица1[[#This Row],[Столбец9]]+50</f>
        <v>1050</v>
      </c>
      <c r="K22" s="17">
        <f>Таблица1[[#This Row],[Столбец10]]+50</f>
        <v>1100</v>
      </c>
      <c r="L22" s="17">
        <f>Таблица1[[#This Row],[Столбец11]]+50</f>
        <v>1150</v>
      </c>
    </row>
    <row r="50" spans="1:12">
      <c r="A50"/>
    </row>
    <row r="51" spans="1:12" ht="36">
      <c r="A51" s="6" t="s">
        <v>0</v>
      </c>
      <c r="B51" s="3" t="s">
        <v>39</v>
      </c>
      <c r="C51" s="2" t="s">
        <v>1</v>
      </c>
      <c r="D51" s="2" t="s">
        <v>2</v>
      </c>
      <c r="E51" s="16" t="s">
        <v>3</v>
      </c>
      <c r="F51" s="16" t="s">
        <v>4</v>
      </c>
      <c r="G51" s="16" t="s">
        <v>5</v>
      </c>
      <c r="H51" s="16" t="s">
        <v>6</v>
      </c>
      <c r="I51" s="16" t="s">
        <v>7</v>
      </c>
      <c r="J51" s="16" t="s">
        <v>8</v>
      </c>
      <c r="K51" s="16" t="s">
        <v>9</v>
      </c>
      <c r="L51" s="16" t="s">
        <v>10</v>
      </c>
    </row>
    <row r="52" spans="1:12" ht="46.5" customHeight="1">
      <c r="A52" s="22" t="s">
        <v>77</v>
      </c>
      <c r="B52" s="1" t="s">
        <v>99</v>
      </c>
      <c r="C52" s="13" t="s">
        <v>88</v>
      </c>
      <c r="D52" s="14" t="s">
        <v>101</v>
      </c>
      <c r="E52" s="15">
        <v>6350</v>
      </c>
      <c r="F52" s="15">
        <v>6950</v>
      </c>
      <c r="G52" s="15">
        <v>7650</v>
      </c>
      <c r="H52" s="15">
        <v>9850</v>
      </c>
      <c r="I52" s="19">
        <v>11050</v>
      </c>
      <c r="J52" s="19">
        <v>12500</v>
      </c>
      <c r="K52" s="19">
        <v>13800</v>
      </c>
      <c r="L52" s="19">
        <v>15200</v>
      </c>
    </row>
    <row r="53" spans="1:12" ht="33.75" customHeight="1">
      <c r="A53" s="22" t="s">
        <v>78</v>
      </c>
      <c r="B53" s="1" t="s">
        <v>34</v>
      </c>
      <c r="C53" s="13" t="s">
        <v>89</v>
      </c>
      <c r="D53" s="14" t="s">
        <v>102</v>
      </c>
      <c r="E53" s="15">
        <v>7450</v>
      </c>
      <c r="F53" s="15">
        <v>8250</v>
      </c>
      <c r="G53" s="15">
        <v>9050</v>
      </c>
      <c r="H53" s="15">
        <v>11650</v>
      </c>
      <c r="I53" s="19">
        <v>13250</v>
      </c>
      <c r="J53" s="19">
        <v>15050</v>
      </c>
      <c r="K53" s="19">
        <v>16700</v>
      </c>
      <c r="L53" s="19">
        <v>18350</v>
      </c>
    </row>
    <row r="54" spans="1:12" ht="33.75" customHeight="1">
      <c r="A54" s="22" t="s">
        <v>79</v>
      </c>
      <c r="B54" s="1" t="s">
        <v>36</v>
      </c>
      <c r="C54" s="13" t="s">
        <v>90</v>
      </c>
      <c r="D54" s="14" t="s">
        <v>103</v>
      </c>
      <c r="E54" s="15">
        <v>8050</v>
      </c>
      <c r="F54" s="15">
        <v>8950</v>
      </c>
      <c r="G54" s="15">
        <v>9850</v>
      </c>
      <c r="H54" s="15">
        <v>12800</v>
      </c>
      <c r="I54" s="19">
        <v>14600</v>
      </c>
      <c r="J54" s="19">
        <v>16400</v>
      </c>
      <c r="K54" s="19">
        <v>18300</v>
      </c>
      <c r="L54" s="19">
        <v>20200</v>
      </c>
    </row>
    <row r="55" spans="1:12" ht="33.75" customHeight="1">
      <c r="A55" s="22" t="s">
        <v>80</v>
      </c>
      <c r="B55" s="1" t="s">
        <v>37</v>
      </c>
      <c r="C55" s="13" t="s">
        <v>91</v>
      </c>
      <c r="D55" s="14" t="s">
        <v>104</v>
      </c>
      <c r="E55" s="15">
        <v>9300</v>
      </c>
      <c r="F55" s="15">
        <v>10150</v>
      </c>
      <c r="G55" s="15">
        <v>11450</v>
      </c>
      <c r="H55" s="15">
        <v>14450</v>
      </c>
      <c r="I55" s="19">
        <v>16900</v>
      </c>
      <c r="J55" s="19">
        <v>19050</v>
      </c>
      <c r="K55" s="19">
        <v>21400</v>
      </c>
      <c r="L55" s="19">
        <v>23350</v>
      </c>
    </row>
    <row r="56" spans="1:12" ht="33.75" customHeight="1">
      <c r="A56" s="22" t="s">
        <v>81</v>
      </c>
      <c r="B56" s="1" t="s">
        <v>38</v>
      </c>
      <c r="C56" s="13" t="s">
        <v>92</v>
      </c>
      <c r="D56" s="14" t="s">
        <v>111</v>
      </c>
      <c r="E56" s="15">
        <v>9850</v>
      </c>
      <c r="F56" s="15">
        <v>11000</v>
      </c>
      <c r="G56" s="15">
        <v>12150</v>
      </c>
      <c r="H56" s="15">
        <v>15800</v>
      </c>
      <c r="I56" s="19">
        <v>18050</v>
      </c>
      <c r="J56" s="19">
        <v>20400</v>
      </c>
      <c r="K56" s="19">
        <v>22900</v>
      </c>
      <c r="L56" s="19">
        <v>25300</v>
      </c>
    </row>
    <row r="57" spans="1:12" ht="44.25" customHeight="1">
      <c r="A57" s="22" t="s">
        <v>82</v>
      </c>
      <c r="B57" s="1" t="s">
        <v>34</v>
      </c>
      <c r="C57" s="13" t="s">
        <v>93</v>
      </c>
      <c r="D57" s="14" t="s">
        <v>110</v>
      </c>
      <c r="E57" s="15">
        <v>8750</v>
      </c>
      <c r="F57" s="15">
        <v>9750</v>
      </c>
      <c r="G57" s="15">
        <v>11000</v>
      </c>
      <c r="H57" s="15">
        <v>14050</v>
      </c>
      <c r="I57" s="19">
        <v>15900</v>
      </c>
      <c r="J57" s="19">
        <v>17950</v>
      </c>
      <c r="K57" s="19">
        <v>19950</v>
      </c>
      <c r="L57" s="19">
        <v>22100</v>
      </c>
    </row>
    <row r="58" spans="1:12" ht="33.75" customHeight="1">
      <c r="A58" s="22" t="s">
        <v>83</v>
      </c>
      <c r="B58" s="1" t="s">
        <v>35</v>
      </c>
      <c r="C58" s="13" t="s">
        <v>94</v>
      </c>
      <c r="D58" s="14" t="s">
        <v>109</v>
      </c>
      <c r="E58" s="15">
        <v>8600</v>
      </c>
      <c r="F58" s="15">
        <v>9550</v>
      </c>
      <c r="G58" s="15">
        <v>10650</v>
      </c>
      <c r="H58" s="15">
        <v>13650</v>
      </c>
      <c r="I58" s="19">
        <v>15600</v>
      </c>
      <c r="J58" s="19">
        <v>17600</v>
      </c>
      <c r="K58" s="19">
        <v>19600</v>
      </c>
      <c r="L58" s="19">
        <v>21650</v>
      </c>
    </row>
    <row r="59" spans="1:12" ht="45" customHeight="1">
      <c r="A59" s="22" t="s">
        <v>84</v>
      </c>
      <c r="B59" s="1" t="s">
        <v>36</v>
      </c>
      <c r="C59" s="13" t="s">
        <v>95</v>
      </c>
      <c r="D59" s="14" t="s">
        <v>108</v>
      </c>
      <c r="E59" s="15">
        <v>9400</v>
      </c>
      <c r="F59" s="15">
        <v>10450</v>
      </c>
      <c r="G59" s="15">
        <v>11550</v>
      </c>
      <c r="H59" s="15">
        <v>14950</v>
      </c>
      <c r="I59" s="19">
        <v>17050</v>
      </c>
      <c r="J59" s="19">
        <v>19300</v>
      </c>
      <c r="K59" s="19">
        <v>21500</v>
      </c>
      <c r="L59" s="19">
        <v>23800</v>
      </c>
    </row>
    <row r="60" spans="1:12" ht="33.75" customHeight="1">
      <c r="A60" s="22" t="s">
        <v>85</v>
      </c>
      <c r="B60" s="1" t="s">
        <v>38</v>
      </c>
      <c r="C60" s="13" t="s">
        <v>96</v>
      </c>
      <c r="D60" s="14" t="s">
        <v>107</v>
      </c>
      <c r="E60" s="15">
        <v>9850</v>
      </c>
      <c r="F60" s="15">
        <v>11000</v>
      </c>
      <c r="G60" s="15">
        <v>12100</v>
      </c>
      <c r="H60" s="15">
        <v>15800</v>
      </c>
      <c r="I60" s="19">
        <v>18100</v>
      </c>
      <c r="J60" s="19">
        <v>20350</v>
      </c>
      <c r="K60" s="19">
        <v>22650</v>
      </c>
      <c r="L60" s="19">
        <v>24900</v>
      </c>
    </row>
    <row r="61" spans="1:12" ht="44.25" customHeight="1">
      <c r="A61" s="22" t="s">
        <v>86</v>
      </c>
      <c r="B61" s="1" t="s">
        <v>38</v>
      </c>
      <c r="C61" s="13" t="s">
        <v>97</v>
      </c>
      <c r="D61" s="14" t="s">
        <v>106</v>
      </c>
      <c r="E61" s="15">
        <v>10000</v>
      </c>
      <c r="F61" s="15">
        <v>11150</v>
      </c>
      <c r="G61" s="15">
        <v>12400</v>
      </c>
      <c r="H61" s="15">
        <v>16050</v>
      </c>
      <c r="I61" s="19">
        <v>18350</v>
      </c>
      <c r="J61" s="19">
        <v>20850</v>
      </c>
      <c r="K61" s="19">
        <v>23200</v>
      </c>
      <c r="L61" s="19">
        <v>25800</v>
      </c>
    </row>
    <row r="62" spans="1:12" ht="33.75" customHeight="1">
      <c r="A62" s="22" t="s">
        <v>87</v>
      </c>
      <c r="B62" s="1" t="s">
        <v>100</v>
      </c>
      <c r="C62" s="13" t="s">
        <v>98</v>
      </c>
      <c r="D62" s="14" t="s">
        <v>105</v>
      </c>
      <c r="E62" s="15">
        <v>10600</v>
      </c>
      <c r="F62" s="15">
        <v>11900</v>
      </c>
      <c r="G62" s="15">
        <v>13150</v>
      </c>
      <c r="H62" s="15">
        <v>17200</v>
      </c>
      <c r="I62" s="19">
        <v>19650</v>
      </c>
      <c r="J62" s="19">
        <v>22050</v>
      </c>
      <c r="K62" s="19">
        <v>24950</v>
      </c>
      <c r="L62" s="19">
        <v>27500</v>
      </c>
    </row>
    <row r="64" spans="1:12" ht="18">
      <c r="D64" s="18" t="s">
        <v>112</v>
      </c>
    </row>
    <row r="65" spans="1:12" ht="20.399999999999999">
      <c r="A65" s="9" t="s">
        <v>69</v>
      </c>
      <c r="B65" s="8"/>
      <c r="C65" s="8"/>
      <c r="D65" s="5" t="s">
        <v>71</v>
      </c>
      <c r="E65" s="17">
        <v>800</v>
      </c>
      <c r="F65" s="15">
        <f>Таблица4[[#All],[Столбец5]]+50</f>
        <v>850</v>
      </c>
      <c r="G65" s="15">
        <f>Таблица4[[#All],[Столбец6]]+50</f>
        <v>900</v>
      </c>
      <c r="H65" s="15">
        <f>Таблица4[[#All],[Столбец7]]+50</f>
        <v>950</v>
      </c>
      <c r="I65" s="15">
        <f>Таблица4[[#All],[Столбец8]]+50</f>
        <v>1000</v>
      </c>
      <c r="J65" s="15">
        <f>Таблица4[[#All],[Столбец9]]+50</f>
        <v>1050</v>
      </c>
      <c r="K65" s="15">
        <f>Таблица4[[#All],[Столбец10]]+50</f>
        <v>1100</v>
      </c>
      <c r="L65" s="15">
        <f>Таблица4[[#All],[Столбец11]]+50</f>
        <v>1150</v>
      </c>
    </row>
    <row r="74" spans="1:12" ht="36">
      <c r="A74" s="6" t="s">
        <v>0</v>
      </c>
      <c r="B74" s="3" t="s">
        <v>39</v>
      </c>
      <c r="C74" s="2" t="s">
        <v>1</v>
      </c>
      <c r="D74" s="2" t="s">
        <v>2</v>
      </c>
      <c r="E74" s="16" t="s">
        <v>3</v>
      </c>
      <c r="F74" s="16" t="s">
        <v>4</v>
      </c>
      <c r="G74" s="16" t="s">
        <v>5</v>
      </c>
      <c r="H74" s="16" t="s">
        <v>6</v>
      </c>
      <c r="I74" s="16" t="s">
        <v>7</v>
      </c>
      <c r="J74" s="16" t="s">
        <v>8</v>
      </c>
      <c r="K74" s="16" t="s">
        <v>9</v>
      </c>
      <c r="L74" s="16" t="s">
        <v>10</v>
      </c>
    </row>
    <row r="75" spans="1:12" ht="35.25" customHeight="1">
      <c r="A75" s="26" t="s">
        <v>113</v>
      </c>
      <c r="B75" s="1" t="s">
        <v>120</v>
      </c>
      <c r="D75" s="12" t="s">
        <v>130</v>
      </c>
      <c r="E75" s="25">
        <v>5500</v>
      </c>
      <c r="F75" s="25">
        <v>6000</v>
      </c>
      <c r="G75" s="25">
        <v>6300</v>
      </c>
      <c r="H75" s="25">
        <v>7800</v>
      </c>
      <c r="I75" s="25">
        <v>9000</v>
      </c>
      <c r="J75" s="25">
        <v>9500</v>
      </c>
      <c r="K75" s="25">
        <v>10000</v>
      </c>
      <c r="L75" s="25">
        <v>10500</v>
      </c>
    </row>
    <row r="76" spans="1:12" ht="35.25" customHeight="1">
      <c r="A76" s="26" t="s">
        <v>114</v>
      </c>
      <c r="B76" s="1" t="s">
        <v>121</v>
      </c>
      <c r="D76" s="12" t="s">
        <v>129</v>
      </c>
      <c r="E76" s="25">
        <v>4200</v>
      </c>
      <c r="F76" s="25">
        <v>4300</v>
      </c>
      <c r="G76" s="25">
        <v>4500</v>
      </c>
      <c r="H76" s="25">
        <v>5500</v>
      </c>
      <c r="I76" s="25">
        <v>5800</v>
      </c>
      <c r="J76" s="25">
        <v>6000</v>
      </c>
      <c r="K76" s="25">
        <v>6500</v>
      </c>
      <c r="L76" s="25">
        <v>7000</v>
      </c>
    </row>
    <row r="77" spans="1:12" ht="35.25" customHeight="1">
      <c r="A77" s="26" t="s">
        <v>115</v>
      </c>
      <c r="B77" s="1" t="s">
        <v>119</v>
      </c>
      <c r="D77" s="12" t="s">
        <v>125</v>
      </c>
      <c r="E77" s="25">
        <v>3200</v>
      </c>
      <c r="F77" s="25">
        <v>3400</v>
      </c>
      <c r="G77" s="25">
        <v>3600</v>
      </c>
      <c r="H77" s="25">
        <v>4500</v>
      </c>
      <c r="I77" s="25">
        <v>5000</v>
      </c>
      <c r="J77" s="25">
        <v>5200</v>
      </c>
      <c r="K77" s="25">
        <v>5500</v>
      </c>
      <c r="L77" s="25">
        <v>5800</v>
      </c>
    </row>
    <row r="78" spans="1:12" ht="35.25" customHeight="1">
      <c r="A78" s="26" t="s">
        <v>116</v>
      </c>
      <c r="B78" s="1" t="s">
        <v>122</v>
      </c>
      <c r="D78" s="12" t="s">
        <v>126</v>
      </c>
      <c r="E78" s="25">
        <v>4200</v>
      </c>
      <c r="F78" s="25">
        <v>4400</v>
      </c>
      <c r="G78" s="25">
        <v>4600</v>
      </c>
      <c r="H78" s="25">
        <v>5500</v>
      </c>
      <c r="I78" s="25">
        <v>6000</v>
      </c>
      <c r="J78" s="25">
        <v>6200</v>
      </c>
      <c r="K78" s="25">
        <v>6500</v>
      </c>
      <c r="L78" s="25">
        <v>6800</v>
      </c>
    </row>
    <row r="79" spans="1:12" ht="35.25" customHeight="1">
      <c r="A79" s="26" t="s">
        <v>117</v>
      </c>
      <c r="B79" s="1" t="s">
        <v>123</v>
      </c>
      <c r="D79" s="12" t="s">
        <v>128</v>
      </c>
      <c r="E79" s="25">
        <v>6200</v>
      </c>
      <c r="F79" s="25">
        <v>6600</v>
      </c>
      <c r="G79" s="25">
        <v>7000</v>
      </c>
      <c r="H79" s="25">
        <v>8400</v>
      </c>
      <c r="I79" s="25">
        <v>9200</v>
      </c>
      <c r="J79" s="25">
        <v>9600</v>
      </c>
      <c r="K79" s="25">
        <v>10500</v>
      </c>
      <c r="L79" s="25">
        <v>11700</v>
      </c>
    </row>
    <row r="80" spans="1:12" ht="43.5" customHeight="1">
      <c r="A80" s="26" t="s">
        <v>118</v>
      </c>
      <c r="B80" s="1" t="s">
        <v>124</v>
      </c>
      <c r="D80" s="12" t="s">
        <v>127</v>
      </c>
      <c r="E80" s="25">
        <v>8250</v>
      </c>
      <c r="F80" s="25">
        <v>9300</v>
      </c>
      <c r="G80" s="25">
        <v>10200</v>
      </c>
      <c r="H80" s="25">
        <v>13250</v>
      </c>
      <c r="I80" s="25">
        <v>15950</v>
      </c>
      <c r="J80" s="25">
        <v>16950</v>
      </c>
      <c r="K80" s="25">
        <v>18850</v>
      </c>
      <c r="L80" s="25">
        <v>20850</v>
      </c>
    </row>
    <row r="84" spans="1:12" ht="30.6">
      <c r="A84" s="27" t="s">
        <v>68</v>
      </c>
      <c r="B84" s="28"/>
      <c r="C84" s="28"/>
      <c r="D84" s="29" t="s">
        <v>70</v>
      </c>
      <c r="E84" s="30">
        <v>500</v>
      </c>
      <c r="F84" s="30">
        <f>50+E84</f>
        <v>550</v>
      </c>
      <c r="G84" s="30">
        <f t="shared" ref="G84:L84" si="0">50+F84</f>
        <v>600</v>
      </c>
      <c r="H84" s="30">
        <f t="shared" si="0"/>
        <v>650</v>
      </c>
      <c r="I84" s="30">
        <f t="shared" si="0"/>
        <v>700</v>
      </c>
      <c r="J84" s="30">
        <f t="shared" si="0"/>
        <v>750</v>
      </c>
      <c r="K84" s="30">
        <f t="shared" si="0"/>
        <v>800</v>
      </c>
      <c r="L84" s="30">
        <f t="shared" si="0"/>
        <v>850</v>
      </c>
    </row>
    <row r="85" spans="1:12" ht="20.399999999999999">
      <c r="A85" s="31" t="s">
        <v>69</v>
      </c>
      <c r="B85" s="32"/>
      <c r="C85" s="32"/>
      <c r="D85" s="33" t="s">
        <v>71</v>
      </c>
      <c r="E85" s="34">
        <v>800</v>
      </c>
      <c r="F85" s="34">
        <f>50+E85</f>
        <v>850</v>
      </c>
      <c r="G85" s="34">
        <f t="shared" ref="G85:L85" si="1">50+F85</f>
        <v>900</v>
      </c>
      <c r="H85" s="34">
        <f t="shared" si="1"/>
        <v>950</v>
      </c>
      <c r="I85" s="34">
        <f t="shared" si="1"/>
        <v>1000</v>
      </c>
      <c r="J85" s="34">
        <f t="shared" si="1"/>
        <v>1050</v>
      </c>
      <c r="K85" s="34">
        <f t="shared" si="1"/>
        <v>1100</v>
      </c>
      <c r="L85" s="34">
        <f t="shared" si="1"/>
        <v>1150</v>
      </c>
    </row>
  </sheetData>
  <pageMargins left="0.7" right="0.7" top="0.75" bottom="0.75" header="0.3" footer="0.3"/>
  <pageSetup paperSize="9" scale="79" orientation="landscape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mebel-4</cp:lastModifiedBy>
  <cp:lastPrinted>2018-07-02T13:06:55Z</cp:lastPrinted>
  <dcterms:created xsi:type="dcterms:W3CDTF">2017-10-26T07:49:17Z</dcterms:created>
  <dcterms:modified xsi:type="dcterms:W3CDTF">2018-07-02T13:25:18Z</dcterms:modified>
</cp:coreProperties>
</file>